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5B78DBB9-DE90-4A3B-9959-4AF78C607696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I133" i="25" s="1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F87" i="25" s="1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I83" i="25" s="1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F75" i="25" s="1"/>
  <c r="D75" i="25"/>
  <c r="C75" i="25"/>
  <c r="B75" i="25"/>
  <c r="E74" i="25"/>
  <c r="D74" i="25"/>
  <c r="C74" i="25"/>
  <c r="B74" i="25"/>
  <c r="E73" i="25"/>
  <c r="H73" i="25" s="1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H67" i="25" s="1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G63" i="25" s="1"/>
  <c r="D63" i="25"/>
  <c r="C63" i="25"/>
  <c r="B63" i="25"/>
  <c r="E62" i="25"/>
  <c r="H62" i="25" s="1"/>
  <c r="D62" i="25"/>
  <c r="C62" i="25"/>
  <c r="B62" i="25"/>
  <c r="E61" i="25"/>
  <c r="H61" i="25" s="1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G57" i="25" s="1"/>
  <c r="D57" i="25"/>
  <c r="C57" i="25"/>
  <c r="B57" i="25"/>
  <c r="E56" i="25"/>
  <c r="H56" i="25" s="1"/>
  <c r="D56" i="25"/>
  <c r="C56" i="25"/>
  <c r="B56" i="25"/>
  <c r="E55" i="25"/>
  <c r="F55" i="25" s="1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G45" i="25" s="1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F41" i="25" s="1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H37" i="25" s="1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F31" i="25" s="1"/>
  <c r="D31" i="25"/>
  <c r="C31" i="25"/>
  <c r="B31" i="25"/>
  <c r="E30" i="25"/>
  <c r="F30" i="25" s="1"/>
  <c r="D30" i="25"/>
  <c r="C30" i="25"/>
  <c r="B30" i="25"/>
  <c r="E29" i="25"/>
  <c r="G29" i="25" s="1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G15" i="25" s="1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4"/>
  <c r="K10" i="23"/>
  <c r="K10" i="24"/>
  <c r="K18" i="23"/>
  <c r="K18" i="24"/>
  <c r="I145" i="23"/>
  <c r="I145" i="24"/>
  <c r="I138" i="23"/>
  <c r="I138" i="24"/>
  <c r="I137" i="23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4"/>
  <c r="G96" i="23"/>
  <c r="G96" i="24"/>
  <c r="G95" i="23"/>
  <c r="G95" i="24"/>
  <c r="G94" i="23"/>
  <c r="G94" i="24"/>
  <c r="G93" i="23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4"/>
  <c r="F80" i="23"/>
  <c r="F80" i="24"/>
  <c r="F79" i="23"/>
  <c r="F79" i="24"/>
  <c r="F78" i="23"/>
  <c r="F78" i="24"/>
  <c r="F77" i="23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4"/>
  <c r="K13" i="23"/>
  <c r="K13" i="24"/>
  <c r="K14" i="23"/>
  <c r="K14" i="24"/>
  <c r="K15" i="23"/>
  <c r="K15" i="24"/>
  <c r="K16" i="23"/>
  <c r="K16" i="24"/>
  <c r="K17" i="23"/>
  <c r="K17" i="24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2" i="23"/>
  <c r="K92" i="24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30" i="23"/>
  <c r="J130" i="24"/>
  <c r="J131" i="23"/>
  <c r="J131" i="24"/>
  <c r="J132" i="23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K147" i="15"/>
  <c r="J147" i="15"/>
  <c r="I147" i="15"/>
  <c r="H147" i="15"/>
  <c r="G147" i="15"/>
  <c r="F147" i="15"/>
  <c r="K146" i="15"/>
  <c r="J146" i="15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D5" i="14"/>
  <c r="B5" i="14"/>
  <c r="C5" i="14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G113" i="19" s="1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K147" i="18"/>
  <c r="J147" i="18"/>
  <c r="I147" i="18"/>
  <c r="H147" i="18"/>
  <c r="G147" i="18"/>
  <c r="F147" i="18"/>
  <c r="K146" i="18"/>
  <c r="J146" i="18"/>
  <c r="I146" i="18"/>
  <c r="H146" i="18"/>
  <c r="G146" i="18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G143" i="24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I115" i="25"/>
  <c r="F10" i="3"/>
  <c r="H14" i="3"/>
  <c r="G19" i="11"/>
  <c r="C19" i="11"/>
  <c r="L16" i="3"/>
  <c r="G7" i="25"/>
  <c r="H11" i="25"/>
  <c r="E13" i="7"/>
  <c r="I13" i="25"/>
  <c r="J42" i="25"/>
  <c r="F6" i="4"/>
  <c r="G16" i="3"/>
  <c r="C22" i="12"/>
  <c r="C21" i="8" s="1"/>
  <c r="F21" i="25"/>
  <c r="F25" i="25"/>
  <c r="F61" i="25"/>
  <c r="H65" i="25"/>
  <c r="F107" i="25"/>
  <c r="F14" i="4"/>
  <c r="G37" i="25"/>
  <c r="F37" i="25"/>
  <c r="G73" i="25"/>
  <c r="F73" i="25"/>
  <c r="K16" i="3"/>
  <c r="E13" i="5"/>
  <c r="R13" i="5"/>
  <c r="H15" i="25"/>
  <c r="F29" i="25"/>
  <c r="H41" i="25"/>
  <c r="G67" i="25"/>
  <c r="C13" i="8"/>
  <c r="C13" i="5"/>
  <c r="R13" i="7"/>
  <c r="D13" i="7"/>
  <c r="I8" i="3"/>
  <c r="L19" i="11"/>
  <c r="P5" i="7"/>
  <c r="E16" i="3"/>
  <c r="N13" i="5"/>
  <c r="N13" i="8"/>
  <c r="G61" i="25"/>
  <c r="F113" i="25"/>
  <c r="G113" i="25"/>
  <c r="G115" i="25"/>
  <c r="H17" i="25"/>
  <c r="G71" i="25"/>
  <c r="O5" i="7"/>
  <c r="G59" i="25"/>
  <c r="F65" i="25"/>
  <c r="G13" i="7"/>
  <c r="J8" i="3"/>
  <c r="I141" i="25"/>
  <c r="G13" i="5"/>
  <c r="Q13" i="5"/>
  <c r="D6" i="4"/>
  <c r="D16" i="3"/>
  <c r="F89" i="25"/>
  <c r="G75" i="25"/>
  <c r="I10" i="3"/>
  <c r="H27" i="10"/>
  <c r="R4" i="5"/>
  <c r="G21" i="4"/>
  <c r="C5" i="7"/>
  <c r="Q11" i="11"/>
  <c r="G23" i="25"/>
  <c r="F71" i="25"/>
  <c r="G109" i="25"/>
  <c r="G89" i="25"/>
  <c r="G111" i="25"/>
  <c r="F16" i="3"/>
  <c r="K14" i="3"/>
  <c r="H23" i="10"/>
  <c r="H29" i="10"/>
  <c r="D13" i="5"/>
  <c r="O13" i="5"/>
  <c r="D8" i="3"/>
  <c r="L8" i="3"/>
  <c r="H28" i="9"/>
  <c r="F101" i="25"/>
  <c r="I111" i="25"/>
  <c r="H14" i="4"/>
  <c r="F8" i="2" s="1"/>
  <c r="L10" i="3"/>
  <c r="F8" i="3"/>
  <c r="J14" i="3"/>
  <c r="F77" i="25" l="1"/>
  <c r="F81" i="25"/>
  <c r="G93" i="25"/>
  <c r="J132" i="25"/>
  <c r="I35" i="25"/>
  <c r="K143" i="25"/>
  <c r="K74" i="25"/>
  <c r="K50" i="25"/>
  <c r="K34" i="25"/>
  <c r="K26" i="25"/>
  <c r="K12" i="25"/>
  <c r="I137" i="25"/>
  <c r="H143" i="25"/>
  <c r="D22" i="4"/>
  <c r="G141" i="25"/>
  <c r="H131" i="25"/>
  <c r="H117" i="25"/>
  <c r="J151" i="15"/>
  <c r="J158" i="15" s="1"/>
  <c r="I121" i="25"/>
  <c r="J55" i="25"/>
  <c r="G154" i="20"/>
  <c r="G159" i="20" s="1"/>
  <c r="F153" i="17"/>
  <c r="F160" i="17" s="1"/>
  <c r="J153" i="14"/>
  <c r="J160" i="14" s="1"/>
  <c r="K118" i="19"/>
  <c r="G124" i="19"/>
  <c r="F32" i="19"/>
  <c r="F135" i="19"/>
  <c r="G131" i="25"/>
  <c r="K77" i="19"/>
  <c r="G143" i="25"/>
  <c r="G153" i="23"/>
  <c r="G160" i="23" s="1"/>
  <c r="F153" i="21"/>
  <c r="F160" i="21" s="1"/>
  <c r="G153" i="18"/>
  <c r="G160" i="18" s="1"/>
  <c r="I119" i="19"/>
  <c r="I110" i="19"/>
  <c r="H62" i="19"/>
  <c r="I23" i="25"/>
  <c r="F15" i="25"/>
  <c r="H112" i="19"/>
  <c r="F53" i="25"/>
  <c r="G83" i="25"/>
  <c r="G41" i="25"/>
  <c r="F83" i="25"/>
  <c r="H87" i="25"/>
  <c r="F57" i="25"/>
  <c r="G87" i="25"/>
  <c r="H75" i="25"/>
  <c r="H45" i="25"/>
  <c r="F59" i="25"/>
  <c r="H83" i="25"/>
  <c r="I102" i="19"/>
  <c r="H63" i="25"/>
  <c r="H19" i="25"/>
  <c r="G69" i="25"/>
  <c r="F45" i="25"/>
  <c r="G35" i="25"/>
  <c r="G31" i="25"/>
  <c r="F63" i="25"/>
  <c r="F51" i="25"/>
  <c r="H53" i="25"/>
  <c r="G17" i="25"/>
  <c r="H57" i="25"/>
  <c r="I87" i="25"/>
  <c r="H31" i="25"/>
  <c r="F43" i="25"/>
  <c r="F11" i="25"/>
  <c r="F19" i="25"/>
  <c r="J129" i="25"/>
  <c r="J121" i="25"/>
  <c r="J110" i="25"/>
  <c r="I67" i="25"/>
  <c r="K95" i="25"/>
  <c r="K91" i="25"/>
  <c r="K69" i="25"/>
  <c r="K17" i="25"/>
  <c r="H55" i="25"/>
  <c r="G13" i="25"/>
  <c r="H51" i="25"/>
  <c r="G106" i="19"/>
  <c r="G43" i="25"/>
  <c r="F67" i="25"/>
  <c r="H29" i="25"/>
  <c r="G55" i="25"/>
  <c r="I116" i="19"/>
  <c r="F7" i="25"/>
  <c r="H106" i="19"/>
  <c r="F13" i="25"/>
  <c r="G33" i="25"/>
  <c r="F35" i="25"/>
  <c r="H9" i="25"/>
  <c r="F9" i="25"/>
  <c r="G25" i="25"/>
  <c r="F106" i="19"/>
  <c r="F23" i="25"/>
  <c r="H21" i="25"/>
  <c r="F69" i="25"/>
  <c r="F33" i="25"/>
  <c r="G95" i="25"/>
  <c r="K7" i="25"/>
  <c r="H49" i="25"/>
  <c r="G47" i="25"/>
  <c r="J142" i="19"/>
  <c r="G28" i="19"/>
  <c r="J139" i="25"/>
  <c r="G98" i="25"/>
  <c r="I134" i="19"/>
  <c r="F94" i="25"/>
  <c r="I98" i="25"/>
  <c r="G5" i="25"/>
  <c r="G97" i="25"/>
  <c r="H39" i="25"/>
  <c r="I97" i="25"/>
  <c r="H131" i="19"/>
  <c r="I33" i="25"/>
  <c r="K137" i="25"/>
  <c r="K66" i="25"/>
  <c r="K103" i="19"/>
  <c r="F154" i="20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4" i="17"/>
  <c r="G159" i="17" s="1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K159" i="14" s="1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K114" i="25"/>
  <c r="H25" i="6"/>
  <c r="I91" i="25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C27" i="6"/>
  <c r="C17" i="7"/>
  <c r="C26" i="6"/>
  <c r="H27" i="6"/>
  <c r="G25" i="6"/>
  <c r="F27" i="6"/>
  <c r="E25" i="6"/>
  <c r="F22" i="4"/>
  <c r="G150" i="22"/>
  <c r="G156" i="22" s="1"/>
  <c r="I151" i="21"/>
  <c r="I157" i="21" s="1"/>
  <c r="K151" i="21"/>
  <c r="K157" i="21" s="1"/>
  <c r="K149" i="16"/>
  <c r="K155" i="16" s="1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I151" i="20"/>
  <c r="I157" i="20" s="1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F85" i="25"/>
  <c r="H119" i="25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I150" i="15"/>
  <c r="I156" i="15" s="1"/>
  <c r="J102" i="25"/>
  <c r="J68" i="25"/>
  <c r="J13" i="25"/>
  <c r="F96" i="25"/>
  <c r="F122" i="25"/>
  <c r="G147" i="25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61" i="23" s="1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J10" i="19"/>
  <c r="H10" i="19"/>
  <c r="H22" i="19"/>
  <c r="H94" i="25"/>
  <c r="I79" i="25"/>
  <c r="I81" i="25"/>
  <c r="I84" i="25"/>
  <c r="G117" i="25"/>
  <c r="G126" i="25"/>
  <c r="H155" i="18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F138" i="19"/>
  <c r="J78" i="19"/>
  <c r="K86" i="19"/>
  <c r="J94" i="19"/>
  <c r="H151" i="23"/>
  <c r="H157" i="23" s="1"/>
  <c r="H85" i="19"/>
  <c r="K90" i="19"/>
  <c r="G27" i="25"/>
  <c r="I49" i="25"/>
  <c r="G136" i="25"/>
  <c r="K151" i="14"/>
  <c r="K157" i="14" s="1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E6" i="2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H22" i="12" l="1"/>
  <c r="H21" i="8" s="1"/>
  <c r="J159" i="15"/>
  <c r="C11" i="2"/>
  <c r="H6" i="5"/>
  <c r="H22" i="5" s="1"/>
  <c r="G159" i="15"/>
  <c r="H9" i="2"/>
  <c r="C18" i="1"/>
  <c r="F18" i="1" s="1"/>
  <c r="F161" i="21"/>
  <c r="G161" i="21"/>
  <c r="H159" i="16"/>
  <c r="F161" i="20"/>
  <c r="H23" i="4"/>
  <c r="C15" i="1" s="1"/>
  <c r="F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<sst xmlns="http://schemas.openxmlformats.org/spreadsheetml/2006/main" count="10602" uniqueCount="478">
  <si>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</si>
  <si>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</si>
  <si>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</si>
  <si>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</si>
  <si>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</si>
  <si>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</si>
  <si>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</si>
  <si>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</si>
  <si>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</si>
  <si>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</si>
  <si>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</si>
  <si>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</si>
  <si>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</si>
  <si>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</si>
  <si>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</si>
  <si>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</si>
  <si>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</si>
  <si>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</si>
  <si>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</si>
  <si>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</si>
  <si>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</si>
  <si>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</si>
  <si>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</si>
  <si>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</si>
  <si>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</si>
  <si>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</si>
  <si>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</si>
  <si>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</si>
  <si>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</si>
  <si>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</si>
  <si>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</si>
  <si>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</si>
  <si>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</si>
  <si>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</si>
  <si>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</si>
  <si>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</si>
  <si>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</si>
  <si>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</si>
  <si>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</si>
  <si>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</si>
  <si>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</si>
  <si>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</si>
  <si>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</si>
  <si>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</si>
  <si>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</si>
  <si>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</si>
  <si>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</si>
  <si>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</si>
  <si>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</si>
  <si>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</si>
  <si>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</si>
  <si>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</si>
  <si>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</si>
  <si>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</si>
  <si>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</si>
  <si>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</si>
  <si>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</si>
  <si>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</si>
  <si>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</si>
  <si>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</si>
  <si>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</si>
  <si>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</si>
  <si>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</si>
  <si>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</si>
  <si>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</si>
  <si>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</si>
  <si>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</si>
  <si>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</si>
  <si>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</si>
  <si>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</si>
  <si>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</si>
  <si>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</si>
  <si>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</si>
  <si>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</si>
  <si>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</si>
  <si>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</si>
  <si>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</si>
  <si>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</si>
  <si>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</si>
  <si>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</si>
  <si>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</si>
  <si>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</si>
  <si>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</si>
  <si>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</si>
  <si>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</si>
  <si>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</si>
  <si>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</si>
  <si>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</si>
  <si>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</si>
  <si>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</si>
  <si>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</si>
  <si>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</si>
  <si>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</si>
  <si>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</si>
  <si>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</si>
  <si>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</si>
  <si>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</si>
  <si>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</si>
  <si>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</si>
  <si>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</si>
  <si>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</si>
  <si>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</si>
  <si>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</si>
  <si>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</si>
  <si>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</si>
  <si>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</si>
  <si>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</si>
  <si>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</si>
  <si>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</si>
  <si>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</si>
  <si>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</si>
  <si>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</si>
  <si>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</si>
  <si>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</si>
  <si>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</si>
  <si>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</si>
  <si>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</si>
  <si>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</si>
  <si>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</si>
  <si>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</si>
  <si>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</si>
  <si>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</si>
  <si>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</si>
  <si>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</si>
  <si>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</si>
  <si>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</si>
  <si>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</si>
  <si>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</si>
  <si>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</si>
  <si>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</si>
  <si>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</si>
  <si>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</si>
  <si>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</si>
  <si>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</si>
  <si>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</si>
  <si>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</si>
  <si>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</si>
  <si>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</si>
  <si>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</si>
  <si>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</si>
  <si>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</si>
  <si>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</si>
  <si>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</si>
  <si>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</si>
  <si>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</si>
  <si>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</si>
  <si>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</si>
  <si>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</si>
  <si>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</si>
  <si>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</si>
  <si>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</si>
  <si>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</si>
  <si>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</si>
  <si>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</si>
  <si>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</si>
  <si>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</si>
  <si>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</si>
  <si>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</si>
  <si>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</si>
  <si>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</si>
  <si>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</si>
  <si>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</si>
  <si>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</si>
  <si>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</si>
  <si>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</si>
  <si>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</si>
  <si>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</si>
  <si>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</si>
  <si>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</si>
  <si>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</si>
  <si>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</si>
  <si>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</si>
  <si>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</si>
  <si>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</si>
  <si>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</si>
  <si>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</si>
  <si>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</si>
  <si>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</si>
  <si>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</si>
  <si>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</si>
  <si>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</si>
  <si>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</si>
  <si>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</si>
  <si>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</si>
  <si>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</si>
  <si>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</si>
  <si>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</si>
  <si>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</si>
  <si>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</si>
  <si>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</si>
  <si>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</si>
  <si>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</si>
  <si>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</si>
  <si>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</si>
  <si>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</si>
  <si>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</si>
  <si>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</si>
  <si>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</si>
  <si>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</si>
  <si>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</si>
  <si>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</si>
  <si>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</si>
  <si>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</si>
  <si>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</si>
  <si>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</si>
  <si>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</si>
  <si>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</si>
  <si>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</si>
  <si>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</si>
  <si>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</si>
  <si>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</si>
  <si>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</si>
  <si>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</si>
  <si>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</si>
  <si>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</si>
  <si>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</si>
  <si>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</si>
  <si>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</si>
  <si>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</si>
  <si>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</si>
  <si>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</si>
  <si>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</si>
  <si>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</si>
  <si>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</si>
  <si>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</si>
  <si>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</si>
  <si>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</si>
  <si>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</si>
  <si>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</si>
  <si>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</si>
  <si>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</si>
  <si>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</si>
  <si>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</si>
  <si>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</si>
  <si>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</si>
  <si>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</si>
  <si>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</si>
  <si>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</si>
  <si>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</si>
  <si>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</si>
  <si>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</si>
  <si>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</si>
  <si>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</si>
  <si>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</si>
  <si>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</si>
  <si>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</si>
  <si>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</si>
  <si>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</si>
  <si>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</si>
  <si>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</si>
  <si>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</si>
  <si>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</si>
  <si>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</si>
  <si>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</si>
  <si>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</si>
  <si>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</si>
  <si>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</si>
  <si>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</si>
  <si>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</si>
  <si>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</si>
  <si>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</si>
  <si>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</si>
  <si>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</si>
  <si>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</si>
  <si>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</si>
  <si>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</si>
  <si>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</si>
  <si>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</si>
  <si>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</si>
  <si>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</si>
  <si>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</si>
  <si>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</si>
  <si>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</si>
  <si>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</si>
  <si>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</si>
  <si>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</si>
  <si>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</si>
  <si>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</si>
  <si>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</si>
  <si>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</si>
  <si>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</si>
  <si>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</si>
  <si>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</si>
  <si>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</si>
  <si>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</si>
  <si>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</si>
  <si>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</si>
  <si>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</si>
  <si>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</si>
  <si>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</si>
  <si>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</si>
  <si>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</si>
  <si>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</si>
  <si>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</si>
  <si>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</si>
  <si>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</si>
  <si>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</si>
  <si>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</si>
  <si>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</si>
  <si>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</si>
  <si>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</si>
  <si>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</si>
  <si>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</si>
  <si>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</si>
  <si>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</si>
  <si>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</si>
  <si>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</si>
  <si>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</si>
  <si>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</si>
  <si>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</si>
  <si>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</si>
  <si>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</si>
  <si>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</si>
  <si>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</si>
  <si>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</si>
  <si>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</si>
  <si>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</si>
  <si>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</si>
  <si>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</si>
  <si>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</si>
  <si>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</si>
  <si>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</si>
  <si>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</si>
  <si>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</si>
  <si>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</si>
  <si>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</si>
  <si>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</si>
  <si>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</si>
  <si>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</si>
  <si>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</si>
  <si>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</si>
  <si>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</si>
  <si>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</si>
  <si>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</si>
  <si>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</si>
  <si>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</si>
  <si>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</si>
  <si>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</si>
  <si>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</si>
  <si>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</si>
  <si>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</si>
  <si>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</si>
  <si>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</si>
  <si>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</si>
  <si>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</si>
  <si>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</si>
  <si>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</si>
  <si>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</si>
  <si>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</si>
  <si>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</si>
  <si>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</si>
  <si>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</si>
  <si>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</si>
  <si>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</si>
  <si>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</si>
  <si>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</si>
  <si>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</si>
  <si>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</si>
  <si>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</si>
  <si>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</si>
  <si>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</si>
  <si>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</si>
  <si>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</si>
  <si>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</si>
  <si>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</si>
  <si>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</si>
  <si>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</si>
  <si>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</si>
  <si>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</si>
  <si>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</si>
  <si>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</si>
  <si>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</si>
  <si>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</si>
  <si>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</si>
  <si>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</si>
  <si>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</si>
  <si>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</si>
  <si>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</si>
  <si>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</si>
  <si>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</si>
  <si>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</si>
  <si>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</si>
  <si>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</si>
  <si>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</si>
  <si>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</si>
  <si>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</si>
  <si>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</si>
  <si>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</si>
  <si>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</si>
  <si>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</si>
  <si>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</si>
  <si>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</si>
  <si>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</si>
  <si>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</si>
  <si>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</si>
  <si>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</si>
  <si>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</si>
  <si>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</si>
  <si>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</si>
  <si>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</si>
  <si>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</si>
  <si>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</si>
  <si>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</si>
  <si>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</si>
  <si>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</si>
  <si>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</si>
  <si>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</si>
  <si>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</si>
  <si>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</si>
  <si>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</si>
  <si>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</si>
  <si>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</si>
  <si>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</si>
  <si>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</si>
  <si>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</si>
  <si>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</si>
  <si>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</si>
  <si>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</si>
  <si>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</si>
  <si>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</si>
  <si>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</si>
  <si>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</si>
  <si>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</si>
  <si>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</si>
  <si>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</si>
  <si>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</si>
  <si>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</si>
  <si>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</si>
  <si>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</si>
  <si>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</si>
  <si>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</si>
  <si>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</si>
  <si>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</si>
  <si>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</si>
  <si>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</si>
  <si>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</si>
  <si>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</si>
  <si>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</si>
  <si>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</si>
  <si>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</si>
  <si>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</si>
  <si>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</si>
  <si>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</si>
  <si>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</si>
  <si>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</si>
  <si>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</si>
  <si>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</si>
  <si>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</si>
  <si>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</si>
  <si>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FY2015</t>
  </si>
  <si>
    <t>FY12</t>
  </si>
  <si>
    <t>FY15</t>
  </si>
  <si>
    <t>(4 row(s) a</t>
  </si>
  <si>
    <t>FY2016 status, after 1st Quarter</t>
  </si>
  <si>
    <t>FY 2016, Projected after 4th Quarter</t>
  </si>
  <si>
    <t>FY2015 status, after 4th Quarter</t>
  </si>
  <si>
    <t>FY2016</t>
  </si>
  <si>
    <t>FY16</t>
  </si>
  <si>
    <t>(143 row(s)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</si>
  <si>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</si>
  <si>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</si>
  <si>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</si>
  <si>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</si>
  <si>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</si>
  <si>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</si>
  <si>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</si>
  <si>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</si>
  <si>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</si>
  <si>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</si>
  <si>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2ndQFY11</t>
  </si>
  <si>
    <t>2ndQFY12</t>
  </si>
  <si>
    <t>2ndQFY13</t>
  </si>
  <si>
    <t>2ndQFY14</t>
  </si>
  <si>
    <t>2ndQFY15</t>
  </si>
  <si>
    <t>2ndQFY16</t>
  </si>
  <si>
    <t xml:space="preserve">2ND Quarter </t>
  </si>
  <si>
    <t>FY2016 Collection Goals:</t>
  </si>
  <si>
    <t>Data as of 7/08/2016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</si>
</sst>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19" applyNumberFormat="0" applyAlignment="0" applyProtection="0"/>
    <xf numFmtId="0" fontId="22" fillId="32" borderId="20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4" borderId="19" applyNumberFormat="0" applyAlignment="0" applyProtection="0"/>
    <xf numFmtId="0" fontId="29" fillId="0" borderId="24" applyNumberFormat="0" applyFill="0" applyAlignment="0" applyProtection="0"/>
    <xf numFmtId="0" fontId="30" fillId="35" borderId="0" applyNumberFormat="0" applyBorder="0" applyAlignment="0" applyProtection="0"/>
    <xf numFmtId="0" fontId="17" fillId="0" borderId="0"/>
    <xf numFmtId="0" fontId="31" fillId="31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6" borderId="25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1" fillId="36" borderId="25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 applyBorder="1"/>
    <xf numFmtId="0" fontId="0" fillId="0" borderId="0" xfId="0" applyBorder="1"/>
    <xf numFmtId="49" fontId="9" fillId="0" borderId="0" xfId="0" applyNumberFormat="1" applyFont="1"/>
    <xf numFmtId="49" fontId="4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1" fillId="0" borderId="0" xfId="0" applyFont="1"/>
    <xf numFmtId="166" fontId="0" fillId="0" borderId="0" xfId="0" applyNumberFormat="1"/>
    <xf numFmtId="0" fontId="13" fillId="0" borderId="0" xfId="0" applyFont="1"/>
    <xf numFmtId="49" fontId="7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0" fontId="11" fillId="0" borderId="0" xfId="0" applyNumberFormat="1" applyFont="1"/>
    <xf numFmtId="167" fontId="0" fillId="0" borderId="9" xfId="0" applyNumberFormat="1" applyBorder="1"/>
    <xf numFmtId="3" fontId="0" fillId="0" borderId="0" xfId="0" applyNumberFormat="1" applyFill="1"/>
    <xf numFmtId="3" fontId="9" fillId="0" borderId="0" xfId="0" applyNumberFormat="1" applyFont="1" applyFill="1"/>
    <xf numFmtId="3" fontId="4" fillId="0" borderId="0" xfId="0" applyNumberFormat="1" applyFont="1"/>
    <xf numFmtId="3" fontId="3" fillId="4" borderId="0" xfId="0" applyNumberFormat="1" applyFont="1" applyFill="1"/>
    <xf numFmtId="49" fontId="6" fillId="0" borderId="0" xfId="0" applyNumberFormat="1" applyFont="1"/>
    <xf numFmtId="10" fontId="6" fillId="0" borderId="0" xfId="0" applyNumberFormat="1" applyFont="1" applyFill="1"/>
    <xf numFmtId="164" fontId="4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5" fontId="9" fillId="0" borderId="0" xfId="0" applyNumberFormat="1" applyFont="1" applyBorder="1"/>
    <xf numFmtId="0" fontId="0" fillId="0" borderId="14" xfId="0" applyBorder="1"/>
    <xf numFmtId="0" fontId="5" fillId="0" borderId="0" xfId="0" applyFont="1" applyBorder="1"/>
    <xf numFmtId="0" fontId="6" fillId="0" borderId="0" xfId="0" applyFont="1" applyBorder="1"/>
    <xf numFmtId="3" fontId="10" fillId="0" borderId="0" xfId="0" applyNumberFormat="1" applyFont="1" applyBorder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5" borderId="17" xfId="0" applyFont="1" applyFill="1" applyBorder="1"/>
    <xf numFmtId="0" fontId="0" fillId="5" borderId="17" xfId="0" applyFill="1" applyBorder="1"/>
    <xf numFmtId="0" fontId="14" fillId="5" borderId="6" xfId="0" applyFont="1" applyFill="1" applyBorder="1"/>
    <xf numFmtId="0" fontId="35" fillId="0" borderId="0" xfId="0" applyFont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6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9" fillId="0" borderId="32" xfId="0" applyNumberFormat="1" applyFont="1" applyBorder="1"/>
    <xf numFmtId="2" fontId="0" fillId="0" borderId="16" xfId="0" applyNumberFormat="1" applyBorder="1"/>
    <xf numFmtId="164" fontId="9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9" fillId="0" borderId="32" xfId="0" applyNumberFormat="1" applyFont="1" applyBorder="1"/>
    <xf numFmtId="2" fontId="9" fillId="0" borderId="31" xfId="0" applyNumberFormat="1" applyFont="1" applyBorder="1"/>
    <xf numFmtId="165" fontId="9" fillId="0" borderId="33" xfId="0" applyNumberFormat="1" applyFont="1" applyBorder="1"/>
    <xf numFmtId="2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9" fillId="0" borderId="32" xfId="0" applyNumberFormat="1" applyFont="1" applyBorder="1"/>
    <xf numFmtId="167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4" fillId="0" borderId="32" xfId="0" applyNumberFormat="1" applyFont="1" applyBorder="1"/>
    <xf numFmtId="170" fontId="14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7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1" fontId="9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4" fillId="2" borderId="9" xfId="0" applyNumberFormat="1" applyFont="1" applyFill="1" applyBorder="1"/>
    <xf numFmtId="172" fontId="14" fillId="2" borderId="11" xfId="0" applyNumberFormat="1" applyFont="1" applyFill="1" applyBorder="1"/>
    <xf numFmtId="172" fontId="14" fillId="2" borderId="18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8" xfId="0" applyNumberFormat="1" applyFill="1" applyBorder="1"/>
    <xf numFmtId="172" fontId="0" fillId="5" borderId="9" xfId="0" applyNumberFormat="1" applyFill="1" applyBorder="1"/>
    <xf numFmtId="172" fontId="14" fillId="5" borderId="32" xfId="0" applyNumberFormat="1" applyFont="1" applyFill="1" applyBorder="1"/>
    <xf numFmtId="172" fontId="14" fillId="5" borderId="8" xfId="0" applyNumberFormat="1" applyFont="1" applyFill="1" applyBorder="1"/>
    <xf numFmtId="172" fontId="14" fillId="5" borderId="7" xfId="0" applyNumberFormat="1" applyFont="1" applyFill="1" applyBorder="1"/>
    <xf numFmtId="44" fontId="0" fillId="0" borderId="9" xfId="0" applyNumberFormat="1" applyBorder="1"/>
    <xf numFmtId="170" fontId="6" fillId="0" borderId="9" xfId="0" applyNumberFormat="1" applyFont="1" applyBorder="1"/>
    <xf numFmtId="0" fontId="6" fillId="2" borderId="17" xfId="0" applyFont="1" applyFill="1" applyBorder="1"/>
    <xf numFmtId="0" fontId="6" fillId="5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6" fillId="0" borderId="0" xfId="44"/>
    <xf numFmtId="49" fontId="6" fillId="0" borderId="0" xfId="44" applyNumberFormat="1"/>
    <xf numFmtId="0" fontId="6" fillId="0" borderId="0" xfId="45"/>
    <xf numFmtId="3" fontId="6" fillId="0" borderId="0" xfId="45" applyNumberFormat="1"/>
    <xf numFmtId="49" fontId="6" fillId="0" borderId="0" xfId="45" applyNumberFormat="1"/>
    <xf numFmtId="10" fontId="0" fillId="37" borderId="0" xfId="0" applyNumberFormat="1" applyFill="1"/>
    <xf numFmtId="0" fontId="36" fillId="0" borderId="0" xfId="0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11" x14ac:dyDescent="0.2">
      <c r="A1" t="s">
        <v>425</v>
      </c>
    </row>
    <row r="2" spans="1:11" x14ac:dyDescent="0.2">
      <c r="A2" s="6" t="s">
        <v>475</v>
      </c>
      <c r="F2" s="6" t="s">
        <v>477</v>
      </c>
      <c r="G2" s="37"/>
    </row>
    <row r="3" spans="1:11" x14ac:dyDescent="0.2">
      <c r="F3" s="19"/>
    </row>
    <row r="5" spans="1:11" x14ac:dyDescent="0.2">
      <c r="B5" t="s">
        <v>476</v>
      </c>
    </row>
    <row r="7" spans="1:11" x14ac:dyDescent="0.2">
      <c r="B7" t="s">
        <v>294</v>
      </c>
      <c r="C7" s="23"/>
      <c r="D7" t="s">
        <v>295</v>
      </c>
    </row>
    <row r="8" spans="1:11" x14ac:dyDescent="0.2">
      <c r="B8" t="s">
        <v>296</v>
      </c>
      <c r="C8" s="23"/>
      <c r="D8" t="s">
        <v>295</v>
      </c>
    </row>
    <row r="9" spans="1:11" x14ac:dyDescent="0.2">
      <c r="B9" t="s">
        <v>297</v>
      </c>
      <c r="C9" s="23"/>
      <c r="D9" t="s">
        <v>295</v>
      </c>
    </row>
    <row r="10" spans="1:11" x14ac:dyDescent="0.2">
      <c r="B10" t="s">
        <v>426</v>
      </c>
      <c r="C10" s="23"/>
      <c r="D10" s="6" t="s">
        <v>295</v>
      </c>
    </row>
    <row r="11" spans="1:11" x14ac:dyDescent="0.2">
      <c r="B11" t="s">
        <v>5</v>
      </c>
      <c r="C11" s="23"/>
      <c r="D11" t="s">
        <v>295</v>
      </c>
    </row>
    <row r="12" spans="1:11" x14ac:dyDescent="0.2">
      <c r="C12" s="23"/>
    </row>
    <row r="13" spans="1:11" x14ac:dyDescent="0.2">
      <c r="B13" s="6" t="s">
        <v>453</v>
      </c>
      <c r="F13" s="6" t="s">
        <v>454</v>
      </c>
      <c r="J13" t="s">
        <v>455</v>
      </c>
    </row>
    <row r="15" spans="1:11" x14ac:dyDescent="0.2">
      <c r="B15" t="s">
        <v>294</v>
      </c>
      <c r="C15" s="22">
        <f>'Total Collections Rpt'!H23</f>
        <v>14.3</v>
      </c>
      <c r="D15" t="s">
        <v>295</v>
      </c>
      <c r="F15" s="1">
        <f>C15*(12/6)</f>
        <v>28.6</v>
      </c>
      <c r="G15" t="s">
        <v>295</v>
      </c>
      <c r="J15">
        <v>52.3</v>
      </c>
      <c r="K15" t="s">
        <v>295</v>
      </c>
    </row>
    <row r="16" spans="1:11" x14ac:dyDescent="0.2">
      <c r="B16" t="s">
        <v>296</v>
      </c>
      <c r="C16" s="22">
        <f>'Total Collections Rpt'!H24</f>
        <v>6.6999999999999993</v>
      </c>
      <c r="D16" t="s">
        <v>295</v>
      </c>
      <c r="F16" s="1">
        <f t="shared" ref="F16:F19" si="0">C16*(12/6)</f>
        <v>13.399999999999999</v>
      </c>
      <c r="G16" t="s">
        <v>295</v>
      </c>
      <c r="J16">
        <v>19.100000000000001</v>
      </c>
      <c r="K16" t="s">
        <v>295</v>
      </c>
    </row>
    <row r="17" spans="1:11" x14ac:dyDescent="0.2">
      <c r="B17" t="s">
        <v>297</v>
      </c>
      <c r="C17" s="22">
        <f>'Total Collections Rpt'!H22</f>
        <v>8.2999999999999989</v>
      </c>
      <c r="D17" t="s">
        <v>295</v>
      </c>
      <c r="F17" s="1">
        <f t="shared" si="0"/>
        <v>16.599999999999998</v>
      </c>
      <c r="G17" t="s">
        <v>295</v>
      </c>
      <c r="J17">
        <v>40.200000000000003</v>
      </c>
      <c r="K17" t="s">
        <v>295</v>
      </c>
    </row>
    <row r="18" spans="1:11" x14ac:dyDescent="0.2">
      <c r="B18" s="6" t="s">
        <v>426</v>
      </c>
      <c r="C18" s="22">
        <f>'Total Collections Rpt'!H25</f>
        <v>9</v>
      </c>
      <c r="D18" t="s">
        <v>295</v>
      </c>
      <c r="F18" s="1">
        <f>C18*(12/6)</f>
        <v>18</v>
      </c>
      <c r="G18" t="s">
        <v>295</v>
      </c>
      <c r="J18">
        <v>18.700000000000003</v>
      </c>
      <c r="K18" t="s">
        <v>295</v>
      </c>
    </row>
    <row r="19" spans="1:11" x14ac:dyDescent="0.2">
      <c r="B19" t="s">
        <v>5</v>
      </c>
      <c r="C19" s="22">
        <f>SUM(C15:C18)</f>
        <v>38.299999999999997</v>
      </c>
      <c r="D19" t="s">
        <v>295</v>
      </c>
      <c r="F19" s="1">
        <f t="shared" si="0"/>
        <v>76.599999999999994</v>
      </c>
      <c r="G19" t="s">
        <v>295</v>
      </c>
      <c r="J19">
        <v>130.30000000000001</v>
      </c>
      <c r="K19" t="s">
        <v>295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lt/IiSpXCYspysj4eKOgw5Sk3hPuLRjG8qkLhGzj2OBKBR7jAPJujhhHSOTkIUBOUzAFa6M2YlN4R1EhGxprKA==" saltValue="R4Bmx5NS1c1clD4X5CgCVA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337</v>
      </c>
    </row>
    <row r="2" spans="1:13" x14ac:dyDescent="0.2">
      <c r="A2" t="str">
        <f>Summary!A2</f>
        <v xml:space="preserve">2ND Quarter </v>
      </c>
    </row>
    <row r="4" spans="1:13" ht="13.5" thickBot="1" x14ac:dyDescent="0.25">
      <c r="C4" t="s">
        <v>358</v>
      </c>
    </row>
    <row r="5" spans="1:13" x14ac:dyDescent="0.2">
      <c r="B5" s="16" t="s">
        <v>4</v>
      </c>
      <c r="C5" s="117" t="s">
        <v>412</v>
      </c>
      <c r="D5" s="117" t="s">
        <v>418</v>
      </c>
      <c r="E5" s="117" t="s">
        <v>419</v>
      </c>
      <c r="F5" s="117" t="s">
        <v>434</v>
      </c>
      <c r="G5" s="117" t="s">
        <v>449</v>
      </c>
      <c r="H5" s="117" t="s">
        <v>456</v>
      </c>
    </row>
    <row r="6" spans="1:13" x14ac:dyDescent="0.2">
      <c r="B6" s="97" t="s">
        <v>1</v>
      </c>
      <c r="C6" s="71">
        <f>Details!C23</f>
        <v>10563757.5</v>
      </c>
      <c r="D6" s="71">
        <f>Details!D23</f>
        <v>7378664.9500000002</v>
      </c>
      <c r="E6" s="71">
        <f>Details!E23</f>
        <v>6752153.4000000004</v>
      </c>
      <c r="F6" s="71">
        <f>Details!F23</f>
        <v>7153398.75</v>
      </c>
      <c r="G6" s="71">
        <f>Details!G23</f>
        <v>5581462.0800000001</v>
      </c>
      <c r="H6" s="71">
        <f>Details!H23</f>
        <v>1929394.44</v>
      </c>
      <c r="J6" s="1"/>
      <c r="K6" s="1"/>
      <c r="L6" s="28"/>
      <c r="M6" s="1"/>
    </row>
    <row r="7" spans="1:13" x14ac:dyDescent="0.2">
      <c r="B7" s="97" t="s">
        <v>2</v>
      </c>
      <c r="C7" s="71">
        <f>Details!C24</f>
        <v>25641014.489999998</v>
      </c>
      <c r="D7" s="71">
        <f>Details!D24</f>
        <v>17849472.350000001</v>
      </c>
      <c r="E7" s="71">
        <f>Details!E24</f>
        <v>19861613.59</v>
      </c>
      <c r="F7" s="71">
        <f>Details!F24</f>
        <v>16246241.359999999</v>
      </c>
      <c r="G7" s="71">
        <f>Details!G24</f>
        <v>18403882.399999999</v>
      </c>
      <c r="H7" s="71">
        <f>Details!H24</f>
        <v>14354266.619999999</v>
      </c>
      <c r="I7" s="4"/>
      <c r="J7" s="1"/>
      <c r="K7" s="1"/>
      <c r="L7" s="1"/>
      <c r="M7" s="1"/>
    </row>
    <row r="8" spans="1:13" x14ac:dyDescent="0.2">
      <c r="B8" s="95" t="s">
        <v>3</v>
      </c>
      <c r="C8" s="71">
        <f>Details!C25</f>
        <v>5696851.0099999998</v>
      </c>
      <c r="D8" s="71">
        <f>Details!D25</f>
        <v>5128198.46</v>
      </c>
      <c r="E8" s="71">
        <f>Details!E25</f>
        <v>4897227.22</v>
      </c>
      <c r="F8" s="71">
        <f>Details!F25</f>
        <v>5948291.4199999999</v>
      </c>
      <c r="G8" s="71">
        <f>Details!G25</f>
        <v>5074237.96</v>
      </c>
      <c r="H8" s="71">
        <f>Details!H25</f>
        <v>3194835.09</v>
      </c>
      <c r="I8" s="4"/>
      <c r="J8" s="1"/>
      <c r="K8" s="1"/>
      <c r="L8" s="1"/>
      <c r="M8" s="1"/>
    </row>
    <row r="9" spans="1:13" x14ac:dyDescent="0.2">
      <c r="B9" s="97" t="s">
        <v>426</v>
      </c>
      <c r="C9" s="71">
        <f>Details!C26</f>
        <v>3035989.2</v>
      </c>
      <c r="D9" s="71">
        <f>Details!D26</f>
        <v>6410868.5899999999</v>
      </c>
      <c r="E9" s="71">
        <f>Details!E26</f>
        <v>2147147.7999999998</v>
      </c>
      <c r="F9" s="71">
        <f>Details!F26</f>
        <v>2261008.59</v>
      </c>
      <c r="G9" s="71">
        <f>Details!G26</f>
        <v>6382610.5999999996</v>
      </c>
      <c r="H9" s="71">
        <f>Details!H26</f>
        <v>4765770.1100000003</v>
      </c>
      <c r="J9" s="1"/>
      <c r="K9" s="1"/>
      <c r="L9" s="1"/>
      <c r="M9" s="1"/>
    </row>
    <row r="10" spans="1:13" ht="13.5" thickBot="1" x14ac:dyDescent="0.25">
      <c r="B10" s="74" t="s">
        <v>5</v>
      </c>
      <c r="C10" s="91">
        <f t="shared" ref="C10:H10" si="0">SUM(C6:C9)</f>
        <v>44937612.199999996</v>
      </c>
      <c r="D10" s="91">
        <f t="shared" si="0"/>
        <v>36767204.350000001</v>
      </c>
      <c r="E10" s="91">
        <f t="shared" si="0"/>
        <v>33658142.009999998</v>
      </c>
      <c r="F10" s="91">
        <f t="shared" si="0"/>
        <v>31608940.120000001</v>
      </c>
      <c r="G10" s="91">
        <f t="shared" si="0"/>
        <v>35442193.039999999</v>
      </c>
      <c r="H10" s="88">
        <f t="shared" si="0"/>
        <v>24244266.259999998</v>
      </c>
      <c r="J10" s="11"/>
      <c r="K10" s="11"/>
      <c r="L10" s="11"/>
      <c r="M10" s="11"/>
    </row>
    <row r="13" spans="1:13" ht="13.5" thickBot="1" x14ac:dyDescent="0.25">
      <c r="C13" t="s">
        <v>359</v>
      </c>
    </row>
    <row r="14" spans="1:13" x14ac:dyDescent="0.2">
      <c r="B14" s="16" t="s">
        <v>4</v>
      </c>
      <c r="C14" s="117" t="s">
        <v>412</v>
      </c>
      <c r="D14" s="117" t="s">
        <v>418</v>
      </c>
      <c r="E14" s="117" t="s">
        <v>419</v>
      </c>
      <c r="F14" s="117" t="s">
        <v>434</v>
      </c>
      <c r="G14" s="117" t="s">
        <v>449</v>
      </c>
      <c r="H14" s="117" t="s">
        <v>456</v>
      </c>
    </row>
    <row r="15" spans="1:13" x14ac:dyDescent="0.2">
      <c r="B15" s="97" t="s">
        <v>1</v>
      </c>
      <c r="C15" s="71">
        <f>Details!C32</f>
        <v>65214312.719999999</v>
      </c>
      <c r="D15" s="71">
        <f>Details!D32</f>
        <v>62465475.890000001</v>
      </c>
      <c r="E15" s="71">
        <f>Details!E32</f>
        <v>57182059.710000001</v>
      </c>
      <c r="F15" s="71">
        <f>Details!F32</f>
        <v>50417170.890000001</v>
      </c>
      <c r="G15" s="71">
        <f>Details!G32</f>
        <v>44429203.119999997</v>
      </c>
      <c r="H15" s="71">
        <f>Details!H32</f>
        <v>22266881.539999999</v>
      </c>
      <c r="J15" s="1"/>
      <c r="K15" s="1"/>
      <c r="L15" s="20"/>
      <c r="M15" s="20"/>
    </row>
    <row r="16" spans="1:13" x14ac:dyDescent="0.2">
      <c r="B16" s="97" t="s">
        <v>2</v>
      </c>
      <c r="C16" s="71">
        <f>Details!C33</f>
        <v>33927233.799999997</v>
      </c>
      <c r="D16" s="71">
        <f>Details!D33</f>
        <v>34140226.710000001</v>
      </c>
      <c r="E16" s="71">
        <f>Details!E33</f>
        <v>30662405.34</v>
      </c>
      <c r="F16" s="71">
        <f>Details!F33</f>
        <v>24876392.210000001</v>
      </c>
      <c r="G16" s="71">
        <f>Details!G33</f>
        <v>22664200.640000001</v>
      </c>
      <c r="H16" s="71">
        <f>Details!H33</f>
        <v>17469074.199999999</v>
      </c>
      <c r="J16" s="1"/>
      <c r="K16" s="1"/>
      <c r="L16" s="20"/>
      <c r="M16" s="20"/>
    </row>
    <row r="17" spans="1:13" x14ac:dyDescent="0.2">
      <c r="B17" s="95" t="s">
        <v>3</v>
      </c>
      <c r="C17" s="71">
        <f>Details!C34</f>
        <v>16631406.210000001</v>
      </c>
      <c r="D17" s="71">
        <f>Details!D34</f>
        <v>15468108.93</v>
      </c>
      <c r="E17" s="71">
        <f>Details!E34</f>
        <v>14919942.74</v>
      </c>
      <c r="F17" s="71">
        <f>Details!F34</f>
        <v>14211839.869999999</v>
      </c>
      <c r="G17" s="71">
        <f>Details!G34</f>
        <v>14284423.560000001</v>
      </c>
      <c r="H17" s="71">
        <f>Details!H34</f>
        <v>15742019.57</v>
      </c>
      <c r="J17" s="1"/>
      <c r="K17" s="1"/>
      <c r="L17" s="20"/>
      <c r="M17" s="20"/>
    </row>
    <row r="18" spans="1:13" x14ac:dyDescent="0.2">
      <c r="B18" s="97" t="s">
        <v>426</v>
      </c>
      <c r="C18" s="71">
        <f>Details!C35</f>
        <v>4090495.2</v>
      </c>
      <c r="D18" s="71">
        <f>Details!D35</f>
        <v>11277413.09</v>
      </c>
      <c r="E18" s="71">
        <f>Details!E35</f>
        <v>10339473.43</v>
      </c>
      <c r="F18" s="71">
        <f>Details!F35</f>
        <v>9432606.4700000007</v>
      </c>
      <c r="G18" s="71">
        <f>Details!G35</f>
        <v>10558270.300000001</v>
      </c>
      <c r="H18" s="71">
        <f>Details!H35</f>
        <v>12033681.84</v>
      </c>
      <c r="J18" s="1"/>
      <c r="K18" s="1"/>
      <c r="L18" s="1"/>
      <c r="M18" s="1"/>
    </row>
    <row r="19" spans="1:13" ht="13.5" thickBot="1" x14ac:dyDescent="0.25">
      <c r="B19" s="74" t="s">
        <v>5</v>
      </c>
      <c r="C19" s="91">
        <f t="shared" ref="C19:H19" si="1">SUM(C15:C18)</f>
        <v>119863447.92999999</v>
      </c>
      <c r="D19" s="91">
        <f t="shared" si="1"/>
        <v>123351224.62</v>
      </c>
      <c r="E19" s="91">
        <f t="shared" si="1"/>
        <v>113103881.22</v>
      </c>
      <c r="F19" s="91">
        <f t="shared" si="1"/>
        <v>98938009.439999998</v>
      </c>
      <c r="G19" s="91">
        <f t="shared" si="1"/>
        <v>91936097.61999999</v>
      </c>
      <c r="H19" s="88">
        <f t="shared" si="1"/>
        <v>67511657.149999991</v>
      </c>
      <c r="J19" s="11"/>
      <c r="K19" s="11"/>
      <c r="L19" s="11"/>
      <c r="M19" s="11"/>
    </row>
    <row r="21" spans="1:13" x14ac:dyDescent="0.2">
      <c r="A21" t="s">
        <v>332</v>
      </c>
    </row>
    <row r="22" spans="1:13" x14ac:dyDescent="0.2">
      <c r="A22" s="3" t="s">
        <v>436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437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438</v>
      </c>
      <c r="B24" s="3"/>
      <c r="C24" s="3"/>
      <c r="H24" s="3" t="str">
        <f>IF(H9-G9&gt;0,"yes","no")</f>
        <v>no</v>
      </c>
      <c r="J24" s="25"/>
    </row>
    <row r="25" spans="1:13" x14ac:dyDescent="0.2">
      <c r="A25" s="3" t="s">
        <v>439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440</v>
      </c>
      <c r="B27" s="3"/>
      <c r="C27" s="3"/>
      <c r="H27" s="3" t="str">
        <f>IF(H15-G15&gt;0,"yes","no")</f>
        <v>no</v>
      </c>
    </row>
    <row r="28" spans="1:13" x14ac:dyDescent="0.2">
      <c r="A28" s="3" t="s">
        <v>441</v>
      </c>
      <c r="B28" s="3"/>
      <c r="C28" s="3"/>
      <c r="H28" s="3" t="str">
        <f>IF(H16-G16&gt;0,"yes","no")</f>
        <v>no</v>
      </c>
    </row>
    <row r="29" spans="1:13" x14ac:dyDescent="0.2">
      <c r="A29" s="3" t="s">
        <v>442</v>
      </c>
      <c r="B29" s="3"/>
      <c r="C29" s="3"/>
      <c r="H29" s="3" t="str">
        <f>IF(H18-G18&gt;0,"yes","no")</f>
        <v>yes</v>
      </c>
    </row>
    <row r="30" spans="1:13" x14ac:dyDescent="0.2">
      <c r="A30" s="3" t="s">
        <v>443</v>
      </c>
      <c r="H30" s="3" t="str">
        <f>IF(H17-G17&gt;0,"yes","no")</f>
        <v>yes</v>
      </c>
    </row>
  </sheetData>
  <sheetProtection algorithmName="SHA-512" hashValue="iA8hpq+TzsCaOZKFavLw7lNTpp87inpZNUSWPeN67QdcaiO/HV8aBOTbhNScDLcRueftoJcMThBiTtmrHO398w==" saltValue="N6DsQAB3pw6CDOWOwuuphw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2ND Quarter </v>
      </c>
    </row>
    <row r="4" spans="1:18" x14ac:dyDescent="0.2">
      <c r="A4" s="13"/>
    </row>
    <row r="5" spans="1:18" ht="13.5" thickBot="1" x14ac:dyDescent="0.25">
      <c r="A5" s="13"/>
      <c r="C5" s="31" t="s">
        <v>143</v>
      </c>
      <c r="D5" s="31"/>
      <c r="E5" s="31"/>
      <c r="F5" s="31"/>
      <c r="G5" s="31"/>
      <c r="H5" s="31"/>
      <c r="I5" s="13"/>
      <c r="J5" s="13"/>
      <c r="K5" s="13"/>
      <c r="L5" s="31" t="s">
        <v>146</v>
      </c>
      <c r="M5" s="31"/>
      <c r="N5" s="31"/>
      <c r="O5" s="31"/>
      <c r="P5" s="31"/>
      <c r="Q5" s="31"/>
    </row>
    <row r="6" spans="1:18" x14ac:dyDescent="0.2">
      <c r="A6" s="13"/>
      <c r="B6" s="112" t="s">
        <v>4</v>
      </c>
      <c r="C6" s="117" t="s">
        <v>412</v>
      </c>
      <c r="D6" s="117" t="s">
        <v>418</v>
      </c>
      <c r="E6" s="117" t="s">
        <v>419</v>
      </c>
      <c r="F6" s="117" t="s">
        <v>434</v>
      </c>
      <c r="G6" s="117" t="s">
        <v>449</v>
      </c>
      <c r="H6" s="117" t="s">
        <v>456</v>
      </c>
      <c r="I6" s="13"/>
      <c r="J6" s="13"/>
      <c r="K6" s="16" t="s">
        <v>4</v>
      </c>
      <c r="L6" s="117" t="s">
        <v>412</v>
      </c>
      <c r="M6" s="117" t="s">
        <v>418</v>
      </c>
      <c r="N6" s="117" t="s">
        <v>419</v>
      </c>
      <c r="O6" s="117" t="s">
        <v>434</v>
      </c>
      <c r="P6" s="117" t="s">
        <v>449</v>
      </c>
      <c r="Q6" s="117" t="s">
        <v>456</v>
      </c>
    </row>
    <row r="7" spans="1:18" x14ac:dyDescent="0.2">
      <c r="A7" s="13"/>
      <c r="B7" s="112" t="s">
        <v>1</v>
      </c>
      <c r="C7" s="89">
        <f>Details!C41</f>
        <v>184</v>
      </c>
      <c r="D7" s="89">
        <f>Details!D41</f>
        <v>130</v>
      </c>
      <c r="E7" s="89">
        <f>Details!E41</f>
        <v>114</v>
      </c>
      <c r="F7" s="89">
        <f>Details!F41</f>
        <v>66</v>
      </c>
      <c r="G7" s="89">
        <f>Details!G41</f>
        <v>90</v>
      </c>
      <c r="H7" s="89">
        <f>Details!H41</f>
        <v>24</v>
      </c>
      <c r="I7" s="13"/>
      <c r="J7" s="13"/>
      <c r="K7" s="97" t="s">
        <v>1</v>
      </c>
      <c r="L7" s="67">
        <f>Details!C68</f>
        <v>168829</v>
      </c>
      <c r="M7" s="67">
        <f>Details!D68</f>
        <v>147122</v>
      </c>
      <c r="N7" s="67">
        <f>Details!E68</f>
        <v>136365</v>
      </c>
      <c r="O7" s="67">
        <f>Details!F68</f>
        <v>115587</v>
      </c>
      <c r="P7" s="67">
        <f>Details!G68</f>
        <v>108354</v>
      </c>
      <c r="Q7" s="67">
        <f>Details!H68</f>
        <v>7935</v>
      </c>
    </row>
    <row r="8" spans="1:18" x14ac:dyDescent="0.2">
      <c r="A8" s="13"/>
      <c r="B8" s="112" t="s">
        <v>2</v>
      </c>
      <c r="C8" s="89">
        <f>Details!C42</f>
        <v>553</v>
      </c>
      <c r="D8" s="89">
        <f>Details!D42</f>
        <v>494</v>
      </c>
      <c r="E8" s="89">
        <f>Details!E42</f>
        <v>460</v>
      </c>
      <c r="F8" s="89">
        <f>Details!F42</f>
        <v>291</v>
      </c>
      <c r="G8" s="89">
        <f>Details!G42</f>
        <v>277</v>
      </c>
      <c r="H8" s="89">
        <f>Details!H42</f>
        <v>96</v>
      </c>
      <c r="I8" s="55"/>
      <c r="J8" s="13"/>
      <c r="K8" s="97" t="s">
        <v>2</v>
      </c>
      <c r="L8" s="67">
        <f>Details!C69</f>
        <v>125547</v>
      </c>
      <c r="M8" s="67">
        <f>Details!D69</f>
        <v>144268</v>
      </c>
      <c r="N8" s="67">
        <f>Details!E69</f>
        <v>130377</v>
      </c>
      <c r="O8" s="67">
        <f>Details!F69</f>
        <v>90637</v>
      </c>
      <c r="P8" s="67">
        <f>Details!G69</f>
        <v>91987</v>
      </c>
      <c r="Q8" s="67">
        <f>Details!H69</f>
        <v>31029</v>
      </c>
    </row>
    <row r="9" spans="1:18" x14ac:dyDescent="0.2">
      <c r="A9" s="13"/>
      <c r="B9" s="117" t="s">
        <v>3</v>
      </c>
      <c r="C9" s="89">
        <f>Details!C43</f>
        <v>112</v>
      </c>
      <c r="D9" s="89">
        <f>Details!D43</f>
        <v>69</v>
      </c>
      <c r="E9" s="89">
        <f>Details!E43</f>
        <v>115</v>
      </c>
      <c r="F9" s="89">
        <f>Details!F43</f>
        <v>109</v>
      </c>
      <c r="G9" s="89">
        <f>Details!G43</f>
        <v>98</v>
      </c>
      <c r="H9" s="89">
        <f>Details!H43</f>
        <v>78</v>
      </c>
      <c r="I9" s="55"/>
      <c r="J9" s="13"/>
      <c r="K9" s="95" t="s">
        <v>3</v>
      </c>
      <c r="L9" s="67">
        <f>Details!C70</f>
        <v>70507</v>
      </c>
      <c r="M9" s="67">
        <f>Details!D70</f>
        <v>63682</v>
      </c>
      <c r="N9" s="67">
        <f>Details!E70</f>
        <v>56726</v>
      </c>
      <c r="O9" s="67">
        <f>Details!F70</f>
        <v>49896</v>
      </c>
      <c r="P9" s="67">
        <f>Details!G70</f>
        <v>54993</v>
      </c>
      <c r="Q9" s="67">
        <f>Details!H70</f>
        <v>25490</v>
      </c>
    </row>
    <row r="10" spans="1:18" x14ac:dyDescent="0.2">
      <c r="A10" s="13"/>
      <c r="B10" s="112" t="s">
        <v>426</v>
      </c>
      <c r="C10" s="89">
        <f>Details!C44</f>
        <v>84</v>
      </c>
      <c r="D10" s="89">
        <f>Details!D44</f>
        <v>30</v>
      </c>
      <c r="E10" s="89">
        <f>Details!E44</f>
        <v>32</v>
      </c>
      <c r="F10" s="89">
        <f>Details!F44</f>
        <v>22</v>
      </c>
      <c r="G10" s="89">
        <f>Details!G44</f>
        <v>75</v>
      </c>
      <c r="H10" s="89">
        <f>Details!H44</f>
        <v>92</v>
      </c>
      <c r="I10" s="13"/>
      <c r="J10" s="13"/>
      <c r="K10" s="97" t="s">
        <v>426</v>
      </c>
      <c r="L10" s="67">
        <f>Details!C71</f>
        <v>16177</v>
      </c>
      <c r="M10" s="67">
        <f>Details!D71</f>
        <v>24280</v>
      </c>
      <c r="N10" s="67">
        <f>Details!E71</f>
        <v>38103</v>
      </c>
      <c r="O10" s="67">
        <f>Details!F71</f>
        <v>32889</v>
      </c>
      <c r="P10" s="67">
        <f>Details!G71</f>
        <v>33795</v>
      </c>
      <c r="Q10" s="67">
        <f>Details!H71</f>
        <v>17412</v>
      </c>
    </row>
    <row r="11" spans="1:18" ht="13.5" thickBot="1" x14ac:dyDescent="0.25">
      <c r="A11" s="13"/>
      <c r="B11" s="114" t="s">
        <v>5</v>
      </c>
      <c r="C11" s="118">
        <f t="shared" ref="C11:H11" si="0">SUM(C7:C10)</f>
        <v>933</v>
      </c>
      <c r="D11" s="118">
        <f t="shared" si="0"/>
        <v>723</v>
      </c>
      <c r="E11" s="118">
        <f t="shared" si="0"/>
        <v>721</v>
      </c>
      <c r="F11" s="118">
        <f t="shared" si="0"/>
        <v>488</v>
      </c>
      <c r="G11" s="118">
        <f t="shared" si="0"/>
        <v>540</v>
      </c>
      <c r="H11" s="118">
        <f t="shared" si="0"/>
        <v>290</v>
      </c>
      <c r="I11" s="51"/>
      <c r="J11" s="13"/>
      <c r="K11" s="74" t="s">
        <v>5</v>
      </c>
      <c r="L11" s="68">
        <f t="shared" ref="L11:Q11" si="1">SUM(L7:L10)</f>
        <v>381060</v>
      </c>
      <c r="M11" s="68">
        <f t="shared" si="1"/>
        <v>379352</v>
      </c>
      <c r="N11" s="68">
        <f t="shared" si="1"/>
        <v>361571</v>
      </c>
      <c r="O11" s="68">
        <f t="shared" si="1"/>
        <v>289009</v>
      </c>
      <c r="P11" s="68">
        <f t="shared" si="1"/>
        <v>289129</v>
      </c>
      <c r="Q11" s="75">
        <f t="shared" si="1"/>
        <v>81866</v>
      </c>
      <c r="R11" s="18"/>
    </row>
    <row r="12" spans="1:18" x14ac:dyDescent="0.2">
      <c r="A12" s="13"/>
      <c r="B12" s="50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144</v>
      </c>
      <c r="D13" s="31"/>
      <c r="E13" s="31"/>
      <c r="F13" s="31"/>
      <c r="G13" s="31"/>
      <c r="H13" s="31"/>
      <c r="I13" s="13"/>
      <c r="J13" s="13"/>
      <c r="K13" s="13"/>
      <c r="L13" s="31" t="s">
        <v>147</v>
      </c>
      <c r="M13" s="31"/>
      <c r="N13" s="31"/>
      <c r="O13" s="31"/>
      <c r="P13" s="31"/>
      <c r="Q13" s="31"/>
    </row>
    <row r="14" spans="1:18" x14ac:dyDescent="0.2">
      <c r="A14" s="13"/>
      <c r="B14" s="112" t="s">
        <v>4</v>
      </c>
      <c r="C14" s="117" t="s">
        <v>412</v>
      </c>
      <c r="D14" s="117" t="s">
        <v>418</v>
      </c>
      <c r="E14" s="117" t="s">
        <v>419</v>
      </c>
      <c r="F14" s="117" t="s">
        <v>434</v>
      </c>
      <c r="G14" s="117" t="s">
        <v>449</v>
      </c>
      <c r="H14" s="117" t="s">
        <v>456</v>
      </c>
      <c r="I14" s="13"/>
      <c r="J14" s="13"/>
      <c r="K14" s="16" t="s">
        <v>4</v>
      </c>
      <c r="L14" s="117" t="s">
        <v>412</v>
      </c>
      <c r="M14" s="117" t="s">
        <v>418</v>
      </c>
      <c r="N14" s="117" t="s">
        <v>419</v>
      </c>
      <c r="O14" s="117" t="s">
        <v>434</v>
      </c>
      <c r="P14" s="117" t="s">
        <v>449</v>
      </c>
      <c r="Q14" s="117" t="s">
        <v>456</v>
      </c>
    </row>
    <row r="15" spans="1:18" x14ac:dyDescent="0.2">
      <c r="A15" s="13"/>
      <c r="B15" s="112" t="s">
        <v>1</v>
      </c>
      <c r="C15" s="67">
        <f>Details!C50</f>
        <v>715</v>
      </c>
      <c r="D15" s="67">
        <f>Details!D50</f>
        <v>528</v>
      </c>
      <c r="E15" s="67">
        <f>Details!E50</f>
        <v>456</v>
      </c>
      <c r="F15" s="67">
        <f>Details!F50</f>
        <v>468</v>
      </c>
      <c r="G15" s="67">
        <f>Details!G50</f>
        <v>436</v>
      </c>
      <c r="H15" s="67">
        <f>Details!H50</f>
        <v>244</v>
      </c>
      <c r="I15" s="13"/>
      <c r="J15" s="13"/>
      <c r="K15" s="97" t="s">
        <v>1</v>
      </c>
      <c r="L15" s="67">
        <f>Details!C77</f>
        <v>576774</v>
      </c>
      <c r="M15" s="67">
        <f>Details!D77</f>
        <v>555846</v>
      </c>
      <c r="N15" s="67">
        <f>Details!E77</f>
        <v>501624</v>
      </c>
      <c r="O15" s="67">
        <f>Details!F77</f>
        <v>457608</v>
      </c>
      <c r="P15" s="67">
        <f>Details!G77</f>
        <v>403835</v>
      </c>
      <c r="Q15" s="67">
        <f>Details!H77</f>
        <v>145612</v>
      </c>
    </row>
    <row r="16" spans="1:18" x14ac:dyDescent="0.2">
      <c r="A16" s="13"/>
      <c r="B16" s="112" t="s">
        <v>2</v>
      </c>
      <c r="C16" s="67">
        <f>Details!C51</f>
        <v>1330</v>
      </c>
      <c r="D16" s="67">
        <f>Details!D51</f>
        <v>1174</v>
      </c>
      <c r="E16" s="67">
        <f>Details!E51</f>
        <v>1109</v>
      </c>
      <c r="F16" s="67">
        <f>Details!F51</f>
        <v>916</v>
      </c>
      <c r="G16" s="67">
        <f>Details!G51</f>
        <v>962</v>
      </c>
      <c r="H16" s="67">
        <f>Details!H51</f>
        <v>678</v>
      </c>
      <c r="I16" s="13"/>
      <c r="J16" s="13"/>
      <c r="K16" s="97" t="s">
        <v>2</v>
      </c>
      <c r="L16" s="67">
        <f>Details!C78</f>
        <v>363036</v>
      </c>
      <c r="M16" s="67">
        <f>Details!D78</f>
        <v>374474</v>
      </c>
      <c r="N16" s="67">
        <f>Details!E78</f>
        <v>329691</v>
      </c>
      <c r="O16" s="67">
        <f>Details!F78</f>
        <v>283428</v>
      </c>
      <c r="P16" s="67">
        <f>Details!G78</f>
        <v>246363</v>
      </c>
      <c r="Q16" s="67">
        <f>Details!H78</f>
        <v>172426</v>
      </c>
    </row>
    <row r="17" spans="1:18" x14ac:dyDescent="0.2">
      <c r="A17" s="13"/>
      <c r="B17" s="117" t="s">
        <v>3</v>
      </c>
      <c r="C17" s="67">
        <f>Details!C52</f>
        <v>342</v>
      </c>
      <c r="D17" s="67">
        <f>Details!D52</f>
        <v>211</v>
      </c>
      <c r="E17" s="67">
        <f>Details!E52</f>
        <v>310</v>
      </c>
      <c r="F17" s="67">
        <f>Details!F52</f>
        <v>359</v>
      </c>
      <c r="G17" s="67">
        <f>Details!G52</f>
        <v>304</v>
      </c>
      <c r="H17" s="67">
        <f>Details!H52</f>
        <v>300</v>
      </c>
      <c r="I17" s="13"/>
      <c r="J17" s="13"/>
      <c r="K17" s="95" t="s">
        <v>3</v>
      </c>
      <c r="L17" s="67">
        <f>Details!C79</f>
        <v>174436</v>
      </c>
      <c r="M17" s="67">
        <f>Details!D79</f>
        <v>165884</v>
      </c>
      <c r="N17" s="67">
        <f>Details!E79</f>
        <v>152415</v>
      </c>
      <c r="O17" s="67">
        <f>Details!F79</f>
        <v>164116</v>
      </c>
      <c r="P17" s="67">
        <f>Details!G79</f>
        <v>150303</v>
      </c>
      <c r="Q17" s="67">
        <f>Details!H79</f>
        <v>135137</v>
      </c>
    </row>
    <row r="18" spans="1:18" x14ac:dyDescent="0.2">
      <c r="A18" s="13"/>
      <c r="B18" s="112" t="s">
        <v>426</v>
      </c>
      <c r="C18" s="67">
        <f>Details!C53</f>
        <v>184</v>
      </c>
      <c r="D18" s="67">
        <f>Details!D53</f>
        <v>312</v>
      </c>
      <c r="E18" s="67">
        <f>Details!E53</f>
        <v>132</v>
      </c>
      <c r="F18" s="67">
        <f>Details!F53</f>
        <v>136</v>
      </c>
      <c r="G18" s="67">
        <f>Details!G53</f>
        <v>279</v>
      </c>
      <c r="H18" s="67">
        <f>Details!H53</f>
        <v>384</v>
      </c>
      <c r="I18" s="13"/>
      <c r="J18" s="13"/>
      <c r="K18" s="97" t="s">
        <v>426</v>
      </c>
      <c r="L18" s="67">
        <f>Details!C80</f>
        <v>39292</v>
      </c>
      <c r="M18" s="67">
        <f>Details!D80</f>
        <v>121676</v>
      </c>
      <c r="N18" s="67">
        <f>Details!E80</f>
        <v>105232</v>
      </c>
      <c r="O18" s="67">
        <f>Details!F80</f>
        <v>126318</v>
      </c>
      <c r="P18" s="67">
        <f>Details!G80</f>
        <v>95503</v>
      </c>
      <c r="Q18" s="67">
        <f>Details!H80</f>
        <v>92948</v>
      </c>
    </row>
    <row r="19" spans="1:18" ht="13.5" thickBot="1" x14ac:dyDescent="0.25">
      <c r="A19" s="13"/>
      <c r="B19" s="114" t="s">
        <v>5</v>
      </c>
      <c r="C19" s="118">
        <f t="shared" ref="C19:H19" si="2">SUM(C15:C18)</f>
        <v>2571</v>
      </c>
      <c r="D19" s="118">
        <f t="shared" si="2"/>
        <v>2225</v>
      </c>
      <c r="E19" s="118">
        <f t="shared" si="2"/>
        <v>2007</v>
      </c>
      <c r="F19" s="118">
        <f t="shared" si="2"/>
        <v>1879</v>
      </c>
      <c r="G19" s="118">
        <f t="shared" si="2"/>
        <v>1981</v>
      </c>
      <c r="H19" s="118">
        <f t="shared" si="2"/>
        <v>1606</v>
      </c>
      <c r="I19" s="51"/>
      <c r="J19" s="13"/>
      <c r="K19" s="74" t="s">
        <v>5</v>
      </c>
      <c r="L19" s="68">
        <f t="shared" ref="L19:Q19" si="3">SUM(L15:L18)</f>
        <v>1153538</v>
      </c>
      <c r="M19" s="68">
        <f t="shared" si="3"/>
        <v>1217880</v>
      </c>
      <c r="N19" s="68">
        <f t="shared" si="3"/>
        <v>1088962</v>
      </c>
      <c r="O19" s="68">
        <f t="shared" si="3"/>
        <v>1031470</v>
      </c>
      <c r="P19" s="68">
        <f t="shared" si="3"/>
        <v>896004</v>
      </c>
      <c r="Q19" s="75">
        <f t="shared" si="3"/>
        <v>546123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145</v>
      </c>
      <c r="D21" s="31"/>
      <c r="E21" s="31"/>
      <c r="F21" s="31"/>
      <c r="G21" s="31"/>
      <c r="H21" s="31"/>
      <c r="I21" s="13"/>
      <c r="J21" s="13"/>
      <c r="K21" s="13"/>
      <c r="L21" s="56" t="s">
        <v>148</v>
      </c>
      <c r="M21" s="31"/>
      <c r="N21" s="31"/>
      <c r="O21" s="56"/>
      <c r="P21" s="31"/>
      <c r="Q21" s="31"/>
    </row>
    <row r="22" spans="1:18" x14ac:dyDescent="0.2">
      <c r="A22" s="13"/>
      <c r="B22" s="112" t="s">
        <v>4</v>
      </c>
      <c r="C22" s="117" t="s">
        <v>412</v>
      </c>
      <c r="D22" s="117" t="s">
        <v>418</v>
      </c>
      <c r="E22" s="117" t="s">
        <v>419</v>
      </c>
      <c r="F22" s="117" t="s">
        <v>434</v>
      </c>
      <c r="G22" s="117" t="s">
        <v>449</v>
      </c>
      <c r="H22" s="117" t="s">
        <v>456</v>
      </c>
      <c r="I22" s="13"/>
      <c r="J22" s="13"/>
      <c r="K22" s="80" t="s">
        <v>4</v>
      </c>
      <c r="L22" s="117" t="s">
        <v>412</v>
      </c>
      <c r="M22" s="117" t="s">
        <v>418</v>
      </c>
      <c r="N22" s="117" t="s">
        <v>419</v>
      </c>
      <c r="O22" s="117" t="s">
        <v>434</v>
      </c>
      <c r="P22" s="117" t="s">
        <v>449</v>
      </c>
      <c r="Q22" s="117" t="s">
        <v>456</v>
      </c>
    </row>
    <row r="23" spans="1:18" x14ac:dyDescent="0.2">
      <c r="A23" s="13"/>
      <c r="B23" s="112" t="s">
        <v>1</v>
      </c>
      <c r="C23" s="70">
        <f>C7/C15</f>
        <v>0.25734265734265732</v>
      </c>
      <c r="D23" s="70">
        <f t="shared" ref="D23:H23" si="4">D7/D15</f>
        <v>0.24621212121212122</v>
      </c>
      <c r="E23" s="70">
        <f t="shared" si="4"/>
        <v>0.25</v>
      </c>
      <c r="F23" s="70">
        <f t="shared" si="4"/>
        <v>0.14102564102564102</v>
      </c>
      <c r="G23" s="70">
        <f t="shared" si="4"/>
        <v>0.20642201834862386</v>
      </c>
      <c r="H23" s="70">
        <f t="shared" si="4"/>
        <v>9.8360655737704916E-2</v>
      </c>
      <c r="I23" s="13"/>
      <c r="J23" s="13"/>
      <c r="K23" s="90" t="s">
        <v>1</v>
      </c>
      <c r="L23" s="73">
        <f>L7/L15</f>
        <v>0.29271257026148889</v>
      </c>
      <c r="M23" s="73">
        <f t="shared" ref="M23:Q23" si="5">M7/M15</f>
        <v>0.26468122465574995</v>
      </c>
      <c r="N23" s="73">
        <f t="shared" si="5"/>
        <v>0.27184704081144445</v>
      </c>
      <c r="O23" s="73">
        <f t="shared" si="5"/>
        <v>0.25258955263019878</v>
      </c>
      <c r="P23" s="73">
        <f t="shared" si="5"/>
        <v>0.26831255339433185</v>
      </c>
      <c r="Q23" s="87">
        <f t="shared" si="5"/>
        <v>5.44941350987556E-2</v>
      </c>
    </row>
    <row r="24" spans="1:18" x14ac:dyDescent="0.2">
      <c r="A24" s="13"/>
      <c r="B24" s="112" t="s">
        <v>2</v>
      </c>
      <c r="C24" s="70">
        <f t="shared" ref="C24:H26" si="6">C8/C16</f>
        <v>0.41578947368421054</v>
      </c>
      <c r="D24" s="70">
        <f t="shared" si="6"/>
        <v>0.42078364565587734</v>
      </c>
      <c r="E24" s="70">
        <f t="shared" si="6"/>
        <v>0.41478809738503158</v>
      </c>
      <c r="F24" s="70">
        <f t="shared" si="6"/>
        <v>0.31768558951965065</v>
      </c>
      <c r="G24" s="70">
        <f t="shared" si="6"/>
        <v>0.28794178794178793</v>
      </c>
      <c r="H24" s="70">
        <f t="shared" si="6"/>
        <v>0.1415929203539823</v>
      </c>
      <c r="I24" s="13"/>
      <c r="J24" s="13"/>
      <c r="K24" s="90" t="s">
        <v>2</v>
      </c>
      <c r="L24" s="73">
        <f t="shared" ref="L24:Q26" si="7">L8/L16</f>
        <v>0.34582520741744621</v>
      </c>
      <c r="M24" s="73">
        <f t="shared" si="7"/>
        <v>0.38525505108498853</v>
      </c>
      <c r="N24" s="73">
        <f t="shared" si="7"/>
        <v>0.39545210515300688</v>
      </c>
      <c r="O24" s="73">
        <f t="shared" si="7"/>
        <v>0.31978844715412735</v>
      </c>
      <c r="P24" s="73">
        <f t="shared" si="7"/>
        <v>0.37337993123967478</v>
      </c>
      <c r="Q24" s="87">
        <f t="shared" si="7"/>
        <v>0.17995545915349193</v>
      </c>
    </row>
    <row r="25" spans="1:18" x14ac:dyDescent="0.2">
      <c r="A25" s="13"/>
      <c r="B25" s="117" t="s">
        <v>3</v>
      </c>
      <c r="C25" s="70">
        <f t="shared" si="6"/>
        <v>0.32748538011695905</v>
      </c>
      <c r="D25" s="70">
        <f t="shared" si="6"/>
        <v>0.32701421800947866</v>
      </c>
      <c r="E25" s="70">
        <f t="shared" si="6"/>
        <v>0.37096774193548387</v>
      </c>
      <c r="F25" s="70">
        <f t="shared" si="6"/>
        <v>0.30362116991643456</v>
      </c>
      <c r="G25" s="70">
        <f t="shared" si="6"/>
        <v>0.32236842105263158</v>
      </c>
      <c r="H25" s="70">
        <f t="shared" si="6"/>
        <v>0.26</v>
      </c>
      <c r="I25" s="13"/>
      <c r="J25" s="13"/>
      <c r="K25" s="82" t="s">
        <v>3</v>
      </c>
      <c r="L25" s="73">
        <f t="shared" si="7"/>
        <v>0.40419982113783853</v>
      </c>
      <c r="M25" s="73">
        <f t="shared" si="7"/>
        <v>0.38389476983916471</v>
      </c>
      <c r="N25" s="73">
        <f t="shared" si="7"/>
        <v>0.37218121575960372</v>
      </c>
      <c r="O25" s="73">
        <f t="shared" si="7"/>
        <v>0.30402885763728094</v>
      </c>
      <c r="P25" s="73">
        <f t="shared" si="7"/>
        <v>0.36588092054050819</v>
      </c>
      <c r="Q25" s="87">
        <f t="shared" si="7"/>
        <v>0.18862339699712144</v>
      </c>
    </row>
    <row r="26" spans="1:18" x14ac:dyDescent="0.2">
      <c r="A26" s="13"/>
      <c r="B26" s="112" t="s">
        <v>426</v>
      </c>
      <c r="C26" s="70">
        <f t="shared" si="6"/>
        <v>0.45652173913043476</v>
      </c>
      <c r="D26" s="70">
        <f t="shared" si="6"/>
        <v>9.6153846153846159E-2</v>
      </c>
      <c r="E26" s="70">
        <f t="shared" si="6"/>
        <v>0.24242424242424243</v>
      </c>
      <c r="F26" s="70">
        <f t="shared" si="6"/>
        <v>0.16176470588235295</v>
      </c>
      <c r="G26" s="70">
        <f t="shared" si="6"/>
        <v>0.26881720430107525</v>
      </c>
      <c r="H26" s="70">
        <f t="shared" si="6"/>
        <v>0.23958333333333334</v>
      </c>
      <c r="I26" s="32"/>
      <c r="J26" s="13"/>
      <c r="K26" s="90" t="s">
        <v>426</v>
      </c>
      <c r="L26" s="73">
        <f t="shared" si="7"/>
        <v>0.41171230784892598</v>
      </c>
      <c r="M26" s="73">
        <f t="shared" si="7"/>
        <v>0.19954633617147177</v>
      </c>
      <c r="N26" s="73">
        <f t="shared" si="7"/>
        <v>0.36208567736049868</v>
      </c>
      <c r="O26" s="73">
        <f t="shared" si="7"/>
        <v>0.2603666935828623</v>
      </c>
      <c r="P26" s="73">
        <f t="shared" si="7"/>
        <v>0.35386322942734783</v>
      </c>
      <c r="Q26" s="87">
        <f t="shared" si="7"/>
        <v>0.18733055041528596</v>
      </c>
      <c r="R26" s="5"/>
    </row>
    <row r="27" spans="1:18" ht="13.5" thickBot="1" x14ac:dyDescent="0.25">
      <c r="A27" s="13"/>
      <c r="B27" s="114" t="s">
        <v>5</v>
      </c>
      <c r="C27" s="119">
        <f t="shared" ref="C27:H27" si="8">C11/C19</f>
        <v>0.36289381563593931</v>
      </c>
      <c r="D27" s="119">
        <f t="shared" si="8"/>
        <v>0.32494382022471913</v>
      </c>
      <c r="E27" s="119">
        <f t="shared" si="8"/>
        <v>0.35924265072247136</v>
      </c>
      <c r="F27" s="119">
        <f t="shared" si="8"/>
        <v>0.25971261309207028</v>
      </c>
      <c r="G27" s="120">
        <f t="shared" si="8"/>
        <v>0.27258960121150932</v>
      </c>
      <c r="H27" s="119">
        <f t="shared" si="8"/>
        <v>0.18057285180572852</v>
      </c>
      <c r="I27" s="52"/>
      <c r="J27" s="13"/>
      <c r="K27" s="92" t="s">
        <v>5</v>
      </c>
      <c r="L27" s="86">
        <f t="shared" ref="L27:Q27" si="9">L11/L19</f>
        <v>0.33034022286218573</v>
      </c>
      <c r="M27" s="86">
        <f t="shared" si="9"/>
        <v>0.31148553223634512</v>
      </c>
      <c r="N27" s="86">
        <f t="shared" si="9"/>
        <v>0.33203270637542909</v>
      </c>
      <c r="O27" s="86">
        <f t="shared" si="9"/>
        <v>0.28019137735464916</v>
      </c>
      <c r="P27" s="86">
        <f t="shared" si="9"/>
        <v>0.32268717550368081</v>
      </c>
      <c r="Q27" s="94">
        <f t="shared" si="9"/>
        <v>0.14990395936446552</v>
      </c>
      <c r="R27" s="10"/>
    </row>
    <row r="28" spans="1:18" x14ac:dyDescent="0.2">
      <c r="A28" s="13"/>
    </row>
  </sheetData>
  <sheetProtection algorithmName="SHA-512" hashValue="AiE9G2zyWYQXgeFUJc3d40xTrfNn6SEHEPhqko2FQMlIK3SyD9o1cSlNQNL5eMco82yD03XM1T0h1q4X/W3TYA==" saltValue="MCbUA5rSwu3xXp93WjBldg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2ND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7" t="s">
        <v>412</v>
      </c>
      <c r="D5" s="117" t="s">
        <v>418</v>
      </c>
      <c r="E5" s="117" t="s">
        <v>419</v>
      </c>
      <c r="F5" s="117" t="s">
        <v>434</v>
      </c>
      <c r="G5" s="117" t="s">
        <v>449</v>
      </c>
      <c r="H5" s="117" t="s">
        <v>456</v>
      </c>
      <c r="I5" s="13"/>
      <c r="J5" s="13"/>
      <c r="K5" s="16" t="s">
        <v>4</v>
      </c>
      <c r="L5" s="117" t="s">
        <v>412</v>
      </c>
      <c r="M5" s="117" t="s">
        <v>418</v>
      </c>
      <c r="N5" s="117" t="s">
        <v>419</v>
      </c>
      <c r="O5" s="117" t="s">
        <v>434</v>
      </c>
      <c r="P5" s="117" t="s">
        <v>449</v>
      </c>
      <c r="Q5" s="117" t="s">
        <v>456</v>
      </c>
    </row>
    <row r="6" spans="1:20" x14ac:dyDescent="0.2">
      <c r="B6" s="97" t="str">
        <f>'Collected to Claims Ratio'!B15</f>
        <v>Air Force</v>
      </c>
      <c r="C6" s="67">
        <f>'Collected to Claims Ratio'!C15</f>
        <v>715</v>
      </c>
      <c r="D6" s="67">
        <f>'Collected to Claims Ratio'!D15</f>
        <v>528</v>
      </c>
      <c r="E6" s="67">
        <f>'Collected to Claims Ratio'!E15</f>
        <v>456</v>
      </c>
      <c r="F6" s="67">
        <f>'Collected to Claims Ratio'!F15</f>
        <v>468</v>
      </c>
      <c r="G6" s="67">
        <f>'Collected to Claims Ratio'!G15</f>
        <v>436</v>
      </c>
      <c r="H6" s="72">
        <f>'Collected to Claims Ratio'!H15</f>
        <v>244</v>
      </c>
      <c r="I6" s="13"/>
      <c r="J6" s="13"/>
      <c r="K6" s="97" t="str">
        <f>'Collected to Claims Ratio'!K15</f>
        <v>Air Force</v>
      </c>
      <c r="L6" s="67">
        <f>'Collected to Claims Ratio'!L15</f>
        <v>576774</v>
      </c>
      <c r="M6" s="67">
        <f>'Collected to Claims Ratio'!M15</f>
        <v>555846</v>
      </c>
      <c r="N6" s="67">
        <f>'Collected to Claims Ratio'!N15</f>
        <v>501624</v>
      </c>
      <c r="O6" s="67">
        <f>'Collected to Claims Ratio'!O15</f>
        <v>457608</v>
      </c>
      <c r="P6" s="67">
        <f>'Collected to Claims Ratio'!P15</f>
        <v>403835</v>
      </c>
      <c r="Q6" s="72">
        <f>'Collected to Claims Ratio'!Q15</f>
        <v>145612</v>
      </c>
    </row>
    <row r="7" spans="1:20" x14ac:dyDescent="0.2">
      <c r="B7" s="97" t="str">
        <f>'Collected to Claims Ratio'!B16</f>
        <v>Army</v>
      </c>
      <c r="C7" s="67">
        <f>'Collected to Claims Ratio'!C16</f>
        <v>1330</v>
      </c>
      <c r="D7" s="67">
        <f>'Collected to Claims Ratio'!D16</f>
        <v>1174</v>
      </c>
      <c r="E7" s="67">
        <f>'Collected to Claims Ratio'!E16</f>
        <v>1109</v>
      </c>
      <c r="F7" s="67">
        <f>'Collected to Claims Ratio'!F16</f>
        <v>916</v>
      </c>
      <c r="G7" s="67">
        <f>'Collected to Claims Ratio'!G16</f>
        <v>962</v>
      </c>
      <c r="H7" s="72">
        <f>'Collected to Claims Ratio'!H16</f>
        <v>678</v>
      </c>
      <c r="I7" s="13"/>
      <c r="J7" s="13"/>
      <c r="K7" s="97" t="str">
        <f>'Collected to Claims Ratio'!K16</f>
        <v>Army</v>
      </c>
      <c r="L7" s="67">
        <f>'Collected to Claims Ratio'!L16</f>
        <v>363036</v>
      </c>
      <c r="M7" s="67">
        <f>'Collected to Claims Ratio'!M16</f>
        <v>374474</v>
      </c>
      <c r="N7" s="67">
        <f>'Collected to Claims Ratio'!N16</f>
        <v>329691</v>
      </c>
      <c r="O7" s="67">
        <f>'Collected to Claims Ratio'!O16</f>
        <v>283428</v>
      </c>
      <c r="P7" s="67">
        <f>'Collected to Claims Ratio'!P16</f>
        <v>246363</v>
      </c>
      <c r="Q7" s="72">
        <f>'Collected to Claims Ratio'!Q16</f>
        <v>172426</v>
      </c>
    </row>
    <row r="8" spans="1:20" x14ac:dyDescent="0.2">
      <c r="B8" s="95" t="s">
        <v>3</v>
      </c>
      <c r="C8" s="67">
        <f>'Collected to Claims Ratio'!C17</f>
        <v>342</v>
      </c>
      <c r="D8" s="67">
        <f>'Collected to Claims Ratio'!D17</f>
        <v>211</v>
      </c>
      <c r="E8" s="67">
        <f>'Collected to Claims Ratio'!E17</f>
        <v>310</v>
      </c>
      <c r="F8" s="67">
        <f>'Collected to Claims Ratio'!F17</f>
        <v>359</v>
      </c>
      <c r="G8" s="67">
        <f>'Collected to Claims Ratio'!G17</f>
        <v>304</v>
      </c>
      <c r="H8" s="72">
        <f>'Collected to Claims Ratio'!H17</f>
        <v>300</v>
      </c>
      <c r="I8" s="13"/>
      <c r="J8" s="13"/>
      <c r="K8" s="95" t="s">
        <v>3</v>
      </c>
      <c r="L8" s="67">
        <f>'Collected to Claims Ratio'!L17</f>
        <v>174436</v>
      </c>
      <c r="M8" s="67">
        <f>'Collected to Claims Ratio'!M17</f>
        <v>165884</v>
      </c>
      <c r="N8" s="67">
        <f>'Collected to Claims Ratio'!N17</f>
        <v>152415</v>
      </c>
      <c r="O8" s="67">
        <f>'Collected to Claims Ratio'!O17</f>
        <v>164116</v>
      </c>
      <c r="P8" s="67">
        <f>'Collected to Claims Ratio'!P17</f>
        <v>150303</v>
      </c>
      <c r="Q8" s="72">
        <f>'Collected to Claims Ratio'!Q17</f>
        <v>135137</v>
      </c>
    </row>
    <row r="9" spans="1:20" x14ac:dyDescent="0.2">
      <c r="B9" s="97" t="str">
        <f>'Collected to Claims Ratio'!B18</f>
        <v>NCR MD</v>
      </c>
      <c r="C9" s="67">
        <f>'Collected to Claims Ratio'!C18</f>
        <v>184</v>
      </c>
      <c r="D9" s="67">
        <f>'Collected to Claims Ratio'!D18</f>
        <v>312</v>
      </c>
      <c r="E9" s="67">
        <f>'Collected to Claims Ratio'!E18</f>
        <v>132</v>
      </c>
      <c r="F9" s="67">
        <f>'Collected to Claims Ratio'!F18</f>
        <v>136</v>
      </c>
      <c r="G9" s="67">
        <f>'Collected to Claims Ratio'!G18</f>
        <v>279</v>
      </c>
      <c r="H9" s="72">
        <f>'Collected to Claims Ratio'!H18</f>
        <v>384</v>
      </c>
      <c r="I9" s="31"/>
      <c r="J9" s="13"/>
      <c r="K9" s="97" t="str">
        <f>'Collected to Claims Ratio'!K18</f>
        <v>NCR MD</v>
      </c>
      <c r="L9" s="67">
        <f>'Collected to Claims Ratio'!L18</f>
        <v>39292</v>
      </c>
      <c r="M9" s="67">
        <f>'Collected to Claims Ratio'!M18</f>
        <v>121676</v>
      </c>
      <c r="N9" s="67">
        <f>'Collected to Claims Ratio'!N18</f>
        <v>105232</v>
      </c>
      <c r="O9" s="67">
        <f>'Collected to Claims Ratio'!O18</f>
        <v>126318</v>
      </c>
      <c r="P9" s="67">
        <f>'Collected to Claims Ratio'!P18</f>
        <v>95503</v>
      </c>
      <c r="Q9" s="72">
        <f>'Collected to Claims Ratio'!Q18</f>
        <v>92948</v>
      </c>
      <c r="R9" s="17"/>
    </row>
    <row r="10" spans="1:20" ht="13.5" thickBot="1" x14ac:dyDescent="0.25">
      <c r="B10" s="74" t="str">
        <f>'Collected to Claims Ratio'!B19</f>
        <v>Total</v>
      </c>
      <c r="C10" s="68">
        <f t="shared" ref="C10:H10" si="0">SUM(C6:C9)</f>
        <v>2571</v>
      </c>
      <c r="D10" s="68">
        <f t="shared" si="0"/>
        <v>2225</v>
      </c>
      <c r="E10" s="68">
        <f t="shared" si="0"/>
        <v>2007</v>
      </c>
      <c r="F10" s="68">
        <f t="shared" si="0"/>
        <v>1879</v>
      </c>
      <c r="G10" s="68">
        <f t="shared" si="0"/>
        <v>1981</v>
      </c>
      <c r="H10" s="75">
        <f t="shared" si="0"/>
        <v>1606</v>
      </c>
      <c r="I10" s="51"/>
      <c r="J10" s="50"/>
      <c r="K10" s="74" t="str">
        <f>'Collected to Claims Ratio'!K19</f>
        <v>Total</v>
      </c>
      <c r="L10" s="68">
        <f t="shared" ref="L10:Q10" si="1">SUM(L6:L9)</f>
        <v>1153538</v>
      </c>
      <c r="M10" s="68">
        <f t="shared" si="1"/>
        <v>1217880</v>
      </c>
      <c r="N10" s="68">
        <f t="shared" si="1"/>
        <v>1088962</v>
      </c>
      <c r="O10" s="68">
        <f t="shared" si="1"/>
        <v>1031470</v>
      </c>
      <c r="P10" s="68">
        <f t="shared" si="1"/>
        <v>896004</v>
      </c>
      <c r="Q10" s="75">
        <f t="shared" si="1"/>
        <v>546123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7" t="s">
        <v>412</v>
      </c>
      <c r="D13" s="117" t="s">
        <v>418</v>
      </c>
      <c r="E13" s="117" t="s">
        <v>419</v>
      </c>
      <c r="F13" s="117" t="s">
        <v>434</v>
      </c>
      <c r="G13" s="117" t="s">
        <v>449</v>
      </c>
      <c r="H13" s="117" t="s">
        <v>456</v>
      </c>
      <c r="I13" s="13"/>
      <c r="J13" s="13"/>
      <c r="K13" s="80" t="s">
        <v>413</v>
      </c>
      <c r="L13" s="117" t="s">
        <v>412</v>
      </c>
      <c r="M13" s="117" t="s">
        <v>418</v>
      </c>
      <c r="N13" s="117" t="s">
        <v>419</v>
      </c>
      <c r="O13" s="117" t="s">
        <v>434</v>
      </c>
      <c r="P13" s="117" t="s">
        <v>449</v>
      </c>
      <c r="Q13" s="117" t="s">
        <v>456</v>
      </c>
    </row>
    <row r="14" spans="1:20" x14ac:dyDescent="0.2">
      <c r="B14" s="97" t="s">
        <v>1</v>
      </c>
      <c r="C14" s="67">
        <f>Details!C59</f>
        <v>17206</v>
      </c>
      <c r="D14" s="67">
        <f>Details!D59</f>
        <v>12540</v>
      </c>
      <c r="E14" s="67">
        <f>Details!E59</f>
        <v>13035</v>
      </c>
      <c r="F14" s="67">
        <f>Details!F59</f>
        <v>13592</v>
      </c>
      <c r="G14" s="67">
        <f>Details!G59</f>
        <v>12846</v>
      </c>
      <c r="H14" s="67">
        <f>Details!H59</f>
        <v>12616</v>
      </c>
      <c r="I14" s="13"/>
      <c r="J14" s="13"/>
      <c r="K14" s="97" t="s">
        <v>1</v>
      </c>
      <c r="L14" s="67">
        <f>Details!C86</f>
        <v>1588877</v>
      </c>
      <c r="M14" s="67">
        <f>Details!D86</f>
        <v>1595997</v>
      </c>
      <c r="N14" s="67">
        <f>Details!E86</f>
        <v>1538907</v>
      </c>
      <c r="O14" s="67">
        <f>Details!F86</f>
        <v>1487290</v>
      </c>
      <c r="P14" s="67">
        <f>Details!G86</f>
        <v>1524384</v>
      </c>
      <c r="Q14" s="67">
        <f>Details!H86</f>
        <v>1484385</v>
      </c>
      <c r="R14" s="4"/>
      <c r="S14" s="4"/>
      <c r="T14" s="4"/>
    </row>
    <row r="15" spans="1:20" x14ac:dyDescent="0.2">
      <c r="B15" s="97" t="s">
        <v>2</v>
      </c>
      <c r="C15" s="67">
        <f>Details!C60</f>
        <v>52673</v>
      </c>
      <c r="D15" s="67">
        <f>Details!D60</f>
        <v>47697</v>
      </c>
      <c r="E15" s="67">
        <f>Details!E60</f>
        <v>46856</v>
      </c>
      <c r="F15" s="67">
        <f>Details!F60</f>
        <v>46152</v>
      </c>
      <c r="G15" s="67">
        <f>Details!G60</f>
        <v>51206</v>
      </c>
      <c r="H15" s="67">
        <f>Details!H60</f>
        <v>41154</v>
      </c>
      <c r="I15" s="13"/>
      <c r="J15" s="13"/>
      <c r="K15" s="97" t="s">
        <v>2</v>
      </c>
      <c r="L15" s="67">
        <f>Details!C87</f>
        <v>3918130</v>
      </c>
      <c r="M15" s="67">
        <f>Details!D87</f>
        <v>3163675</v>
      </c>
      <c r="N15" s="67">
        <f>Details!E87</f>
        <v>2831845</v>
      </c>
      <c r="O15" s="67">
        <f>Details!F87</f>
        <v>2700889</v>
      </c>
      <c r="P15" s="67">
        <f>Details!G87</f>
        <v>2827509</v>
      </c>
      <c r="Q15" s="67">
        <f>Details!H87</f>
        <v>2724887</v>
      </c>
      <c r="R15" s="4"/>
      <c r="S15" s="4"/>
      <c r="T15" s="4"/>
    </row>
    <row r="16" spans="1:20" x14ac:dyDescent="0.2">
      <c r="B16" s="95" t="s">
        <v>3</v>
      </c>
      <c r="C16" s="67">
        <f>Details!C61</f>
        <v>24564</v>
      </c>
      <c r="D16" s="67">
        <f>Details!D61</f>
        <v>24340</v>
      </c>
      <c r="E16" s="67">
        <f>Details!E61</f>
        <v>24563</v>
      </c>
      <c r="F16" s="67">
        <f>Details!F61</f>
        <v>24745</v>
      </c>
      <c r="G16" s="67">
        <f>Details!G61</f>
        <v>24254</v>
      </c>
      <c r="H16" s="67">
        <f>Details!H61</f>
        <v>22784</v>
      </c>
      <c r="I16" s="13"/>
      <c r="J16" s="13"/>
      <c r="K16" s="95" t="s">
        <v>3</v>
      </c>
      <c r="L16" s="67">
        <f>Details!C88</f>
        <v>1383371</v>
      </c>
      <c r="M16" s="67">
        <f>Details!D88</f>
        <v>1372788</v>
      </c>
      <c r="N16" s="67">
        <f>Details!E88</f>
        <v>1714977</v>
      </c>
      <c r="O16" s="67">
        <f>Details!F88</f>
        <v>1615278</v>
      </c>
      <c r="P16" s="67">
        <f>Details!G88</f>
        <v>1612608</v>
      </c>
      <c r="Q16" s="67">
        <f>Details!H88</f>
        <v>1483355</v>
      </c>
      <c r="R16" s="4"/>
      <c r="S16" s="4"/>
      <c r="T16" s="4"/>
    </row>
    <row r="17" spans="2:18" x14ac:dyDescent="0.2">
      <c r="B17" s="97" t="s">
        <v>426</v>
      </c>
      <c r="C17" s="67">
        <f>Details!C62</f>
        <v>4859</v>
      </c>
      <c r="D17" s="67">
        <f>Details!D62</f>
        <v>7964</v>
      </c>
      <c r="E17" s="67">
        <f>Details!E62</f>
        <v>8307</v>
      </c>
      <c r="F17" s="67">
        <f>Details!F62</f>
        <v>8216</v>
      </c>
      <c r="G17" s="67">
        <f>Details!G62</f>
        <v>8773</v>
      </c>
      <c r="H17" s="67">
        <f>Details!H62</f>
        <v>8972</v>
      </c>
      <c r="I17" s="13"/>
      <c r="J17" s="13"/>
      <c r="K17" s="97" t="s">
        <v>426</v>
      </c>
      <c r="L17" s="67">
        <f>Details!C89</f>
        <v>366888</v>
      </c>
      <c r="M17" s="67">
        <f>Details!D89</f>
        <v>419709</v>
      </c>
      <c r="N17" s="67">
        <f>Details!E89</f>
        <v>467443</v>
      </c>
      <c r="O17" s="67">
        <f>Details!F89</f>
        <v>685430</v>
      </c>
      <c r="P17" s="67">
        <f>Details!G89</f>
        <v>435247</v>
      </c>
      <c r="Q17" s="67">
        <f>Details!H89</f>
        <v>639647</v>
      </c>
    </row>
    <row r="18" spans="2:18" ht="13.5" thickBot="1" x14ac:dyDescent="0.25">
      <c r="B18" s="74" t="s">
        <v>5</v>
      </c>
      <c r="C18" s="68">
        <f t="shared" ref="C18:H18" si="2">SUM(C14:C17)</f>
        <v>99302</v>
      </c>
      <c r="D18" s="68">
        <f t="shared" si="2"/>
        <v>92541</v>
      </c>
      <c r="E18" s="68">
        <f t="shared" si="2"/>
        <v>92761</v>
      </c>
      <c r="F18" s="68">
        <f t="shared" si="2"/>
        <v>92705</v>
      </c>
      <c r="G18" s="68">
        <f t="shared" si="2"/>
        <v>97079</v>
      </c>
      <c r="H18" s="75">
        <f t="shared" si="2"/>
        <v>85526</v>
      </c>
      <c r="I18" s="51"/>
      <c r="J18" s="50"/>
      <c r="K18" s="74" t="s">
        <v>5</v>
      </c>
      <c r="L18" s="68">
        <f t="shared" ref="L18:Q18" si="3">SUM(L14:L17)</f>
        <v>7257266</v>
      </c>
      <c r="M18" s="68">
        <f t="shared" si="3"/>
        <v>6552169</v>
      </c>
      <c r="N18" s="68">
        <f t="shared" si="3"/>
        <v>6553172</v>
      </c>
      <c r="O18" s="68">
        <f t="shared" si="3"/>
        <v>6488887</v>
      </c>
      <c r="P18" s="68">
        <f t="shared" si="3"/>
        <v>6399748</v>
      </c>
      <c r="Q18" s="75">
        <f t="shared" si="3"/>
        <v>6332274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132</v>
      </c>
      <c r="D20" s="13"/>
      <c r="E20" s="13"/>
      <c r="F20" s="13"/>
      <c r="G20" s="13"/>
      <c r="H20" s="13"/>
      <c r="I20" s="13"/>
      <c r="J20" s="13"/>
      <c r="K20" s="13"/>
      <c r="L20" s="13" t="s">
        <v>142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7" t="s">
        <v>412</v>
      </c>
      <c r="D21" s="117" t="s">
        <v>418</v>
      </c>
      <c r="E21" s="117" t="s">
        <v>419</v>
      </c>
      <c r="F21" s="117" t="s">
        <v>434</v>
      </c>
      <c r="G21" s="117" t="s">
        <v>449</v>
      </c>
      <c r="H21" s="117" t="s">
        <v>456</v>
      </c>
      <c r="I21" s="13"/>
      <c r="J21" s="13"/>
      <c r="K21" s="80" t="s">
        <v>4</v>
      </c>
      <c r="L21" s="117" t="s">
        <v>412</v>
      </c>
      <c r="M21" s="117" t="s">
        <v>418</v>
      </c>
      <c r="N21" s="117" t="s">
        <v>419</v>
      </c>
      <c r="O21" s="117" t="s">
        <v>434</v>
      </c>
      <c r="P21" s="117" t="s">
        <v>449</v>
      </c>
      <c r="Q21" s="117" t="s">
        <v>456</v>
      </c>
    </row>
    <row r="22" spans="2:18" x14ac:dyDescent="0.2">
      <c r="B22" s="97" t="s">
        <v>1</v>
      </c>
      <c r="C22" s="78">
        <f>C6/C14</f>
        <v>4.1555271416947578E-2</v>
      </c>
      <c r="D22" s="78">
        <f t="shared" ref="D22:H22" si="4">D6/D14</f>
        <v>4.2105263157894736E-2</v>
      </c>
      <c r="E22" s="78">
        <f t="shared" si="4"/>
        <v>3.4982738780207134E-2</v>
      </c>
      <c r="F22" s="78">
        <f t="shared" si="4"/>
        <v>3.4432018834608592E-2</v>
      </c>
      <c r="G22" s="78">
        <f t="shared" si="4"/>
        <v>3.3940526233847114E-2</v>
      </c>
      <c r="H22" s="85">
        <f t="shared" si="4"/>
        <v>1.9340519974635383E-2</v>
      </c>
      <c r="I22" s="13"/>
      <c r="J22" s="13"/>
      <c r="K22" s="97" t="s">
        <v>1</v>
      </c>
      <c r="L22" s="78">
        <f>L6/L14</f>
        <v>0.36300733159332033</v>
      </c>
      <c r="M22" s="78">
        <f t="shared" ref="M22:Q22" si="5">M6/M14</f>
        <v>0.34827509074265178</v>
      </c>
      <c r="N22" s="78">
        <f t="shared" si="5"/>
        <v>0.32596121792934857</v>
      </c>
      <c r="O22" s="78">
        <f t="shared" si="5"/>
        <v>0.3076790672968957</v>
      </c>
      <c r="P22" s="78">
        <f t="shared" si="5"/>
        <v>0.2649168450993975</v>
      </c>
      <c r="Q22" s="85">
        <f t="shared" si="5"/>
        <v>9.8095844406942939E-2</v>
      </c>
    </row>
    <row r="23" spans="2:18" x14ac:dyDescent="0.2">
      <c r="B23" s="97" t="s">
        <v>2</v>
      </c>
      <c r="C23" s="78">
        <f t="shared" ref="C23:H25" si="6">C7/C15</f>
        <v>2.5250128149146622E-2</v>
      </c>
      <c r="D23" s="78">
        <f t="shared" si="6"/>
        <v>2.4613707361049963E-2</v>
      </c>
      <c r="E23" s="78">
        <f t="shared" si="6"/>
        <v>2.3668260201468328E-2</v>
      </c>
      <c r="F23" s="78">
        <f t="shared" si="6"/>
        <v>1.9847460565089271E-2</v>
      </c>
      <c r="G23" s="78">
        <f t="shared" si="6"/>
        <v>1.8786860914736553E-2</v>
      </c>
      <c r="H23" s="85">
        <f t="shared" si="6"/>
        <v>1.6474704767458812E-2</v>
      </c>
      <c r="I23" s="13"/>
      <c r="J23" s="13"/>
      <c r="K23" s="97" t="s">
        <v>2</v>
      </c>
      <c r="L23" s="78">
        <f t="shared" ref="L23:Q25" si="7">L7/L15</f>
        <v>9.2655424909331749E-2</v>
      </c>
      <c r="M23" s="78">
        <f t="shared" si="7"/>
        <v>0.11836677281958481</v>
      </c>
      <c r="N23" s="78">
        <f t="shared" si="7"/>
        <v>0.11642268556365197</v>
      </c>
      <c r="O23" s="78">
        <f t="shared" si="7"/>
        <v>0.10493878126794548</v>
      </c>
      <c r="P23" s="78">
        <f t="shared" si="7"/>
        <v>8.7130757143478593E-2</v>
      </c>
      <c r="Q23" s="85">
        <f t="shared" si="7"/>
        <v>6.3278220344550065E-2</v>
      </c>
    </row>
    <row r="24" spans="2:18" x14ac:dyDescent="0.2">
      <c r="B24" s="95" t="s">
        <v>3</v>
      </c>
      <c r="C24" s="78">
        <f t="shared" si="6"/>
        <v>1.3922813873961895E-2</v>
      </c>
      <c r="D24" s="78">
        <f t="shared" si="6"/>
        <v>8.6688578471651595E-3</v>
      </c>
      <c r="E24" s="78">
        <f t="shared" si="6"/>
        <v>1.2620608231893498E-2</v>
      </c>
      <c r="F24" s="78">
        <f t="shared" si="6"/>
        <v>1.4507981410385937E-2</v>
      </c>
      <c r="G24" s="78">
        <f t="shared" si="6"/>
        <v>1.2534015007833759E-2</v>
      </c>
      <c r="H24" s="85">
        <f t="shared" si="6"/>
        <v>1.3167134831460673E-2</v>
      </c>
      <c r="I24" s="13"/>
      <c r="J24" s="13"/>
      <c r="K24" s="95" t="s">
        <v>3</v>
      </c>
      <c r="L24" s="78">
        <f t="shared" si="7"/>
        <v>0.12609487982616377</v>
      </c>
      <c r="M24" s="78">
        <f t="shared" si="7"/>
        <v>0.12083730335638132</v>
      </c>
      <c r="N24" s="78">
        <f t="shared" si="7"/>
        <v>8.8872911998236714E-2</v>
      </c>
      <c r="O24" s="78">
        <f t="shared" si="7"/>
        <v>0.10160232480105592</v>
      </c>
      <c r="P24" s="78">
        <f t="shared" si="7"/>
        <v>9.3204920228598637E-2</v>
      </c>
      <c r="Q24" s="85">
        <f t="shared" si="7"/>
        <v>9.1102264798379351E-2</v>
      </c>
    </row>
    <row r="25" spans="2:18" x14ac:dyDescent="0.2">
      <c r="B25" s="97" t="s">
        <v>426</v>
      </c>
      <c r="C25" s="78">
        <f t="shared" si="6"/>
        <v>3.7867874048158057E-2</v>
      </c>
      <c r="D25" s="78">
        <f t="shared" si="6"/>
        <v>3.9176293319939728E-2</v>
      </c>
      <c r="E25" s="78">
        <f t="shared" si="6"/>
        <v>1.5890213073311666E-2</v>
      </c>
      <c r="F25" s="78">
        <f t="shared" si="6"/>
        <v>1.6553067185978577E-2</v>
      </c>
      <c r="G25" s="78">
        <f t="shared" si="6"/>
        <v>3.1802120141342753E-2</v>
      </c>
      <c r="H25" s="85">
        <f t="shared" si="6"/>
        <v>4.279982166740972E-2</v>
      </c>
      <c r="I25" s="32"/>
      <c r="J25" s="13"/>
      <c r="K25" s="97" t="s">
        <v>426</v>
      </c>
      <c r="L25" s="78">
        <f t="shared" si="7"/>
        <v>0.10709535335034125</v>
      </c>
      <c r="M25" s="78">
        <f t="shared" si="7"/>
        <v>0.2899056250878585</v>
      </c>
      <c r="N25" s="78">
        <f t="shared" si="7"/>
        <v>0.22512263527317769</v>
      </c>
      <c r="O25" s="78">
        <f t="shared" si="7"/>
        <v>0.18429015362619086</v>
      </c>
      <c r="P25" s="78">
        <f t="shared" si="7"/>
        <v>0.21942253479059018</v>
      </c>
      <c r="Q25" s="85">
        <f t="shared" si="7"/>
        <v>0.14531139831813486</v>
      </c>
      <c r="R25" s="5"/>
    </row>
    <row r="26" spans="2:18" ht="13.5" thickBot="1" x14ac:dyDescent="0.25">
      <c r="B26" s="74" t="s">
        <v>5</v>
      </c>
      <c r="C26" s="76">
        <f t="shared" ref="C26:H26" si="8">C10/C18</f>
        <v>2.5890717206098569E-2</v>
      </c>
      <c r="D26" s="76">
        <f t="shared" si="8"/>
        <v>2.4043396980797702E-2</v>
      </c>
      <c r="E26" s="76">
        <f t="shared" si="8"/>
        <v>2.1636247992151875E-2</v>
      </c>
      <c r="F26" s="76">
        <f t="shared" si="8"/>
        <v>2.0268593926972656E-2</v>
      </c>
      <c r="G26" s="76">
        <f t="shared" si="8"/>
        <v>2.0406061043068018E-2</v>
      </c>
      <c r="H26" s="93">
        <f t="shared" si="8"/>
        <v>1.8777915487687955E-2</v>
      </c>
      <c r="I26" s="52"/>
      <c r="J26" s="13"/>
      <c r="K26" s="74" t="s">
        <v>5</v>
      </c>
      <c r="L26" s="76">
        <f t="shared" ref="L26:Q26" si="9">L10/L18</f>
        <v>0.15894938948083204</v>
      </c>
      <c r="M26" s="76">
        <f t="shared" si="9"/>
        <v>0.18587432650165159</v>
      </c>
      <c r="N26" s="76">
        <f t="shared" si="9"/>
        <v>0.16617326693088477</v>
      </c>
      <c r="O26" s="76">
        <f t="shared" si="9"/>
        <v>0.15895946408066591</v>
      </c>
      <c r="P26" s="76">
        <f t="shared" si="9"/>
        <v>0.14000613774167359</v>
      </c>
      <c r="Q26" s="93">
        <f t="shared" si="9"/>
        <v>8.6244372874578701E-2</v>
      </c>
      <c r="R26" s="10"/>
    </row>
  </sheetData>
  <sheetProtection algorithmName="SHA-512" hashValue="TCDk8KZoKLEVgV7e2HtiD4NYKtuXsuxHC7w9aM/e6X6Ed3rd1SOCAuEPk6KQ9BR7yafQL1AcbBxEQatr4oJC1A==" saltValue="5y5OgnkfT3CXhTC4AEsVUw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5" t="s">
        <v>315</v>
      </c>
      <c r="B1" s="145"/>
      <c r="C1" s="146"/>
      <c r="D1" s="146"/>
      <c r="E1" s="146"/>
      <c r="F1" s="146"/>
      <c r="G1" s="146"/>
      <c r="H1" s="146"/>
    </row>
    <row r="2" spans="1:8" x14ac:dyDescent="0.2">
      <c r="A2" s="145"/>
      <c r="B2" s="145"/>
      <c r="C2" s="146" t="s">
        <v>469</v>
      </c>
      <c r="D2" s="146" t="s">
        <v>470</v>
      </c>
      <c r="E2" s="146" t="s">
        <v>471</v>
      </c>
      <c r="F2" s="146" t="s">
        <v>472</v>
      </c>
      <c r="G2" s="146" t="s">
        <v>473</v>
      </c>
      <c r="H2" s="146" t="s">
        <v>474</v>
      </c>
    </row>
    <row r="3" spans="1:8" x14ac:dyDescent="0.2">
      <c r="A3" s="145"/>
      <c r="B3" s="147" t="s">
        <v>316</v>
      </c>
      <c r="C3" s="145" t="s">
        <v>317</v>
      </c>
      <c r="D3" s="145" t="s">
        <v>317</v>
      </c>
      <c r="E3" s="145" t="s">
        <v>317</v>
      </c>
      <c r="F3" s="145" t="s">
        <v>317</v>
      </c>
      <c r="G3" s="145" t="s">
        <v>317</v>
      </c>
      <c r="H3" s="145" t="s">
        <v>317</v>
      </c>
    </row>
    <row r="4" spans="1:8" x14ac:dyDescent="0.2">
      <c r="B4" t="s">
        <v>318</v>
      </c>
      <c r="C4" t="s">
        <v>319</v>
      </c>
      <c r="D4" t="s">
        <v>319</v>
      </c>
      <c r="E4" t="s">
        <v>319</v>
      </c>
      <c r="F4" t="s">
        <v>319</v>
      </c>
      <c r="G4" t="s">
        <v>319</v>
      </c>
      <c r="H4" t="s">
        <v>319</v>
      </c>
    </row>
    <row r="5" spans="1:8" x14ac:dyDescent="0.2">
      <c r="B5" t="s">
        <v>1</v>
      </c>
      <c r="C5">
        <v>4551790.32</v>
      </c>
      <c r="D5">
        <v>2651769.9700000002</v>
      </c>
      <c r="E5">
        <v>2094634.05</v>
      </c>
      <c r="F5">
        <v>1845250.72</v>
      </c>
      <c r="G5">
        <v>2014287.71</v>
      </c>
      <c r="H5">
        <v>111368.23</v>
      </c>
    </row>
    <row r="6" spans="1:8" x14ac:dyDescent="0.2">
      <c r="B6" t="s">
        <v>2</v>
      </c>
      <c r="C6">
        <v>11405164.27</v>
      </c>
      <c r="D6">
        <v>10826067.710000001</v>
      </c>
      <c r="E6">
        <v>10814806.93</v>
      </c>
      <c r="F6">
        <v>8031057.5899999999</v>
      </c>
      <c r="G6">
        <v>9911568.7300000004</v>
      </c>
      <c r="H6">
        <v>4669338.03</v>
      </c>
    </row>
    <row r="7" spans="1:8" x14ac:dyDescent="0.2">
      <c r="B7" t="s">
        <v>3</v>
      </c>
      <c r="C7">
        <v>2431288.5099999998</v>
      </c>
      <c r="D7">
        <v>2096374.42</v>
      </c>
      <c r="E7">
        <v>2275994.66</v>
      </c>
      <c r="F7">
        <v>1928140.52</v>
      </c>
      <c r="G7">
        <v>2907360.06</v>
      </c>
      <c r="H7">
        <v>2364863.71</v>
      </c>
    </row>
    <row r="8" spans="1:8" x14ac:dyDescent="0.2">
      <c r="B8" t="s">
        <v>426</v>
      </c>
      <c r="C8">
        <v>1225789.72</v>
      </c>
      <c r="D8">
        <v>998867.22</v>
      </c>
      <c r="E8">
        <v>2926978.78</v>
      </c>
      <c r="F8">
        <v>3594428.48</v>
      </c>
      <c r="G8">
        <v>5260373.2699999996</v>
      </c>
      <c r="H8">
        <v>4457542.1900000004</v>
      </c>
    </row>
    <row r="10" spans="1:8" x14ac:dyDescent="0.2">
      <c r="B10" t="s">
        <v>452</v>
      </c>
      <c r="C10" t="s">
        <v>447</v>
      </c>
      <c r="D10" t="s">
        <v>447</v>
      </c>
      <c r="E10" t="s">
        <v>447</v>
      </c>
      <c r="F10" t="s">
        <v>447</v>
      </c>
      <c r="G10" t="s">
        <v>447</v>
      </c>
      <c r="H10" t="s">
        <v>447</v>
      </c>
    </row>
    <row r="12" spans="1:8" x14ac:dyDescent="0.2">
      <c r="B12" t="s">
        <v>316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318</v>
      </c>
      <c r="C13" t="s">
        <v>319</v>
      </c>
      <c r="D13" t="s">
        <v>319</v>
      </c>
      <c r="E13" t="s">
        <v>319</v>
      </c>
      <c r="F13" t="s">
        <v>319</v>
      </c>
      <c r="G13" t="s">
        <v>319</v>
      </c>
      <c r="H13" t="s">
        <v>319</v>
      </c>
    </row>
    <row r="14" spans="1:8" x14ac:dyDescent="0.2">
      <c r="B14" t="s">
        <v>1</v>
      </c>
      <c r="C14">
        <v>37624345.469999999</v>
      </c>
      <c r="D14">
        <v>28279267.91</v>
      </c>
      <c r="E14">
        <v>26438157.690000001</v>
      </c>
      <c r="F14">
        <v>21602616.77</v>
      </c>
      <c r="G14">
        <v>20652966.239999998</v>
      </c>
      <c r="H14">
        <v>8167738.8799999999</v>
      </c>
    </row>
    <row r="15" spans="1:8" x14ac:dyDescent="0.2">
      <c r="B15" t="s">
        <v>2</v>
      </c>
      <c r="C15">
        <v>23728557.829999998</v>
      </c>
      <c r="D15">
        <v>23339439.379999999</v>
      </c>
      <c r="E15">
        <v>21879501</v>
      </c>
      <c r="F15">
        <v>16293795.640000001</v>
      </c>
      <c r="G15">
        <v>19010719.100000001</v>
      </c>
      <c r="H15">
        <v>9632406.1400000006</v>
      </c>
    </row>
    <row r="16" spans="1:8" x14ac:dyDescent="0.2">
      <c r="B16" t="s">
        <v>3</v>
      </c>
      <c r="C16">
        <v>11337502.970000001</v>
      </c>
      <c r="D16">
        <v>9439892.3200000003</v>
      </c>
      <c r="E16">
        <v>9638326.9000000004</v>
      </c>
      <c r="F16">
        <v>6800983.1900000004</v>
      </c>
      <c r="G16">
        <v>7346418.2300000004</v>
      </c>
      <c r="H16">
        <v>4262735.7300000004</v>
      </c>
    </row>
    <row r="17" spans="2:8" x14ac:dyDescent="0.2">
      <c r="B17" t="s">
        <v>426</v>
      </c>
      <c r="C17">
        <v>4805280.4400000004</v>
      </c>
      <c r="D17">
        <v>6112922.4100000001</v>
      </c>
      <c r="E17">
        <v>5915609.0599999996</v>
      </c>
      <c r="F17">
        <v>5299006.07</v>
      </c>
      <c r="G17">
        <v>5704320.6100000003</v>
      </c>
      <c r="H17">
        <v>4516177.6500000004</v>
      </c>
    </row>
    <row r="19" spans="2:8" x14ac:dyDescent="0.2">
      <c r="B19" t="s">
        <v>452</v>
      </c>
      <c r="C19" t="s">
        <v>447</v>
      </c>
      <c r="D19" t="s">
        <v>447</v>
      </c>
      <c r="E19" t="s">
        <v>447</v>
      </c>
      <c r="F19" t="s">
        <v>447</v>
      </c>
      <c r="G19" t="s">
        <v>447</v>
      </c>
      <c r="H19" t="s">
        <v>447</v>
      </c>
    </row>
    <row r="21" spans="2:8" x14ac:dyDescent="0.2">
      <c r="B21" t="s">
        <v>316</v>
      </c>
      <c r="C21" t="s">
        <v>320</v>
      </c>
      <c r="D21" t="s">
        <v>320</v>
      </c>
      <c r="E21" t="s">
        <v>320</v>
      </c>
      <c r="F21" t="s">
        <v>320</v>
      </c>
      <c r="G21" t="s">
        <v>320</v>
      </c>
      <c r="H21" t="s">
        <v>320</v>
      </c>
    </row>
    <row r="22" spans="2:8" x14ac:dyDescent="0.2">
      <c r="B22" t="s">
        <v>318</v>
      </c>
      <c r="C22" t="s">
        <v>321</v>
      </c>
      <c r="D22" t="s">
        <v>321</v>
      </c>
      <c r="E22" t="s">
        <v>321</v>
      </c>
      <c r="F22" t="s">
        <v>321</v>
      </c>
      <c r="G22" t="s">
        <v>321</v>
      </c>
      <c r="H22" t="s">
        <v>321</v>
      </c>
    </row>
    <row r="23" spans="2:8" x14ac:dyDescent="0.2">
      <c r="B23" t="s">
        <v>1</v>
      </c>
      <c r="C23">
        <v>10563757.5</v>
      </c>
      <c r="D23">
        <v>7378664.9500000002</v>
      </c>
      <c r="E23">
        <v>6752153.4000000004</v>
      </c>
      <c r="F23">
        <v>7153398.75</v>
      </c>
      <c r="G23">
        <v>5581462.0800000001</v>
      </c>
      <c r="H23">
        <v>1929394.44</v>
      </c>
    </row>
    <row r="24" spans="2:8" x14ac:dyDescent="0.2">
      <c r="B24" t="s">
        <v>2</v>
      </c>
      <c r="C24">
        <v>25641014.489999998</v>
      </c>
      <c r="D24">
        <v>17849472.350000001</v>
      </c>
      <c r="E24">
        <v>19861613.59</v>
      </c>
      <c r="F24">
        <v>16246241.359999999</v>
      </c>
      <c r="G24">
        <v>18403882.399999999</v>
      </c>
      <c r="H24">
        <v>14354266.619999999</v>
      </c>
    </row>
    <row r="25" spans="2:8" x14ac:dyDescent="0.2">
      <c r="B25" t="s">
        <v>3</v>
      </c>
      <c r="C25">
        <v>5696851.0099999998</v>
      </c>
      <c r="D25">
        <v>5128198.46</v>
      </c>
      <c r="E25">
        <v>4897227.22</v>
      </c>
      <c r="F25">
        <v>5948291.4199999999</v>
      </c>
      <c r="G25">
        <v>5074237.96</v>
      </c>
      <c r="H25">
        <v>3194835.09</v>
      </c>
    </row>
    <row r="26" spans="2:8" x14ac:dyDescent="0.2">
      <c r="B26" t="s">
        <v>426</v>
      </c>
      <c r="C26">
        <v>3035989.2</v>
      </c>
      <c r="D26">
        <v>6410868.5899999999</v>
      </c>
      <c r="E26">
        <v>2147147.7999999998</v>
      </c>
      <c r="F26">
        <v>2261008.59</v>
      </c>
      <c r="G26">
        <v>6382610.5999999996</v>
      </c>
      <c r="H26">
        <v>4765770.1100000003</v>
      </c>
    </row>
    <row r="28" spans="2:8" x14ac:dyDescent="0.2">
      <c r="B28" t="s">
        <v>452</v>
      </c>
      <c r="C28" t="s">
        <v>447</v>
      </c>
      <c r="D28" t="s">
        <v>447</v>
      </c>
      <c r="E28" t="s">
        <v>447</v>
      </c>
      <c r="F28" t="s">
        <v>447</v>
      </c>
      <c r="G28" t="s">
        <v>447</v>
      </c>
      <c r="H28" t="s">
        <v>447</v>
      </c>
    </row>
    <row r="30" spans="2:8" x14ac:dyDescent="0.2">
      <c r="B30" t="s">
        <v>316</v>
      </c>
      <c r="C30" t="s">
        <v>322</v>
      </c>
      <c r="D30" t="s">
        <v>322</v>
      </c>
      <c r="E30" t="s">
        <v>322</v>
      </c>
      <c r="F30" t="s">
        <v>322</v>
      </c>
      <c r="G30" t="s">
        <v>322</v>
      </c>
      <c r="H30" t="s">
        <v>322</v>
      </c>
    </row>
    <row r="31" spans="2:8" x14ac:dyDescent="0.2">
      <c r="B31" t="s">
        <v>318</v>
      </c>
      <c r="C31" t="s">
        <v>321</v>
      </c>
      <c r="D31" t="s">
        <v>321</v>
      </c>
      <c r="E31" t="s">
        <v>321</v>
      </c>
      <c r="F31" t="s">
        <v>321</v>
      </c>
      <c r="G31" t="s">
        <v>321</v>
      </c>
      <c r="H31" t="s">
        <v>321</v>
      </c>
    </row>
    <row r="32" spans="2:8" x14ac:dyDescent="0.2">
      <c r="B32" t="s">
        <v>1</v>
      </c>
      <c r="C32">
        <v>65214312.719999999</v>
      </c>
      <c r="D32">
        <v>62465475.890000001</v>
      </c>
      <c r="E32">
        <v>57182059.710000001</v>
      </c>
      <c r="F32">
        <v>50417170.890000001</v>
      </c>
      <c r="G32">
        <v>44429203.119999997</v>
      </c>
      <c r="H32">
        <v>22266881.539999999</v>
      </c>
    </row>
    <row r="33" spans="2:8" x14ac:dyDescent="0.2">
      <c r="B33" t="s">
        <v>2</v>
      </c>
      <c r="C33">
        <v>33927233.799999997</v>
      </c>
      <c r="D33">
        <v>34140226.710000001</v>
      </c>
      <c r="E33">
        <v>30662405.34</v>
      </c>
      <c r="F33">
        <v>24876392.210000001</v>
      </c>
      <c r="G33">
        <v>22664200.640000001</v>
      </c>
      <c r="H33">
        <v>17469074.199999999</v>
      </c>
    </row>
    <row r="34" spans="2:8" x14ac:dyDescent="0.2">
      <c r="B34" t="s">
        <v>3</v>
      </c>
      <c r="C34">
        <v>16631406.210000001</v>
      </c>
      <c r="D34">
        <v>15468108.93</v>
      </c>
      <c r="E34">
        <v>14919942.74</v>
      </c>
      <c r="F34">
        <v>14211839.869999999</v>
      </c>
      <c r="G34">
        <v>14284423.560000001</v>
      </c>
      <c r="H34">
        <v>15742019.57</v>
      </c>
    </row>
    <row r="35" spans="2:8" x14ac:dyDescent="0.2">
      <c r="B35" t="s">
        <v>426</v>
      </c>
      <c r="C35">
        <v>4090495.2</v>
      </c>
      <c r="D35">
        <v>11277413.09</v>
      </c>
      <c r="E35">
        <v>10339473.43</v>
      </c>
      <c r="F35">
        <v>9432606.4700000007</v>
      </c>
      <c r="G35">
        <v>10558270.300000001</v>
      </c>
      <c r="H35">
        <v>12033681.84</v>
      </c>
    </row>
    <row r="37" spans="2:8" x14ac:dyDescent="0.2">
      <c r="B37" t="s">
        <v>452</v>
      </c>
      <c r="C37" t="s">
        <v>447</v>
      </c>
      <c r="D37" t="s">
        <v>447</v>
      </c>
      <c r="E37" t="s">
        <v>447</v>
      </c>
      <c r="F37" t="s">
        <v>447</v>
      </c>
      <c r="G37" t="s">
        <v>447</v>
      </c>
      <c r="H37" t="s">
        <v>447</v>
      </c>
    </row>
    <row r="39" spans="2:8" x14ac:dyDescent="0.2">
      <c r="B39" t="s">
        <v>316</v>
      </c>
      <c r="C39" t="s">
        <v>323</v>
      </c>
      <c r="D39" t="s">
        <v>323</v>
      </c>
      <c r="E39" t="s">
        <v>323</v>
      </c>
      <c r="F39" t="s">
        <v>323</v>
      </c>
      <c r="G39" t="s">
        <v>323</v>
      </c>
      <c r="H39" t="s">
        <v>323</v>
      </c>
    </row>
    <row r="40" spans="2:8" x14ac:dyDescent="0.2">
      <c r="B40" t="s">
        <v>318</v>
      </c>
      <c r="C40" t="s">
        <v>324</v>
      </c>
      <c r="D40" t="s">
        <v>324</v>
      </c>
      <c r="E40" t="s">
        <v>324</v>
      </c>
      <c r="F40" t="s">
        <v>324</v>
      </c>
      <c r="G40" t="s">
        <v>324</v>
      </c>
      <c r="H40" t="s">
        <v>324</v>
      </c>
    </row>
    <row r="41" spans="2:8" x14ac:dyDescent="0.2">
      <c r="B41" t="s">
        <v>1</v>
      </c>
      <c r="C41">
        <v>184</v>
      </c>
      <c r="D41">
        <v>130</v>
      </c>
      <c r="E41">
        <v>114</v>
      </c>
      <c r="F41">
        <v>66</v>
      </c>
      <c r="G41">
        <v>90</v>
      </c>
      <c r="H41">
        <v>24</v>
      </c>
    </row>
    <row r="42" spans="2:8" x14ac:dyDescent="0.2">
      <c r="B42" t="s">
        <v>2</v>
      </c>
      <c r="C42">
        <v>553</v>
      </c>
      <c r="D42">
        <v>494</v>
      </c>
      <c r="E42">
        <v>460</v>
      </c>
      <c r="F42">
        <v>291</v>
      </c>
      <c r="G42">
        <v>277</v>
      </c>
      <c r="H42">
        <v>96</v>
      </c>
    </row>
    <row r="43" spans="2:8" x14ac:dyDescent="0.2">
      <c r="B43" t="s">
        <v>3</v>
      </c>
      <c r="C43">
        <v>112</v>
      </c>
      <c r="D43">
        <v>69</v>
      </c>
      <c r="E43">
        <v>115</v>
      </c>
      <c r="F43">
        <v>109</v>
      </c>
      <c r="G43">
        <v>98</v>
      </c>
      <c r="H43">
        <v>78</v>
      </c>
    </row>
    <row r="44" spans="2:8" x14ac:dyDescent="0.2">
      <c r="B44" t="s">
        <v>426</v>
      </c>
      <c r="C44">
        <v>84</v>
      </c>
      <c r="D44">
        <v>30</v>
      </c>
      <c r="E44">
        <v>32</v>
      </c>
      <c r="F44">
        <v>22</v>
      </c>
      <c r="G44">
        <v>75</v>
      </c>
      <c r="H44">
        <v>92</v>
      </c>
    </row>
    <row r="46" spans="2:8" x14ac:dyDescent="0.2">
      <c r="B46" t="s">
        <v>452</v>
      </c>
      <c r="C46" t="s">
        <v>447</v>
      </c>
      <c r="D46" t="s">
        <v>447</v>
      </c>
      <c r="E46" t="s">
        <v>447</v>
      </c>
      <c r="F46" t="s">
        <v>447</v>
      </c>
      <c r="G46" t="s">
        <v>447</v>
      </c>
      <c r="H46" t="s">
        <v>447</v>
      </c>
    </row>
    <row r="48" spans="2:8" x14ac:dyDescent="0.2">
      <c r="B48" t="s">
        <v>316</v>
      </c>
      <c r="C48" t="s">
        <v>325</v>
      </c>
      <c r="D48" t="s">
        <v>325</v>
      </c>
      <c r="E48" t="s">
        <v>325</v>
      </c>
      <c r="F48" t="s">
        <v>325</v>
      </c>
      <c r="G48" t="s">
        <v>325</v>
      </c>
      <c r="H48" t="s">
        <v>325</v>
      </c>
    </row>
    <row r="49" spans="2:8" x14ac:dyDescent="0.2">
      <c r="B49" t="s">
        <v>318</v>
      </c>
      <c r="C49" t="s">
        <v>326</v>
      </c>
      <c r="D49" t="s">
        <v>326</v>
      </c>
      <c r="E49" t="s">
        <v>326</v>
      </c>
      <c r="F49" t="s">
        <v>326</v>
      </c>
      <c r="G49" t="s">
        <v>326</v>
      </c>
      <c r="H49" t="s">
        <v>326</v>
      </c>
    </row>
    <row r="50" spans="2:8" x14ac:dyDescent="0.2">
      <c r="B50" t="s">
        <v>1</v>
      </c>
      <c r="C50">
        <v>715</v>
      </c>
      <c r="D50">
        <v>528</v>
      </c>
      <c r="E50">
        <v>456</v>
      </c>
      <c r="F50">
        <v>468</v>
      </c>
      <c r="G50">
        <v>436</v>
      </c>
      <c r="H50">
        <v>244</v>
      </c>
    </row>
    <row r="51" spans="2:8" x14ac:dyDescent="0.2">
      <c r="B51" t="s">
        <v>2</v>
      </c>
      <c r="C51">
        <v>1330</v>
      </c>
      <c r="D51">
        <v>1174</v>
      </c>
      <c r="E51">
        <v>1109</v>
      </c>
      <c r="F51">
        <v>916</v>
      </c>
      <c r="G51">
        <v>962</v>
      </c>
      <c r="H51">
        <v>678</v>
      </c>
    </row>
    <row r="52" spans="2:8" x14ac:dyDescent="0.2">
      <c r="B52" t="s">
        <v>3</v>
      </c>
      <c r="C52">
        <v>342</v>
      </c>
      <c r="D52">
        <v>211</v>
      </c>
      <c r="E52">
        <v>310</v>
      </c>
      <c r="F52">
        <v>359</v>
      </c>
      <c r="G52">
        <v>304</v>
      </c>
      <c r="H52">
        <v>300</v>
      </c>
    </row>
    <row r="53" spans="2:8" x14ac:dyDescent="0.2">
      <c r="B53" t="s">
        <v>426</v>
      </c>
      <c r="C53">
        <v>184</v>
      </c>
      <c r="D53">
        <v>312</v>
      </c>
      <c r="E53">
        <v>132</v>
      </c>
      <c r="F53">
        <v>136</v>
      </c>
      <c r="G53">
        <v>279</v>
      </c>
      <c r="H53">
        <v>384</v>
      </c>
    </row>
    <row r="55" spans="2:8" x14ac:dyDescent="0.2">
      <c r="B55" t="s">
        <v>452</v>
      </c>
      <c r="C55" t="s">
        <v>447</v>
      </c>
      <c r="D55" t="s">
        <v>447</v>
      </c>
      <c r="E55" t="s">
        <v>447</v>
      </c>
      <c r="F55" t="s">
        <v>447</v>
      </c>
      <c r="G55" t="s">
        <v>447</v>
      </c>
      <c r="H55" t="s">
        <v>447</v>
      </c>
    </row>
    <row r="57" spans="2:8" x14ac:dyDescent="0.2">
      <c r="B57" t="s">
        <v>316</v>
      </c>
      <c r="C57" t="s">
        <v>327</v>
      </c>
      <c r="D57" t="s">
        <v>327</v>
      </c>
      <c r="E57" t="s">
        <v>327</v>
      </c>
      <c r="F57" t="s">
        <v>327</v>
      </c>
      <c r="G57" t="s">
        <v>327</v>
      </c>
      <c r="H57" t="s">
        <v>327</v>
      </c>
    </row>
    <row r="58" spans="2:8" x14ac:dyDescent="0.2">
      <c r="B58" t="s">
        <v>318</v>
      </c>
      <c r="C58" t="s">
        <v>328</v>
      </c>
      <c r="D58" t="s">
        <v>328</v>
      </c>
      <c r="E58" t="s">
        <v>328</v>
      </c>
      <c r="F58" t="s">
        <v>328</v>
      </c>
      <c r="G58" t="s">
        <v>328</v>
      </c>
      <c r="H58" t="s">
        <v>328</v>
      </c>
    </row>
    <row r="59" spans="2:8" x14ac:dyDescent="0.2">
      <c r="B59" t="s">
        <v>1</v>
      </c>
      <c r="C59">
        <v>17206</v>
      </c>
      <c r="D59">
        <v>12540</v>
      </c>
      <c r="E59">
        <v>13035</v>
      </c>
      <c r="F59">
        <v>13592</v>
      </c>
      <c r="G59">
        <v>12846</v>
      </c>
      <c r="H59">
        <v>12616</v>
      </c>
    </row>
    <row r="60" spans="2:8" x14ac:dyDescent="0.2">
      <c r="B60" t="s">
        <v>2</v>
      </c>
      <c r="C60">
        <v>52673</v>
      </c>
      <c r="D60">
        <v>47697</v>
      </c>
      <c r="E60">
        <v>46856</v>
      </c>
      <c r="F60">
        <v>46152</v>
      </c>
      <c r="G60">
        <v>51206</v>
      </c>
      <c r="H60">
        <v>41154</v>
      </c>
    </row>
    <row r="61" spans="2:8" x14ac:dyDescent="0.2">
      <c r="B61" t="s">
        <v>3</v>
      </c>
      <c r="C61">
        <v>24564</v>
      </c>
      <c r="D61">
        <v>24340</v>
      </c>
      <c r="E61">
        <v>24563</v>
      </c>
      <c r="F61">
        <v>24745</v>
      </c>
      <c r="G61">
        <v>24254</v>
      </c>
      <c r="H61">
        <v>22784</v>
      </c>
    </row>
    <row r="62" spans="2:8" x14ac:dyDescent="0.2">
      <c r="B62" t="s">
        <v>426</v>
      </c>
      <c r="C62">
        <v>4859</v>
      </c>
      <c r="D62">
        <v>7964</v>
      </c>
      <c r="E62">
        <v>8307</v>
      </c>
      <c r="F62">
        <v>8216</v>
      </c>
      <c r="G62">
        <v>8773</v>
      </c>
      <c r="H62">
        <v>8972</v>
      </c>
    </row>
    <row r="64" spans="2:8" x14ac:dyDescent="0.2">
      <c r="B64" t="s">
        <v>452</v>
      </c>
      <c r="C64" t="s">
        <v>447</v>
      </c>
      <c r="D64" t="s">
        <v>447</v>
      </c>
      <c r="E64" t="s">
        <v>447</v>
      </c>
      <c r="F64" t="s">
        <v>447</v>
      </c>
      <c r="G64" t="s">
        <v>447</v>
      </c>
      <c r="H64" t="s">
        <v>447</v>
      </c>
    </row>
    <row r="66" spans="2:8" x14ac:dyDescent="0.2">
      <c r="B66" t="s">
        <v>316</v>
      </c>
      <c r="C66" t="s">
        <v>329</v>
      </c>
      <c r="D66" t="s">
        <v>329</v>
      </c>
      <c r="E66" t="s">
        <v>329</v>
      </c>
      <c r="F66" t="s">
        <v>329</v>
      </c>
      <c r="G66" t="s">
        <v>329</v>
      </c>
      <c r="H66" t="s">
        <v>329</v>
      </c>
    </row>
    <row r="67" spans="2:8" x14ac:dyDescent="0.2">
      <c r="B67" t="s">
        <v>318</v>
      </c>
      <c r="C67" t="s">
        <v>324</v>
      </c>
      <c r="D67" t="s">
        <v>324</v>
      </c>
      <c r="E67" t="s">
        <v>324</v>
      </c>
      <c r="F67" t="s">
        <v>324</v>
      </c>
      <c r="G67" t="s">
        <v>324</v>
      </c>
      <c r="H67" t="s">
        <v>324</v>
      </c>
    </row>
    <row r="68" spans="2:8" x14ac:dyDescent="0.2">
      <c r="B68" t="s">
        <v>1</v>
      </c>
      <c r="C68">
        <v>168829</v>
      </c>
      <c r="D68">
        <v>147122</v>
      </c>
      <c r="E68">
        <v>136365</v>
      </c>
      <c r="F68">
        <v>115587</v>
      </c>
      <c r="G68">
        <v>108354</v>
      </c>
      <c r="H68">
        <v>7935</v>
      </c>
    </row>
    <row r="69" spans="2:8" x14ac:dyDescent="0.2">
      <c r="B69" t="s">
        <v>2</v>
      </c>
      <c r="C69">
        <v>125547</v>
      </c>
      <c r="D69">
        <v>144268</v>
      </c>
      <c r="E69">
        <v>130377</v>
      </c>
      <c r="F69">
        <v>90637</v>
      </c>
      <c r="G69">
        <v>91987</v>
      </c>
      <c r="H69">
        <v>31029</v>
      </c>
    </row>
    <row r="70" spans="2:8" x14ac:dyDescent="0.2">
      <c r="B70" t="s">
        <v>3</v>
      </c>
      <c r="C70">
        <v>70507</v>
      </c>
      <c r="D70">
        <v>63682</v>
      </c>
      <c r="E70">
        <v>56726</v>
      </c>
      <c r="F70">
        <v>49896</v>
      </c>
      <c r="G70">
        <v>54993</v>
      </c>
      <c r="H70">
        <v>25490</v>
      </c>
    </row>
    <row r="71" spans="2:8" x14ac:dyDescent="0.2">
      <c r="B71" t="s">
        <v>426</v>
      </c>
      <c r="C71">
        <v>16177</v>
      </c>
      <c r="D71">
        <v>24280</v>
      </c>
      <c r="E71">
        <v>38103</v>
      </c>
      <c r="F71">
        <v>32889</v>
      </c>
      <c r="G71">
        <v>33795</v>
      </c>
      <c r="H71">
        <v>17412</v>
      </c>
    </row>
    <row r="73" spans="2:8" x14ac:dyDescent="0.2">
      <c r="B73" t="s">
        <v>452</v>
      </c>
      <c r="C73" t="s">
        <v>447</v>
      </c>
      <c r="D73" t="s">
        <v>447</v>
      </c>
      <c r="E73" t="s">
        <v>447</v>
      </c>
      <c r="F73" t="s">
        <v>447</v>
      </c>
      <c r="G73" t="s">
        <v>447</v>
      </c>
      <c r="H73" t="s">
        <v>447</v>
      </c>
    </row>
    <row r="75" spans="2:8" x14ac:dyDescent="0.2">
      <c r="B75" t="s">
        <v>316</v>
      </c>
      <c r="C75" t="s">
        <v>330</v>
      </c>
      <c r="D75" t="s">
        <v>330</v>
      </c>
      <c r="E75" t="s">
        <v>330</v>
      </c>
      <c r="F75" t="s">
        <v>330</v>
      </c>
      <c r="G75" t="s">
        <v>330</v>
      </c>
      <c r="H75" t="s">
        <v>330</v>
      </c>
    </row>
    <row r="76" spans="2:8" x14ac:dyDescent="0.2">
      <c r="B76" t="s">
        <v>318</v>
      </c>
      <c r="C76" t="s">
        <v>326</v>
      </c>
      <c r="D76" t="s">
        <v>326</v>
      </c>
      <c r="E76" t="s">
        <v>326</v>
      </c>
      <c r="F76" t="s">
        <v>326</v>
      </c>
      <c r="G76" t="s">
        <v>326</v>
      </c>
      <c r="H76" t="s">
        <v>326</v>
      </c>
    </row>
    <row r="77" spans="2:8" x14ac:dyDescent="0.2">
      <c r="B77" t="s">
        <v>1</v>
      </c>
      <c r="C77">
        <v>576774</v>
      </c>
      <c r="D77">
        <v>555846</v>
      </c>
      <c r="E77">
        <v>501624</v>
      </c>
      <c r="F77">
        <v>457608</v>
      </c>
      <c r="G77">
        <v>403835</v>
      </c>
      <c r="H77">
        <v>145612</v>
      </c>
    </row>
    <row r="78" spans="2:8" x14ac:dyDescent="0.2">
      <c r="B78" t="s">
        <v>2</v>
      </c>
      <c r="C78">
        <v>363036</v>
      </c>
      <c r="D78">
        <v>374474</v>
      </c>
      <c r="E78">
        <v>329691</v>
      </c>
      <c r="F78">
        <v>283428</v>
      </c>
      <c r="G78">
        <v>246363</v>
      </c>
      <c r="H78">
        <v>172426</v>
      </c>
    </row>
    <row r="79" spans="2:8" x14ac:dyDescent="0.2">
      <c r="B79" t="s">
        <v>3</v>
      </c>
      <c r="C79">
        <v>174436</v>
      </c>
      <c r="D79">
        <v>165884</v>
      </c>
      <c r="E79">
        <v>152415</v>
      </c>
      <c r="F79">
        <v>164116</v>
      </c>
      <c r="G79">
        <v>150303</v>
      </c>
      <c r="H79">
        <v>135137</v>
      </c>
    </row>
    <row r="80" spans="2:8" x14ac:dyDescent="0.2">
      <c r="B80" t="s">
        <v>426</v>
      </c>
      <c r="C80">
        <v>39292</v>
      </c>
      <c r="D80">
        <v>121676</v>
      </c>
      <c r="E80">
        <v>105232</v>
      </c>
      <c r="F80">
        <v>126318</v>
      </c>
      <c r="G80">
        <v>95503</v>
      </c>
      <c r="H80">
        <v>92948</v>
      </c>
    </row>
    <row r="82" spans="2:8" x14ac:dyDescent="0.2">
      <c r="B82" t="s">
        <v>452</v>
      </c>
      <c r="C82" t="s">
        <v>447</v>
      </c>
      <c r="D82" t="s">
        <v>447</v>
      </c>
      <c r="E82" t="s">
        <v>447</v>
      </c>
      <c r="F82" t="s">
        <v>447</v>
      </c>
      <c r="G82" t="s">
        <v>447</v>
      </c>
      <c r="H82" t="s">
        <v>447</v>
      </c>
    </row>
    <row r="84" spans="2:8" x14ac:dyDescent="0.2">
      <c r="B84" t="s">
        <v>316</v>
      </c>
      <c r="C84" t="s">
        <v>331</v>
      </c>
      <c r="D84" t="s">
        <v>331</v>
      </c>
      <c r="E84" t="s">
        <v>331</v>
      </c>
      <c r="F84" t="s">
        <v>331</v>
      </c>
      <c r="G84" t="s">
        <v>331</v>
      </c>
      <c r="H84" t="s">
        <v>331</v>
      </c>
    </row>
    <row r="85" spans="2:8" x14ac:dyDescent="0.2">
      <c r="B85" t="s">
        <v>318</v>
      </c>
      <c r="C85" t="s">
        <v>326</v>
      </c>
      <c r="D85" t="s">
        <v>326</v>
      </c>
      <c r="E85" t="s">
        <v>326</v>
      </c>
      <c r="F85" t="s">
        <v>326</v>
      </c>
      <c r="G85" t="s">
        <v>326</v>
      </c>
      <c r="H85" t="s">
        <v>326</v>
      </c>
    </row>
    <row r="86" spans="2:8" x14ac:dyDescent="0.2">
      <c r="B86" t="s">
        <v>1</v>
      </c>
      <c r="C86">
        <v>1588877</v>
      </c>
      <c r="D86">
        <v>1595997</v>
      </c>
      <c r="E86">
        <v>1538907</v>
      </c>
      <c r="F86">
        <v>1487290</v>
      </c>
      <c r="G86">
        <v>1524384</v>
      </c>
      <c r="H86">
        <v>1484385</v>
      </c>
    </row>
    <row r="87" spans="2:8" x14ac:dyDescent="0.2">
      <c r="B87" t="s">
        <v>2</v>
      </c>
      <c r="C87">
        <v>3918130</v>
      </c>
      <c r="D87">
        <v>3163675</v>
      </c>
      <c r="E87">
        <v>2831845</v>
      </c>
      <c r="F87">
        <v>2700889</v>
      </c>
      <c r="G87">
        <v>2827509</v>
      </c>
      <c r="H87">
        <v>2724887</v>
      </c>
    </row>
    <row r="88" spans="2:8" x14ac:dyDescent="0.2">
      <c r="B88" t="s">
        <v>3</v>
      </c>
      <c r="C88">
        <v>1383371</v>
      </c>
      <c r="D88">
        <v>1372788</v>
      </c>
      <c r="E88">
        <v>1714977</v>
      </c>
      <c r="F88">
        <v>1615278</v>
      </c>
      <c r="G88">
        <v>1612608</v>
      </c>
      <c r="H88">
        <v>1483355</v>
      </c>
    </row>
    <row r="89" spans="2:8" x14ac:dyDescent="0.2">
      <c r="B89" t="s">
        <v>426</v>
      </c>
      <c r="C89">
        <v>366888</v>
      </c>
      <c r="D89">
        <v>419709</v>
      </c>
      <c r="E89">
        <v>467443</v>
      </c>
      <c r="F89">
        <v>685430</v>
      </c>
      <c r="G89">
        <v>435247</v>
      </c>
      <c r="H89">
        <v>639647</v>
      </c>
    </row>
    <row r="91" spans="2:8" x14ac:dyDescent="0.2">
      <c r="B91" t="s">
        <v>452</v>
      </c>
      <c r="C91" t="s">
        <v>447</v>
      </c>
      <c r="D91" t="s">
        <v>447</v>
      </c>
      <c r="E91" t="s">
        <v>447</v>
      </c>
      <c r="F91" t="s">
        <v>447</v>
      </c>
      <c r="G91" t="s">
        <v>447</v>
      </c>
      <c r="H91" t="s">
        <v>447</v>
      </c>
    </row>
  </sheetData>
  <sheetProtection algorithmName="SHA-512" hashValue="IsDRosH/l9fTjMITe3ah8eAaHgo6RHK8+UBzPIi7sOak9qpDOsKGBYmVfrmvyVSxEwOjSxsVRUrUUQ6EjfrzLA==" saltValue="5iPXC8pG+5v6RUeLthlokQ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64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2" x14ac:dyDescent="0.2">
      <c r="A1" s="149" t="s">
        <v>467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7</v>
      </c>
      <c r="H3" s="2"/>
    </row>
    <row r="4" spans="1:12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474697.46</v>
      </c>
      <c r="G6" s="1">
        <f>Details2!G6</f>
        <v>353558.32</v>
      </c>
      <c r="H6" s="1">
        <f>Details2!H6</f>
        <v>328129.73</v>
      </c>
      <c r="I6" s="1">
        <f>Details2!I6</f>
        <v>419178.01</v>
      </c>
      <c r="J6" s="1">
        <f>Details2!J6</f>
        <v>442072.28</v>
      </c>
      <c r="K6" s="1">
        <f>Details2!K6</f>
        <v>105117.91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501234.22</v>
      </c>
      <c r="G10" s="1">
        <f>Details2!G10</f>
        <v>176116.33</v>
      </c>
      <c r="H10" s="1">
        <f>Details2!H10</f>
        <v>152667.5</v>
      </c>
      <c r="I10" s="1">
        <f>Details2!I10</f>
        <v>308546.59999999998</v>
      </c>
      <c r="J10" s="1">
        <f>Details2!J10</f>
        <v>313469.77</v>
      </c>
      <c r="K10" s="1">
        <f>Details2!K10</f>
        <v>4338.82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 t="str">
        <f>Details2!F14</f>
        <v>NULL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134061.34</v>
      </c>
      <c r="G16" s="1">
        <f>Details2!G16</f>
        <v>128674.2</v>
      </c>
      <c r="H16" s="1">
        <f>Details2!H16</f>
        <v>139831.29</v>
      </c>
      <c r="I16" s="1">
        <f>Details2!I16</f>
        <v>89551.2</v>
      </c>
      <c r="J16" s="1">
        <f>Details2!J16</f>
        <v>157467.87</v>
      </c>
      <c r="K16" s="1">
        <f>Details2!K16</f>
        <v>0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12721.67</v>
      </c>
      <c r="G22" s="1">
        <f>Details2!G22</f>
        <v>958.97</v>
      </c>
      <c r="H22" s="1">
        <f>Details2!H22</f>
        <v>24013.67</v>
      </c>
      <c r="I22" s="1">
        <f>Details2!I22</f>
        <v>15216.35</v>
      </c>
      <c r="J22" s="1">
        <f>Details2!J22</f>
        <v>0</v>
      </c>
      <c r="K22" s="1">
        <f>Details2!K22</f>
        <v>164.69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97429.06</v>
      </c>
      <c r="G26" s="1">
        <f>Details2!G26</f>
        <v>47424.38</v>
      </c>
      <c r="H26" s="1">
        <f>Details2!H26</f>
        <v>0</v>
      </c>
      <c r="I26" s="1" t="str">
        <f>Details2!I26</f>
        <v>NULL</v>
      </c>
      <c r="J26" s="1" t="str">
        <f>Details2!J26</f>
        <v>NULL</v>
      </c>
      <c r="K26" s="1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364290.43</v>
      </c>
      <c r="G27" s="1">
        <f>Details2!G27</f>
        <v>240580.04</v>
      </c>
      <c r="H27" s="1">
        <f>Details2!H27</f>
        <v>465492.3</v>
      </c>
      <c r="I27" s="1">
        <f>Details2!I27</f>
        <v>243294.53</v>
      </c>
      <c r="J27" s="1">
        <f>Details2!J27</f>
        <v>413120.11</v>
      </c>
      <c r="K27" s="1">
        <f>Details2!K27</f>
        <v>0</v>
      </c>
      <c r="L27" s="38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245918.27</v>
      </c>
      <c r="G32" s="1">
        <f>Details2!G32</f>
        <v>257395.47</v>
      </c>
      <c r="H32" s="1">
        <f>Details2!H32</f>
        <v>287957.12</v>
      </c>
      <c r="I32" s="1">
        <f>Details2!I32</f>
        <v>379433.36</v>
      </c>
      <c r="J32" s="1">
        <f>Details2!J32</f>
        <v>483928.7</v>
      </c>
      <c r="K32" s="1">
        <f>Details2!K32</f>
        <v>1729.01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714711.67</v>
      </c>
      <c r="G39" s="1">
        <f>Details2!G39</f>
        <v>1072235.3700000001</v>
      </c>
      <c r="H39" s="1">
        <f>Details2!H39</f>
        <v>602736.68999999994</v>
      </c>
      <c r="I39" s="1">
        <f>Details2!I39</f>
        <v>297204.89</v>
      </c>
      <c r="J39" s="1">
        <f>Details2!J39</f>
        <v>4783.3100000000004</v>
      </c>
      <c r="K39" s="1">
        <f>Details2!K39</f>
        <v>17.8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1983701.39</v>
      </c>
      <c r="G47" s="1">
        <f>Details2!G47</f>
        <v>350208.38</v>
      </c>
      <c r="H47" s="1">
        <f>Details2!H47</f>
        <v>-740.56</v>
      </c>
      <c r="I47" s="1" t="str">
        <f>Details2!I47</f>
        <v>NULL</v>
      </c>
      <c r="J47" s="1" t="str">
        <f>Details2!J47</f>
        <v>NULL</v>
      </c>
      <c r="K47" s="1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23024.81</v>
      </c>
      <c r="G49" s="1">
        <f>Details2!G49</f>
        <v>24618.51</v>
      </c>
      <c r="H49" s="1">
        <f>Details2!H49</f>
        <v>94546.31</v>
      </c>
      <c r="I49" s="1">
        <f>Details2!I49</f>
        <v>92825.78</v>
      </c>
      <c r="J49" s="1">
        <f>Details2!J49</f>
        <v>199445.67</v>
      </c>
      <c r="K49" s="1">
        <f>Details2!K49</f>
        <v>0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/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109464.16</v>
      </c>
      <c r="G74" s="1">
        <f>Details2!G74</f>
        <v>224982.45</v>
      </c>
      <c r="H74" s="1">
        <f>Details2!H74</f>
        <v>198775.2</v>
      </c>
      <c r="I74" s="1">
        <f>Details2!I74</f>
        <v>171187.95</v>
      </c>
      <c r="J74" s="1">
        <f>Details2!J74</f>
        <v>193697.71</v>
      </c>
      <c r="K74" s="1">
        <f>Details2!K74</f>
        <v>31516.799999999999</v>
      </c>
      <c r="L74" s="2"/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85102.39</v>
      </c>
      <c r="G76" s="1">
        <f>Details2!G76</f>
        <v>95055.49</v>
      </c>
      <c r="H76" s="1">
        <f>Details2!H76</f>
        <v>156485.53</v>
      </c>
      <c r="I76" s="1">
        <f>Details2!I76</f>
        <v>36194.559999999998</v>
      </c>
      <c r="J76" s="1">
        <f>Details2!J76</f>
        <v>38184.82</v>
      </c>
      <c r="K76" s="1">
        <f>Details2!K76</f>
        <v>144272.44</v>
      </c>
      <c r="L76" s="2"/>
      <c r="M76" s="29"/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1715745.12</v>
      </c>
      <c r="G77" s="1">
        <f>Details2!G77</f>
        <v>2102469.16</v>
      </c>
      <c r="H77" s="1">
        <f>Details2!H77</f>
        <v>226584.28</v>
      </c>
      <c r="I77" s="1" t="str">
        <f>Details2!I77</f>
        <v>NULL</v>
      </c>
      <c r="J77" s="1" t="str">
        <f>Details2!J77</f>
        <v>NULL</v>
      </c>
      <c r="K77" s="1" t="str">
        <f>Details2!K77</f>
        <v>NULL</v>
      </c>
      <c r="L77" s="2"/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557925.27</v>
      </c>
      <c r="G78" s="1">
        <f>Details2!G78</f>
        <v>500043.23</v>
      </c>
      <c r="H78" s="1">
        <f>Details2!H78</f>
        <v>421479.96</v>
      </c>
      <c r="I78" s="1">
        <f>Details2!I78</f>
        <v>304544.42</v>
      </c>
      <c r="J78" s="1">
        <f>Details2!J78</f>
        <v>478200.55</v>
      </c>
      <c r="K78" s="1">
        <f>Details2!K78</f>
        <v>355189.49</v>
      </c>
      <c r="L78" s="2"/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71095.03</v>
      </c>
      <c r="G79" s="1">
        <f>Details2!G79</f>
        <v>31062.91</v>
      </c>
      <c r="H79" s="1">
        <f>Details2!H79</f>
        <v>55648.53</v>
      </c>
      <c r="I79" s="1">
        <f>Details2!I79</f>
        <v>27722.86</v>
      </c>
      <c r="J79" s="1">
        <f>Details2!J79</f>
        <v>31339.14</v>
      </c>
      <c r="K79" s="1">
        <f>Details2!K79</f>
        <v>5742.84</v>
      </c>
      <c r="L79" s="2"/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24960.720000000001</v>
      </c>
      <c r="G80" s="1">
        <f>Details2!G80</f>
        <v>29324.31</v>
      </c>
      <c r="H80" s="1">
        <f>Details2!H80</f>
        <v>40889.71</v>
      </c>
      <c r="I80" s="1">
        <f>Details2!I80</f>
        <v>69873.179999999993</v>
      </c>
      <c r="J80" s="1">
        <f>Details2!J80</f>
        <v>65558.509999999995</v>
      </c>
      <c r="K80" s="1">
        <f>Details2!K80</f>
        <v>69961.02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1553246.11</v>
      </c>
      <c r="G81" s="1">
        <f>Details2!G81</f>
        <v>1201285.8700000001</v>
      </c>
      <c r="H81" s="1">
        <f>Details2!H81</f>
        <v>2023009.56</v>
      </c>
      <c r="I81" s="1">
        <f>Details2!I81</f>
        <v>676465.43</v>
      </c>
      <c r="J81" s="1">
        <f>Details2!J81</f>
        <v>1158650.32</v>
      </c>
      <c r="K81" s="1">
        <f>Details2!K81</f>
        <v>409359.98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40104.47</v>
      </c>
      <c r="G82" s="1">
        <f>Details2!G82</f>
        <v>96239.49</v>
      </c>
      <c r="H82" s="1">
        <f>Details2!H82</f>
        <v>28814.42</v>
      </c>
      <c r="I82" s="1">
        <f>Details2!I82</f>
        <v>171344.23</v>
      </c>
      <c r="J82" s="1">
        <f>Details2!J82</f>
        <v>67578.94</v>
      </c>
      <c r="K82" s="1">
        <f>Details2!K82</f>
        <v>19223.990000000002</v>
      </c>
      <c r="L82" s="9"/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40517.040000000001</v>
      </c>
      <c r="G84" s="1">
        <f>Details2!G84</f>
        <v>48331.31</v>
      </c>
      <c r="H84" s="1">
        <f>Details2!H84</f>
        <v>87365.83</v>
      </c>
      <c r="I84" s="1">
        <f>Details2!I84</f>
        <v>22128.41</v>
      </c>
      <c r="J84" s="1">
        <f>Details2!J84</f>
        <v>20177.73</v>
      </c>
      <c r="K84" s="1">
        <f>Details2!K84</f>
        <v>1260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63062.35</v>
      </c>
      <c r="G85" s="1">
        <f>Details2!G85</f>
        <v>0</v>
      </c>
      <c r="H85" s="1">
        <f>Details2!H85</f>
        <v>22550.240000000002</v>
      </c>
      <c r="I85" s="1">
        <f>Details2!I85</f>
        <v>21785.77</v>
      </c>
      <c r="J85" s="1">
        <f>Details2!J85</f>
        <v>17175.349999999999</v>
      </c>
      <c r="K85" s="1">
        <f>Details2!K85</f>
        <v>20855.96</v>
      </c>
      <c r="L85" s="9"/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10691.64</v>
      </c>
      <c r="G86" s="1">
        <f>Details2!G86</f>
        <v>0</v>
      </c>
      <c r="H86" s="1">
        <f>Details2!H86</f>
        <v>24119.08</v>
      </c>
      <c r="I86" s="1">
        <f>Details2!I86</f>
        <v>10065.459999999999</v>
      </c>
      <c r="J86" s="1">
        <f>Details2!J86</f>
        <v>7553.15</v>
      </c>
      <c r="K86" s="1">
        <f>Details2!K86</f>
        <v>43577.93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7503.38</v>
      </c>
      <c r="G88" s="1">
        <f>Details2!G88</f>
        <v>6786.82</v>
      </c>
      <c r="H88" s="1">
        <f>Details2!H88</f>
        <v>6234.48</v>
      </c>
      <c r="I88" s="1">
        <f>Details2!I88</f>
        <v>15232.52</v>
      </c>
      <c r="J88" s="1">
        <f>Details2!J88</f>
        <v>8734.2099999999991</v>
      </c>
      <c r="K88" s="1" t="str">
        <f>Details2!K88</f>
        <v>NULL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I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2224.0100000000002</v>
      </c>
      <c r="G90" s="1">
        <f>Details2!G90</f>
        <v>4132</v>
      </c>
      <c r="H90" s="1">
        <f>Details2!H90</f>
        <v>15251.37</v>
      </c>
      <c r="I90" s="1">
        <f>Details2!I90</f>
        <v>19989.099999999999</v>
      </c>
      <c r="J90" s="1">
        <f>Details2!J90</f>
        <v>4783.3100000000004</v>
      </c>
      <c r="K90" s="1">
        <f>Details2!K90</f>
        <v>0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789827.85</v>
      </c>
      <c r="G91" s="1">
        <f>Details2!G91</f>
        <v>356984</v>
      </c>
      <c r="H91" s="1">
        <f>Details2!H91</f>
        <v>477482.88</v>
      </c>
      <c r="I91" s="1">
        <f>Details2!I91</f>
        <v>408428.84</v>
      </c>
      <c r="J91" s="1">
        <f>Details2!J91</f>
        <v>545031.38</v>
      </c>
      <c r="K91" s="1">
        <f>Details2!K91</f>
        <v>273793.69</v>
      </c>
      <c r="M91" s="29"/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39088.94</v>
      </c>
      <c r="G92" s="1">
        <f>Details2!G92</f>
        <v>58823.64</v>
      </c>
      <c r="H92" s="1">
        <f>Details2!H92</f>
        <v>104690.18</v>
      </c>
      <c r="I92" s="1">
        <f>Details2!I92</f>
        <v>48640.49</v>
      </c>
      <c r="J92" s="1">
        <f>Details2!J92</f>
        <v>36470.239999999998</v>
      </c>
      <c r="K92" s="1">
        <f>Details2!K92</f>
        <v>14825.28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17591.72</v>
      </c>
      <c r="G93" s="1">
        <f>Details2!G93</f>
        <v>22324.98</v>
      </c>
      <c r="H93" s="1">
        <f>Details2!H93</f>
        <v>11314.99</v>
      </c>
      <c r="I93" s="1">
        <f>Details2!I93</f>
        <v>7688.75</v>
      </c>
      <c r="J93" s="1">
        <f>Details2!J93</f>
        <v>0</v>
      </c>
      <c r="K93" s="1">
        <f>Details2!K93</f>
        <v>0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654916.47</v>
      </c>
      <c r="G94" s="1">
        <f>Details2!G94</f>
        <v>421362.81</v>
      </c>
      <c r="H94" s="1">
        <f>Details2!H94</f>
        <v>385503.84</v>
      </c>
      <c r="I94" s="1">
        <f>Details2!I94</f>
        <v>336639.57</v>
      </c>
      <c r="J94" s="1">
        <f>Details2!J94</f>
        <v>198526.24</v>
      </c>
      <c r="K94" s="1">
        <f>Details2!K94</f>
        <v>121738.97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2247464.21</v>
      </c>
      <c r="G95" s="1">
        <f>Details2!G95</f>
        <v>3355118.77</v>
      </c>
      <c r="H95" s="1">
        <f>Details2!H95</f>
        <v>3442850.59</v>
      </c>
      <c r="I95" s="1">
        <f>Details2!I95</f>
        <v>2793447.89</v>
      </c>
      <c r="J95" s="1">
        <f>Details2!J95</f>
        <v>4034759.66</v>
      </c>
      <c r="K95" s="1">
        <f>Details2!K95</f>
        <v>1388576.68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176096.82</v>
      </c>
      <c r="G96" s="1">
        <f>Details2!G96</f>
        <v>113088.37</v>
      </c>
      <c r="H96" s="1">
        <f>Details2!H96</f>
        <v>317405.17</v>
      </c>
      <c r="I96" s="1">
        <f>Details2!I96</f>
        <v>183105.31</v>
      </c>
      <c r="J96" s="1">
        <f>Details2!J96</f>
        <v>199288.73</v>
      </c>
      <c r="K96" s="1">
        <f>Details2!K96</f>
        <v>97246.87</v>
      </c>
    </row>
    <row r="97" spans="2:12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/>
    </row>
    <row r="98" spans="2:12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2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2321715.13</v>
      </c>
      <c r="G99" s="1">
        <f>Details2!G99</f>
        <v>1476914.96</v>
      </c>
      <c r="H99" s="1">
        <f>Details2!H99</f>
        <v>1581100.58</v>
      </c>
      <c r="I99" s="1">
        <f>Details2!I99</f>
        <v>1656617.57</v>
      </c>
      <c r="J99" s="1">
        <f>Details2!J99</f>
        <v>2309614.9500000002</v>
      </c>
      <c r="K99" s="1">
        <f>Details2!K99</f>
        <v>1330390.83</v>
      </c>
    </row>
    <row r="100" spans="2:12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0</v>
      </c>
      <c r="G100" s="1">
        <f>Details2!G100</f>
        <v>0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18.850000000000001</v>
      </c>
    </row>
    <row r="101" spans="2:12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2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2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2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2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2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2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2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2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3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I</v>
      </c>
      <c r="F113" s="1" t="str">
        <f>Details2!F113</f>
        <v>NULL</v>
      </c>
      <c r="G113" s="1" t="str">
        <f>Details2!G113</f>
        <v>NULL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826411.74</v>
      </c>
      <c r="G114" s="1">
        <f>Details2!G114</f>
        <v>629964.04</v>
      </c>
      <c r="H114" s="1">
        <f>Details2!H114</f>
        <v>1178929.51</v>
      </c>
      <c r="I114" s="1">
        <f>Details2!I114</f>
        <v>1039026.14</v>
      </c>
      <c r="J114" s="1">
        <f>Details2!J114</f>
        <v>460029.75</v>
      </c>
      <c r="K114" s="1">
        <f>Details2!K114</f>
        <v>288900.40000000002</v>
      </c>
    </row>
    <row r="115" spans="2:13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50409.7</v>
      </c>
      <c r="G117" s="1">
        <f>Details2!G117</f>
        <v>51773.1</v>
      </c>
      <c r="H117" s="1">
        <f>Details2!H117</f>
        <v>8321</v>
      </c>
      <c r="I117" s="1">
        <f>Details2!I117</f>
        <v>10929.14</v>
      </c>
      <c r="J117" s="1">
        <f>Details2!J117</f>
        <v>36214.04</v>
      </c>
      <c r="K117" s="1">
        <f>Details2!K117</f>
        <v>52886.01</v>
      </c>
    </row>
    <row r="118" spans="2:13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50690.1</v>
      </c>
      <c r="G118" s="1">
        <f>Details2!G118</f>
        <v>30200.63</v>
      </c>
      <c r="H118" s="1">
        <f>Details2!H118</f>
        <v>27298.13</v>
      </c>
      <c r="I118" s="1">
        <f>Details2!I118</f>
        <v>62905.95</v>
      </c>
      <c r="J118" s="1">
        <f>Details2!J118</f>
        <v>146839.25</v>
      </c>
      <c r="K118" s="1">
        <f>Details2!K118</f>
        <v>139508.96</v>
      </c>
    </row>
    <row r="119" spans="2:13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1800</v>
      </c>
      <c r="H119" s="1">
        <f>Details2!H119</f>
        <v>13511.84</v>
      </c>
      <c r="I119" s="1">
        <f>Details2!I119</f>
        <v>14999.85</v>
      </c>
      <c r="J119" s="1">
        <f>Details2!J119</f>
        <v>0</v>
      </c>
      <c r="K119" s="1">
        <f>Details2!K119</f>
        <v>0</v>
      </c>
    </row>
    <row r="120" spans="2:13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957050.91</v>
      </c>
      <c r="G120" s="1">
        <f>Details2!G120</f>
        <v>512655.48</v>
      </c>
      <c r="H120" s="1">
        <f>Details2!H120</f>
        <v>686214.01</v>
      </c>
      <c r="I120" s="1">
        <f>Details2!I120</f>
        <v>783478.59</v>
      </c>
      <c r="J120" s="1">
        <f>Details2!J120</f>
        <v>413464.26</v>
      </c>
      <c r="K120" s="1">
        <f>Details2!K120</f>
        <v>421212.6</v>
      </c>
    </row>
    <row r="121" spans="2:13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70</v>
      </c>
      <c r="G121" s="1">
        <f>Details2!G121</f>
        <v>4809.16</v>
      </c>
      <c r="H121" s="1">
        <f>Details2!H121</f>
        <v>8137.16</v>
      </c>
      <c r="I121" s="1">
        <f>Details2!I121</f>
        <v>8421.7099999999991</v>
      </c>
      <c r="J121" s="1">
        <f>Details2!J121</f>
        <v>0</v>
      </c>
      <c r="K121" s="1">
        <f>Details2!K121</f>
        <v>2080</v>
      </c>
    </row>
    <row r="122" spans="2:13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</row>
    <row r="123" spans="2:13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3300</v>
      </c>
      <c r="G123" s="1">
        <f>Details2!G123</f>
        <v>71148.69</v>
      </c>
      <c r="H123" s="1">
        <f>Details2!H123</f>
        <v>94708.59</v>
      </c>
      <c r="I123" s="1">
        <f>Details2!I123</f>
        <v>64982.05</v>
      </c>
      <c r="J123" s="1">
        <f>Details2!J123</f>
        <v>44569.94</v>
      </c>
      <c r="K123" s="1">
        <f>Details2!K123</f>
        <v>5827.87</v>
      </c>
    </row>
    <row r="124" spans="2:13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423414.84</v>
      </c>
      <c r="G124" s="1">
        <f>Details2!G124</f>
        <v>222042.45</v>
      </c>
      <c r="H124" s="1">
        <f>Details2!H124</f>
        <v>164796.70000000001</v>
      </c>
      <c r="I124" s="1">
        <f>Details2!I124</f>
        <v>168426.58</v>
      </c>
      <c r="J124" s="1">
        <f>Details2!J124</f>
        <v>251038.87</v>
      </c>
      <c r="K124" s="1">
        <f>Details2!K124</f>
        <v>476131.99</v>
      </c>
    </row>
    <row r="125" spans="2:13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 t="str">
        <f>Details2!F125</f>
        <v>NULL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/>
    </row>
    <row r="126" spans="2:13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</row>
    <row r="127" spans="2:13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165000.84</v>
      </c>
      <c r="G127" s="1">
        <f>Details2!G127</f>
        <v>155837.79</v>
      </c>
      <c r="H127" s="1">
        <f>Details2!H127</f>
        <v>168722.71</v>
      </c>
      <c r="I127" s="1">
        <f>Details2!I127</f>
        <v>108792.99</v>
      </c>
      <c r="J127" s="1">
        <f>Details2!J127</f>
        <v>128538.57</v>
      </c>
      <c r="K127" s="1">
        <f>Details2!K127</f>
        <v>142238.32</v>
      </c>
    </row>
    <row r="128" spans="2:13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 t="str">
        <f>Details2!F128</f>
        <v>NULL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2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</row>
    <row r="130" spans="2:12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</row>
    <row r="131" spans="2:12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0</v>
      </c>
      <c r="G131" s="1">
        <f>Details2!G131</f>
        <v>8255.15</v>
      </c>
      <c r="H131" s="1">
        <f>Details2!H131</f>
        <v>4964.04</v>
      </c>
      <c r="I131" s="1">
        <f>Details2!I131</f>
        <v>0</v>
      </c>
      <c r="J131" s="1">
        <f>Details2!J131</f>
        <v>0</v>
      </c>
      <c r="K131" s="1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/>
    </row>
    <row r="133" spans="2:12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</row>
    <row r="134" spans="2:12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579194.18000000005</v>
      </c>
      <c r="G134" s="1">
        <f>Details2!G134</f>
        <v>837947.81</v>
      </c>
      <c r="H134" s="1">
        <f>Details2!H134</f>
        <v>609560.9</v>
      </c>
      <c r="I134" s="1">
        <f>Details2!I134</f>
        <v>513199.43</v>
      </c>
      <c r="J134" s="1">
        <f>Details2!J134</f>
        <v>1589070.36</v>
      </c>
      <c r="K134" s="1">
        <f>Details2!K134</f>
        <v>896780</v>
      </c>
    </row>
    <row r="135" spans="2:12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133815.78</v>
      </c>
      <c r="G135" s="1">
        <f>Details2!G135</f>
        <v>180821.74</v>
      </c>
      <c r="H135" s="1">
        <f>Details2!H135</f>
        <v>301040.18</v>
      </c>
      <c r="I135" s="1">
        <f>Details2!I135</f>
        <v>174082.17</v>
      </c>
      <c r="J135" s="1">
        <f>Details2!J135</f>
        <v>306670.71999999997</v>
      </c>
      <c r="K135" s="1">
        <f>Details2!K135</f>
        <v>132592.04999999999</v>
      </c>
    </row>
    <row r="136" spans="2:12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21125</v>
      </c>
      <c r="G136" s="1">
        <f>Details2!G136</f>
        <v>0</v>
      </c>
      <c r="H136" s="1">
        <f>Details2!H136</f>
        <v>17673.66</v>
      </c>
      <c r="I136" s="1">
        <f>Details2!I136</f>
        <v>0</v>
      </c>
      <c r="J136" s="1">
        <f>Details2!J136</f>
        <v>9930.6299999999992</v>
      </c>
      <c r="K136" s="1">
        <f>Details2!K136</f>
        <v>11645.56</v>
      </c>
    </row>
    <row r="137" spans="2:12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2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97626.86</v>
      </c>
      <c r="G143" s="1">
        <f>Details2!G143</f>
        <v>70855.520000000004</v>
      </c>
      <c r="H143" s="1">
        <f>Details2!H143</f>
        <v>179366.74</v>
      </c>
      <c r="I143" s="1">
        <f>Details2!I143</f>
        <v>28851.200000000001</v>
      </c>
      <c r="J143" s="1">
        <f>Details2!J143</f>
        <v>17237.46</v>
      </c>
      <c r="K143" s="1">
        <f>Details2!K143</f>
        <v>136846.35999999999</v>
      </c>
    </row>
    <row r="144" spans="2:12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</row>
    <row r="146" spans="2:12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1105935.1399999999</v>
      </c>
      <c r="G146" s="1">
        <f>Details2!G146</f>
        <v>917678.42</v>
      </c>
      <c r="H146" s="1">
        <f>Details2!H146</f>
        <v>2392886.5099999998</v>
      </c>
      <c r="I146" s="1">
        <f>Details2!I146</f>
        <v>3046644.04</v>
      </c>
      <c r="J146" s="1">
        <f>Details2!J146</f>
        <v>4712821.37</v>
      </c>
      <c r="K146" s="1">
        <f>Details2!K146</f>
        <v>4341068.7</v>
      </c>
      <c r="L146" s="26"/>
    </row>
    <row r="147" spans="2:12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119854.58</v>
      </c>
      <c r="G147" s="1">
        <f>Details2!G147</f>
        <v>81188.800000000003</v>
      </c>
      <c r="H147" s="1">
        <f>Details2!H147</f>
        <v>534092.27</v>
      </c>
      <c r="I147" s="1">
        <f>Details2!I147</f>
        <v>547784.43999999994</v>
      </c>
      <c r="J147" s="1">
        <f>Details2!J147</f>
        <v>547551.9</v>
      </c>
      <c r="K147" s="1">
        <f>Details2!K147</f>
        <v>116473.49</v>
      </c>
      <c r="L147" s="26"/>
    </row>
    <row r="148" spans="2:12" x14ac:dyDescent="0.2">
      <c r="F148" s="1"/>
      <c r="G148" s="1"/>
      <c r="H148" s="1"/>
      <c r="I148" s="1"/>
      <c r="J148" s="1"/>
      <c r="K148" s="1"/>
    </row>
    <row r="149" spans="2:12" x14ac:dyDescent="0.2">
      <c r="F149" s="1"/>
      <c r="G149" s="1"/>
      <c r="H149" s="1"/>
      <c r="I149" s="1"/>
      <c r="J149" s="1"/>
      <c r="K149" s="1"/>
    </row>
    <row r="150" spans="2:12" x14ac:dyDescent="0.2">
      <c r="F150" s="1"/>
      <c r="G150" s="1"/>
      <c r="H150" s="1"/>
      <c r="I150" s="1"/>
      <c r="J150" s="1"/>
      <c r="K150" s="1"/>
    </row>
    <row r="151" spans="2:12" x14ac:dyDescent="0.2">
      <c r="B151" s="14" t="s">
        <v>134</v>
      </c>
      <c r="C151" s="9"/>
      <c r="F151" s="11">
        <f t="shared" ref="F151:K151" si="0">SUM(F5:F69)</f>
        <v>4551790.3199999994</v>
      </c>
      <c r="G151" s="11">
        <f t="shared" si="0"/>
        <v>2651769.9699999997</v>
      </c>
      <c r="H151" s="11">
        <f t="shared" si="0"/>
        <v>2094634.0499999998</v>
      </c>
      <c r="I151" s="11">
        <f t="shared" si="0"/>
        <v>1845250.72</v>
      </c>
      <c r="J151" s="11">
        <f t="shared" si="0"/>
        <v>2014287.71</v>
      </c>
      <c r="K151" s="11">
        <f t="shared" si="0"/>
        <v>111368.23000000001</v>
      </c>
      <c r="L151" s="2"/>
    </row>
    <row r="152" spans="2:12" x14ac:dyDescent="0.2">
      <c r="B152" s="14" t="s">
        <v>135</v>
      </c>
      <c r="C152" s="9"/>
      <c r="F152" s="11">
        <f>SUM(F71:F117)</f>
        <v>11405164.269999998</v>
      </c>
      <c r="G152" s="11">
        <f t="shared" ref="G152:K152" si="1">SUM(G71:G117)</f>
        <v>10826067.709999999</v>
      </c>
      <c r="H152" s="11">
        <f t="shared" si="1"/>
        <v>10814806.930000002</v>
      </c>
      <c r="I152" s="11">
        <f t="shared" si="1"/>
        <v>8031057.5899999989</v>
      </c>
      <c r="J152" s="11">
        <f t="shared" si="1"/>
        <v>9911568.7300000004</v>
      </c>
      <c r="K152" s="11">
        <f t="shared" si="1"/>
        <v>4669338.0299999993</v>
      </c>
      <c r="L152" s="21"/>
    </row>
    <row r="153" spans="2:12" x14ac:dyDescent="0.2">
      <c r="B153" s="14" t="s">
        <v>427</v>
      </c>
      <c r="C153" s="9"/>
      <c r="F153" s="11">
        <f>SUM(F146:F147)</f>
        <v>1225789.72</v>
      </c>
      <c r="G153" s="11">
        <f t="shared" ref="G153:K153" si="2">SUM(G146:G147)</f>
        <v>998867.22000000009</v>
      </c>
      <c r="H153" s="11">
        <f t="shared" si="2"/>
        <v>2926978.78</v>
      </c>
      <c r="I153" s="11">
        <f t="shared" si="2"/>
        <v>3594428.48</v>
      </c>
      <c r="J153" s="11">
        <f t="shared" si="2"/>
        <v>5260373.2700000005</v>
      </c>
      <c r="K153" s="11">
        <f t="shared" si="2"/>
        <v>4457542.1900000004</v>
      </c>
      <c r="L153" s="27"/>
    </row>
    <row r="154" spans="2:12" x14ac:dyDescent="0.2">
      <c r="B154" s="14" t="s">
        <v>312</v>
      </c>
      <c r="C154" s="9"/>
      <c r="F154" s="11">
        <f>SUM(F118:F145)</f>
        <v>2431288.5099999998</v>
      </c>
      <c r="G154" s="11">
        <f t="shared" ref="G154:J154" si="3">SUM(G118:G145)</f>
        <v>2096374.4200000002</v>
      </c>
      <c r="H154" s="11">
        <f t="shared" si="3"/>
        <v>2275994.66</v>
      </c>
      <c r="I154" s="11">
        <f t="shared" si="3"/>
        <v>1928140.5199999998</v>
      </c>
      <c r="J154" s="11">
        <f t="shared" si="3"/>
        <v>2907360.0599999996</v>
      </c>
      <c r="K154" s="11">
        <f>SUM(K118:K145)</f>
        <v>2364863.71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19614032.819999997</v>
      </c>
      <c r="G155" s="11">
        <f t="shared" si="4"/>
        <v>16573079.319999998</v>
      </c>
      <c r="H155" s="11">
        <f t="shared" si="4"/>
        <v>18112414.419999998</v>
      </c>
      <c r="I155" s="11">
        <f t="shared" si="4"/>
        <v>15398877.310000001</v>
      </c>
      <c r="J155" s="11">
        <f t="shared" si="4"/>
        <v>20093589.77</v>
      </c>
      <c r="K155" s="11">
        <f t="shared" si="4"/>
        <v>11603112.16</v>
      </c>
      <c r="L155" s="2"/>
    </row>
    <row r="156" spans="2:12" x14ac:dyDescent="0.2">
      <c r="L156" s="2"/>
    </row>
    <row r="157" spans="2:12" x14ac:dyDescent="0.2">
      <c r="B157" s="15" t="s">
        <v>136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2" x14ac:dyDescent="0.2">
      <c r="B158" s="15" t="s">
        <v>137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2" x14ac:dyDescent="0.2">
      <c r="B159" s="15" t="s">
        <v>138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/>
    </row>
    <row r="160" spans="2:12" x14ac:dyDescent="0.2">
      <c r="B160" s="15" t="s">
        <v>428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140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sheetProtection algorithmName="SHA-512" hashValue="9hvaPGjhv28cJ+CgyHHD2NT3TKaN6vUPokiQJQH7bvAPUsJ5XoXybBlbVr6ojAs31VD6T/jvxJKv/NUYgj5BGg==" saltValue="asw+hj3uw7oByw2CSer3QA==" spinCount="100000" sheet="1" objects="1" scenarios="1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1" x14ac:dyDescent="0.2">
      <c r="A1" s="149" t="s">
        <v>468</v>
      </c>
    </row>
    <row r="2" spans="1:11" x14ac:dyDescent="0.2">
      <c r="A2" s="149"/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314</v>
      </c>
      <c r="H3" s="2"/>
    </row>
    <row r="4" spans="1:11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1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</row>
    <row r="6" spans="1:11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785765.66</v>
      </c>
      <c r="G6" s="1">
        <f>Details2!G302</f>
        <v>855766.14</v>
      </c>
      <c r="H6" s="1">
        <f>Details2!H302</f>
        <v>841500.18</v>
      </c>
      <c r="I6" s="1">
        <f>Details2!I302</f>
        <v>750559.34</v>
      </c>
      <c r="J6" s="1">
        <f>Details2!J302</f>
        <v>966169.94</v>
      </c>
      <c r="K6" s="1">
        <f>Details2!K302</f>
        <v>470509.36</v>
      </c>
    </row>
    <row r="7" spans="1:11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1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1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1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917372.07</v>
      </c>
      <c r="G10" s="1">
        <f>Details2!G306</f>
        <v>1106064.51</v>
      </c>
      <c r="H10" s="1">
        <f>Details2!H306</f>
        <v>1613062.21</v>
      </c>
      <c r="I10" s="1">
        <f>Details2!I306</f>
        <v>1670653.43</v>
      </c>
      <c r="J10" s="1">
        <f>Details2!J306</f>
        <v>1608828.7</v>
      </c>
      <c r="K10" s="1">
        <f>Details2!K306</f>
        <v>560349.38</v>
      </c>
    </row>
    <row r="11" spans="1:11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1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1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1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 t="str">
        <f>Details2!F310</f>
        <v>NULL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1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1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589759.5</v>
      </c>
      <c r="G16" s="1">
        <f>Details2!G312</f>
        <v>460061.73</v>
      </c>
      <c r="H16" s="1">
        <f>Details2!H312</f>
        <v>414679.43</v>
      </c>
      <c r="I16" s="1">
        <f>Details2!I312</f>
        <v>589231.05000000005</v>
      </c>
      <c r="J16" s="1">
        <f>Details2!J312</f>
        <v>423844.75</v>
      </c>
      <c r="K16" s="1">
        <f>Details2!K312</f>
        <v>53533.39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30223.86</v>
      </c>
      <c r="G22" s="1">
        <f>Details2!G318</f>
        <v>0</v>
      </c>
      <c r="H22" s="1">
        <f>Details2!H318</f>
        <v>75803.399999999994</v>
      </c>
      <c r="I22" s="1">
        <f>Details2!I318</f>
        <v>28187.42</v>
      </c>
      <c r="J22" s="1">
        <f>Details2!J318</f>
        <v>18334.21</v>
      </c>
      <c r="K22" s="1">
        <f>Details2!K318</f>
        <v>13657.03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238522.43</v>
      </c>
      <c r="G26" s="1">
        <f>Details2!G322</f>
        <v>0</v>
      </c>
      <c r="H26" s="1">
        <f>Details2!H322</f>
        <v>0</v>
      </c>
      <c r="I26" s="1" t="str">
        <f>Details2!I322</f>
        <v>NULL</v>
      </c>
      <c r="J26" s="1" t="str">
        <f>Details2!J322</f>
        <v>NULL</v>
      </c>
      <c r="K26" s="1" t="str">
        <f>Details2!K322</f>
        <v>NULL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1232215.6100000001</v>
      </c>
      <c r="G27" s="1">
        <f>Details2!G323</f>
        <v>903699.06</v>
      </c>
      <c r="H27" s="1">
        <f>Details2!H323</f>
        <v>945563.82</v>
      </c>
      <c r="I27" s="1">
        <f>Details2!I323</f>
        <v>503779.5</v>
      </c>
      <c r="J27" s="1">
        <f>Details2!J323</f>
        <v>1176027.5</v>
      </c>
      <c r="K27" s="1">
        <f>Details2!K323</f>
        <v>10061.25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673676.01</v>
      </c>
      <c r="G32" s="1">
        <f>Details2!G328</f>
        <v>775906.15</v>
      </c>
      <c r="H32" s="1">
        <f>Details2!H328</f>
        <v>448805.69</v>
      </c>
      <c r="I32" s="1">
        <f>Details2!I328</f>
        <v>1354010.04</v>
      </c>
      <c r="J32" s="1">
        <f>Details2!J328</f>
        <v>1082733.68</v>
      </c>
      <c r="K32" s="1">
        <f>Details2!K328</f>
        <v>283135.77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2712120.47</v>
      </c>
      <c r="G39" s="1">
        <f>Details2!G335</f>
        <v>3192183</v>
      </c>
      <c r="H39" s="1">
        <f>Details2!H335</f>
        <v>2236857.9500000002</v>
      </c>
      <c r="I39" s="1">
        <f>Details2!I335</f>
        <v>2089963.07</v>
      </c>
      <c r="J39" s="1">
        <f>Details2!J335</f>
        <v>42948.86</v>
      </c>
      <c r="K39" s="1">
        <f>Details2!K335</f>
        <v>499360.76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3246155.6</v>
      </c>
      <c r="G47" s="1">
        <f>Details2!G343</f>
        <v>0</v>
      </c>
      <c r="H47" s="1">
        <f>Details2!H343</f>
        <v>0</v>
      </c>
      <c r="I47" s="1" t="str">
        <f>Details2!I343</f>
        <v>NULL</v>
      </c>
      <c r="J47" s="1" t="str">
        <f>Details2!J343</f>
        <v>NULL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137946.29</v>
      </c>
      <c r="G49" s="1">
        <f>Details2!G345</f>
        <v>84984.36</v>
      </c>
      <c r="H49" s="1">
        <f>Details2!H345</f>
        <v>175880.72</v>
      </c>
      <c r="I49" s="1">
        <f>Details2!I345</f>
        <v>167014.9</v>
      </c>
      <c r="J49" s="1">
        <f>Details2!J345</f>
        <v>262574.44</v>
      </c>
      <c r="K49" s="1">
        <f>Details2!K345</f>
        <v>38787.5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/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182451.73</v>
      </c>
      <c r="G74" s="1">
        <f>Details2!G370</f>
        <v>254298.87</v>
      </c>
      <c r="H74" s="1">
        <f>Details2!H370</f>
        <v>179883.49</v>
      </c>
      <c r="I74" s="1">
        <f>Details2!I370</f>
        <v>261518.88</v>
      </c>
      <c r="J74" s="1">
        <f>Details2!J370</f>
        <v>163608.66</v>
      </c>
      <c r="K74" s="1">
        <f>Details2!K370</f>
        <v>68159.86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166751.88</v>
      </c>
      <c r="G76" s="1">
        <f>Details2!G372</f>
        <v>207931.31</v>
      </c>
      <c r="H76" s="1">
        <f>Details2!H372</f>
        <v>251520.35</v>
      </c>
      <c r="I76" s="1">
        <f>Details2!I372</f>
        <v>186164.15</v>
      </c>
      <c r="J76" s="1">
        <f>Details2!J372</f>
        <v>162996.82999999999</v>
      </c>
      <c r="K76" s="1">
        <f>Details2!K372</f>
        <v>80492.78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7121782.2699999996</v>
      </c>
      <c r="G77" s="1">
        <f>Details2!G373</f>
        <v>0</v>
      </c>
      <c r="H77" s="1">
        <f>Details2!H373</f>
        <v>0</v>
      </c>
      <c r="I77" s="1" t="str">
        <f>Details2!I373</f>
        <v>NULL</v>
      </c>
      <c r="J77" s="1" t="str">
        <f>Details2!J373</f>
        <v>NULL</v>
      </c>
      <c r="K77" s="1" t="str">
        <f>Details2!K373</f>
        <v>NULL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1466166.58</v>
      </c>
      <c r="G78" s="1">
        <f>Details2!G374</f>
        <v>1106212.57</v>
      </c>
      <c r="H78" s="1">
        <f>Details2!H374</f>
        <v>1543030.76</v>
      </c>
      <c r="I78" s="1">
        <f>Details2!I374</f>
        <v>1187845.23</v>
      </c>
      <c r="J78" s="1">
        <f>Details2!J374</f>
        <v>1013356.43</v>
      </c>
      <c r="K78" s="1">
        <f>Details2!K374</f>
        <v>1033991.93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185789.88</v>
      </c>
      <c r="G79" s="1">
        <f>Details2!G375</f>
        <v>110697.16</v>
      </c>
      <c r="H79" s="1">
        <f>Details2!H375</f>
        <v>120015.51</v>
      </c>
      <c r="I79" s="1">
        <f>Details2!I375</f>
        <v>193073.99</v>
      </c>
      <c r="J79" s="1">
        <f>Details2!J375</f>
        <v>212066.28</v>
      </c>
      <c r="K79" s="1">
        <f>Details2!K375</f>
        <v>143155.85999999999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51488.07</v>
      </c>
      <c r="G80" s="1">
        <f>Details2!G376</f>
        <v>57778.53</v>
      </c>
      <c r="H80" s="1">
        <f>Details2!H376</f>
        <v>56094.71</v>
      </c>
      <c r="I80" s="1">
        <f>Details2!I376</f>
        <v>191999.26</v>
      </c>
      <c r="J80" s="1">
        <f>Details2!J376</f>
        <v>124238.81</v>
      </c>
      <c r="K80" s="1">
        <f>Details2!K376</f>
        <v>172505.72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5349224.46</v>
      </c>
      <c r="G81" s="1">
        <f>Details2!G377</f>
        <v>2603552.61</v>
      </c>
      <c r="H81" s="1">
        <f>Details2!H377</f>
        <v>2634852.91</v>
      </c>
      <c r="I81" s="1">
        <f>Details2!I377</f>
        <v>1550593.32</v>
      </c>
      <c r="J81" s="1">
        <f>Details2!J377</f>
        <v>2095369.65</v>
      </c>
      <c r="K81" s="1">
        <f>Details2!K377</f>
        <v>821558.01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66167.67</v>
      </c>
      <c r="G82" s="1">
        <f>Details2!G378</f>
        <v>92196.99</v>
      </c>
      <c r="H82" s="1">
        <f>Details2!H378</f>
        <v>33901.370000000003</v>
      </c>
      <c r="I82" s="1">
        <f>Details2!I378</f>
        <v>175654.28</v>
      </c>
      <c r="J82" s="1">
        <f>Details2!J378</f>
        <v>126520.49</v>
      </c>
      <c r="K82" s="1">
        <f>Details2!K378</f>
        <v>278118.28000000003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94791.56</v>
      </c>
      <c r="G84" s="1">
        <f>Details2!G380</f>
        <v>86563.94</v>
      </c>
      <c r="H84" s="1">
        <f>Details2!H380</f>
        <v>91301.11</v>
      </c>
      <c r="I84" s="1">
        <f>Details2!I380</f>
        <v>131329.16</v>
      </c>
      <c r="J84" s="1">
        <f>Details2!J380</f>
        <v>147257</v>
      </c>
      <c r="K84" s="1">
        <f>Details2!K380</f>
        <v>132079.51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63804.95</v>
      </c>
      <c r="G85" s="1">
        <f>Details2!G381</f>
        <v>30127.25</v>
      </c>
      <c r="H85" s="1">
        <f>Details2!H381</f>
        <v>54532.49</v>
      </c>
      <c r="I85" s="1">
        <f>Details2!I381</f>
        <v>80546.84</v>
      </c>
      <c r="J85" s="1">
        <f>Details2!J381</f>
        <v>53908.35</v>
      </c>
      <c r="K85" s="1">
        <f>Details2!K381</f>
        <v>51339.4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65560.39</v>
      </c>
      <c r="G86" s="1">
        <f>Details2!G382</f>
        <v>11994.27</v>
      </c>
      <c r="H86" s="1">
        <f>Details2!H382</f>
        <v>10895.35</v>
      </c>
      <c r="I86" s="1">
        <f>Details2!I382</f>
        <v>119672.74</v>
      </c>
      <c r="J86" s="1">
        <f>Details2!J382</f>
        <v>63354.47</v>
      </c>
      <c r="K86" s="1">
        <f>Details2!K382</f>
        <v>12867.57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41287.99</v>
      </c>
      <c r="G88" s="1">
        <f>Details2!G384</f>
        <v>124373.53</v>
      </c>
      <c r="H88" s="1">
        <f>Details2!H384</f>
        <v>165798.26</v>
      </c>
      <c r="I88" s="1">
        <f>Details2!I384</f>
        <v>76041.929999999993</v>
      </c>
      <c r="J88" s="1">
        <f>Details2!J384</f>
        <v>264765.88</v>
      </c>
      <c r="K88" s="1" t="str">
        <f>Details2!K384</f>
        <v>NULL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I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37304.42</v>
      </c>
      <c r="G90" s="1">
        <f>Details2!G386</f>
        <v>48981.599999999999</v>
      </c>
      <c r="H90" s="1">
        <f>Details2!H386</f>
        <v>45584.46</v>
      </c>
      <c r="I90" s="1">
        <f>Details2!I386</f>
        <v>22739.25</v>
      </c>
      <c r="J90" s="1">
        <f>Details2!J386</f>
        <v>42948.86</v>
      </c>
      <c r="K90" s="1">
        <f>Details2!K386</f>
        <v>9850.19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1300983.68</v>
      </c>
      <c r="G91" s="1">
        <f>Details2!G387</f>
        <v>957337.72</v>
      </c>
      <c r="H91" s="1">
        <f>Details2!H387</f>
        <v>1164329.45</v>
      </c>
      <c r="I91" s="1">
        <f>Details2!I387</f>
        <v>464806.91</v>
      </c>
      <c r="J91" s="1">
        <f>Details2!J387</f>
        <v>733273.86</v>
      </c>
      <c r="K91" s="1">
        <f>Details2!K387</f>
        <v>583199.80000000005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71736.19</v>
      </c>
      <c r="G92" s="1">
        <f>Details2!G388</f>
        <v>91463.32</v>
      </c>
      <c r="H92" s="1">
        <f>Details2!H388</f>
        <v>99658.47</v>
      </c>
      <c r="I92" s="1">
        <f>Details2!I388</f>
        <v>95554.21</v>
      </c>
      <c r="J92" s="1">
        <f>Details2!J388</f>
        <v>34718.28</v>
      </c>
      <c r="K92" s="1">
        <f>Details2!K388</f>
        <v>35559.269999999997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98851.24</v>
      </c>
      <c r="G93" s="1">
        <f>Details2!G389</f>
        <v>23053.78</v>
      </c>
      <c r="H93" s="1">
        <f>Details2!H389</f>
        <v>14326.61</v>
      </c>
      <c r="I93" s="1">
        <f>Details2!I389</f>
        <v>6620.51</v>
      </c>
      <c r="J93" s="1">
        <f>Details2!J389</f>
        <v>32463.17</v>
      </c>
      <c r="K93" s="1">
        <f>Details2!K389</f>
        <v>0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862596.74</v>
      </c>
      <c r="G94" s="1">
        <f>Details2!G390</f>
        <v>914992.38</v>
      </c>
      <c r="H94" s="1">
        <f>Details2!H390</f>
        <v>631856.65</v>
      </c>
      <c r="I94" s="1">
        <f>Details2!I390</f>
        <v>843662.98</v>
      </c>
      <c r="J94" s="1">
        <f>Details2!J390</f>
        <v>629568.82999999996</v>
      </c>
      <c r="K94" s="1">
        <f>Details2!K390</f>
        <v>1113618.32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3801393.63</v>
      </c>
      <c r="G95" s="1">
        <f>Details2!G391</f>
        <v>6393202.7300000004</v>
      </c>
      <c r="H95" s="1">
        <f>Details2!H391</f>
        <v>7408744.1600000001</v>
      </c>
      <c r="I95" s="1">
        <f>Details2!I391</f>
        <v>5809564.75</v>
      </c>
      <c r="J95" s="1">
        <f>Details2!J391</f>
        <v>6616073.2199999997</v>
      </c>
      <c r="K95" s="1">
        <f>Details2!K391</f>
        <v>6995956.8499999996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222710.55</v>
      </c>
      <c r="G96" s="1">
        <f>Details2!G392</f>
        <v>154307.1</v>
      </c>
      <c r="H96" s="1">
        <f>Details2!H392</f>
        <v>296340.55</v>
      </c>
      <c r="I96" s="1">
        <f>Details2!I392</f>
        <v>230891.32</v>
      </c>
      <c r="J96" s="1">
        <f>Details2!J392</f>
        <v>257795.86</v>
      </c>
      <c r="K96" s="1">
        <f>Details2!K392</f>
        <v>176279.92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/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3585998.88</v>
      </c>
      <c r="G99" s="1">
        <f>Details2!G395</f>
        <v>3782738.55</v>
      </c>
      <c r="H99" s="1">
        <f>Details2!H395</f>
        <v>3924623.76</v>
      </c>
      <c r="I99" s="1">
        <f>Details2!I395</f>
        <v>3453405.75</v>
      </c>
      <c r="J99" s="1">
        <f>Details2!J395</f>
        <v>4649611.04</v>
      </c>
      <c r="K99" s="1">
        <f>Details2!K395</f>
        <v>1441052.53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5191.53</v>
      </c>
      <c r="G100" s="1">
        <f>Details2!G396</f>
        <v>0</v>
      </c>
      <c r="H100" s="1">
        <f>Details2!H396</f>
        <v>0</v>
      </c>
      <c r="I100" s="1">
        <f>Details2!I396</f>
        <v>15054.87</v>
      </c>
      <c r="J100" s="1">
        <f>Details2!J396</f>
        <v>7784.3</v>
      </c>
      <c r="K100" s="1">
        <f>Details2!K396</f>
        <v>10451.11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I</v>
      </c>
      <c r="F113" s="1" t="str">
        <f>Details2!F409</f>
        <v>NULL</v>
      </c>
      <c r="G113" s="1" t="str">
        <f>Details2!G409</f>
        <v>NULL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733511.47</v>
      </c>
      <c r="G114" s="1">
        <f>Details2!G410</f>
        <v>727662.19</v>
      </c>
      <c r="H114" s="1">
        <f>Details2!H410</f>
        <v>1059876.81</v>
      </c>
      <c r="I114" s="1">
        <f>Details2!I410</f>
        <v>1149501.03</v>
      </c>
      <c r="J114" s="1">
        <f>Details2!J410</f>
        <v>955031.2</v>
      </c>
      <c r="K114" s="1">
        <f>Details2!K410</f>
        <v>1139131.8700000001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65468.73</v>
      </c>
      <c r="G117" s="1">
        <f>Details2!G413</f>
        <v>70005.95</v>
      </c>
      <c r="H117" s="1">
        <f>Details2!H413</f>
        <v>74446.36</v>
      </c>
      <c r="I117" s="1">
        <f>Details2!I413</f>
        <v>0</v>
      </c>
      <c r="J117" s="1">
        <f>Details2!J413</f>
        <v>17170.93</v>
      </c>
      <c r="K117" s="1">
        <f>Details2!K413</f>
        <v>54897.84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92346.04</v>
      </c>
      <c r="G118" s="1">
        <f>Details2!G414</f>
        <v>132028.87</v>
      </c>
      <c r="H118" s="1">
        <f>Details2!H414</f>
        <v>144780.28</v>
      </c>
      <c r="I118" s="1">
        <f>Details2!I414</f>
        <v>220195.34</v>
      </c>
      <c r="J118" s="1">
        <f>Details2!J414</f>
        <v>168163.39</v>
      </c>
      <c r="K118" s="1">
        <f>Details2!K414</f>
        <v>262142.06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0</v>
      </c>
      <c r="G119" s="1">
        <f>Details2!G415</f>
        <v>0</v>
      </c>
      <c r="H119" s="1">
        <f>Details2!H415</f>
        <v>0</v>
      </c>
      <c r="I119" s="1">
        <f>Details2!I415</f>
        <v>7455.67</v>
      </c>
      <c r="J119" s="1">
        <f>Details2!J415</f>
        <v>0</v>
      </c>
      <c r="K119" s="1">
        <f>Details2!K415</f>
        <v>0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2176177.67</v>
      </c>
      <c r="G120" s="1">
        <f>Details2!G416</f>
        <v>1754252.91</v>
      </c>
      <c r="H120" s="1">
        <f>Details2!H416</f>
        <v>1407562.04</v>
      </c>
      <c r="I120" s="1">
        <f>Details2!I416</f>
        <v>1774416.15</v>
      </c>
      <c r="J120" s="1">
        <f>Details2!J416</f>
        <v>841708.99</v>
      </c>
      <c r="K120" s="1">
        <f>Details2!K416</f>
        <v>377938.01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63712.63</v>
      </c>
      <c r="G121" s="1">
        <f>Details2!G417</f>
        <v>17143.650000000001</v>
      </c>
      <c r="H121" s="1">
        <f>Details2!H417</f>
        <v>40763</v>
      </c>
      <c r="I121" s="1">
        <f>Details2!I417</f>
        <v>24549.86</v>
      </c>
      <c r="J121" s="1">
        <f>Details2!J417</f>
        <v>22533.08</v>
      </c>
      <c r="K121" s="1">
        <f>Details2!K417</f>
        <v>0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261414.81</v>
      </c>
      <c r="G123" s="1">
        <f>Details2!G419</f>
        <v>237169.66</v>
      </c>
      <c r="H123" s="1">
        <f>Details2!H419</f>
        <v>403334.27</v>
      </c>
      <c r="I123" s="1">
        <f>Details2!I419</f>
        <v>446006.98</v>
      </c>
      <c r="J123" s="1">
        <f>Details2!J419</f>
        <v>149882.26</v>
      </c>
      <c r="K123" s="1">
        <f>Details2!K419</f>
        <v>47721.31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457160.73</v>
      </c>
      <c r="G124" s="1">
        <f>Details2!G420</f>
        <v>286654.78000000003</v>
      </c>
      <c r="H124" s="1">
        <f>Details2!H420</f>
        <v>254431.5</v>
      </c>
      <c r="I124" s="1">
        <f>Details2!I420</f>
        <v>446092.79</v>
      </c>
      <c r="J124" s="1">
        <f>Details2!J420</f>
        <v>419749.15</v>
      </c>
      <c r="K124" s="1">
        <f>Details2!K420</f>
        <v>447810.39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 t="str">
        <f>Details2!F421</f>
        <v>NULL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419415.82</v>
      </c>
      <c r="G127" s="1">
        <f>Details2!G423</f>
        <v>192190.66</v>
      </c>
      <c r="H127" s="1">
        <f>Details2!H423</f>
        <v>255057.79</v>
      </c>
      <c r="I127" s="1">
        <f>Details2!I423</f>
        <v>325353.19</v>
      </c>
      <c r="J127" s="1">
        <f>Details2!J423</f>
        <v>317047.39</v>
      </c>
      <c r="K127" s="1">
        <f>Details2!K423</f>
        <v>310160.96000000002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 t="str">
        <f>Details2!F424</f>
        <v>NULL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19686.45</v>
      </c>
      <c r="G131" s="1">
        <f>Details2!G427</f>
        <v>5771.2</v>
      </c>
      <c r="H131" s="1">
        <f>Details2!H427</f>
        <v>16605.53</v>
      </c>
      <c r="I131" s="1">
        <f>Details2!I427</f>
        <v>0</v>
      </c>
      <c r="J131" s="1">
        <f>Details2!J427</f>
        <v>0</v>
      </c>
      <c r="K131" s="1">
        <f>Details2!K427</f>
        <v>0</v>
      </c>
      <c r="L131" s="26"/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/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1633651.89</v>
      </c>
      <c r="G134" s="1">
        <f>Details2!G430</f>
        <v>1781458.33</v>
      </c>
      <c r="H134" s="1">
        <f>Details2!H430</f>
        <v>1893531.69</v>
      </c>
      <c r="I134" s="1">
        <f>Details2!I430</f>
        <v>2202447.9700000002</v>
      </c>
      <c r="J134" s="1">
        <f>Details2!J430</f>
        <v>2286206.17</v>
      </c>
      <c r="K134" s="1">
        <f>Details2!K430</f>
        <v>1290530.82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162302.38</v>
      </c>
      <c r="G135" s="1">
        <f>Details2!G431</f>
        <v>438724.99</v>
      </c>
      <c r="H135" s="1">
        <f>Details2!H431</f>
        <v>238485.17</v>
      </c>
      <c r="I135" s="1">
        <f>Details2!I431</f>
        <v>214826.9</v>
      </c>
      <c r="J135" s="1">
        <f>Details2!J431</f>
        <v>241402.64</v>
      </c>
      <c r="K135" s="1">
        <f>Details2!K431</f>
        <v>92206.07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10537.41</v>
      </c>
      <c r="G136" s="1">
        <f>Details2!G432</f>
        <v>0</v>
      </c>
      <c r="H136" s="1">
        <f>Details2!H432</f>
        <v>27851.8</v>
      </c>
      <c r="I136" s="1">
        <f>Details2!I432</f>
        <v>4722.63</v>
      </c>
      <c r="J136" s="1">
        <f>Details2!J432</f>
        <v>13928.05</v>
      </c>
      <c r="K136" s="1">
        <f>Details2!K432</f>
        <v>0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400445.18</v>
      </c>
      <c r="G143" s="1">
        <f>Details2!G439</f>
        <v>282803.40999999997</v>
      </c>
      <c r="H143" s="1">
        <f>Details2!H439</f>
        <v>214824.15</v>
      </c>
      <c r="I143" s="1">
        <f>Details2!I439</f>
        <v>282223.94</v>
      </c>
      <c r="J143" s="1">
        <f>Details2!J439</f>
        <v>613616.84</v>
      </c>
      <c r="K143" s="1">
        <f>Details2!K439</f>
        <v>366325.47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/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2735688.97</v>
      </c>
      <c r="G146" s="1">
        <f>Details2!G442</f>
        <v>5608968.1299999999</v>
      </c>
      <c r="H146" s="1">
        <f>Details2!H442</f>
        <v>1105427.5</v>
      </c>
      <c r="I146" s="1">
        <f>Details2!I442</f>
        <v>1118376.28</v>
      </c>
      <c r="J146" s="1">
        <f>Details2!J442</f>
        <v>5002949.76</v>
      </c>
      <c r="K146" s="1">
        <f>Details2!K442</f>
        <v>4109997.72</v>
      </c>
      <c r="L146" s="26"/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300300.23</v>
      </c>
      <c r="G147" s="1">
        <f>Details2!G443</f>
        <v>801900.46</v>
      </c>
      <c r="H147" s="1">
        <f>Details2!H443</f>
        <v>1041720.3</v>
      </c>
      <c r="I147" s="1">
        <f>Details2!I443</f>
        <v>1142632.31</v>
      </c>
      <c r="J147" s="1">
        <f>Details2!J443</f>
        <v>1379660.84</v>
      </c>
      <c r="K147" s="1">
        <f>Details2!K443</f>
        <v>655772.39</v>
      </c>
      <c r="L147" s="26"/>
    </row>
    <row r="149" spans="2:12" x14ac:dyDescent="0.2">
      <c r="B149" s="14" t="s">
        <v>134</v>
      </c>
      <c r="C149" s="9"/>
      <c r="F149" s="11">
        <f t="shared" ref="F149:K149" si="0">SUM(F5:F69)</f>
        <v>10563757.499999998</v>
      </c>
      <c r="G149" s="11">
        <f t="shared" si="0"/>
        <v>7378664.9500000002</v>
      </c>
      <c r="H149" s="11">
        <f t="shared" si="0"/>
        <v>6752153.4000000004</v>
      </c>
      <c r="I149" s="11">
        <f t="shared" si="0"/>
        <v>7153398.7500000009</v>
      </c>
      <c r="J149" s="11">
        <f t="shared" si="0"/>
        <v>5581462.0800000001</v>
      </c>
      <c r="K149" s="11">
        <f t="shared" si="0"/>
        <v>1929394.44</v>
      </c>
      <c r="L149" s="2"/>
    </row>
    <row r="150" spans="2:12" x14ac:dyDescent="0.2">
      <c r="B150" s="14" t="s">
        <v>135</v>
      </c>
      <c r="C150" s="9"/>
      <c r="F150" s="11">
        <f>SUM(F71:F117)</f>
        <v>25641014.489999998</v>
      </c>
      <c r="G150" s="11">
        <f t="shared" ref="G150:K150" si="1">SUM(G71:G117)</f>
        <v>17849472.350000001</v>
      </c>
      <c r="H150" s="11">
        <f t="shared" si="1"/>
        <v>19861613.59</v>
      </c>
      <c r="I150" s="11">
        <f t="shared" si="1"/>
        <v>16246241.359999999</v>
      </c>
      <c r="J150" s="11">
        <f t="shared" si="1"/>
        <v>18403882.399999999</v>
      </c>
      <c r="K150" s="11">
        <f t="shared" si="1"/>
        <v>14354266.619999997</v>
      </c>
      <c r="L150" s="21"/>
    </row>
    <row r="151" spans="2:12" x14ac:dyDescent="0.2">
      <c r="B151" s="14" t="s">
        <v>427</v>
      </c>
      <c r="C151" s="9"/>
      <c r="F151" s="11">
        <f>SUM(F146:F147)</f>
        <v>3035989.2</v>
      </c>
      <c r="G151" s="11">
        <f t="shared" ref="G151:K151" si="2">SUM(G146:G147)</f>
        <v>6410868.5899999999</v>
      </c>
      <c r="H151" s="11">
        <f t="shared" si="2"/>
        <v>2147147.7999999998</v>
      </c>
      <c r="I151" s="11">
        <f t="shared" si="2"/>
        <v>2261008.59</v>
      </c>
      <c r="J151" s="11">
        <f t="shared" si="2"/>
        <v>6382610.5999999996</v>
      </c>
      <c r="K151" s="11">
        <f t="shared" si="2"/>
        <v>4765770.1100000003</v>
      </c>
      <c r="L151" s="27"/>
    </row>
    <row r="152" spans="2:12" x14ac:dyDescent="0.2">
      <c r="B152" s="14" t="s">
        <v>312</v>
      </c>
      <c r="C152" s="9"/>
      <c r="F152" s="11">
        <f>SUM(F118:F145)</f>
        <v>5696851.0099999998</v>
      </c>
      <c r="G152" s="11">
        <f t="shared" ref="G152:K152" si="3">SUM(G118:G145)</f>
        <v>5128198.4600000009</v>
      </c>
      <c r="H152" s="11">
        <f t="shared" si="3"/>
        <v>4897227.22</v>
      </c>
      <c r="I152" s="11">
        <f t="shared" si="3"/>
        <v>5948291.4200000009</v>
      </c>
      <c r="J152" s="11">
        <f t="shared" si="3"/>
        <v>5074237.959999999</v>
      </c>
      <c r="K152" s="11">
        <f t="shared" si="3"/>
        <v>3194835.09</v>
      </c>
      <c r="L152" s="27"/>
    </row>
    <row r="153" spans="2:12" x14ac:dyDescent="0.2">
      <c r="B153" s="14" t="s">
        <v>139</v>
      </c>
      <c r="C153" s="9"/>
      <c r="F153" s="11">
        <f t="shared" ref="F153:K153" si="4">SUM(F5:F147)</f>
        <v>44937612.199999996</v>
      </c>
      <c r="G153" s="11">
        <f t="shared" si="4"/>
        <v>36767204.350000001</v>
      </c>
      <c r="H153" s="11">
        <f t="shared" si="4"/>
        <v>33658142.009999998</v>
      </c>
      <c r="I153" s="11">
        <f t="shared" si="4"/>
        <v>31608940.120000001</v>
      </c>
      <c r="J153" s="11">
        <f t="shared" si="4"/>
        <v>35442193.039999999</v>
      </c>
      <c r="K153" s="11">
        <f t="shared" si="4"/>
        <v>24244266.259999998</v>
      </c>
      <c r="L153" s="2"/>
    </row>
    <row r="154" spans="2:12" x14ac:dyDescent="0.2">
      <c r="L154" s="2"/>
    </row>
    <row r="155" spans="2:12" x14ac:dyDescent="0.2">
      <c r="B155" s="15" t="s">
        <v>406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407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408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/>
    </row>
    <row r="158" spans="2:12" x14ac:dyDescent="0.2">
      <c r="B158" s="15" t="s">
        <v>429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409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sheetProtection algorithmName="SHA-512" hashValue="panEUGRAXvnv73Z13ajuVKilGp/M/ZJ48OkiFgX5oekZkyX1MR+76TXwOGBXMaNMWUMHxoJ8lSMM2DMWoG98PA==" saltValue="ffoK4hpAMinzdduj3G1JZA==" spinCount="100000" sheet="1" objects="1" scenarios="1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60"/>
  <sheetViews>
    <sheetView zoomScale="85" zoomScaleNormal="85" workbookViewId="0"/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s="149" t="s">
        <v>467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120</v>
      </c>
    </row>
    <row r="4" spans="1:13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28</v>
      </c>
      <c r="G6" s="17">
        <f>Details2!G598</f>
        <v>20</v>
      </c>
      <c r="H6" s="17">
        <f>Details2!H598</f>
        <v>27</v>
      </c>
      <c r="I6" s="17">
        <f>Details2!I598</f>
        <v>14</v>
      </c>
      <c r="J6" s="17">
        <f>Details2!J598</f>
        <v>22</v>
      </c>
      <c r="K6" s="17">
        <f>Details2!K598</f>
        <v>18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15</v>
      </c>
      <c r="G10" s="17">
        <f>Details2!G602</f>
        <v>10</v>
      </c>
      <c r="H10" s="17">
        <f>Details2!H602</f>
        <v>12</v>
      </c>
      <c r="I10" s="17">
        <f>Details2!I602</f>
        <v>12</v>
      </c>
      <c r="J10" s="17">
        <f>Details2!J602</f>
        <v>18</v>
      </c>
      <c r="K10" s="17">
        <f>Details2!K602</f>
        <v>2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 t="str">
        <f>Details2!F606</f>
        <v>NULL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12</v>
      </c>
      <c r="G16" s="17">
        <f>Details2!G608</f>
        <v>14</v>
      </c>
      <c r="H16" s="17">
        <f>Details2!H608</f>
        <v>8</v>
      </c>
      <c r="I16" s="17">
        <f>Details2!I608</f>
        <v>7</v>
      </c>
      <c r="J16" s="17">
        <f>Details2!J608</f>
        <v>7</v>
      </c>
      <c r="K16" s="17">
        <f>Details2!K608</f>
        <v>0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0</v>
      </c>
      <c r="G22" s="17">
        <f>Details2!G614</f>
        <v>0</v>
      </c>
      <c r="H22" s="17">
        <f>Details2!H614</f>
        <v>2</v>
      </c>
      <c r="I22" s="17">
        <f>Details2!I614</f>
        <v>2</v>
      </c>
      <c r="J22" s="17">
        <f>Details2!J614</f>
        <v>0</v>
      </c>
      <c r="K22" s="17">
        <f>Details2!K614</f>
        <v>0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2</v>
      </c>
      <c r="G26" s="17">
        <f>Details2!G618</f>
        <v>0</v>
      </c>
      <c r="H26" s="17">
        <f>Details2!H618</f>
        <v>0</v>
      </c>
      <c r="I26" s="17" t="str">
        <f>Details2!I618</f>
        <v>NULL</v>
      </c>
      <c r="J26" s="17" t="str">
        <f>Details2!J618</f>
        <v>NULL</v>
      </c>
      <c r="K26" s="17" t="str">
        <f>Details2!K618</f>
        <v>NULL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14</v>
      </c>
      <c r="G27" s="17">
        <f>Details2!G619</f>
        <v>9</v>
      </c>
      <c r="H27" s="17">
        <f>Details2!H619</f>
        <v>6</v>
      </c>
      <c r="I27" s="17">
        <f>Details2!I619</f>
        <v>0</v>
      </c>
      <c r="J27" s="17">
        <f>Details2!J619</f>
        <v>20</v>
      </c>
      <c r="K27" s="17">
        <f>Details2!K619</f>
        <v>0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9</v>
      </c>
      <c r="G32" s="17">
        <f>Details2!G624</f>
        <v>11</v>
      </c>
      <c r="H32" s="17">
        <f>Details2!H624</f>
        <v>8</v>
      </c>
      <c r="I32" s="17">
        <f>Details2!I624</f>
        <v>0</v>
      </c>
      <c r="J32" s="17">
        <f>Details2!J624</f>
        <v>10</v>
      </c>
      <c r="K32" s="17">
        <f>Details2!K624</f>
        <v>3</v>
      </c>
      <c r="M32" s="29"/>
    </row>
    <row r="33" spans="2:13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3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3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3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3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3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3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36</v>
      </c>
      <c r="G39" s="17">
        <f>Details2!G631</f>
        <v>65</v>
      </c>
      <c r="H39" s="17">
        <f>Details2!H631</f>
        <v>42</v>
      </c>
      <c r="I39" s="17">
        <f>Details2!I631</f>
        <v>26</v>
      </c>
      <c r="J39" s="17">
        <f>Details2!J631</f>
        <v>2</v>
      </c>
      <c r="K39" s="17">
        <f>Details2!K631</f>
        <v>1</v>
      </c>
      <c r="M39" s="29"/>
    </row>
    <row r="40" spans="2:13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3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3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3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3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3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3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3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65</v>
      </c>
      <c r="G47" s="17">
        <f>Details2!G639</f>
        <v>0</v>
      </c>
      <c r="H47" s="17">
        <f>Details2!H639</f>
        <v>0</v>
      </c>
      <c r="I47" s="17" t="str">
        <f>Details2!I639</f>
        <v>NULL</v>
      </c>
      <c r="J47" s="17" t="str">
        <f>Details2!J639</f>
        <v>NULL</v>
      </c>
      <c r="K47" s="17" t="str">
        <f>Details2!K639</f>
        <v>NULL</v>
      </c>
      <c r="M47" s="29"/>
    </row>
    <row r="48" spans="2:13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3</v>
      </c>
      <c r="G49" s="17">
        <f>Details2!G641</f>
        <v>1</v>
      </c>
      <c r="H49" s="17">
        <f>Details2!H641</f>
        <v>9</v>
      </c>
      <c r="I49" s="17">
        <f>Details2!I641</f>
        <v>5</v>
      </c>
      <c r="J49" s="17">
        <f>Details2!J641</f>
        <v>11</v>
      </c>
      <c r="K49" s="17">
        <f>Details2!K641</f>
        <v>0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11</v>
      </c>
      <c r="G74" s="17">
        <f>Details2!G666</f>
        <v>13</v>
      </c>
      <c r="H74" s="17">
        <f>Details2!H666</f>
        <v>13</v>
      </c>
      <c r="I74" s="17">
        <f>Details2!I666</f>
        <v>14</v>
      </c>
      <c r="J74" s="17">
        <f>Details2!J666</f>
        <v>9</v>
      </c>
      <c r="K74" s="17">
        <f>Details2!K666</f>
        <v>8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4</v>
      </c>
      <c r="G76" s="17">
        <f>Details2!G668</f>
        <v>6</v>
      </c>
      <c r="H76" s="17">
        <f>Details2!H668</f>
        <v>9</v>
      </c>
      <c r="I76" s="17">
        <f>Details2!I668</f>
        <v>0</v>
      </c>
      <c r="J76" s="17">
        <f>Details2!J668</f>
        <v>0</v>
      </c>
      <c r="K76" s="17">
        <f>Details2!K668</f>
        <v>3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62</v>
      </c>
      <c r="G77" s="17">
        <f>Details2!G669</f>
        <v>0</v>
      </c>
      <c r="H77" s="17">
        <f>Details2!H669</f>
        <v>0</v>
      </c>
      <c r="I77" s="17" t="str">
        <f>Details2!I669</f>
        <v>NULL</v>
      </c>
      <c r="J77" s="17" t="str">
        <f>Details2!J669</f>
        <v>NULL</v>
      </c>
      <c r="K77" s="17" t="str">
        <f>Details2!K669</f>
        <v>NULL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51</v>
      </c>
      <c r="G78" s="17">
        <f>Details2!G670</f>
        <v>30</v>
      </c>
      <c r="H78" s="17">
        <f>Details2!H670</f>
        <v>42</v>
      </c>
      <c r="I78" s="17">
        <f>Details2!I670</f>
        <v>26</v>
      </c>
      <c r="J78" s="17">
        <f>Details2!J670</f>
        <v>15</v>
      </c>
      <c r="K78" s="17">
        <f>Details2!K670</f>
        <v>4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8</v>
      </c>
      <c r="G79" s="17">
        <f>Details2!G671</f>
        <v>4</v>
      </c>
      <c r="H79" s="17">
        <f>Details2!H671</f>
        <v>5</v>
      </c>
      <c r="I79" s="17">
        <f>Details2!I671</f>
        <v>5</v>
      </c>
      <c r="J79" s="17">
        <f>Details2!J671</f>
        <v>4</v>
      </c>
      <c r="K79" s="17">
        <f>Details2!K671</f>
        <v>3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13</v>
      </c>
      <c r="G80" s="17">
        <f>Details2!G672</f>
        <v>17</v>
      </c>
      <c r="H80" s="17">
        <f>Details2!H672</f>
        <v>3</v>
      </c>
      <c r="I80" s="17">
        <f>Details2!I672</f>
        <v>10</v>
      </c>
      <c r="J80" s="17">
        <f>Details2!J672</f>
        <v>5</v>
      </c>
      <c r="K80" s="17">
        <f>Details2!K672</f>
        <v>0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67</v>
      </c>
      <c r="G81" s="17">
        <f>Details2!G673</f>
        <v>89</v>
      </c>
      <c r="H81" s="17">
        <f>Details2!H673</f>
        <v>86</v>
      </c>
      <c r="I81" s="17">
        <f>Details2!I673</f>
        <v>49</v>
      </c>
      <c r="J81" s="17">
        <f>Details2!J673</f>
        <v>40</v>
      </c>
      <c r="K81" s="17">
        <f>Details2!K673</f>
        <v>0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2</v>
      </c>
      <c r="G82" s="17">
        <f>Details2!G674</f>
        <v>7</v>
      </c>
      <c r="H82" s="17">
        <f>Details2!H674</f>
        <v>1</v>
      </c>
      <c r="I82" s="17">
        <f>Details2!I674</f>
        <v>14</v>
      </c>
      <c r="J82" s="17">
        <f>Details2!J674</f>
        <v>3</v>
      </c>
      <c r="K82" s="17">
        <f>Details2!K674</f>
        <v>4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7</v>
      </c>
      <c r="G84" s="17">
        <f>Details2!G676</f>
        <v>4</v>
      </c>
      <c r="H84" s="17">
        <f>Details2!H676</f>
        <v>3</v>
      </c>
      <c r="I84" s="17">
        <f>Details2!I676</f>
        <v>3</v>
      </c>
      <c r="J84" s="17">
        <f>Details2!J676</f>
        <v>0</v>
      </c>
      <c r="K84" s="17">
        <f>Details2!K676</f>
        <v>0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4</v>
      </c>
      <c r="G85" s="17">
        <f>Details2!G677</f>
        <v>0</v>
      </c>
      <c r="H85" s="17">
        <f>Details2!H677</f>
        <v>0</v>
      </c>
      <c r="I85" s="17">
        <f>Details2!I677</f>
        <v>1</v>
      </c>
      <c r="J85" s="17">
        <f>Details2!J677</f>
        <v>1</v>
      </c>
      <c r="K85" s="17">
        <f>Details2!K677</f>
        <v>0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1</v>
      </c>
      <c r="G86" s="17">
        <f>Details2!G678</f>
        <v>0</v>
      </c>
      <c r="H86" s="17">
        <f>Details2!H678</f>
        <v>1</v>
      </c>
      <c r="I86" s="17">
        <f>Details2!I678</f>
        <v>0</v>
      </c>
      <c r="J86" s="17">
        <f>Details2!J678</f>
        <v>0</v>
      </c>
      <c r="K86" s="17">
        <f>Details2!K678</f>
        <v>0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0</v>
      </c>
      <c r="G88" s="17">
        <f>Details2!G680</f>
        <v>3</v>
      </c>
      <c r="H88" s="17">
        <f>Details2!H680</f>
        <v>2</v>
      </c>
      <c r="I88" s="17">
        <f>Details2!I680</f>
        <v>0</v>
      </c>
      <c r="J88" s="17">
        <f>Details2!J680</f>
        <v>0</v>
      </c>
      <c r="K88" s="17" t="str">
        <f>Details2!K680</f>
        <v>NULL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I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0</v>
      </c>
      <c r="H90" s="17">
        <f>Details2!H682</f>
        <v>0</v>
      </c>
      <c r="I90" s="17">
        <f>Details2!I682</f>
        <v>0</v>
      </c>
      <c r="J90" s="17">
        <f>Details2!J682</f>
        <v>2</v>
      </c>
      <c r="K90" s="17">
        <f>Details2!K682</f>
        <v>0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61</v>
      </c>
      <c r="G91" s="17">
        <f>Details2!G683</f>
        <v>22</v>
      </c>
      <c r="H91" s="17">
        <f>Details2!H683</f>
        <v>29</v>
      </c>
      <c r="I91" s="17">
        <f>Details2!I683</f>
        <v>3</v>
      </c>
      <c r="J91" s="17">
        <f>Details2!J683</f>
        <v>19</v>
      </c>
      <c r="K91" s="17">
        <f>Details2!K683</f>
        <v>0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8</v>
      </c>
      <c r="G92" s="17">
        <f>Details2!G684</f>
        <v>5</v>
      </c>
      <c r="H92" s="17">
        <f>Details2!H684</f>
        <v>6</v>
      </c>
      <c r="I92" s="17">
        <f>Details2!I684</f>
        <v>4</v>
      </c>
      <c r="J92" s="17">
        <f>Details2!J684</f>
        <v>3</v>
      </c>
      <c r="K92" s="17">
        <f>Details2!K684</f>
        <v>1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1</v>
      </c>
      <c r="G93" s="17">
        <f>Details2!G685</f>
        <v>1</v>
      </c>
      <c r="H93" s="17">
        <f>Details2!H685</f>
        <v>0</v>
      </c>
      <c r="I93" s="17">
        <f>Details2!I685</f>
        <v>0</v>
      </c>
      <c r="J93" s="17">
        <f>Details2!J685</f>
        <v>0</v>
      </c>
      <c r="K93" s="17">
        <f>Details2!K685</f>
        <v>0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27</v>
      </c>
      <c r="G94" s="17">
        <f>Details2!G686</f>
        <v>27</v>
      </c>
      <c r="H94" s="17">
        <f>Details2!H686</f>
        <v>15</v>
      </c>
      <c r="I94" s="17">
        <f>Details2!I686</f>
        <v>13</v>
      </c>
      <c r="J94" s="17">
        <f>Details2!J686</f>
        <v>8</v>
      </c>
      <c r="K94" s="17">
        <f>Details2!K686</f>
        <v>1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131</v>
      </c>
      <c r="G95" s="17">
        <f>Details2!G687</f>
        <v>158</v>
      </c>
      <c r="H95" s="17">
        <f>Details2!H687</f>
        <v>125</v>
      </c>
      <c r="I95" s="17">
        <f>Details2!I687</f>
        <v>61</v>
      </c>
      <c r="J95" s="17">
        <f>Details2!J687</f>
        <v>81</v>
      </c>
      <c r="K95" s="17">
        <f>Details2!K687</f>
        <v>17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15</v>
      </c>
      <c r="G96" s="17">
        <f>Details2!G688</f>
        <v>8</v>
      </c>
      <c r="H96" s="17">
        <f>Details2!H688</f>
        <v>22</v>
      </c>
      <c r="I96" s="17">
        <f>Details2!I688</f>
        <v>12</v>
      </c>
      <c r="J96" s="17">
        <f>Details2!J688</f>
        <v>10</v>
      </c>
      <c r="K96" s="17">
        <f>Details2!K688</f>
        <v>16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63</v>
      </c>
      <c r="G99" s="17">
        <f>Details2!G691</f>
        <v>83</v>
      </c>
      <c r="H99" s="17">
        <f>Details2!H691</f>
        <v>72</v>
      </c>
      <c r="I99" s="17">
        <f>Details2!I691</f>
        <v>59</v>
      </c>
      <c r="J99" s="17">
        <f>Details2!J691</f>
        <v>62</v>
      </c>
      <c r="K99" s="17">
        <f>Details2!K691</f>
        <v>32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0</v>
      </c>
      <c r="G100" s="17">
        <f>Details2!G692</f>
        <v>0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I</v>
      </c>
      <c r="F113" s="17" t="str">
        <f>Details2!F705</f>
        <v>NULL</v>
      </c>
      <c r="G113" s="17" t="str">
        <f>Details2!G705</f>
        <v>NULL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14</v>
      </c>
      <c r="G114" s="17">
        <f>Details2!G706</f>
        <v>11</v>
      </c>
      <c r="H114" s="17">
        <f>Details2!H706</f>
        <v>26</v>
      </c>
      <c r="I114" s="17">
        <f>Details2!I706</f>
        <v>17</v>
      </c>
      <c r="J114" s="17">
        <f>Details2!J706</f>
        <v>13</v>
      </c>
      <c r="K114" s="17">
        <f>Details2!K706</f>
        <v>3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3</v>
      </c>
      <c r="G117" s="17">
        <f>Details2!G709</f>
        <v>6</v>
      </c>
      <c r="H117" s="17">
        <f>Details2!H709</f>
        <v>0</v>
      </c>
      <c r="I117" s="17">
        <f>Details2!I709</f>
        <v>0</v>
      </c>
      <c r="J117" s="17">
        <f>Details2!J709</f>
        <v>2</v>
      </c>
      <c r="K117" s="17">
        <f>Details2!K709</f>
        <v>4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1</v>
      </c>
      <c r="G118" s="17">
        <f>Details2!G710</f>
        <v>2</v>
      </c>
      <c r="H118" s="17">
        <f>Details2!H710</f>
        <v>5</v>
      </c>
      <c r="I118" s="17">
        <f>Details2!I710</f>
        <v>1</v>
      </c>
      <c r="J118" s="17">
        <f>Details2!J710</f>
        <v>5</v>
      </c>
      <c r="K118" s="17">
        <f>Details2!K710</f>
        <v>8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0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32</v>
      </c>
      <c r="G120" s="17">
        <f>Details2!G712</f>
        <v>22</v>
      </c>
      <c r="H120" s="17">
        <f>Details2!H712</f>
        <v>23</v>
      </c>
      <c r="I120" s="17">
        <f>Details2!I712</f>
        <v>20</v>
      </c>
      <c r="J120" s="17">
        <f>Details2!J712</f>
        <v>9</v>
      </c>
      <c r="K120" s="17">
        <f>Details2!K712</f>
        <v>4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0</v>
      </c>
      <c r="G121" s="17">
        <f>Details2!G713</f>
        <v>1</v>
      </c>
      <c r="H121" s="17">
        <f>Details2!H713</f>
        <v>3</v>
      </c>
      <c r="I121" s="17">
        <f>Details2!I713</f>
        <v>1</v>
      </c>
      <c r="J121" s="17">
        <f>Details2!J713</f>
        <v>0</v>
      </c>
      <c r="K121" s="17">
        <f>Details2!K713</f>
        <v>0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0</v>
      </c>
      <c r="G123" s="17">
        <f>Details2!G715</f>
        <v>9</v>
      </c>
      <c r="H123" s="17">
        <f>Details2!H715</f>
        <v>3</v>
      </c>
      <c r="I123" s="17">
        <f>Details2!I715</f>
        <v>5</v>
      </c>
      <c r="J123" s="17">
        <f>Details2!J715</f>
        <v>3</v>
      </c>
      <c r="K123" s="17">
        <f>Details2!K715</f>
        <v>0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28</v>
      </c>
      <c r="G124" s="17">
        <f>Details2!G716</f>
        <v>8</v>
      </c>
      <c r="H124" s="17">
        <f>Details2!H716</f>
        <v>11</v>
      </c>
      <c r="I124" s="17">
        <f>Details2!I716</f>
        <v>32</v>
      </c>
      <c r="J124" s="17">
        <f>Details2!J716</f>
        <v>23</v>
      </c>
      <c r="K124" s="17">
        <f>Details2!K716</f>
        <v>14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 t="str">
        <f>Details2!F717</f>
        <v>NULL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12</v>
      </c>
      <c r="G127" s="17">
        <f>Details2!G719</f>
        <v>10</v>
      </c>
      <c r="H127" s="17">
        <f>Details2!H719</f>
        <v>16</v>
      </c>
      <c r="I127" s="17">
        <f>Details2!I719</f>
        <v>13</v>
      </c>
      <c r="J127" s="17">
        <f>Details2!J719</f>
        <v>13</v>
      </c>
      <c r="K127" s="17">
        <f>Details2!K719</f>
        <v>9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 t="str">
        <f>Details2!F720</f>
        <v>NULL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1</v>
      </c>
      <c r="I131" s="17">
        <f>Details2!I723</f>
        <v>0</v>
      </c>
      <c r="J131" s="17">
        <f>Details2!J723</f>
        <v>0</v>
      </c>
      <c r="K131" s="17">
        <f>Details2!K723</f>
        <v>0</v>
      </c>
      <c r="L131" s="26"/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/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22</v>
      </c>
      <c r="G134" s="17">
        <f>Details2!G726</f>
        <v>0</v>
      </c>
      <c r="H134" s="17">
        <f>Details2!H726</f>
        <v>36</v>
      </c>
      <c r="I134" s="17">
        <f>Details2!I726</f>
        <v>24</v>
      </c>
      <c r="J134" s="17">
        <f>Details2!J726</f>
        <v>25</v>
      </c>
      <c r="K134" s="17">
        <f>Details2!K726</f>
        <v>38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10</v>
      </c>
      <c r="G135" s="17">
        <f>Details2!G727</f>
        <v>17</v>
      </c>
      <c r="H135" s="17">
        <f>Details2!H727</f>
        <v>13</v>
      </c>
      <c r="I135" s="17">
        <f>Details2!I727</f>
        <v>12</v>
      </c>
      <c r="J135" s="17">
        <f>Details2!J727</f>
        <v>18</v>
      </c>
      <c r="K135" s="17">
        <f>Details2!K727</f>
        <v>4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1</v>
      </c>
      <c r="G136" s="17">
        <f>Details2!G728</f>
        <v>0</v>
      </c>
      <c r="H136" s="17">
        <f>Details2!H728</f>
        <v>2</v>
      </c>
      <c r="I136" s="17">
        <f>Details2!I728</f>
        <v>0</v>
      </c>
      <c r="J136" s="17">
        <f>Details2!J728</f>
        <v>0</v>
      </c>
      <c r="K136" s="17">
        <f>Details2!K728</f>
        <v>0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6</v>
      </c>
      <c r="G143" s="17">
        <f>Details2!G735</f>
        <v>0</v>
      </c>
      <c r="H143" s="17">
        <f>Details2!H735</f>
        <v>2</v>
      </c>
      <c r="I143" s="17">
        <f>Details2!I735</f>
        <v>1</v>
      </c>
      <c r="J143" s="17">
        <f>Details2!J735</f>
        <v>2</v>
      </c>
      <c r="K143" s="17">
        <f>Details2!K735</f>
        <v>1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/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73</v>
      </c>
      <c r="G146" s="17">
        <f>Details2!G738</f>
        <v>30</v>
      </c>
      <c r="H146" s="17">
        <f>Details2!H738</f>
        <v>16</v>
      </c>
      <c r="I146" s="17">
        <f>Details2!I738</f>
        <v>1</v>
      </c>
      <c r="J146" s="17">
        <f>Details2!J738</f>
        <v>46</v>
      </c>
      <c r="K146" s="17">
        <f>Details2!K738</f>
        <v>80</v>
      </c>
      <c r="L146" s="26"/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11</v>
      </c>
      <c r="G147" s="17">
        <f>Details2!G739</f>
        <v>0</v>
      </c>
      <c r="H147" s="17">
        <f>Details2!H739</f>
        <v>16</v>
      </c>
      <c r="I147" s="17">
        <f>Details2!I739</f>
        <v>21</v>
      </c>
      <c r="J147" s="17">
        <f>Details2!J739</f>
        <v>29</v>
      </c>
      <c r="K147" s="17">
        <f>Details2!K739</f>
        <v>12</v>
      </c>
      <c r="L147" s="26"/>
    </row>
    <row r="149" spans="2:12" x14ac:dyDescent="0.2">
      <c r="B149" s="14" t="s">
        <v>134</v>
      </c>
      <c r="C149" s="9"/>
      <c r="F149" s="42">
        <f t="shared" ref="F149:K149" si="0">SUM(F5:F69)</f>
        <v>184</v>
      </c>
      <c r="G149" s="42">
        <f t="shared" si="0"/>
        <v>130</v>
      </c>
      <c r="H149" s="42">
        <f t="shared" si="0"/>
        <v>114</v>
      </c>
      <c r="I149" s="42">
        <f t="shared" si="0"/>
        <v>66</v>
      </c>
      <c r="J149" s="18">
        <f t="shared" si="0"/>
        <v>90</v>
      </c>
      <c r="K149" s="18">
        <f t="shared" si="0"/>
        <v>24</v>
      </c>
      <c r="L149" s="2"/>
    </row>
    <row r="150" spans="2:12" x14ac:dyDescent="0.2">
      <c r="B150" s="14" t="s">
        <v>135</v>
      </c>
      <c r="C150" s="9"/>
      <c r="F150" s="18">
        <f>SUM(F71:F117)</f>
        <v>553</v>
      </c>
      <c r="G150" s="18">
        <f t="shared" ref="G150:K150" si="1">SUM(G71:G117)</f>
        <v>494</v>
      </c>
      <c r="H150" s="18">
        <f t="shared" si="1"/>
        <v>460</v>
      </c>
      <c r="I150" s="18">
        <f t="shared" si="1"/>
        <v>291</v>
      </c>
      <c r="J150" s="18">
        <f t="shared" si="1"/>
        <v>277</v>
      </c>
      <c r="K150" s="18">
        <f t="shared" si="1"/>
        <v>96</v>
      </c>
      <c r="L150" s="21"/>
    </row>
    <row r="151" spans="2:12" x14ac:dyDescent="0.2">
      <c r="B151" s="14" t="s">
        <v>427</v>
      </c>
      <c r="C151" s="9"/>
      <c r="F151" s="18">
        <f>SUM(F146:F147)</f>
        <v>84</v>
      </c>
      <c r="G151" s="18">
        <f t="shared" ref="G151:K151" si="2">SUM(G146:G147)</f>
        <v>30</v>
      </c>
      <c r="H151" s="18">
        <f t="shared" si="2"/>
        <v>32</v>
      </c>
      <c r="I151" s="18">
        <f t="shared" si="2"/>
        <v>22</v>
      </c>
      <c r="J151" s="18">
        <f t="shared" si="2"/>
        <v>75</v>
      </c>
      <c r="K151" s="18">
        <f t="shared" si="2"/>
        <v>92</v>
      </c>
      <c r="L151" s="27"/>
    </row>
    <row r="152" spans="2:12" x14ac:dyDescent="0.2">
      <c r="B152" s="14" t="s">
        <v>311</v>
      </c>
      <c r="C152" s="9"/>
      <c r="F152" s="18">
        <f>SUM(F118:F145)</f>
        <v>112</v>
      </c>
      <c r="G152" s="18">
        <f t="shared" ref="G152:K152" si="3">SUM(G118:G145)</f>
        <v>69</v>
      </c>
      <c r="H152" s="18">
        <f t="shared" si="3"/>
        <v>115</v>
      </c>
      <c r="I152" s="18">
        <f t="shared" si="3"/>
        <v>109</v>
      </c>
      <c r="J152" s="18">
        <f t="shared" si="3"/>
        <v>98</v>
      </c>
      <c r="K152" s="18">
        <f t="shared" si="3"/>
        <v>78</v>
      </c>
      <c r="L152" s="27"/>
    </row>
    <row r="153" spans="2:12" x14ac:dyDescent="0.2">
      <c r="B153" s="14" t="s">
        <v>139</v>
      </c>
      <c r="C153" s="9"/>
      <c r="F153" s="18">
        <f t="shared" ref="F153:K153" si="4">SUM(F5:F147)</f>
        <v>933</v>
      </c>
      <c r="G153" s="18">
        <f t="shared" si="4"/>
        <v>723</v>
      </c>
      <c r="H153" s="18">
        <f t="shared" si="4"/>
        <v>721</v>
      </c>
      <c r="I153" s="18">
        <f t="shared" si="4"/>
        <v>488</v>
      </c>
      <c r="J153" s="18">
        <f t="shared" si="4"/>
        <v>540</v>
      </c>
      <c r="K153" s="18">
        <f t="shared" si="4"/>
        <v>290</v>
      </c>
      <c r="L153" s="2"/>
    </row>
    <row r="154" spans="2:12" x14ac:dyDescent="0.2">
      <c r="L154" s="2"/>
    </row>
    <row r="155" spans="2:12" x14ac:dyDescent="0.2">
      <c r="B155" s="15" t="s">
        <v>397</v>
      </c>
      <c r="C155" s="3"/>
      <c r="D155" s="3"/>
      <c r="E155" s="3"/>
      <c r="F155" s="43" t="str">
        <f>IF(F149='Collected to Claims Ratio'!C7,"yes","no")</f>
        <v>yes</v>
      </c>
      <c r="G155" s="43" t="str">
        <f>IF(G149='Collected to Claims Ratio'!D7,"yes","no")</f>
        <v>yes</v>
      </c>
      <c r="H155" s="43" t="str">
        <f>IF(H149='Collected to Claims Ratio'!E7,"yes","no")</f>
        <v>yes</v>
      </c>
      <c r="I155" s="43" t="str">
        <f>IF(I149='Collected to Claims Ratio'!F7,"yes","no")</f>
        <v>yes</v>
      </c>
      <c r="J155" s="43" t="str">
        <f>IF(J149='Collected to Claims Ratio'!G7,"yes","no")</f>
        <v>yes</v>
      </c>
      <c r="K155" s="43" t="str">
        <f>IF(K149='Collected to Claims Ratio'!H7,"yes","no")</f>
        <v>yes</v>
      </c>
      <c r="L155" s="2"/>
    </row>
    <row r="156" spans="2:12" x14ac:dyDescent="0.2">
      <c r="B156" s="15" t="s">
        <v>405</v>
      </c>
      <c r="C156" s="3"/>
      <c r="D156" s="3"/>
      <c r="E156" s="3"/>
      <c r="F156" s="43" t="str">
        <f>IF(F150='Collected to Claims Ratio'!C8,"yes","no")</f>
        <v>yes</v>
      </c>
      <c r="G156" s="43" t="str">
        <f>IF(G150='Collected to Claims Ratio'!D8,"yes","no")</f>
        <v>yes</v>
      </c>
      <c r="H156" s="43" t="str">
        <f>IF(H150='Collected to Claims Ratio'!E8,"yes","no")</f>
        <v>yes</v>
      </c>
      <c r="I156" s="43" t="str">
        <f>IF(I150='Collected to Claims Ratio'!F8,"yes","no")</f>
        <v>yes</v>
      </c>
      <c r="J156" s="43" t="str">
        <f>IF(J150='Collected to Claims Ratio'!G8,"yes","no")</f>
        <v>yes</v>
      </c>
      <c r="K156" s="43" t="str">
        <f>IF(K150='Collected to Claims Ratio'!H8,"yes","no")</f>
        <v>yes</v>
      </c>
      <c r="L156" s="2"/>
    </row>
    <row r="157" spans="2:12" x14ac:dyDescent="0.2">
      <c r="B157" s="15" t="s">
        <v>399</v>
      </c>
      <c r="C157" s="3"/>
      <c r="D157" s="3"/>
      <c r="E157" s="3"/>
      <c r="F157" s="43" t="str">
        <f>IF(F152='Collected to Claims Ratio'!C9,"yes","no")</f>
        <v>yes</v>
      </c>
      <c r="G157" s="43" t="str">
        <f>IF(G152='Collected to Claims Ratio'!D9,"yes","no")</f>
        <v>yes</v>
      </c>
      <c r="H157" s="43" t="str">
        <f>IF(H152='Collected to Claims Ratio'!E9,"yes","no")</f>
        <v>yes</v>
      </c>
      <c r="I157" s="43" t="str">
        <f>IF(I152='Collected to Claims Ratio'!F9,"yes","no")</f>
        <v>yes</v>
      </c>
      <c r="J157" s="43" t="str">
        <f>IF(J152='Collected to Claims Ratio'!G9,"yes","no")</f>
        <v>yes</v>
      </c>
      <c r="K157" s="43" t="str">
        <f>IF(K152='Collected to Claims Ratio'!H9,"yes","no")</f>
        <v>yes</v>
      </c>
      <c r="L157" s="27"/>
    </row>
    <row r="158" spans="2:12" x14ac:dyDescent="0.2">
      <c r="B158" s="15" t="s">
        <v>430</v>
      </c>
      <c r="C158" s="3"/>
      <c r="D158" s="3"/>
      <c r="E158" s="3"/>
      <c r="F158" s="43" t="str">
        <f>IF(F151='Collected to Claims Ratio'!C10,"yes","no")</f>
        <v>yes</v>
      </c>
      <c r="G158" s="43" t="str">
        <f>IF(G151='Collected to Claims Ratio'!D10,"yes","no")</f>
        <v>yes</v>
      </c>
      <c r="H158" s="43" t="str">
        <f>IF(H151='Collected to Claims Ratio'!E10,"yes","no")</f>
        <v>yes</v>
      </c>
      <c r="I158" s="43" t="str">
        <f>IF(I151='Collected to Claims Ratio'!F10,"yes","no")</f>
        <v>yes</v>
      </c>
      <c r="J158" s="43" t="str">
        <f>IF(J151='Collected to Claims Ratio'!G10,"yes","no")</f>
        <v>yes</v>
      </c>
      <c r="K158" s="43" t="str">
        <f>IF(K151='Collected to Claims Ratio'!H10,"yes","no")</f>
        <v>yes</v>
      </c>
      <c r="L158" s="27"/>
    </row>
    <row r="159" spans="2:12" x14ac:dyDescent="0.2">
      <c r="B159" s="15" t="s">
        <v>400</v>
      </c>
      <c r="F159" s="43" t="str">
        <f>IF(F153='Collected to Claims Ratio'!C11,"yes","no")</f>
        <v>yes</v>
      </c>
      <c r="G159" s="43" t="str">
        <f>IF(G153='Collected to Claims Ratio'!D11,"yes","no")</f>
        <v>yes</v>
      </c>
      <c r="H159" s="43" t="str">
        <f>IF(H153='Collected to Claims Ratio'!E11,"yes","no")</f>
        <v>yes</v>
      </c>
      <c r="I159" s="43" t="str">
        <f>IF(I153='Collected to Claims Ratio'!F11,"yes","no")</f>
        <v>yes</v>
      </c>
      <c r="J159" s="43" t="str">
        <f>IF(J153='Collected to Claims Ratio'!G11,"yes","no")</f>
        <v>yes</v>
      </c>
      <c r="K159" s="43" t="str">
        <f>IF(K153='Collected to Claims Ratio'!H11,"yes","no")</f>
        <v>yes</v>
      </c>
    </row>
    <row r="160" spans="2:12" x14ac:dyDescent="0.2">
      <c r="K160" s="43"/>
    </row>
  </sheetData>
  <sheetProtection algorithmName="SHA-512" hashValue="PveyuRfxbFq8RS7zEnlZd3eu4WVxvw6OLmATD0udjHfDEgn19utIBOHADvHv6v4HefvZvLyraqfS9NqYk9grYA==" saltValue="4a9BfCEzAKiWsIJhp+R62w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9" t="s">
        <v>466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121</v>
      </c>
    </row>
    <row r="4" spans="1:12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64</v>
      </c>
      <c r="G6" s="17">
        <f>Details2!G746</f>
        <v>78</v>
      </c>
      <c r="H6" s="17">
        <f>Details2!H746</f>
        <v>87</v>
      </c>
      <c r="I6" s="44">
        <f>Details2!I746</f>
        <v>74</v>
      </c>
      <c r="J6" s="41">
        <f>Details2!J746</f>
        <v>110</v>
      </c>
      <c r="K6" s="41">
        <f>Details2!K746</f>
        <v>80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/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78</v>
      </c>
      <c r="G10" s="17">
        <f>Details2!G750</f>
        <v>79</v>
      </c>
      <c r="H10" s="17">
        <f>Details2!H750</f>
        <v>104</v>
      </c>
      <c r="I10" s="17">
        <f>Details2!I750</f>
        <v>78</v>
      </c>
      <c r="J10" s="17">
        <f>Details2!J750</f>
        <v>89</v>
      </c>
      <c r="K10" s="17">
        <f>Details2!K750</f>
        <v>48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 t="str">
        <f>Details2!F754</f>
        <v>NULL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54</v>
      </c>
      <c r="G16" s="17">
        <f>Details2!G756</f>
        <v>41</v>
      </c>
      <c r="H16" s="17">
        <f>Details2!H756</f>
        <v>36</v>
      </c>
      <c r="I16" s="17">
        <f>Details2!I756</f>
        <v>48</v>
      </c>
      <c r="J16" s="17">
        <f>Details2!J756</f>
        <v>41</v>
      </c>
      <c r="K16" s="17">
        <f>Details2!K756</f>
        <v>10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/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0</v>
      </c>
      <c r="G22" s="17">
        <f>Details2!G762</f>
        <v>0</v>
      </c>
      <c r="H22" s="17">
        <f>Details2!H762</f>
        <v>8</v>
      </c>
      <c r="I22" s="17">
        <f>Details2!I762</f>
        <v>4</v>
      </c>
      <c r="J22" s="17">
        <f>Details2!J762</f>
        <v>2</v>
      </c>
      <c r="K22" s="17">
        <f>Details2!K762</f>
        <v>4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29</v>
      </c>
      <c r="G26" s="17">
        <f>Details2!G766</f>
        <v>0</v>
      </c>
      <c r="H26" s="17">
        <f>Details2!H766</f>
        <v>0</v>
      </c>
      <c r="I26" s="17" t="str">
        <f>Details2!I766</f>
        <v>NULL</v>
      </c>
      <c r="J26" s="17" t="str">
        <f>Details2!J766</f>
        <v>NULL</v>
      </c>
      <c r="K26" s="17" t="str">
        <f>Details2!K766</f>
        <v>NULL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69</v>
      </c>
      <c r="G27" s="17">
        <f>Details2!G767</f>
        <v>70</v>
      </c>
      <c r="H27" s="17">
        <f>Details2!H767</f>
        <v>40</v>
      </c>
      <c r="I27" s="17">
        <f>Details2!I767</f>
        <v>39</v>
      </c>
      <c r="J27" s="17">
        <f>Details2!J767</f>
        <v>68</v>
      </c>
      <c r="K27" s="41">
        <f>Details2!K767</f>
        <v>2</v>
      </c>
      <c r="L27" s="38"/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1" t="str">
        <f>Details2!K771</f>
        <v>NULL</v>
      </c>
      <c r="L31" s="38"/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64</v>
      </c>
      <c r="G32" s="17">
        <f>Details2!G772</f>
        <v>77</v>
      </c>
      <c r="H32" s="17">
        <f>Details2!H772</f>
        <v>27</v>
      </c>
      <c r="I32" s="17">
        <f>Details2!I772</f>
        <v>85</v>
      </c>
      <c r="J32" s="17">
        <f>Details2!J772</f>
        <v>95</v>
      </c>
      <c r="K32" s="17">
        <f>Details2!K772</f>
        <v>40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164</v>
      </c>
      <c r="G39" s="17">
        <f>Details2!G779</f>
        <v>173</v>
      </c>
      <c r="H39" s="17">
        <f>Details2!H779</f>
        <v>130</v>
      </c>
      <c r="I39" s="17">
        <f>Details2!I779</f>
        <v>123</v>
      </c>
      <c r="J39" s="17">
        <f>Details2!J779</f>
        <v>5</v>
      </c>
      <c r="K39" s="17">
        <f>Details2!K779</f>
        <v>52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180</v>
      </c>
      <c r="G47" s="17">
        <f>Details2!G787</f>
        <v>0</v>
      </c>
      <c r="H47" s="17">
        <f>Details2!H787</f>
        <v>0</v>
      </c>
      <c r="I47" s="17" t="str">
        <f>Details2!I787</f>
        <v>NULL</v>
      </c>
      <c r="J47" s="17" t="str">
        <f>Details2!J787</f>
        <v>NULL</v>
      </c>
      <c r="K47" s="17" t="str">
        <f>Details2!K787</f>
        <v>NULL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13</v>
      </c>
      <c r="G49" s="17">
        <f>Details2!G789</f>
        <v>10</v>
      </c>
      <c r="H49" s="17">
        <f>Details2!H789</f>
        <v>24</v>
      </c>
      <c r="I49" s="17">
        <f>Details2!I789</f>
        <v>17</v>
      </c>
      <c r="J49" s="17">
        <f>Details2!J789</f>
        <v>26</v>
      </c>
      <c r="K49" s="17">
        <f>Details2!K789</f>
        <v>8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/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24</v>
      </c>
      <c r="G74" s="17">
        <f>Details2!G814</f>
        <v>35</v>
      </c>
      <c r="H74" s="17">
        <f>Details2!H814</f>
        <v>18</v>
      </c>
      <c r="I74" s="17">
        <f>Details2!I814</f>
        <v>22</v>
      </c>
      <c r="J74" s="17">
        <f>Details2!J814</f>
        <v>21</v>
      </c>
      <c r="K74" s="17">
        <f>Details2!K814</f>
        <v>14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15</v>
      </c>
      <c r="G76" s="17">
        <f>Details2!G816</f>
        <v>22</v>
      </c>
      <c r="H76" s="17">
        <f>Details2!H816</f>
        <v>23</v>
      </c>
      <c r="I76" s="17">
        <f>Details2!I816</f>
        <v>18</v>
      </c>
      <c r="J76" s="17">
        <f>Details2!J816</f>
        <v>12</v>
      </c>
      <c r="K76" s="17">
        <f>Details2!K816</f>
        <v>18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273</v>
      </c>
      <c r="G77" s="17">
        <f>Details2!G817</f>
        <v>0</v>
      </c>
      <c r="H77" s="17">
        <f>Details2!H817</f>
        <v>0</v>
      </c>
      <c r="I77" s="17" t="str">
        <f>Details2!I817</f>
        <v>NULL</v>
      </c>
      <c r="J77" s="17" t="str">
        <f>Details2!J817</f>
        <v>NULL</v>
      </c>
      <c r="K77" s="17" t="str">
        <f>Details2!K817</f>
        <v>NULL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86</v>
      </c>
      <c r="G78" s="17">
        <f>Details2!G818</f>
        <v>69</v>
      </c>
      <c r="H78" s="17">
        <f>Details2!H818</f>
        <v>95</v>
      </c>
      <c r="I78" s="17">
        <f>Details2!I818</f>
        <v>66</v>
      </c>
      <c r="J78" s="17">
        <f>Details2!J818</f>
        <v>54</v>
      </c>
      <c r="K78" s="17">
        <f>Details2!K818</f>
        <v>43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21</v>
      </c>
      <c r="G79" s="17">
        <f>Details2!G819</f>
        <v>12</v>
      </c>
      <c r="H79" s="17">
        <f>Details2!H819</f>
        <v>14</v>
      </c>
      <c r="I79" s="17">
        <f>Details2!I819</f>
        <v>22</v>
      </c>
      <c r="J79" s="17">
        <f>Details2!J819</f>
        <v>24</v>
      </c>
      <c r="K79" s="17">
        <f>Details2!K819</f>
        <v>24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19</v>
      </c>
      <c r="G80" s="17">
        <f>Details2!G820</f>
        <v>18</v>
      </c>
      <c r="H80" s="17">
        <f>Details2!H820</f>
        <v>15</v>
      </c>
      <c r="I80" s="17">
        <f>Details2!I820</f>
        <v>26</v>
      </c>
      <c r="J80" s="17">
        <f>Details2!J820</f>
        <v>16</v>
      </c>
      <c r="K80" s="17">
        <f>Details2!K820</f>
        <v>24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177</v>
      </c>
      <c r="G81" s="17">
        <f>Details2!G821</f>
        <v>222</v>
      </c>
      <c r="H81" s="17">
        <f>Details2!H821</f>
        <v>130</v>
      </c>
      <c r="I81" s="17">
        <f>Details2!I821</f>
        <v>73</v>
      </c>
      <c r="J81" s="17">
        <f>Details2!J821</f>
        <v>77</v>
      </c>
      <c r="K81" s="17">
        <f>Details2!K821</f>
        <v>82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10</v>
      </c>
      <c r="G82" s="17">
        <f>Details2!G822</f>
        <v>15</v>
      </c>
      <c r="H82" s="17">
        <f>Details2!H822</f>
        <v>5</v>
      </c>
      <c r="I82" s="17">
        <f>Details2!I822</f>
        <v>24</v>
      </c>
      <c r="J82" s="17">
        <f>Details2!J822</f>
        <v>8</v>
      </c>
      <c r="K82" s="17">
        <f>Details2!K822</f>
        <v>16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15</v>
      </c>
      <c r="G84" s="17">
        <f>Details2!G824</f>
        <v>11</v>
      </c>
      <c r="H84" s="17">
        <f>Details2!H824</f>
        <v>11</v>
      </c>
      <c r="I84" s="17">
        <f>Details2!I824</f>
        <v>18</v>
      </c>
      <c r="J84" s="17">
        <f>Details2!J824</f>
        <v>19</v>
      </c>
      <c r="K84" s="17">
        <f>Details2!K824</f>
        <v>12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7</v>
      </c>
      <c r="G85" s="17">
        <f>Details2!G825</f>
        <v>3</v>
      </c>
      <c r="H85" s="17">
        <f>Details2!H825</f>
        <v>5</v>
      </c>
      <c r="I85" s="17">
        <f>Details2!I825</f>
        <v>11</v>
      </c>
      <c r="J85" s="17">
        <f>Details2!J825</f>
        <v>6</v>
      </c>
      <c r="K85" s="17">
        <f>Details2!K825</f>
        <v>4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1</v>
      </c>
      <c r="G86" s="17">
        <f>Details2!G826</f>
        <v>1</v>
      </c>
      <c r="H86" s="17">
        <f>Details2!H826</f>
        <v>2</v>
      </c>
      <c r="I86" s="17">
        <f>Details2!I826</f>
        <v>6</v>
      </c>
      <c r="J86" s="17">
        <f>Details2!J826</f>
        <v>4</v>
      </c>
      <c r="K86" s="17">
        <f>Details2!K826</f>
        <v>1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4</v>
      </c>
      <c r="G88" s="17">
        <f>Details2!G828</f>
        <v>14</v>
      </c>
      <c r="H88" s="17">
        <f>Details2!H828</f>
        <v>19</v>
      </c>
      <c r="I88" s="17">
        <f>Details2!I828</f>
        <v>10</v>
      </c>
      <c r="J88" s="17">
        <f>Details2!J828</f>
        <v>9</v>
      </c>
      <c r="K88" s="17" t="str">
        <f>Details2!K828</f>
        <v>NULL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I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2</v>
      </c>
      <c r="G90" s="17">
        <f>Details2!G830</f>
        <v>2</v>
      </c>
      <c r="H90" s="17">
        <f>Details2!H830</f>
        <v>3</v>
      </c>
      <c r="I90" s="17">
        <f>Details2!I830</f>
        <v>4</v>
      </c>
      <c r="J90" s="17">
        <f>Details2!J830</f>
        <v>5</v>
      </c>
      <c r="K90" s="17">
        <f>Details2!K830</f>
        <v>2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107</v>
      </c>
      <c r="G91" s="17">
        <f>Details2!G831</f>
        <v>78</v>
      </c>
      <c r="H91" s="17">
        <f>Details2!H831</f>
        <v>96</v>
      </c>
      <c r="I91" s="17">
        <f>Details2!I831</f>
        <v>40</v>
      </c>
      <c r="J91" s="17">
        <f>Details2!J831</f>
        <v>61</v>
      </c>
      <c r="K91" s="17">
        <f>Details2!K831</f>
        <v>37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11</v>
      </c>
      <c r="G92" s="17">
        <f>Details2!G832</f>
        <v>12</v>
      </c>
      <c r="H92" s="17">
        <f>Details2!H832</f>
        <v>11</v>
      </c>
      <c r="I92" s="17">
        <f>Details2!I832</f>
        <v>12</v>
      </c>
      <c r="J92" s="17">
        <f>Details2!J832</f>
        <v>5</v>
      </c>
      <c r="K92" s="17">
        <f>Details2!K832</f>
        <v>8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2</v>
      </c>
      <c r="G93" s="17">
        <f>Details2!G833</f>
        <v>3</v>
      </c>
      <c r="H93" s="17">
        <f>Details2!H833</f>
        <v>2</v>
      </c>
      <c r="I93" s="17">
        <f>Details2!I833</f>
        <v>1</v>
      </c>
      <c r="J93" s="17">
        <f>Details2!J833</f>
        <v>2</v>
      </c>
      <c r="K93" s="17">
        <f>Details2!K833</f>
        <v>0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53</v>
      </c>
      <c r="G94" s="17">
        <f>Details2!G834</f>
        <v>57</v>
      </c>
      <c r="H94" s="17">
        <f>Details2!H834</f>
        <v>41</v>
      </c>
      <c r="I94" s="17">
        <f>Details2!I834</f>
        <v>45</v>
      </c>
      <c r="J94" s="17">
        <f>Details2!J834</f>
        <v>43</v>
      </c>
      <c r="K94" s="17">
        <f>Details2!K834</f>
        <v>69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240</v>
      </c>
      <c r="G95" s="17">
        <f>Details2!G835</f>
        <v>329</v>
      </c>
      <c r="H95" s="17">
        <f>Details2!H835</f>
        <v>327</v>
      </c>
      <c r="I95" s="17">
        <f>Details2!I835</f>
        <v>255</v>
      </c>
      <c r="J95" s="17">
        <f>Details2!J835</f>
        <v>286</v>
      </c>
      <c r="K95" s="17">
        <f>Details2!K835</f>
        <v>79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25</v>
      </c>
      <c r="G96" s="17">
        <f>Details2!G836</f>
        <v>17</v>
      </c>
      <c r="H96" s="17">
        <f>Details2!H836</f>
        <v>30</v>
      </c>
      <c r="I96" s="17">
        <f>Details2!I836</f>
        <v>25</v>
      </c>
      <c r="J96" s="17">
        <f>Details2!J836</f>
        <v>33</v>
      </c>
      <c r="K96" s="17">
        <f>Details2!K836</f>
        <v>30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180</v>
      </c>
      <c r="G99" s="17">
        <f>Details2!G839</f>
        <v>209</v>
      </c>
      <c r="H99" s="17">
        <f>Details2!H839</f>
        <v>197</v>
      </c>
      <c r="I99" s="17">
        <f>Details2!I839</f>
        <v>175</v>
      </c>
      <c r="J99" s="17">
        <f>Details2!J839</f>
        <v>224</v>
      </c>
      <c r="K99" s="17">
        <f>Details2!K839</f>
        <v>158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1</v>
      </c>
      <c r="G100" s="17">
        <f>Details2!G840</f>
        <v>0</v>
      </c>
      <c r="H100" s="17">
        <f>Details2!H840</f>
        <v>0</v>
      </c>
      <c r="I100" s="17">
        <f>Details2!I840</f>
        <v>2</v>
      </c>
      <c r="J100" s="17">
        <f>Details2!J840</f>
        <v>2</v>
      </c>
      <c r="K100" s="17">
        <f>Details2!K840</f>
        <v>2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I</v>
      </c>
      <c r="F113" s="17" t="str">
        <f>Details2!F853</f>
        <v>NULL</v>
      </c>
      <c r="G113" s="17" t="str">
        <f>Details2!G853</f>
        <v>NULL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50</v>
      </c>
      <c r="G114" s="17">
        <f>Details2!G854</f>
        <v>35</v>
      </c>
      <c r="H114" s="17">
        <f>Details2!H854</f>
        <v>61</v>
      </c>
      <c r="I114" s="17">
        <f>Details2!I854</f>
        <v>61</v>
      </c>
      <c r="J114" s="17">
        <f>Details2!J854</f>
        <v>49</v>
      </c>
      <c r="K114" s="17">
        <f>Details2!K854</f>
        <v>49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7</v>
      </c>
      <c r="G117" s="17">
        <f>Details2!G857</f>
        <v>10</v>
      </c>
      <c r="H117" s="17">
        <f>Details2!H857</f>
        <v>4</v>
      </c>
      <c r="I117" s="17">
        <f>Details2!I857</f>
        <v>0</v>
      </c>
      <c r="J117" s="17">
        <f>Details2!J857</f>
        <v>2</v>
      </c>
      <c r="K117" s="17">
        <f>Details2!K857</f>
        <v>6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7</v>
      </c>
      <c r="G118" s="17">
        <f>Details2!G858</f>
        <v>10</v>
      </c>
      <c r="H118" s="17">
        <f>Details2!H858</f>
        <v>13</v>
      </c>
      <c r="I118" s="17">
        <f>Details2!I858</f>
        <v>17</v>
      </c>
      <c r="J118" s="17">
        <f>Details2!J858</f>
        <v>14</v>
      </c>
      <c r="K118" s="17">
        <f>Details2!K858</f>
        <v>15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0</v>
      </c>
      <c r="G119" s="17">
        <f>Details2!G859</f>
        <v>0</v>
      </c>
      <c r="H119" s="17">
        <f>Details2!H859</f>
        <v>0</v>
      </c>
      <c r="I119" s="17">
        <f>Details2!I859</f>
        <v>1</v>
      </c>
      <c r="J119" s="17">
        <f>Details2!J859</f>
        <v>0</v>
      </c>
      <c r="K119" s="17">
        <f>Details2!K859</f>
        <v>0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92</v>
      </c>
      <c r="G120" s="17">
        <f>Details2!G860</f>
        <v>83</v>
      </c>
      <c r="H120" s="17">
        <f>Details2!H860</f>
        <v>68</v>
      </c>
      <c r="I120" s="17">
        <f>Details2!I860</f>
        <v>73</v>
      </c>
      <c r="J120" s="17">
        <f>Details2!J860</f>
        <v>40</v>
      </c>
      <c r="K120" s="17">
        <f>Details2!K860</f>
        <v>34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4</v>
      </c>
      <c r="G121" s="17">
        <f>Details2!G861</f>
        <v>2</v>
      </c>
      <c r="H121" s="17">
        <f>Details2!H861</f>
        <v>5</v>
      </c>
      <c r="I121" s="17">
        <f>Details2!I861</f>
        <v>3</v>
      </c>
      <c r="J121" s="17">
        <f>Details2!J861</f>
        <v>3</v>
      </c>
      <c r="K121" s="17">
        <f>Details2!K861</f>
        <v>0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23</v>
      </c>
      <c r="G123" s="17">
        <f>Details2!G863</f>
        <v>23</v>
      </c>
      <c r="H123" s="17">
        <f>Details2!H863</f>
        <v>27</v>
      </c>
      <c r="I123" s="17">
        <f>Details2!I863</f>
        <v>26</v>
      </c>
      <c r="J123" s="17">
        <f>Details2!J863</f>
        <v>11</v>
      </c>
      <c r="K123" s="17">
        <f>Details2!K863</f>
        <v>3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41</v>
      </c>
      <c r="G124" s="17">
        <f>Details2!G864</f>
        <v>24</v>
      </c>
      <c r="H124" s="17">
        <f>Details2!H864</f>
        <v>24</v>
      </c>
      <c r="I124" s="17">
        <f>Details2!I864</f>
        <v>70</v>
      </c>
      <c r="J124" s="17">
        <f>Details2!J864</f>
        <v>60</v>
      </c>
      <c r="K124" s="17">
        <f>Details2!K864</f>
        <v>50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 t="str">
        <f>Details2!F865</f>
        <v>NULL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31</v>
      </c>
      <c r="G127" s="17">
        <f>Details2!G867</f>
        <v>19</v>
      </c>
      <c r="H127" s="17">
        <f>Details2!H867</f>
        <v>25</v>
      </c>
      <c r="I127" s="17">
        <f>Details2!I867</f>
        <v>37</v>
      </c>
      <c r="J127" s="17">
        <f>Details2!J867</f>
        <v>31</v>
      </c>
      <c r="K127" s="17">
        <f>Details2!K867</f>
        <v>68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 t="str">
        <f>Details2!F868</f>
        <v>NULL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1</v>
      </c>
      <c r="G131" s="17">
        <f>Details2!G871</f>
        <v>1</v>
      </c>
      <c r="H131" s="17">
        <f>Details2!H871</f>
        <v>2</v>
      </c>
      <c r="I131" s="17">
        <f>Details2!I871</f>
        <v>0</v>
      </c>
      <c r="J131" s="17">
        <f>Details2!J871</f>
        <v>0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/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93</v>
      </c>
      <c r="G134" s="17">
        <f>Details2!G874</f>
        <v>0</v>
      </c>
      <c r="H134" s="17">
        <f>Details2!H874</f>
        <v>102</v>
      </c>
      <c r="I134" s="17">
        <f>Details2!I874</f>
        <v>108</v>
      </c>
      <c r="J134" s="17">
        <f>Details2!J874</f>
        <v>112</v>
      </c>
      <c r="K134" s="17">
        <f>Details2!K874</f>
        <v>104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16</v>
      </c>
      <c r="G135" s="17">
        <f>Details2!G875</f>
        <v>34</v>
      </c>
      <c r="H135" s="17">
        <f>Details2!H875</f>
        <v>22</v>
      </c>
      <c r="I135" s="17">
        <f>Details2!I875</f>
        <v>18</v>
      </c>
      <c r="J135" s="17">
        <f>Details2!J875</f>
        <v>18</v>
      </c>
      <c r="K135" s="17">
        <f>Details2!K875</f>
        <v>10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1</v>
      </c>
      <c r="G136" s="17">
        <f>Details2!G876</f>
        <v>0</v>
      </c>
      <c r="H136" s="17">
        <f>Details2!H876</f>
        <v>5</v>
      </c>
      <c r="I136" s="17">
        <f>Details2!I876</f>
        <v>1</v>
      </c>
      <c r="J136" s="17">
        <f>Details2!J876</f>
        <v>3</v>
      </c>
      <c r="K136" s="17">
        <f>Details2!K876</f>
        <v>0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33</v>
      </c>
      <c r="G143" s="17">
        <f>Details2!G883</f>
        <v>15</v>
      </c>
      <c r="H143" s="17">
        <f>Details2!H883</f>
        <v>17</v>
      </c>
      <c r="I143" s="17">
        <f>Details2!I883</f>
        <v>5</v>
      </c>
      <c r="J143" s="17">
        <f>Details2!J883</f>
        <v>12</v>
      </c>
      <c r="K143" s="17">
        <f>Details2!K883</f>
        <v>16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/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159</v>
      </c>
      <c r="G146" s="17">
        <f>Details2!G886</f>
        <v>238</v>
      </c>
      <c r="H146" s="17">
        <f>Details2!H886</f>
        <v>51</v>
      </c>
      <c r="I146" s="17">
        <f>Details2!I886</f>
        <v>56</v>
      </c>
      <c r="J146" s="17">
        <f>Details2!J886</f>
        <v>187</v>
      </c>
      <c r="K146" s="17">
        <f>Details2!K886</f>
        <v>288</v>
      </c>
      <c r="L146" s="26"/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25</v>
      </c>
      <c r="G147" s="17">
        <f>Details2!G887</f>
        <v>74</v>
      </c>
      <c r="H147" s="17">
        <f>Details2!H887</f>
        <v>81</v>
      </c>
      <c r="I147" s="17">
        <f>Details2!I887</f>
        <v>80</v>
      </c>
      <c r="J147" s="17">
        <f>Details2!J887</f>
        <v>92</v>
      </c>
      <c r="K147" s="17">
        <f>Details2!K887</f>
        <v>96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715</v>
      </c>
      <c r="G151" s="18">
        <f t="shared" si="0"/>
        <v>528</v>
      </c>
      <c r="H151" s="18">
        <f t="shared" si="0"/>
        <v>456</v>
      </c>
      <c r="I151" s="18">
        <f t="shared" si="0"/>
        <v>468</v>
      </c>
      <c r="J151" s="18">
        <f t="shared" si="0"/>
        <v>436</v>
      </c>
      <c r="K151" s="18">
        <f t="shared" si="0"/>
        <v>244</v>
      </c>
      <c r="L151" s="2"/>
    </row>
    <row r="152" spans="2:12" x14ac:dyDescent="0.2">
      <c r="B152" s="14" t="s">
        <v>135</v>
      </c>
      <c r="C152" s="9"/>
      <c r="F152" s="18">
        <f>SUM(F71:F117)</f>
        <v>1330</v>
      </c>
      <c r="G152" s="18">
        <f t="shared" ref="G152:K152" si="1">SUM(G71:G117)</f>
        <v>1174</v>
      </c>
      <c r="H152" s="18">
        <f t="shared" si="1"/>
        <v>1109</v>
      </c>
      <c r="I152" s="18">
        <f t="shared" si="1"/>
        <v>916</v>
      </c>
      <c r="J152" s="18">
        <f t="shared" si="1"/>
        <v>962</v>
      </c>
      <c r="K152" s="18">
        <f t="shared" si="1"/>
        <v>678</v>
      </c>
      <c r="L152" s="21"/>
    </row>
    <row r="153" spans="2:12" x14ac:dyDescent="0.2">
      <c r="B153" s="14" t="s">
        <v>427</v>
      </c>
      <c r="C153" s="9"/>
      <c r="F153" s="18">
        <f>SUM(F146:F147)</f>
        <v>184</v>
      </c>
      <c r="G153" s="18">
        <f t="shared" ref="G153:K153" si="2">SUM(G146:G147)</f>
        <v>312</v>
      </c>
      <c r="H153" s="18">
        <f t="shared" si="2"/>
        <v>132</v>
      </c>
      <c r="I153" s="18">
        <f t="shared" si="2"/>
        <v>136</v>
      </c>
      <c r="J153" s="18">
        <f t="shared" si="2"/>
        <v>279</v>
      </c>
      <c r="K153" s="18">
        <f t="shared" si="2"/>
        <v>384</v>
      </c>
      <c r="L153" s="27"/>
    </row>
    <row r="154" spans="2:12" x14ac:dyDescent="0.2">
      <c r="B154" s="14" t="s">
        <v>311</v>
      </c>
      <c r="C154" s="9"/>
      <c r="F154" s="18">
        <f>SUM(F118:F145)</f>
        <v>342</v>
      </c>
      <c r="G154" s="18">
        <f t="shared" ref="G154:K154" si="3">SUM(G118:G145)</f>
        <v>211</v>
      </c>
      <c r="H154" s="18">
        <f t="shared" si="3"/>
        <v>310</v>
      </c>
      <c r="I154" s="18">
        <f t="shared" si="3"/>
        <v>359</v>
      </c>
      <c r="J154" s="18">
        <f t="shared" si="3"/>
        <v>304</v>
      </c>
      <c r="K154" s="18">
        <f t="shared" si="3"/>
        <v>300</v>
      </c>
      <c r="L154" s="27"/>
    </row>
    <row r="155" spans="2:12" x14ac:dyDescent="0.2">
      <c r="B155" s="14" t="s">
        <v>139</v>
      </c>
      <c r="C155" s="9"/>
      <c r="F155" s="18">
        <f t="shared" ref="F155:K155" si="4">SUM(F5:F147)</f>
        <v>2571</v>
      </c>
      <c r="G155" s="18">
        <f t="shared" si="4"/>
        <v>2225</v>
      </c>
      <c r="H155" s="18">
        <f t="shared" si="4"/>
        <v>2007</v>
      </c>
      <c r="I155" s="18">
        <f t="shared" si="4"/>
        <v>1879</v>
      </c>
      <c r="J155" s="18">
        <f t="shared" si="4"/>
        <v>1981</v>
      </c>
      <c r="K155" s="18">
        <f t="shared" si="4"/>
        <v>1606</v>
      </c>
      <c r="L155" s="2"/>
    </row>
    <row r="156" spans="2:12" x14ac:dyDescent="0.2">
      <c r="L156" s="2"/>
    </row>
    <row r="157" spans="2:12" x14ac:dyDescent="0.2">
      <c r="B157" s="15" t="s">
        <v>396</v>
      </c>
      <c r="C157" s="3"/>
      <c r="D157" s="3"/>
      <c r="E157" s="3"/>
      <c r="F157" s="43" t="str">
        <f>IF(F151='Collected to Claims Ratio'!C15,"yes","no")</f>
        <v>yes</v>
      </c>
      <c r="G157" s="43" t="str">
        <f>IF(G151='Collected to Claims Ratio'!D15,"yes","no")</f>
        <v>yes</v>
      </c>
      <c r="H157" s="43" t="str">
        <f>IF(H151='Collected to Claims Ratio'!E15,"yes","no")</f>
        <v>yes</v>
      </c>
      <c r="I157" s="43" t="str">
        <f>IF(I151='Collected to Claims Ratio'!F15,"yes","no")</f>
        <v>yes</v>
      </c>
      <c r="J157" s="43" t="str">
        <f>IF(J151='Collected to Claims Ratio'!G15,"yes","no")</f>
        <v>yes</v>
      </c>
      <c r="K157" s="43" t="str">
        <f>IF(K151='Collected to Claims Ratio'!H15,"yes","no")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IF(F152='Collected to Claims Ratio'!C16,"yes","no")</f>
        <v>yes</v>
      </c>
      <c r="G158" s="43" t="str">
        <f>IF(G152='Collected to Claims Ratio'!D16,"yes","no")</f>
        <v>yes</v>
      </c>
      <c r="H158" s="43" t="str">
        <f>IF(H152='Collected to Claims Ratio'!E16,"yes","no")</f>
        <v>yes</v>
      </c>
      <c r="I158" s="43" t="str">
        <f>IF(I152='Collected to Claims Ratio'!F16,"yes","no")</f>
        <v>yes</v>
      </c>
      <c r="J158" s="43" t="str">
        <f>IF(J152='Collected to Claims Ratio'!G16,"yes","no")</f>
        <v>yes</v>
      </c>
      <c r="K158" s="43" t="str">
        <f>IF(K152='Collected to Claims Ratio'!H16,"yes","no")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IF(F154='Collected to Claims Ratio'!C17,"yes","no")</f>
        <v>yes</v>
      </c>
      <c r="G159" s="43" t="str">
        <f>IF(G154='Collected to Claims Ratio'!D17,"yes","no")</f>
        <v>yes</v>
      </c>
      <c r="H159" s="43" t="str">
        <f>IF(H154='Collected to Claims Ratio'!E17,"yes","no")</f>
        <v>yes</v>
      </c>
      <c r="I159" s="43" t="str">
        <f>IF(I154='Collected to Claims Ratio'!F17,"yes","no")</f>
        <v>yes</v>
      </c>
      <c r="J159" s="43" t="str">
        <f>IF(J154='Collected to Claims Ratio'!G17,"yes","no")</f>
        <v>yes</v>
      </c>
      <c r="K159" s="43" t="str">
        <f>IF(K154='Collected to Claims Ratio'!H17,"yes","no")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IF(F153='Collected to Claims Ratio'!C18,"yes","no")</f>
        <v>yes</v>
      </c>
      <c r="G160" s="43" t="str">
        <f>IF(G153='Collected to Claims Ratio'!D18,"yes","no")</f>
        <v>yes</v>
      </c>
      <c r="H160" s="43" t="str">
        <f>IF(H153='Collected to Claims Ratio'!E18,"yes","no")</f>
        <v>yes</v>
      </c>
      <c r="I160" s="43" t="str">
        <f>IF(I153='Collected to Claims Ratio'!F18,"yes","no")</f>
        <v>yes</v>
      </c>
      <c r="J160" s="43" t="str">
        <f>IF(J153='Collected to Claims Ratio'!G18,"yes","no")</f>
        <v>yes</v>
      </c>
      <c r="K160" s="43" t="str">
        <f>IF(K153='Collected to Claims Ratio'!H18,"yes","no")</f>
        <v>yes</v>
      </c>
      <c r="L160" s="27"/>
    </row>
    <row r="161" spans="2:11" x14ac:dyDescent="0.2">
      <c r="B161" s="15" t="s">
        <v>395</v>
      </c>
      <c r="F161" s="43" t="str">
        <f>IF(F155='Collected to Claims Ratio'!C19,"yes","no")</f>
        <v>yes</v>
      </c>
      <c r="G161" s="43" t="str">
        <f>IF(G155='Collected to Claims Ratio'!D19,"yes","no")</f>
        <v>yes</v>
      </c>
      <c r="H161" s="43" t="str">
        <f>IF(H155='Collected to Claims Ratio'!E19,"yes","no")</f>
        <v>yes</v>
      </c>
      <c r="I161" s="43" t="str">
        <f>IF(I155='Collected to Claims Ratio'!F19,"yes","no")</f>
        <v>yes</v>
      </c>
      <c r="J161" s="43" t="str">
        <f>IF(J155='Collected to Claims Ratio'!G19,"yes","no")</f>
        <v>yes</v>
      </c>
      <c r="K161" s="43" t="str">
        <f>IF(K155='Collected to Claims Ratio'!H19,"yes","no")</f>
        <v>yes</v>
      </c>
    </row>
    <row r="162" spans="2:11" x14ac:dyDescent="0.2">
      <c r="K162" s="43"/>
    </row>
  </sheetData>
  <sheetProtection algorithmName="SHA-512" hashValue="Pam9c95H4jWJSKpkFcZ1bknEbjr5wxKsTLK0oSMe87GALJ6F6khekxPVotSAPoT3DOZ/ri5huZBUkIEBJD+8rQ==" saltValue="3wH52x6+kXYY0wlWzDzNqg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9" t="s">
        <v>465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123</v>
      </c>
    </row>
    <row r="4" spans="1:12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1239</v>
      </c>
      <c r="G6" s="17">
        <f>Details2!G894</f>
        <v>1059</v>
      </c>
      <c r="H6" s="17">
        <f>Details2!H894</f>
        <v>1552</v>
      </c>
      <c r="I6" s="17">
        <f>Details2!I894</f>
        <v>1635</v>
      </c>
      <c r="J6" s="17">
        <f>Details2!J894</f>
        <v>1592</v>
      </c>
      <c r="K6" s="17">
        <f>Details2!K894</f>
        <v>1472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1" t="str">
        <f>Details2!K895</f>
        <v>NULL</v>
      </c>
      <c r="L7" s="38"/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2486</v>
      </c>
      <c r="G10" s="17">
        <f>Details2!G898</f>
        <v>2778</v>
      </c>
      <c r="H10" s="17">
        <f>Details2!H898</f>
        <v>2941</v>
      </c>
      <c r="I10" s="17">
        <f>Details2!I898</f>
        <v>2904</v>
      </c>
      <c r="J10" s="17">
        <f>Details2!J898</f>
        <v>2868</v>
      </c>
      <c r="K10" s="17">
        <f>Details2!K898</f>
        <v>2505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 t="str">
        <f>Details2!F902</f>
        <v>NULL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1586</v>
      </c>
      <c r="G16" s="17">
        <f>Details2!G904</f>
        <v>1783</v>
      </c>
      <c r="H16" s="17">
        <f>Details2!H904</f>
        <v>1810</v>
      </c>
      <c r="I16" s="17">
        <f>Details2!I904</f>
        <v>1948</v>
      </c>
      <c r="J16" s="17">
        <f>Details2!J904</f>
        <v>1920</v>
      </c>
      <c r="K16" s="17">
        <f>Details2!K904</f>
        <v>2150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1" t="str">
        <f>Details2!K906</f>
        <v>NULL</v>
      </c>
      <c r="L18" s="38"/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237</v>
      </c>
      <c r="G22" s="17">
        <f>Details2!G910</f>
        <v>229</v>
      </c>
      <c r="H22" s="17">
        <f>Details2!H910</f>
        <v>222</v>
      </c>
      <c r="I22" s="17">
        <f>Details2!I910</f>
        <v>227</v>
      </c>
      <c r="J22" s="17">
        <f>Details2!J910</f>
        <v>210</v>
      </c>
      <c r="K22" s="17">
        <f>Details2!K910</f>
        <v>168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264</v>
      </c>
      <c r="G26" s="17">
        <f>Details2!G914</f>
        <v>2</v>
      </c>
      <c r="H26" s="17">
        <f>Details2!H914</f>
        <v>0</v>
      </c>
      <c r="I26" s="17" t="str">
        <f>Details2!I914</f>
        <v>NULL</v>
      </c>
      <c r="J26" s="17" t="str">
        <f>Details2!J914</f>
        <v>NULL</v>
      </c>
      <c r="K26" s="17" t="str">
        <f>Details2!K914</f>
        <v>NULL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1598</v>
      </c>
      <c r="G27" s="17">
        <f>Details2!G915</f>
        <v>1829</v>
      </c>
      <c r="H27" s="17">
        <f>Details2!H915</f>
        <v>1315</v>
      </c>
      <c r="I27" s="17">
        <f>Details2!I915</f>
        <v>1825</v>
      </c>
      <c r="J27" s="17">
        <f>Details2!J915</f>
        <v>1838</v>
      </c>
      <c r="K27" s="17">
        <f>Details2!K915</f>
        <v>1538</v>
      </c>
      <c r="L27" s="38"/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1" t="str">
        <f>Details2!K919</f>
        <v>NULL</v>
      </c>
      <c r="L31" s="38"/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1616</v>
      </c>
      <c r="G32" s="17">
        <f>Details2!G920</f>
        <v>1710</v>
      </c>
      <c r="H32" s="17">
        <f>Details2!H920</f>
        <v>1978</v>
      </c>
      <c r="I32" s="17">
        <f>Details2!I920</f>
        <v>1940</v>
      </c>
      <c r="J32" s="17">
        <f>Details2!J920</f>
        <v>2129</v>
      </c>
      <c r="K32" s="17">
        <f>Details2!K920</f>
        <v>1311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1865</v>
      </c>
      <c r="G39" s="17">
        <f>Details2!G927</f>
        <v>1823</v>
      </c>
      <c r="H39" s="17">
        <f>Details2!H927</f>
        <v>1713</v>
      </c>
      <c r="I39" s="17">
        <f>Details2!I927</f>
        <v>1728</v>
      </c>
      <c r="J39" s="17">
        <f>Details2!J927</f>
        <v>1021</v>
      </c>
      <c r="K39" s="17">
        <f>Details2!K927</f>
        <v>1966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4929</v>
      </c>
      <c r="G47" s="17">
        <f>Details2!G935</f>
        <v>0</v>
      </c>
      <c r="H47" s="17">
        <f>Details2!H935</f>
        <v>0</v>
      </c>
      <c r="I47" s="17" t="str">
        <f>Details2!I935</f>
        <v>NULL</v>
      </c>
      <c r="J47" s="17" t="str">
        <f>Details2!J935</f>
        <v>NULL</v>
      </c>
      <c r="K47" s="17" t="str">
        <f>Details2!K935</f>
        <v>NULL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1386</v>
      </c>
      <c r="G49" s="17">
        <f>Details2!G937</f>
        <v>1327</v>
      </c>
      <c r="H49" s="17">
        <f>Details2!H937</f>
        <v>1504</v>
      </c>
      <c r="I49" s="17">
        <f>Details2!I937</f>
        <v>1385</v>
      </c>
      <c r="J49" s="17">
        <f>Details2!J937</f>
        <v>1268</v>
      </c>
      <c r="K49" s="17">
        <f>Details2!K937</f>
        <v>1506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1" t="str">
        <f>Details2!K961</f>
        <v>NULL</v>
      </c>
      <c r="L73" s="39"/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828</v>
      </c>
      <c r="G74" s="17">
        <f>Details2!G962</f>
        <v>746</v>
      </c>
      <c r="H74" s="17">
        <f>Details2!H962</f>
        <v>636</v>
      </c>
      <c r="I74" s="17">
        <f>Details2!I962</f>
        <v>740</v>
      </c>
      <c r="J74" s="17">
        <f>Details2!J962</f>
        <v>802</v>
      </c>
      <c r="K74" s="17">
        <f>Details2!K962</f>
        <v>0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2937</v>
      </c>
      <c r="G76" s="17">
        <f>Details2!G964</f>
        <v>2836</v>
      </c>
      <c r="H76" s="17">
        <f>Details2!H964</f>
        <v>2902</v>
      </c>
      <c r="I76" s="17">
        <f>Details2!I964</f>
        <v>2811</v>
      </c>
      <c r="J76" s="17">
        <f>Details2!J964</f>
        <v>2607</v>
      </c>
      <c r="K76" s="17">
        <f>Details2!K964</f>
        <v>2528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3430</v>
      </c>
      <c r="G77" s="17">
        <f>Details2!G965</f>
        <v>0</v>
      </c>
      <c r="H77" s="17">
        <f>Details2!H965</f>
        <v>0</v>
      </c>
      <c r="I77" s="17" t="str">
        <f>Details2!I965</f>
        <v>NULL</v>
      </c>
      <c r="J77" s="17" t="str">
        <f>Details2!J965</f>
        <v>NULL</v>
      </c>
      <c r="K77" s="17" t="str">
        <f>Details2!K965</f>
        <v>NULL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1842</v>
      </c>
      <c r="G78" s="17">
        <f>Details2!G966</f>
        <v>1426</v>
      </c>
      <c r="H78" s="17">
        <f>Details2!H966</f>
        <v>1522</v>
      </c>
      <c r="I78" s="17">
        <f>Details2!I966</f>
        <v>1436</v>
      </c>
      <c r="J78" s="17">
        <f>Details2!J966</f>
        <v>1612</v>
      </c>
      <c r="K78" s="17">
        <f>Details2!K966</f>
        <v>1708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1283</v>
      </c>
      <c r="G79" s="17">
        <f>Details2!G967</f>
        <v>1628</v>
      </c>
      <c r="H79" s="17">
        <f>Details2!H967</f>
        <v>1444</v>
      </c>
      <c r="I79" s="17">
        <f>Details2!I967</f>
        <v>1474</v>
      </c>
      <c r="J79" s="17">
        <f>Details2!J967</f>
        <v>1430</v>
      </c>
      <c r="K79" s="17">
        <f>Details2!K967</f>
        <v>0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1027</v>
      </c>
      <c r="G80" s="17">
        <f>Details2!G968</f>
        <v>1354</v>
      </c>
      <c r="H80" s="17">
        <f>Details2!H968</f>
        <v>1576</v>
      </c>
      <c r="I80" s="17">
        <f>Details2!I968</f>
        <v>1520</v>
      </c>
      <c r="J80" s="17">
        <f>Details2!J968</f>
        <v>1635</v>
      </c>
      <c r="K80" s="17">
        <f>Details2!K968</f>
        <v>1531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6667</v>
      </c>
      <c r="G81" s="17">
        <f>Details2!G969</f>
        <v>5374</v>
      </c>
      <c r="H81" s="17">
        <f>Details2!H969</f>
        <v>4672</v>
      </c>
      <c r="I81" s="17">
        <f>Details2!I969</f>
        <v>4582</v>
      </c>
      <c r="J81" s="17">
        <f>Details2!J969</f>
        <v>5681</v>
      </c>
      <c r="K81" s="17">
        <f>Details2!K969</f>
        <v>0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1289</v>
      </c>
      <c r="G82" s="17">
        <f>Details2!G970</f>
        <v>1358</v>
      </c>
      <c r="H82" s="17">
        <f>Details2!H970</f>
        <v>1352</v>
      </c>
      <c r="I82" s="17">
        <f>Details2!I970</f>
        <v>1295</v>
      </c>
      <c r="J82" s="17">
        <f>Details2!J970</f>
        <v>1249</v>
      </c>
      <c r="K82" s="17">
        <f>Details2!K970</f>
        <v>1110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2240</v>
      </c>
      <c r="G84" s="17">
        <f>Details2!G972</f>
        <v>2298</v>
      </c>
      <c r="H84" s="17">
        <f>Details2!H972</f>
        <v>2386</v>
      </c>
      <c r="I84" s="17">
        <f>Details2!I972</f>
        <v>2217</v>
      </c>
      <c r="J84" s="17">
        <f>Details2!J972</f>
        <v>2168</v>
      </c>
      <c r="K84" s="17">
        <f>Details2!K972</f>
        <v>2273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876</v>
      </c>
      <c r="G85" s="17">
        <f>Details2!G973</f>
        <v>496</v>
      </c>
      <c r="H85" s="17">
        <f>Details2!H973</f>
        <v>780</v>
      </c>
      <c r="I85" s="17">
        <f>Details2!I973</f>
        <v>611</v>
      </c>
      <c r="J85" s="17">
        <f>Details2!J973</f>
        <v>486</v>
      </c>
      <c r="K85" s="17">
        <f>Details2!K973</f>
        <v>355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713</v>
      </c>
      <c r="G86" s="17">
        <f>Details2!G974</f>
        <v>657</v>
      </c>
      <c r="H86" s="17">
        <f>Details2!H974</f>
        <v>648</v>
      </c>
      <c r="I86" s="17">
        <f>Details2!I974</f>
        <v>771</v>
      </c>
      <c r="J86" s="17">
        <f>Details2!J974</f>
        <v>721</v>
      </c>
      <c r="K86" s="17">
        <f>Details2!K974</f>
        <v>623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927</v>
      </c>
      <c r="G88" s="17">
        <f>Details2!G976</f>
        <v>1006</v>
      </c>
      <c r="H88" s="17">
        <f>Details2!H976</f>
        <v>1043</v>
      </c>
      <c r="I88" s="17">
        <f>Details2!I976</f>
        <v>976</v>
      </c>
      <c r="J88" s="17">
        <f>Details2!J976</f>
        <v>1192</v>
      </c>
      <c r="K88" s="17" t="str">
        <f>Details2!K976</f>
        <v>NULL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I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216</v>
      </c>
      <c r="G90" s="17">
        <f>Details2!G978</f>
        <v>196</v>
      </c>
      <c r="H90" s="17">
        <f>Details2!H978</f>
        <v>177</v>
      </c>
      <c r="I90" s="17">
        <f>Details2!I978</f>
        <v>161</v>
      </c>
      <c r="J90" s="17">
        <f>Details2!J978</f>
        <v>178</v>
      </c>
      <c r="K90" s="17">
        <f>Details2!K978</f>
        <v>0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5255</v>
      </c>
      <c r="G91" s="17">
        <f>Details2!G979</f>
        <v>4562</v>
      </c>
      <c r="H91" s="17">
        <f>Details2!H979</f>
        <v>4626</v>
      </c>
      <c r="I91" s="17">
        <f>Details2!I979</f>
        <v>3970</v>
      </c>
      <c r="J91" s="17">
        <f>Details2!J979</f>
        <v>4589</v>
      </c>
      <c r="K91" s="17">
        <f>Details2!K979</f>
        <v>4529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987</v>
      </c>
      <c r="G92" s="17">
        <f>Details2!G980</f>
        <v>844</v>
      </c>
      <c r="H92" s="17">
        <f>Details2!H980</f>
        <v>1001</v>
      </c>
      <c r="I92" s="17">
        <f>Details2!I980</f>
        <v>848</v>
      </c>
      <c r="J92" s="17">
        <f>Details2!J980</f>
        <v>648</v>
      </c>
      <c r="K92" s="17">
        <f>Details2!K980</f>
        <v>535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73</v>
      </c>
      <c r="G93" s="17">
        <f>Details2!G981</f>
        <v>70</v>
      </c>
      <c r="H93" s="17">
        <f>Details2!H981</f>
        <v>100</v>
      </c>
      <c r="I93" s="17">
        <f>Details2!I981</f>
        <v>90</v>
      </c>
      <c r="J93" s="17">
        <f>Details2!J981</f>
        <v>61</v>
      </c>
      <c r="K93" s="17">
        <f>Details2!K981</f>
        <v>49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3493</v>
      </c>
      <c r="G94" s="17">
        <f>Details2!G982</f>
        <v>2398</v>
      </c>
      <c r="H94" s="17">
        <f>Details2!H982</f>
        <v>2754</v>
      </c>
      <c r="I94" s="17">
        <f>Details2!I982</f>
        <v>2782</v>
      </c>
      <c r="J94" s="17">
        <f>Details2!J982</f>
        <v>3568</v>
      </c>
      <c r="K94" s="17">
        <f>Details2!K982</f>
        <v>3670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6165</v>
      </c>
      <c r="G95" s="17">
        <f>Details2!G983</f>
        <v>7914</v>
      </c>
      <c r="H95" s="17">
        <f>Details2!H983</f>
        <v>7342</v>
      </c>
      <c r="I95" s="17">
        <f>Details2!I983</f>
        <v>8525</v>
      </c>
      <c r="J95" s="17">
        <f>Details2!J983</f>
        <v>10964</v>
      </c>
      <c r="K95" s="17">
        <f>Details2!K983</f>
        <v>11019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3444</v>
      </c>
      <c r="G96" s="17">
        <f>Details2!G984</f>
        <v>3349</v>
      </c>
      <c r="H96" s="17">
        <f>Details2!H984</f>
        <v>3645</v>
      </c>
      <c r="I96" s="17">
        <f>Details2!I984</f>
        <v>3462</v>
      </c>
      <c r="J96" s="17">
        <f>Details2!J984</f>
        <v>3415</v>
      </c>
      <c r="K96" s="17">
        <f>Details2!K984</f>
        <v>3281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6163</v>
      </c>
      <c r="G99" s="17">
        <f>Details2!G987</f>
        <v>6624</v>
      </c>
      <c r="H99" s="17">
        <f>Details2!H987</f>
        <v>5738</v>
      </c>
      <c r="I99" s="17">
        <f>Details2!I987</f>
        <v>5532</v>
      </c>
      <c r="J99" s="17">
        <f>Details2!J987</f>
        <v>6105</v>
      </c>
      <c r="K99" s="17">
        <f>Details2!K987</f>
        <v>6126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393</v>
      </c>
      <c r="G100" s="17">
        <f>Details2!G988</f>
        <v>322</v>
      </c>
      <c r="H100" s="17">
        <f>Details2!H988</f>
        <v>424</v>
      </c>
      <c r="I100" s="17">
        <f>Details2!I988</f>
        <v>329</v>
      </c>
      <c r="J100" s="17">
        <f>Details2!J988</f>
        <v>314</v>
      </c>
      <c r="K100" s="17">
        <f>Details2!K988</f>
        <v>266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I</v>
      </c>
      <c r="F113" s="17" t="str">
        <f>Details2!F1001</f>
        <v>NULL</v>
      </c>
      <c r="G113" s="17" t="str">
        <f>Details2!G1001</f>
        <v>NULL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1939</v>
      </c>
      <c r="G114" s="17">
        <f>Details2!G1002</f>
        <v>1980</v>
      </c>
      <c r="H114" s="17">
        <f>Details2!H1002</f>
        <v>1628</v>
      </c>
      <c r="I114" s="17">
        <f>Details2!I1002</f>
        <v>1529</v>
      </c>
      <c r="J114" s="17">
        <f>Details2!J1002</f>
        <v>1423</v>
      </c>
      <c r="K114" s="17">
        <f>Details2!K1002</f>
        <v>1550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486</v>
      </c>
      <c r="G117" s="17">
        <f>Details2!G1005</f>
        <v>259</v>
      </c>
      <c r="H117" s="17">
        <f>Details2!H1005</f>
        <v>460</v>
      </c>
      <c r="I117" s="17">
        <f>Details2!I1005</f>
        <v>491</v>
      </c>
      <c r="J117" s="17">
        <f>Details2!J1005</f>
        <v>358</v>
      </c>
      <c r="K117" s="17">
        <f>Details2!K1005</f>
        <v>1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2035</v>
      </c>
      <c r="G118" s="17">
        <f>Details2!G1006</f>
        <v>2124</v>
      </c>
      <c r="H118" s="17">
        <f>Details2!H1006</f>
        <v>2074</v>
      </c>
      <c r="I118" s="17">
        <f>Details2!I1006</f>
        <v>2037</v>
      </c>
      <c r="J118" s="17">
        <f>Details2!J1006</f>
        <v>2397</v>
      </c>
      <c r="K118" s="17">
        <f>Details2!K1006</f>
        <v>2309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380</v>
      </c>
      <c r="G119" s="17">
        <f>Details2!G1007</f>
        <v>242</v>
      </c>
      <c r="H119" s="17">
        <f>Details2!H1007</f>
        <v>348</v>
      </c>
      <c r="I119" s="17">
        <f>Details2!I1007</f>
        <v>375</v>
      </c>
      <c r="J119" s="17">
        <f>Details2!J1007</f>
        <v>0</v>
      </c>
      <c r="K119" s="17">
        <f>Details2!K1007</f>
        <v>0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7458</v>
      </c>
      <c r="G120" s="17">
        <f>Details2!G1008</f>
        <v>7274</v>
      </c>
      <c r="H120" s="17">
        <f>Details2!H1008</f>
        <v>7601</v>
      </c>
      <c r="I120" s="17">
        <f>Details2!I1008</f>
        <v>7548</v>
      </c>
      <c r="J120" s="17">
        <f>Details2!J1008</f>
        <v>7916</v>
      </c>
      <c r="K120" s="17">
        <f>Details2!K1008</f>
        <v>7463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620</v>
      </c>
      <c r="G121" s="17">
        <f>Details2!G1009</f>
        <v>658</v>
      </c>
      <c r="H121" s="17">
        <f>Details2!H1009</f>
        <v>612</v>
      </c>
      <c r="I121" s="17">
        <f>Details2!I1009</f>
        <v>577</v>
      </c>
      <c r="J121" s="17">
        <f>Details2!J1009</f>
        <v>562</v>
      </c>
      <c r="K121" s="17">
        <f>Details2!K1009</f>
        <v>222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1153</v>
      </c>
      <c r="G123" s="17">
        <f>Details2!G1011</f>
        <v>1115</v>
      </c>
      <c r="H123" s="17">
        <f>Details2!H1011</f>
        <v>1172</v>
      </c>
      <c r="I123" s="17">
        <f>Details2!I1011</f>
        <v>1109</v>
      </c>
      <c r="J123" s="17">
        <f>Details2!J1011</f>
        <v>798</v>
      </c>
      <c r="K123" s="17">
        <f>Details2!K1011</f>
        <v>665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1754</v>
      </c>
      <c r="G124" s="17">
        <f>Details2!G1012</f>
        <v>1671</v>
      </c>
      <c r="H124" s="17">
        <f>Details2!H1012</f>
        <v>1505</v>
      </c>
      <c r="I124" s="17">
        <f>Details2!I1012</f>
        <v>1652</v>
      </c>
      <c r="J124" s="17">
        <f>Details2!J1012</f>
        <v>1764</v>
      </c>
      <c r="K124" s="17">
        <f>Details2!K1012</f>
        <v>1626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 t="str">
        <f>Details2!F1013</f>
        <v>NULL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2671</v>
      </c>
      <c r="G127" s="17">
        <f>Details2!G1015</f>
        <v>2360</v>
      </c>
      <c r="H127" s="17">
        <f>Details2!H1015</f>
        <v>2476</v>
      </c>
      <c r="I127" s="17">
        <f>Details2!I1015</f>
        <v>2600</v>
      </c>
      <c r="J127" s="17">
        <f>Details2!J1015</f>
        <v>2675</v>
      </c>
      <c r="K127" s="17">
        <f>Details2!K1015</f>
        <v>3090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 t="str">
        <f>Details2!F1016</f>
        <v>NULL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42</v>
      </c>
      <c r="G131" s="17">
        <f>Details2!G1019</f>
        <v>39</v>
      </c>
      <c r="H131" s="17">
        <f>Details2!H1019</f>
        <v>44</v>
      </c>
      <c r="I131" s="17">
        <f>Details2!I1019</f>
        <v>17</v>
      </c>
      <c r="J131" s="17">
        <f>Details2!J1019</f>
        <v>6</v>
      </c>
      <c r="K131" s="17">
        <f>Details2!K1019</f>
        <v>6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5897</v>
      </c>
      <c r="G134" s="17">
        <f>Details2!G1022</f>
        <v>6377</v>
      </c>
      <c r="H134" s="17">
        <f>Details2!H1022</f>
        <v>6404</v>
      </c>
      <c r="I134" s="17">
        <f>Details2!I1022</f>
        <v>6565</v>
      </c>
      <c r="J134" s="17">
        <f>Details2!J1022</f>
        <v>5915</v>
      </c>
      <c r="K134" s="17">
        <f>Details2!K1022</f>
        <v>5367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1192</v>
      </c>
      <c r="G135" s="17">
        <f>Details2!G1023</f>
        <v>1271</v>
      </c>
      <c r="H135" s="17">
        <f>Details2!H1023</f>
        <v>1126</v>
      </c>
      <c r="I135" s="17">
        <f>Details2!I1023</f>
        <v>1123</v>
      </c>
      <c r="J135" s="17">
        <f>Details2!J1023</f>
        <v>1052</v>
      </c>
      <c r="K135" s="17">
        <f>Details2!K1023</f>
        <v>847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330</v>
      </c>
      <c r="G136" s="17">
        <f>Details2!G1024</f>
        <v>381</v>
      </c>
      <c r="H136" s="17">
        <f>Details2!H1024</f>
        <v>351</v>
      </c>
      <c r="I136" s="17">
        <f>Details2!I1024</f>
        <v>311</v>
      </c>
      <c r="J136" s="17">
        <f>Details2!J1024</f>
        <v>277</v>
      </c>
      <c r="K136" s="17">
        <f>Details2!K1024</f>
        <v>298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1032</v>
      </c>
      <c r="G143" s="17">
        <f>Details2!G1031</f>
        <v>828</v>
      </c>
      <c r="H143" s="17">
        <f>Details2!H1031</f>
        <v>850</v>
      </c>
      <c r="I143" s="17">
        <f>Details2!I1031</f>
        <v>831</v>
      </c>
      <c r="J143" s="17">
        <f>Details2!J1031</f>
        <v>892</v>
      </c>
      <c r="K143" s="17">
        <f>Details2!K1031</f>
        <v>891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/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3239</v>
      </c>
      <c r="G146" s="17">
        <f>Details2!G1034</f>
        <v>5492</v>
      </c>
      <c r="H146" s="17">
        <f>Details2!H1034</f>
        <v>5347</v>
      </c>
      <c r="I146" s="17">
        <f>Details2!I1034</f>
        <v>5598</v>
      </c>
      <c r="J146" s="17">
        <f>Details2!J1034</f>
        <v>5778</v>
      </c>
      <c r="K146" s="17">
        <f>Details2!K1034</f>
        <v>5820</v>
      </c>
      <c r="L146" s="26"/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1620</v>
      </c>
      <c r="G147" s="17">
        <f>Details2!G1035</f>
        <v>2472</v>
      </c>
      <c r="H147" s="17">
        <f>Details2!H1035</f>
        <v>2960</v>
      </c>
      <c r="I147" s="17">
        <f>Details2!I1035</f>
        <v>2618</v>
      </c>
      <c r="J147" s="17">
        <f>Details2!J1035</f>
        <v>2995</v>
      </c>
      <c r="K147" s="17">
        <f>Details2!K1035</f>
        <v>3152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17206</v>
      </c>
      <c r="G151" s="18">
        <f t="shared" si="0"/>
        <v>12540</v>
      </c>
      <c r="H151" s="18">
        <f t="shared" si="0"/>
        <v>13035</v>
      </c>
      <c r="I151" s="18">
        <f t="shared" si="0"/>
        <v>13592</v>
      </c>
      <c r="J151" s="18">
        <f t="shared" si="0"/>
        <v>12846</v>
      </c>
      <c r="K151" s="18">
        <f t="shared" si="0"/>
        <v>12616</v>
      </c>
      <c r="L151" s="2"/>
    </row>
    <row r="152" spans="2:12" x14ac:dyDescent="0.2">
      <c r="B152" s="14" t="s">
        <v>135</v>
      </c>
      <c r="C152" s="9"/>
      <c r="F152" s="18">
        <f>SUM(F71:F117)</f>
        <v>52673</v>
      </c>
      <c r="G152" s="18">
        <f t="shared" ref="G152:K152" si="1">SUM(G71:G117)</f>
        <v>47697</v>
      </c>
      <c r="H152" s="18">
        <f t="shared" si="1"/>
        <v>46856</v>
      </c>
      <c r="I152" s="18">
        <f t="shared" si="1"/>
        <v>46152</v>
      </c>
      <c r="J152" s="18">
        <f t="shared" si="1"/>
        <v>51206</v>
      </c>
      <c r="K152" s="18">
        <f t="shared" si="1"/>
        <v>41154</v>
      </c>
      <c r="L152" s="21"/>
    </row>
    <row r="153" spans="2:12" x14ac:dyDescent="0.2">
      <c r="B153" s="14" t="s">
        <v>427</v>
      </c>
      <c r="C153" s="9"/>
      <c r="F153" s="18">
        <f>SUM(F146:F147)</f>
        <v>4859</v>
      </c>
      <c r="G153" s="18">
        <f t="shared" ref="G153:K153" si="2">SUM(G146:G147)</f>
        <v>7964</v>
      </c>
      <c r="H153" s="18">
        <f t="shared" si="2"/>
        <v>8307</v>
      </c>
      <c r="I153" s="18">
        <f t="shared" si="2"/>
        <v>8216</v>
      </c>
      <c r="J153" s="18">
        <f t="shared" si="2"/>
        <v>8773</v>
      </c>
      <c r="K153" s="18">
        <f t="shared" si="2"/>
        <v>8972</v>
      </c>
      <c r="L153" s="27"/>
    </row>
    <row r="154" spans="2:12" x14ac:dyDescent="0.2">
      <c r="B154" s="14" t="s">
        <v>311</v>
      </c>
      <c r="C154" s="9"/>
      <c r="F154" s="18">
        <f>SUM(F118:F145)</f>
        <v>24564</v>
      </c>
      <c r="G154" s="18">
        <f t="shared" ref="G154:K154" si="3">SUM(G118:G145)</f>
        <v>24340</v>
      </c>
      <c r="H154" s="18">
        <f t="shared" si="3"/>
        <v>24563</v>
      </c>
      <c r="I154" s="18">
        <f t="shared" si="3"/>
        <v>24745</v>
      </c>
      <c r="J154" s="18">
        <f t="shared" si="3"/>
        <v>24254</v>
      </c>
      <c r="K154" s="18">
        <f t="shared" si="3"/>
        <v>22784</v>
      </c>
      <c r="L154" s="27"/>
    </row>
    <row r="155" spans="2:12" x14ac:dyDescent="0.2">
      <c r="B155" s="14" t="s">
        <v>139</v>
      </c>
      <c r="C155" s="9"/>
      <c r="F155" s="18">
        <f t="shared" ref="F155:K155" si="4">SUM(F5:F147)</f>
        <v>99302</v>
      </c>
      <c r="G155" s="18">
        <f t="shared" si="4"/>
        <v>92541</v>
      </c>
      <c r="H155" s="18">
        <f t="shared" si="4"/>
        <v>92761</v>
      </c>
      <c r="I155" s="18">
        <f t="shared" si="4"/>
        <v>92705</v>
      </c>
      <c r="J155" s="18">
        <f t="shared" si="4"/>
        <v>97079</v>
      </c>
      <c r="K155" s="18">
        <f t="shared" si="4"/>
        <v>85526</v>
      </c>
      <c r="L155" s="2"/>
    </row>
    <row r="156" spans="2:12" x14ac:dyDescent="0.2">
      <c r="L156" s="2"/>
    </row>
    <row r="157" spans="2:12" x14ac:dyDescent="0.2">
      <c r="B157" s="15" t="s">
        <v>392</v>
      </c>
      <c r="C157" s="3"/>
      <c r="D157" s="3"/>
      <c r="E157" s="3"/>
      <c r="F157" s="43" t="str">
        <f>IF(F151='Claims per Disp or Visits'!C14,"yes","no")</f>
        <v>yes</v>
      </c>
      <c r="G157" s="43" t="str">
        <f>IF(G151='Claims per Disp or Visits'!D14,"yes","no")</f>
        <v>yes</v>
      </c>
      <c r="H157" s="43" t="str">
        <f>IF(H151='Claims per Disp or Visits'!E14,"yes","no")</f>
        <v>yes</v>
      </c>
      <c r="I157" s="43" t="str">
        <f>IF(I151='Claims per Disp or Visits'!F14,"yes","no")</f>
        <v>yes</v>
      </c>
      <c r="J157" s="43" t="str">
        <f>IF(J151='Claims per Disp or Visits'!G14,"yes","no")</f>
        <v>yes</v>
      </c>
      <c r="K157" s="43" t="str">
        <f>IF(K151='Claims per Disp or Visits'!H14,"yes","no")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IF(F152='Claims per Disp or Visits'!C15,"yes","no")</f>
        <v>yes</v>
      </c>
      <c r="G158" s="43" t="str">
        <f>IF(G152='Claims per Disp or Visits'!D15,"yes","no")</f>
        <v>yes</v>
      </c>
      <c r="H158" s="43" t="str">
        <f>IF(H152='Claims per Disp or Visits'!E15,"yes","no")</f>
        <v>yes</v>
      </c>
      <c r="I158" s="43" t="str">
        <f>IF(I152='Claims per Disp or Visits'!F15,"yes","no")</f>
        <v>yes</v>
      </c>
      <c r="J158" s="43" t="str">
        <f>IF(J152='Claims per Disp or Visits'!G15,"yes","no")</f>
        <v>yes</v>
      </c>
      <c r="K158" s="43" t="str">
        <f>IF(K152='Claims per Disp or Visits'!H15,"yes","no")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IF(F154='Claims per Disp or Visits'!C16,"yes","no")</f>
        <v>yes</v>
      </c>
      <c r="G159" s="43" t="str">
        <f>IF(G154='Claims per Disp or Visits'!D16,"yes","no")</f>
        <v>yes</v>
      </c>
      <c r="H159" s="43" t="str">
        <f>IF(H154='Claims per Disp or Visits'!E16,"yes","no")</f>
        <v>yes</v>
      </c>
      <c r="I159" s="43" t="str">
        <f>IF(I154='Claims per Disp or Visits'!F16,"yes","no")</f>
        <v>yes</v>
      </c>
      <c r="J159" s="43" t="str">
        <f>IF(J154='Claims per Disp or Visits'!G16,"yes","no")</f>
        <v>yes</v>
      </c>
      <c r="K159" s="43" t="str">
        <f>IF(K154='Claims per Disp or Visits'!H16,"yes","no")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IF(F153='Claims per Disp or Visits'!C17,"yes","no")</f>
        <v>yes</v>
      </c>
      <c r="G160" s="43" t="str">
        <f>IF(G153='Claims per Disp or Visits'!D17,"yes","no")</f>
        <v>yes</v>
      </c>
      <c r="H160" s="43" t="str">
        <f>IF(H153='Claims per Disp or Visits'!E17,"yes","no")</f>
        <v>yes</v>
      </c>
      <c r="I160" s="43" t="str">
        <f>IF(I153='Claims per Disp or Visits'!F17,"yes","no")</f>
        <v>yes</v>
      </c>
      <c r="J160" s="43" t="str">
        <f>IF(J153='Claims per Disp or Visits'!G17,"yes","no")</f>
        <v>yes</v>
      </c>
      <c r="K160" s="43" t="str">
        <f>IF(K153='Claims per Disp or Visits'!H17,"yes","no")</f>
        <v>yes</v>
      </c>
      <c r="L160" s="27"/>
    </row>
    <row r="161" spans="2:11" x14ac:dyDescent="0.2">
      <c r="B161" s="15" t="s">
        <v>395</v>
      </c>
      <c r="F161" s="43" t="str">
        <f>IF(F155='Claims per Disp or Visits'!C18,"yes","no")</f>
        <v>yes</v>
      </c>
      <c r="G161" s="43" t="str">
        <f>IF(G155='Claims per Disp or Visits'!D18,"yes","no")</f>
        <v>yes</v>
      </c>
      <c r="H161" s="43" t="str">
        <f>IF(H155='Claims per Disp or Visits'!E18,"yes","no")</f>
        <v>yes</v>
      </c>
      <c r="I161" s="43" t="str">
        <f>IF(I155='Claims per Disp or Visits'!F18,"yes","no")</f>
        <v>yes</v>
      </c>
      <c r="J161" s="43" t="str">
        <f>IF(J155='Claims per Disp or Visits'!G18,"yes","no")</f>
        <v>yes</v>
      </c>
      <c r="K161" s="43" t="str">
        <f>IF(K155='Claims per Disp or Visits'!H18,"yes","no")</f>
        <v>yes</v>
      </c>
    </row>
    <row r="162" spans="2:11" x14ac:dyDescent="0.2">
      <c r="K162" s="43"/>
    </row>
  </sheetData>
  <sheetProtection algorithmName="SHA-512" hashValue="cjJXhNKwRihCgmjiAqKce2jxr9eQzdMFZXqCk9DXyOB8zOspZw5Z9K5EpMcucNmdg8V2mY2Fep82mQ4roBhYpw==" saltValue="HF+7ZrFK6peaEo8PXo9DOQ==" spinCount="100000" sheet="1" objects="1" scenarios="1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9" t="s">
        <v>464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123</v>
      </c>
      <c r="H3" s="2"/>
    </row>
    <row r="4" spans="1:12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5.1654560129136398E-2</v>
      </c>
      <c r="G6" s="33">
        <f>IF($E6="h",'IP Claims by DMIS ID'!G6/'IP Disp by DMISID'!G6," ")</f>
        <v>7.3654390934844188E-2</v>
      </c>
      <c r="H6" s="33">
        <f>IF($E6="h",'IP Claims by DMIS ID'!H6/'IP Disp by DMISID'!H6," ")</f>
        <v>5.6056701030927837E-2</v>
      </c>
      <c r="I6" s="33">
        <f>IF($E6="h",'IP Claims by DMIS ID'!I6/'IP Disp by DMISID'!I6," ")</f>
        <v>4.5259938837920489E-2</v>
      </c>
      <c r="J6" s="33">
        <f>IF($E6="h",'IP Claims by DMIS ID'!J6/'IP Disp by DMISID'!J6," ")</f>
        <v>6.9095477386934667E-2</v>
      </c>
      <c r="K6" s="34">
        <f>IF($E6="h",'IP Claims by DMIS ID'!K6/'IP Disp by DMISID'!K6," ")</f>
        <v>5.434782608695652E-2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/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3.1375703942075624E-2</v>
      </c>
      <c r="G10" s="33">
        <f>IF($E10="h",'IP Claims by DMIS ID'!G10/'IP Disp by DMISID'!G10," ")</f>
        <v>2.843772498200144E-2</v>
      </c>
      <c r="H10" s="33">
        <f>IF($E10="h",'IP Claims by DMIS ID'!H10/'IP Disp by DMISID'!H10," ")</f>
        <v>3.5362121727303637E-2</v>
      </c>
      <c r="I10" s="33">
        <f>IF($E10="h",'IP Claims by DMIS ID'!I10/'IP Disp by DMISID'!I10," ")</f>
        <v>2.6859504132231406E-2</v>
      </c>
      <c r="J10" s="33">
        <f>IF($E10="h",'IP Claims by DMIS ID'!J10/'IP Disp by DMISID'!J10," ")</f>
        <v>3.1032078103207811E-2</v>
      </c>
      <c r="K10" s="33">
        <f>IF(E10="h",'IP Claims by DMIS ID'!K10/'IP Disp by DMISID'!K10," ")</f>
        <v>1.9161676646706587E-2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#VALUE!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3.4047919293820936E-2</v>
      </c>
      <c r="G16" s="33">
        <f>IF($E16="h",'IP Claims by DMIS ID'!G16/'IP Disp by DMISID'!G16," ")</f>
        <v>2.2994952327537857E-2</v>
      </c>
      <c r="H16" s="33">
        <f>IF($E16="h",'IP Claims by DMIS ID'!H16/'IP Disp by DMISID'!H16," ")</f>
        <v>1.9889502762430938E-2</v>
      </c>
      <c r="I16" s="33">
        <f>IF($E16="h",'IP Claims by DMIS ID'!I16/'IP Disp by DMISID'!I16," ")</f>
        <v>2.4640657084188913E-2</v>
      </c>
      <c r="J16" s="33">
        <f>IF($E16="h",'IP Claims by DMIS ID'!J16/'IP Disp by DMISID'!J16," ")</f>
        <v>2.1354166666666667E-2</v>
      </c>
      <c r="K16" s="33">
        <f>IF(E16="h",'IP Claims by DMIS ID'!K16/'IP Disp by DMISID'!K16," ")</f>
        <v>4.6511627906976744E-3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/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0</v>
      </c>
      <c r="G22" s="33">
        <f>IF($E22="h",'IP Claims by DMIS ID'!G22/'IP Disp by DMISID'!G22," ")</f>
        <v>0</v>
      </c>
      <c r="H22" s="33">
        <f>IF($E22="h",'IP Claims by DMIS ID'!H22/'IP Disp by DMISID'!H22," ")</f>
        <v>3.6036036036036036E-2</v>
      </c>
      <c r="I22" s="33">
        <f>IF($E22="h",'IP Claims by DMIS ID'!I22/'IP Disp by DMISID'!I22," ")</f>
        <v>1.7621145374449341E-2</v>
      </c>
      <c r="J22" s="33">
        <f>IF($E22="h",'IP Claims by DMIS ID'!J22/'IP Disp by DMISID'!J22," ")</f>
        <v>9.5238095238095247E-3</v>
      </c>
      <c r="K22" s="33">
        <f>IF(E22="h",'IP Claims by DMIS ID'!K22/'IP Disp by DMISID'!K22," ")</f>
        <v>2.3809523809523808E-2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0.10984848484848485</v>
      </c>
      <c r="G26" s="33">
        <f>IF($E26="h",'IP Claims by DMIS ID'!G26/'IP Disp by DMISID'!G26," ")</f>
        <v>0</v>
      </c>
      <c r="H26" s="33" t="e">
        <f>IF($E26="h",'IP Claims by DMIS ID'!H26/'IP Disp by DMISID'!H26," ")</f>
        <v>#DIV/0!</v>
      </c>
      <c r="I26" s="33" t="e">
        <f>IF($E26="h",'IP Claims by DMIS ID'!I26/'IP Disp by DMISID'!I26," ")</f>
        <v>#VALUE!</v>
      </c>
      <c r="J26" s="33" t="e">
        <f>IF($E26="h",'IP Claims by DMIS ID'!J26/'IP Disp by DMISID'!J26," ")</f>
        <v>#VALUE!</v>
      </c>
      <c r="K26" s="33" t="e">
        <f>IF(E26="h",'IP Claims by DMIS ID'!K26/'IP Disp by DMISID'!K26," ")</f>
        <v>#VALUE!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4.3178973717146435E-2</v>
      </c>
      <c r="G27" s="33">
        <f>IF($E27="h",'IP Claims by DMIS ID'!G27/'IP Disp by DMISID'!G27," ")</f>
        <v>3.8272279934390377E-2</v>
      </c>
      <c r="H27" s="33">
        <f>IF($E27="h",'IP Claims by DMIS ID'!H27/'IP Disp by DMISID'!H27," ")</f>
        <v>3.0418250950570342E-2</v>
      </c>
      <c r="I27" s="33">
        <f>IF($E27="h",'IP Claims by DMIS ID'!I27/'IP Disp by DMISID'!I27," ")</f>
        <v>2.1369863013698632E-2</v>
      </c>
      <c r="J27" s="33">
        <f>IF($E27="h",'IP Claims by DMIS ID'!J27/'IP Disp by DMISID'!J27," ")</f>
        <v>3.6996735582154515E-2</v>
      </c>
      <c r="K27" s="33">
        <f>IF(E27="h",'IP Claims by DMIS ID'!K27/'IP Disp by DMISID'!K27," ")</f>
        <v>1.3003901170351106E-3</v>
      </c>
      <c r="L27" s="38"/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/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3.9603960396039604E-2</v>
      </c>
      <c r="G32" s="33">
        <f>IF($E32="h",'IP Claims by DMIS ID'!G32/'IP Disp by DMISID'!G32," ")</f>
        <v>4.502923976608187E-2</v>
      </c>
      <c r="H32" s="33">
        <f>IF($E32="h",'IP Claims by DMIS ID'!H32/'IP Disp by DMISID'!H32," ")</f>
        <v>1.3650151668351871E-2</v>
      </c>
      <c r="I32" s="33">
        <f>IF($E32="h",'IP Claims by DMIS ID'!I32/'IP Disp by DMISID'!I32," ")</f>
        <v>4.3814432989690719E-2</v>
      </c>
      <c r="J32" s="33">
        <f>IF($E32="h",'IP Claims by DMIS ID'!J32/'IP Disp by DMISID'!J32," ")</f>
        <v>4.4621888210427431E-2</v>
      </c>
      <c r="K32" s="33">
        <f>IF(E32="h",'IP Claims by DMIS ID'!K32/'IP Disp by DMISID'!K32," ")</f>
        <v>3.0511060259344011E-2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8.7935656836461124E-2</v>
      </c>
      <c r="G39" s="33">
        <f>IF($E39="h",'IP Claims by DMIS ID'!G39/'IP Disp by DMISID'!G39," ")</f>
        <v>9.4898518924849143E-2</v>
      </c>
      <c r="H39" s="33">
        <f>IF($E39="h",'IP Claims by DMIS ID'!H39/'IP Disp by DMISID'!H39," ")</f>
        <v>7.5890251021599534E-2</v>
      </c>
      <c r="I39" s="33">
        <f>IF($E39="h",'IP Claims by DMIS ID'!I39/'IP Disp by DMISID'!I39," ")</f>
        <v>7.1180555555555552E-2</v>
      </c>
      <c r="J39" s="33">
        <f>IF($E39="h",'IP Claims by DMIS ID'!J39/'IP Disp by DMISID'!J39," ")</f>
        <v>4.8971596474045058E-3</v>
      </c>
      <c r="K39" s="33">
        <f>IF(E39="h",'IP Claims by DMIS ID'!K39/'IP Disp by DMISID'!K39," ")</f>
        <v>2.6449643947100712E-2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3.6518563603164945E-2</v>
      </c>
      <c r="G47" s="33" t="e">
        <f>IF($E47="h",'IP Claims by DMIS ID'!G47/'IP Disp by DMISID'!G47," ")</f>
        <v>#DIV/0!</v>
      </c>
      <c r="H47" s="33" t="e">
        <f>IF($E47="h",'IP Claims by DMIS ID'!H47/'IP Disp by DMISID'!H47," ")</f>
        <v>#DIV/0!</v>
      </c>
      <c r="I47" s="33" t="e">
        <f>IF($E47="h",'IP Claims by DMIS ID'!I47/'IP Disp by DMISID'!I47," ")</f>
        <v>#VALUE!</v>
      </c>
      <c r="J47" s="33" t="e">
        <f>IF($E47="h",'IP Claims by DMIS ID'!J47/'IP Disp by DMISID'!J47," ")</f>
        <v>#VALUE!</v>
      </c>
      <c r="K47" s="33" t="e">
        <f>IF(E47="h",'IP Claims by DMIS ID'!K47/'IP Disp by DMISID'!K47," ")</f>
        <v>#VALUE!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9.3795093795093799E-3</v>
      </c>
      <c r="G49" s="33">
        <f>IF($E49="h",'IP Claims by DMIS ID'!G49/'IP Disp by DMISID'!G49," ")</f>
        <v>7.5357950263752827E-3</v>
      </c>
      <c r="H49" s="33">
        <f>IF($E49="h",'IP Claims by DMIS ID'!H49/'IP Disp by DMISID'!H49," ")</f>
        <v>1.5957446808510637E-2</v>
      </c>
      <c r="I49" s="33">
        <f>IF($E49="h",'IP Claims by DMIS ID'!I49/'IP Disp by DMISID'!I49," ")</f>
        <v>1.2274368231046931E-2</v>
      </c>
      <c r="J49" s="33">
        <f>IF($E49="h",'IP Claims by DMIS ID'!J49/'IP Disp by DMISID'!J49," ")</f>
        <v>2.0504731861198739E-2</v>
      </c>
      <c r="K49" s="33">
        <f>IF(E49="h",'IP Claims by DMIS ID'!K49/'IP Disp by DMISID'!K49," ")</f>
        <v>5.3120849933598934E-3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/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2.8985507246376812E-2</v>
      </c>
      <c r="G74" s="33">
        <f>IF($E74="h",'IP Claims by DMIS ID'!G74/'IP Disp by DMISID'!G74," ")</f>
        <v>4.6916890080428951E-2</v>
      </c>
      <c r="H74" s="33">
        <f>IF($E74="h",'IP Claims by DMIS ID'!H74/'IP Disp by DMISID'!H74," ")</f>
        <v>2.8301886792452831E-2</v>
      </c>
      <c r="I74" s="33">
        <f>IF($E74="h",'IP Claims by DMIS ID'!I74/'IP Disp by DMISID'!I74," ")</f>
        <v>2.9729729729729731E-2</v>
      </c>
      <c r="J74" s="33">
        <f>IF($E74="h",'IP Claims by DMIS ID'!J74/'IP Disp by DMISID'!J74," ")</f>
        <v>2.6184538653366583E-2</v>
      </c>
      <c r="K74" s="33" t="e">
        <f>IF(E74="h",'IP Claims by DMIS ID'!K74/'IP Disp by DMISID'!K74," ")</f>
        <v>#DIV/0!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5.1072522982635342E-3</v>
      </c>
      <c r="G76" s="33">
        <f>IF($E76="h",'IP Claims by DMIS ID'!G76/'IP Disp by DMISID'!G76," ")</f>
        <v>7.7574047954866009E-3</v>
      </c>
      <c r="H76" s="33">
        <f>IF($E76="h",'IP Claims by DMIS ID'!H76/'IP Disp by DMISID'!H76," ")</f>
        <v>7.9255685733976566E-3</v>
      </c>
      <c r="I76" s="33">
        <f>IF($E76="h",'IP Claims by DMIS ID'!I76/'IP Disp by DMISID'!I76," ")</f>
        <v>6.4034151547491995E-3</v>
      </c>
      <c r="J76" s="33">
        <f>IF($E76="h",'IP Claims by DMIS ID'!J76/'IP Disp by DMISID'!J76," ")</f>
        <v>4.6029919447640967E-3</v>
      </c>
      <c r="K76" s="33">
        <f>IF(E76="h",'IP Claims by DMIS ID'!K76/'IP Disp by DMISID'!K76," ")</f>
        <v>7.1202531645569618E-3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7.9591836734693874E-2</v>
      </c>
      <c r="G77" s="33" t="e">
        <f>IF($E77="h",'IP Claims by DMIS ID'!G77/'IP Disp by DMISID'!G77," ")</f>
        <v>#DIV/0!</v>
      </c>
      <c r="H77" s="33" t="e">
        <f>IF($E77="h",'IP Claims by DMIS ID'!H77/'IP Disp by DMISID'!H77," ")</f>
        <v>#DIV/0!</v>
      </c>
      <c r="I77" s="33" t="e">
        <f>IF($E77="h",'IP Claims by DMIS ID'!I77/'IP Disp by DMISID'!I77," ")</f>
        <v>#VALUE!</v>
      </c>
      <c r="J77" s="33" t="e">
        <f>IF($E77="h",'IP Claims by DMIS ID'!J77/'IP Disp by DMISID'!J77," ")</f>
        <v>#VALUE!</v>
      </c>
      <c r="K77" s="33" t="e">
        <f>IF(E77="h",'IP Claims by DMIS ID'!K77/'IP Disp by DMISID'!K77," ")</f>
        <v>#VALUE!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4.6688382193268187E-2</v>
      </c>
      <c r="G78" s="33">
        <f>IF($E78="h",'IP Claims by DMIS ID'!G78/'IP Disp by DMISID'!G78," ")</f>
        <v>4.8387096774193547E-2</v>
      </c>
      <c r="H78" s="33">
        <f>IF($E78="h",'IP Claims by DMIS ID'!H78/'IP Disp by DMISID'!H78," ")</f>
        <v>6.2417871222076218E-2</v>
      </c>
      <c r="I78" s="33">
        <f>IF($E78="h",'IP Claims by DMIS ID'!I78/'IP Disp by DMISID'!I78," ")</f>
        <v>4.596100278551532E-2</v>
      </c>
      <c r="J78" s="33">
        <f>IF($E78="h",'IP Claims by DMIS ID'!J78/'IP Disp by DMISID'!J78," ")</f>
        <v>3.3498759305210915E-2</v>
      </c>
      <c r="K78" s="33">
        <f>IF(E78="h",'IP Claims by DMIS ID'!K78/'IP Disp by DMISID'!K78," ")</f>
        <v>2.5175644028103045E-2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1.6367887763055339E-2</v>
      </c>
      <c r="G79" s="33">
        <f>IF($E79="h",'IP Claims by DMIS ID'!G79/'IP Disp by DMISID'!G79," ")</f>
        <v>7.3710073710073713E-3</v>
      </c>
      <c r="H79" s="33">
        <f>IF($E79="h",'IP Claims by DMIS ID'!H79/'IP Disp by DMISID'!H79," ")</f>
        <v>9.6952908587257611E-3</v>
      </c>
      <c r="I79" s="33">
        <f>IF($E79="h",'IP Claims by DMIS ID'!I79/'IP Disp by DMISID'!I79," ")</f>
        <v>1.4925373134328358E-2</v>
      </c>
      <c r="J79" s="33">
        <f>IF($E79="h",'IP Claims by DMIS ID'!J79/'IP Disp by DMISID'!J79," ")</f>
        <v>1.6783216783216783E-2</v>
      </c>
      <c r="K79" s="33" t="e">
        <f>IF(E79="h",'IP Claims by DMIS ID'!K79/'IP Disp by DMISID'!K79," ")</f>
        <v>#DIV/0!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1.8500486854917234E-2</v>
      </c>
      <c r="G80" s="33">
        <f>IF($E80="h",'IP Claims by DMIS ID'!G80/'IP Disp by DMISID'!G80," ")</f>
        <v>1.3293943870014771E-2</v>
      </c>
      <c r="H80" s="33">
        <f>IF($E80="h",'IP Claims by DMIS ID'!H80/'IP Disp by DMISID'!H80," ")</f>
        <v>9.5177664974619297E-3</v>
      </c>
      <c r="I80" s="33">
        <f>IF($E80="h",'IP Claims by DMIS ID'!I80/'IP Disp by DMISID'!I80," ")</f>
        <v>1.7105263157894738E-2</v>
      </c>
      <c r="J80" s="33">
        <f>IF($E80="h",'IP Claims by DMIS ID'!J80/'IP Disp by DMISID'!J80," ")</f>
        <v>9.7859327217125376E-3</v>
      </c>
      <c r="K80" s="33">
        <f>IF(E80="h",'IP Claims by DMIS ID'!K80/'IP Disp by DMISID'!K80," ")</f>
        <v>1.5676028739386023E-2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2.6548672566371681E-2</v>
      </c>
      <c r="G81" s="33">
        <f>IF($E81="h",'IP Claims by DMIS ID'!G81/'IP Disp by DMISID'!G81," ")</f>
        <v>4.1310011164867884E-2</v>
      </c>
      <c r="H81" s="33">
        <f>IF($E81="h",'IP Claims by DMIS ID'!H81/'IP Disp by DMISID'!H81," ")</f>
        <v>2.7825342465753425E-2</v>
      </c>
      <c r="I81" s="33">
        <f>IF($E81="h",'IP Claims by DMIS ID'!I81/'IP Disp by DMISID'!I81," ")</f>
        <v>1.5931907463989523E-2</v>
      </c>
      <c r="J81" s="33">
        <f>IF($E81="h",'IP Claims by DMIS ID'!J81/'IP Disp by DMISID'!J81," ")</f>
        <v>1.3553951769054743E-2</v>
      </c>
      <c r="K81" s="33" t="e">
        <f>IF(E81="h",'IP Claims by DMIS ID'!K81/'IP Disp by DMISID'!K81," ")</f>
        <v>#DIV/0!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7.7579519006982156E-3</v>
      </c>
      <c r="G82" s="33">
        <f>IF($E82="h",'IP Claims by DMIS ID'!G82/'IP Disp by DMISID'!G82," ")</f>
        <v>1.1045655375552283E-2</v>
      </c>
      <c r="H82" s="33">
        <f>IF($E82="h",'IP Claims by DMIS ID'!H82/'IP Disp by DMISID'!H82," ")</f>
        <v>3.6982248520710057E-3</v>
      </c>
      <c r="I82" s="33">
        <f>IF($E82="h",'IP Claims by DMIS ID'!I82/'IP Disp by DMISID'!I82," ")</f>
        <v>1.8532818532818532E-2</v>
      </c>
      <c r="J82" s="33">
        <f>IF($E82="h",'IP Claims by DMIS ID'!J82/'IP Disp by DMISID'!J82," ")</f>
        <v>6.4051240992794231E-3</v>
      </c>
      <c r="K82" s="33">
        <f>IF(E82="h",'IP Claims by DMIS ID'!K82/'IP Disp by DMISID'!K82," ")</f>
        <v>1.4414414414414415E-2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6.6964285714285711E-3</v>
      </c>
      <c r="G84" s="33">
        <f>IF($E84="h",'IP Claims by DMIS ID'!G84/'IP Disp by DMISID'!G84," ")</f>
        <v>4.7867711053089642E-3</v>
      </c>
      <c r="H84" s="33">
        <f>IF($E84="h",'IP Claims by DMIS ID'!H84/'IP Disp by DMISID'!H84," ")</f>
        <v>4.6102263202011731E-3</v>
      </c>
      <c r="I84" s="33">
        <f>IF($E84="h",'IP Claims by DMIS ID'!I84/'IP Disp by DMISID'!I84," ")</f>
        <v>8.119079837618403E-3</v>
      </c>
      <c r="J84" s="33">
        <f>IF($E84="h",'IP Claims by DMIS ID'!J84/'IP Disp by DMISID'!J84," ")</f>
        <v>8.763837638376383E-3</v>
      </c>
      <c r="K84" s="33">
        <f>IF(E84="h",'IP Claims by DMIS ID'!K84/'IP Disp by DMISID'!K84," ")</f>
        <v>5.2793664760228771E-3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7.9908675799086754E-3</v>
      </c>
      <c r="G85" s="33">
        <f>IF($E85="h",'IP Claims by DMIS ID'!G85/'IP Disp by DMISID'!G85," ")</f>
        <v>6.0483870967741934E-3</v>
      </c>
      <c r="H85" s="33">
        <f>IF($E85="h",'IP Claims by DMIS ID'!H85/'IP Disp by DMISID'!H85," ")</f>
        <v>6.41025641025641E-3</v>
      </c>
      <c r="I85" s="33">
        <f>IF($E85="h",'IP Claims by DMIS ID'!I85/'IP Disp by DMISID'!I85," ")</f>
        <v>1.8003273322422259E-2</v>
      </c>
      <c r="J85" s="33">
        <f>IF($E85="h",'IP Claims by DMIS ID'!J85/'IP Disp by DMISID'!J85," ")</f>
        <v>1.2345679012345678E-2</v>
      </c>
      <c r="K85" s="33">
        <f>IF(E85="h",'IP Claims by DMIS ID'!K85/'IP Disp by DMISID'!K85," ")</f>
        <v>1.1267605633802818E-2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1.4025245441795231E-3</v>
      </c>
      <c r="G86" s="33">
        <f>IF($E86="h",'IP Claims by DMIS ID'!G86/'IP Disp by DMISID'!G86," ")</f>
        <v>1.5220700152207001E-3</v>
      </c>
      <c r="H86" s="33">
        <f>IF($E86="h",'IP Claims by DMIS ID'!H86/'IP Disp by DMISID'!H86," ")</f>
        <v>3.0864197530864196E-3</v>
      </c>
      <c r="I86" s="33">
        <f>IF($E86="h",'IP Claims by DMIS ID'!I86/'IP Disp by DMISID'!I86," ")</f>
        <v>7.7821011673151752E-3</v>
      </c>
      <c r="J86" s="33">
        <f>IF($E86="h",'IP Claims by DMIS ID'!J86/'IP Disp by DMISID'!J86," ")</f>
        <v>5.5478502080443829E-3</v>
      </c>
      <c r="K86" s="33">
        <f>IF(E86="h",'IP Claims by DMIS ID'!K86/'IP Disp by DMISID'!K86," ")</f>
        <v>1.6051364365971107E-3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4.3149946062567418E-3</v>
      </c>
      <c r="G88" s="33">
        <f>IF($E88="h",'IP Claims by DMIS ID'!G88/'IP Disp by DMISID'!G88," ")</f>
        <v>1.3916500994035786E-2</v>
      </c>
      <c r="H88" s="33">
        <f>IF($E88="h",'IP Claims by DMIS ID'!H88/'IP Disp by DMISID'!H88," ")</f>
        <v>1.8216682646212849E-2</v>
      </c>
      <c r="I88" s="33">
        <f>IF($E88="h",'IP Claims by DMIS ID'!I88/'IP Disp by DMISID'!I88," ")</f>
        <v>1.0245901639344262E-2</v>
      </c>
      <c r="J88" s="33">
        <f>IF($E88="h",'IP Claims by DMIS ID'!J88/'IP Disp by DMISID'!J88," ")</f>
        <v>7.550335570469799E-3</v>
      </c>
      <c r="K88" s="33" t="e">
        <f>IF(E88="h",'IP Claims by DMIS ID'!K88/'IP Disp by DMISID'!K88," ")</f>
        <v>#VALUE!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I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9.2592592592592587E-3</v>
      </c>
      <c r="G90" s="33">
        <f>IF($E90="h",'IP Claims by DMIS ID'!G90/'IP Disp by DMISID'!G90," ")</f>
        <v>1.020408163265306E-2</v>
      </c>
      <c r="H90" s="33">
        <f>IF($E90="h",'IP Claims by DMIS ID'!H90/'IP Disp by DMISID'!H90," ")</f>
        <v>1.6949152542372881E-2</v>
      </c>
      <c r="I90" s="33">
        <f>IF($E90="h",'IP Claims by DMIS ID'!I90/'IP Disp by DMISID'!I90," ")</f>
        <v>2.4844720496894408E-2</v>
      </c>
      <c r="J90" s="33">
        <f>IF($E90="h",'IP Claims by DMIS ID'!J90/'IP Disp by DMISID'!J90," ")</f>
        <v>2.8089887640449437E-2</v>
      </c>
      <c r="K90" s="33" t="e">
        <f>IF(E90="h",'IP Claims by DMIS ID'!K90/'IP Disp by DMISID'!K90," ")</f>
        <v>#DIV/0!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2.0361560418648905E-2</v>
      </c>
      <c r="G91" s="33">
        <f>IF($E91="h",'IP Claims by DMIS ID'!G91/'IP Disp by DMISID'!G91," ")</f>
        <v>1.7097764138535729E-2</v>
      </c>
      <c r="H91" s="33">
        <f>IF($E91="h",'IP Claims by DMIS ID'!H91/'IP Disp by DMISID'!H91," ")</f>
        <v>2.0752269779507133E-2</v>
      </c>
      <c r="I91" s="33">
        <f>IF($E91="h",'IP Claims by DMIS ID'!I91/'IP Disp by DMISID'!I91," ")</f>
        <v>1.0075566750629723E-2</v>
      </c>
      <c r="J91" s="33">
        <f>IF($E91="h",'IP Claims by DMIS ID'!J91/'IP Disp by DMISID'!J91," ")</f>
        <v>1.3292656352146437E-2</v>
      </c>
      <c r="K91" s="33">
        <f>IF(E91="h",'IP Claims by DMIS ID'!K91/'IP Disp by DMISID'!K91," ")</f>
        <v>8.1695738573636569E-3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1.1144883485309016E-2</v>
      </c>
      <c r="G92" s="33">
        <f>IF($E92="h",'IP Claims by DMIS ID'!G92/'IP Disp by DMISID'!G92," ")</f>
        <v>1.4218009478672985E-2</v>
      </c>
      <c r="H92" s="33">
        <f>IF($E92="h",'IP Claims by DMIS ID'!H92/'IP Disp by DMISID'!H92," ")</f>
        <v>1.098901098901099E-2</v>
      </c>
      <c r="I92" s="33">
        <f>IF($E92="h",'IP Claims by DMIS ID'!I92/'IP Disp by DMISID'!I92," ")</f>
        <v>1.4150943396226415E-2</v>
      </c>
      <c r="J92" s="33">
        <f>IF($E92="h",'IP Claims by DMIS ID'!J92/'IP Disp by DMISID'!J92," ")</f>
        <v>7.716049382716049E-3</v>
      </c>
      <c r="K92" s="33">
        <f>IF(E92="h",'IP Claims by DMIS ID'!K92/'IP Disp by DMISID'!K92," ")</f>
        <v>1.4953271028037384E-2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2.7397260273972601E-2</v>
      </c>
      <c r="G93" s="33">
        <f>IF($E93="h",'IP Claims by DMIS ID'!G93/'IP Disp by DMISID'!G93," ")</f>
        <v>4.2857142857142858E-2</v>
      </c>
      <c r="H93" s="33">
        <f>IF($E93="h",'IP Claims by DMIS ID'!H93/'IP Disp by DMISID'!H93," ")</f>
        <v>0.02</v>
      </c>
      <c r="I93" s="33">
        <f>IF($E93="h",'IP Claims by DMIS ID'!I93/'IP Disp by DMISID'!I93," ")</f>
        <v>1.1111111111111112E-2</v>
      </c>
      <c r="J93" s="33">
        <f>IF($E93="h",'IP Claims by DMIS ID'!J93/'IP Disp by DMISID'!J93," ")</f>
        <v>3.2786885245901641E-2</v>
      </c>
      <c r="K93" s="33">
        <f>IF(E93="h",'IP Claims by DMIS ID'!K93/'IP Disp by DMISID'!K93," ")</f>
        <v>0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1.5173203549957057E-2</v>
      </c>
      <c r="G94" s="33">
        <f>IF($E94="h",'IP Claims by DMIS ID'!G94/'IP Disp by DMISID'!G94," ")</f>
        <v>2.3769808173477899E-2</v>
      </c>
      <c r="H94" s="33">
        <f>IF($E94="h",'IP Claims by DMIS ID'!H94/'IP Disp by DMISID'!H94," ")</f>
        <v>1.4887436456063908E-2</v>
      </c>
      <c r="I94" s="33">
        <f>IF($E94="h",'IP Claims by DMIS ID'!I94/'IP Disp by DMISID'!I94," ")</f>
        <v>1.6175413371675055E-2</v>
      </c>
      <c r="J94" s="33">
        <f>IF($E94="h",'IP Claims by DMIS ID'!J94/'IP Disp by DMISID'!J94," ")</f>
        <v>1.2051569506726457E-2</v>
      </c>
      <c r="K94" s="33">
        <f>IF(E94="h",'IP Claims by DMIS ID'!K94/'IP Disp by DMISID'!K94," ")</f>
        <v>1.8801089918256131E-2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3.8929440389294405E-2</v>
      </c>
      <c r="G95" s="33">
        <f>IF($E95="h",'IP Claims by DMIS ID'!G95/'IP Disp by DMISID'!G95," ")</f>
        <v>4.1571897902451353E-2</v>
      </c>
      <c r="H95" s="33">
        <f>IF($E95="h",'IP Claims by DMIS ID'!H95/'IP Disp by DMISID'!H95," ")</f>
        <v>4.4538272950149824E-2</v>
      </c>
      <c r="I95" s="33">
        <f>IF($E95="h",'IP Claims by DMIS ID'!I95/'IP Disp by DMISID'!I95," ")</f>
        <v>2.9912023460410556E-2</v>
      </c>
      <c r="J95" s="33">
        <f>IF($E95="h",'IP Claims by DMIS ID'!J95/'IP Disp by DMISID'!J95," ")</f>
        <v>2.6085370302809194E-2</v>
      </c>
      <c r="K95" s="33">
        <f>IF(E95="h",'IP Claims by DMIS ID'!K95/'IP Disp by DMISID'!K95," ")</f>
        <v>7.1694346129412834E-3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7.259001161440186E-3</v>
      </c>
      <c r="G96" s="33">
        <f>IF($E96="h",'IP Claims by DMIS ID'!G96/'IP Disp by DMISID'!G96," ")</f>
        <v>5.076142131979695E-3</v>
      </c>
      <c r="H96" s="33">
        <f>IF($E96="h",'IP Claims by DMIS ID'!H96/'IP Disp by DMISID'!H96," ")</f>
        <v>8.23045267489712E-3</v>
      </c>
      <c r="I96" s="33">
        <f>IF($E96="h",'IP Claims by DMIS ID'!I96/'IP Disp by DMISID'!I96," ")</f>
        <v>7.2212593876372043E-3</v>
      </c>
      <c r="J96" s="33">
        <f>IF($E96="h",'IP Claims by DMIS ID'!J96/'IP Disp by DMISID'!J96," ")</f>
        <v>9.6632503660322114E-3</v>
      </c>
      <c r="K96" s="33">
        <f>IF(E96="h",'IP Claims by DMIS ID'!K96/'IP Disp by DMISID'!K96," ")</f>
        <v>9.1435537945748248E-3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2.9206555249067012E-2</v>
      </c>
      <c r="G99" s="33">
        <f>IF($E99="h",'IP Claims by DMIS ID'!G99/'IP Disp by DMISID'!G99," ")</f>
        <v>3.155193236714976E-2</v>
      </c>
      <c r="H99" s="33">
        <f>IF($E99="h",'IP Claims by DMIS ID'!H99/'IP Disp by DMISID'!H99," ")</f>
        <v>3.4332520041826423E-2</v>
      </c>
      <c r="I99" s="33">
        <f>IF($E99="h",'IP Claims by DMIS ID'!I99/'IP Disp by DMISID'!I99," ")</f>
        <v>3.1634128705712222E-2</v>
      </c>
      <c r="J99" s="33">
        <f>IF($E99="h",'IP Claims by DMIS ID'!J99/'IP Disp by DMISID'!J99," ")</f>
        <v>3.6691236691236688E-2</v>
      </c>
      <c r="K99" s="33">
        <f>IF(E99="h",'IP Claims by DMIS ID'!K99/'IP Disp by DMISID'!K99," ")</f>
        <v>2.5791707476330396E-2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2.5445292620865142E-3</v>
      </c>
      <c r="G100" s="33">
        <f>IF($E100="h",'IP Claims by DMIS ID'!G100/'IP Disp by DMISID'!G100," ")</f>
        <v>0</v>
      </c>
      <c r="H100" s="33">
        <f>IF($E100="h",'IP Claims by DMIS ID'!H100/'IP Disp by DMISID'!H100," ")</f>
        <v>0</v>
      </c>
      <c r="I100" s="33">
        <f>IF($E100="h",'IP Claims by DMIS ID'!I100/'IP Disp by DMISID'!I100," ")</f>
        <v>6.0790273556231003E-3</v>
      </c>
      <c r="J100" s="33">
        <f>IF($E100="h",'IP Claims by DMIS ID'!J100/'IP Disp by DMISID'!J100," ")</f>
        <v>6.369426751592357E-3</v>
      </c>
      <c r="K100" s="33">
        <f>IF(E100="h",'IP Claims by DMIS ID'!K100/'IP Disp by DMISID'!K100," ")</f>
        <v>7.5187969924812026E-3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I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2.5786487880350695E-2</v>
      </c>
      <c r="G114" s="33">
        <f>IF($E114="h",'IP Claims by DMIS ID'!G114/'IP Disp by DMISID'!G114," ")</f>
        <v>1.7676767676767676E-2</v>
      </c>
      <c r="H114" s="33">
        <f>IF($E114="h",'IP Claims by DMIS ID'!H114/'IP Disp by DMISID'!H114," ")</f>
        <v>3.7469287469287467E-2</v>
      </c>
      <c r="I114" s="33">
        <f>IF($E114="h",'IP Claims by DMIS ID'!I114/'IP Disp by DMISID'!I114," ")</f>
        <v>3.9895356442119029E-2</v>
      </c>
      <c r="J114" s="33">
        <f>IF($E114="h",'IP Claims by DMIS ID'!J114/'IP Disp by DMISID'!J114," ")</f>
        <v>3.4434293745607872E-2</v>
      </c>
      <c r="K114" s="33">
        <f>IF(E114="h",'IP Claims by DMIS ID'!K114/'IP Disp by DMISID'!K114," ")</f>
        <v>3.1612903225806455E-2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1.4403292181069959E-2</v>
      </c>
      <c r="G117" s="33">
        <f>IF($E117="h",'IP Claims by DMIS ID'!G117/'IP Disp by DMISID'!G117," ")</f>
        <v>3.8610038610038609E-2</v>
      </c>
      <c r="H117" s="33">
        <f>IF($E117="h",'IP Claims by DMIS ID'!H117/'IP Disp by DMISID'!H117," ")</f>
        <v>8.6956521739130436E-3</v>
      </c>
      <c r="I117" s="33">
        <f>IF($E117="h",'IP Claims by DMIS ID'!I117/'IP Disp by DMISID'!I117," ")</f>
        <v>0</v>
      </c>
      <c r="J117" s="33">
        <f>IF($E117="h",'IP Claims by DMIS ID'!J117/'IP Disp by DMISID'!J117," ")</f>
        <v>5.5865921787709499E-3</v>
      </c>
      <c r="K117" s="148">
        <f>IF(E117="h",'IP Claims by DMIS ID'!K117/'IP Disp by DMISID'!K117," ")</f>
        <v>6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3.4398034398034397E-3</v>
      </c>
      <c r="G118" s="33">
        <f>IF($E118="h",'IP Claims by DMIS ID'!G118/'IP Disp by DMISID'!G118," ")</f>
        <v>4.7080979284369112E-3</v>
      </c>
      <c r="H118" s="33">
        <f>IF($E118="h",'IP Claims by DMIS ID'!H118/'IP Disp by DMISID'!H118," ")</f>
        <v>6.2680810028929602E-3</v>
      </c>
      <c r="I118" s="33">
        <f>IF($E118="h",'IP Claims by DMIS ID'!I118/'IP Disp by DMISID'!I118," ")</f>
        <v>8.3456062837506135E-3</v>
      </c>
      <c r="J118" s="33">
        <f>IF($E118="h",'IP Claims by DMIS ID'!J118/'IP Disp by DMISID'!J118," ")</f>
        <v>5.8406341259908219E-3</v>
      </c>
      <c r="K118" s="33">
        <f>IF(E118="h",'IP Claims by DMIS ID'!K118/'IP Disp by DMISID'!K118," ")</f>
        <v>6.4963187527067997E-3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0</v>
      </c>
      <c r="G119" s="33">
        <f>IF($E119="h",'IP Claims by DMIS ID'!G119/'IP Disp by DMISID'!G119," ")</f>
        <v>0</v>
      </c>
      <c r="H119" s="33">
        <f>IF($E119="h",'IP Claims by DMIS ID'!H119/'IP Disp by DMISID'!H119," ")</f>
        <v>0</v>
      </c>
      <c r="I119" s="33">
        <f>IF($E119="h",'IP Claims by DMIS ID'!I119/'IP Disp by DMISID'!I119," ")</f>
        <v>2.6666666666666666E-3</v>
      </c>
      <c r="J119" s="33" t="e">
        <f>IF($E119="h",'IP Claims by DMIS ID'!J119/'IP Disp by DMISID'!J119," ")</f>
        <v>#DIV/0!</v>
      </c>
      <c r="K119" s="33" t="e">
        <f>IF(E119="h",'IP Claims by DMIS ID'!K119/'IP Disp by DMISID'!K119," ")</f>
        <v>#DIV/0!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1.2335746849021185E-2</v>
      </c>
      <c r="G120" s="33">
        <f>IF($E120="h",'IP Claims by DMIS ID'!G120/'IP Disp by DMISID'!G120," ")</f>
        <v>1.141050316194666E-2</v>
      </c>
      <c r="H120" s="33">
        <f>IF($E120="h",'IP Claims by DMIS ID'!H120/'IP Disp by DMISID'!H120," ")</f>
        <v>8.946191290619656E-3</v>
      </c>
      <c r="I120" s="33">
        <f>IF($E120="h",'IP Claims by DMIS ID'!I120/'IP Disp by DMISID'!I120," ")</f>
        <v>9.6714361420243769E-3</v>
      </c>
      <c r="J120" s="33">
        <f>IF($E120="h",'IP Claims by DMIS ID'!J120/'IP Disp by DMISID'!J120," ")</f>
        <v>5.053057099545225E-3</v>
      </c>
      <c r="K120" s="33">
        <f>IF(E120="h",'IP Claims by DMIS ID'!K120/'IP Disp by DMISID'!K120," ")</f>
        <v>4.5558086560364463E-3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6.4516129032258064E-3</v>
      </c>
      <c r="G121" s="33">
        <f>IF($E121="h",'IP Claims by DMIS ID'!G121/'IP Disp by DMISID'!G121," ")</f>
        <v>3.0395136778115501E-3</v>
      </c>
      <c r="H121" s="33">
        <f>IF($E121="h",'IP Claims by DMIS ID'!H121/'IP Disp by DMISID'!H121," ")</f>
        <v>8.1699346405228763E-3</v>
      </c>
      <c r="I121" s="33">
        <f>IF($E121="h",'IP Claims by DMIS ID'!I121/'IP Disp by DMISID'!I121," ")</f>
        <v>5.1993067590987872E-3</v>
      </c>
      <c r="J121" s="33">
        <f>IF($E121="h",'IP Claims by DMIS ID'!J121/'IP Disp by DMISID'!J121," ")</f>
        <v>5.3380782918149468E-3</v>
      </c>
      <c r="K121" s="33">
        <f>IF(E121="h",'IP Claims by DMIS ID'!K121/'IP Disp by DMISID'!K121," ")</f>
        <v>0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1.9947961838681701E-2</v>
      </c>
      <c r="G123" s="33">
        <f>IF($E123="h",'IP Claims by DMIS ID'!G123/'IP Disp by DMISID'!G123," ")</f>
        <v>2.062780269058296E-2</v>
      </c>
      <c r="H123" s="33">
        <f>IF($E123="h",'IP Claims by DMIS ID'!H123/'IP Disp by DMISID'!H123," ")</f>
        <v>2.303754266211604E-2</v>
      </c>
      <c r="I123" s="33">
        <f>IF($E123="h",'IP Claims by DMIS ID'!I123/'IP Disp by DMISID'!I123," ")</f>
        <v>2.3444544634806132E-2</v>
      </c>
      <c r="J123" s="33">
        <f>IF($E123="h",'IP Claims by DMIS ID'!J123/'IP Disp by DMISID'!J123," ")</f>
        <v>1.3784461152882205E-2</v>
      </c>
      <c r="K123" s="33">
        <f>IF(E123="h",'IP Claims by DMIS ID'!K123/'IP Disp by DMISID'!K123," ")</f>
        <v>4.5112781954887221E-3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2.3375142531356898E-2</v>
      </c>
      <c r="G124" s="33">
        <f>IF($E124="h",'IP Claims by DMIS ID'!G124/'IP Disp by DMISID'!G124," ")</f>
        <v>1.4362657091561939E-2</v>
      </c>
      <c r="H124" s="33">
        <f>IF($E124="h",'IP Claims by DMIS ID'!H124/'IP Disp by DMISID'!H124," ")</f>
        <v>1.5946843853820596E-2</v>
      </c>
      <c r="I124" s="33">
        <f>IF($E124="h",'IP Claims by DMIS ID'!I124/'IP Disp by DMISID'!I124," ")</f>
        <v>4.2372881355932202E-2</v>
      </c>
      <c r="J124" s="33">
        <f>IF($E124="h",'IP Claims by DMIS ID'!J124/'IP Disp by DMISID'!J124," ")</f>
        <v>3.4013605442176874E-2</v>
      </c>
      <c r="K124" s="33">
        <f>IF(E124="h",'IP Claims by DMIS ID'!K124/'IP Disp by DMISID'!K124," ")</f>
        <v>3.0750307503075031E-2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1.1606140022463497E-2</v>
      </c>
      <c r="G127" s="33">
        <f>IF($E127="h",'IP Claims by DMIS ID'!G127/'IP Disp by DMISID'!G127," ")</f>
        <v>8.0508474576271184E-3</v>
      </c>
      <c r="H127" s="33">
        <f>IF($E127="h",'IP Claims by DMIS ID'!H127/'IP Disp by DMISID'!H127," ")</f>
        <v>1.0096930533117932E-2</v>
      </c>
      <c r="I127" s="33">
        <f>IF($E127="h",'IP Claims by DMIS ID'!I127/'IP Disp by DMISID'!I127," ")</f>
        <v>1.4230769230769231E-2</v>
      </c>
      <c r="J127" s="33">
        <f>IF($E127="h",'IP Claims by DMIS ID'!J127/'IP Disp by DMISID'!J127," ")</f>
        <v>1.1588785046728972E-2</v>
      </c>
      <c r="K127" s="33">
        <f>IF(E127="h",'IP Claims by DMIS ID'!K127/'IP Disp by DMISID'!K127," ")</f>
        <v>2.2006472491909384E-2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#VALUE!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2.3809523809523808E-2</v>
      </c>
      <c r="G131" s="33">
        <f>IF($E131="h",'IP Claims by DMIS ID'!G131/'IP Disp by DMISID'!G131," ")</f>
        <v>2.564102564102564E-2</v>
      </c>
      <c r="H131" s="33">
        <f>IF($E131="h",'IP Claims by DMIS ID'!H131/'IP Disp by DMISID'!H131," ")</f>
        <v>4.5454545454545456E-2</v>
      </c>
      <c r="I131" s="33">
        <f>IF($E131="h",'IP Claims by DMIS ID'!I131/'IP Disp by DMISID'!I131," ")</f>
        <v>0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1.5770730880108531E-2</v>
      </c>
      <c r="G134" s="33">
        <f>IF($E134="h",'IP Claims by DMIS ID'!G134/'IP Disp by DMISID'!G134," ")</f>
        <v>0</v>
      </c>
      <c r="H134" s="33">
        <f>IF($E134="h",'IP Claims by DMIS ID'!H134/'IP Disp by DMISID'!H134," ")</f>
        <v>1.5927545284197375E-2</v>
      </c>
      <c r="I134" s="33">
        <f>IF($E134="h",'IP Claims by DMIS ID'!I134/'IP Disp by DMISID'!I134," ")</f>
        <v>1.6450875856816451E-2</v>
      </c>
      <c r="J134" s="33">
        <f>IF($E134="h",'IP Claims by DMIS ID'!J134/'IP Disp by DMISID'!J134," ")</f>
        <v>1.8934911242603551E-2</v>
      </c>
      <c r="K134" s="33">
        <f>IF(E134="h",'IP Claims by DMIS ID'!K134/'IP Disp by DMISID'!K134," ")</f>
        <v>1.9377678405068009E-2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1.3422818791946308E-2</v>
      </c>
      <c r="G135" s="33">
        <f>IF($E135="h",'IP Claims by DMIS ID'!G135/'IP Disp by DMISID'!G135," ")</f>
        <v>2.6750590086546028E-2</v>
      </c>
      <c r="H135" s="33">
        <f>IF($E135="h",'IP Claims by DMIS ID'!H135/'IP Disp by DMISID'!H135," ")</f>
        <v>1.9538188277087035E-2</v>
      </c>
      <c r="I135" s="33">
        <f>IF($E135="h",'IP Claims by DMIS ID'!I135/'IP Disp by DMISID'!I135," ")</f>
        <v>1.6028495102404273E-2</v>
      </c>
      <c r="J135" s="33">
        <f>IF($E135="h",'IP Claims by DMIS ID'!J135/'IP Disp by DMISID'!J135," ")</f>
        <v>1.7110266159695818E-2</v>
      </c>
      <c r="K135" s="33">
        <f>IF(E135="h",'IP Claims by DMIS ID'!K135/'IP Disp by DMISID'!K135," ")</f>
        <v>1.1806375442739079E-2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3.0303030303030303E-3</v>
      </c>
      <c r="G136" s="33">
        <f>IF($E136="h",'IP Claims by DMIS ID'!G136/'IP Disp by DMISID'!G136," ")</f>
        <v>0</v>
      </c>
      <c r="H136" s="33">
        <f>IF($E136="h",'IP Claims by DMIS ID'!H136/'IP Disp by DMISID'!H136," ")</f>
        <v>1.4245014245014245E-2</v>
      </c>
      <c r="I136" s="33">
        <f>IF($E136="h",'IP Claims by DMIS ID'!I136/'IP Disp by DMISID'!I136," ")</f>
        <v>3.2154340836012861E-3</v>
      </c>
      <c r="J136" s="33">
        <f>IF($E136="h",'IP Claims by DMIS ID'!J136/'IP Disp by DMISID'!J136," ")</f>
        <v>1.0830324909747292E-2</v>
      </c>
      <c r="K136" s="33">
        <f>IF(E136="h",'IP Claims by DMIS ID'!K136/'IP Disp by DMISID'!K136," ")</f>
        <v>0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3.1976744186046513E-2</v>
      </c>
      <c r="G143" s="33">
        <f>IF($E143="h",'IP Claims by DMIS ID'!G143/'IP Disp by DMISID'!G143," ")</f>
        <v>1.8115942028985508E-2</v>
      </c>
      <c r="H143" s="33">
        <f>IF($E143="h",'IP Claims by DMIS ID'!H143/'IP Disp by DMISID'!H143," ")</f>
        <v>0.02</v>
      </c>
      <c r="I143" s="33">
        <f>IF($E143="h",'IP Claims by DMIS ID'!I143/'IP Disp by DMISID'!I143," ")</f>
        <v>6.0168471720818293E-3</v>
      </c>
      <c r="J143" s="33">
        <f>IF($E143="h",'IP Claims by DMIS ID'!J143/'IP Disp by DMISID'!J143," ")</f>
        <v>1.3452914798206279E-2</v>
      </c>
      <c r="K143" s="33">
        <f>IF(E143="h",'IP Claims by DMIS ID'!K143/'IP Disp by DMISID'!K143," ")</f>
        <v>1.7957351290684626E-2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/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4.9089225069465885E-2</v>
      </c>
      <c r="G146" s="33">
        <f>IF($E146="h",'IP Claims by DMIS ID'!G146/'IP Disp by DMISID'!G146," ")</f>
        <v>4.3335761107064823E-2</v>
      </c>
      <c r="H146" s="33">
        <f>IF($E146="h",'IP Claims by DMIS ID'!H146/'IP Disp by DMISID'!H146," ")</f>
        <v>9.5380587245184213E-3</v>
      </c>
      <c r="I146" s="33">
        <f>IF($E146="h",'IP Claims by DMIS ID'!I146/'IP Disp by DMISID'!I146," ")</f>
        <v>1.0003572704537335E-2</v>
      </c>
      <c r="J146" s="33">
        <f>IF($E146="h",'IP Claims by DMIS ID'!J146/'IP Disp by DMISID'!J146," ")</f>
        <v>3.2364139840775352E-2</v>
      </c>
      <c r="K146" s="33">
        <f>IF(E146="h",'IP Claims by DMIS ID'!K146/'IP Disp by DMISID'!K146," ")</f>
        <v>4.9484536082474224E-2</v>
      </c>
      <c r="L146" s="26"/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1.5432098765432098E-2</v>
      </c>
      <c r="G147" s="33">
        <f>IF($E147="h",'IP Claims by DMIS ID'!G147/'IP Disp by DMISID'!G147," ")</f>
        <v>2.9935275080906147E-2</v>
      </c>
      <c r="H147" s="33">
        <f>IF($E147="h",'IP Claims by DMIS ID'!H147/'IP Disp by DMISID'!H147," ")</f>
        <v>2.7364864864864866E-2</v>
      </c>
      <c r="I147" s="33">
        <f>IF($E147="h",'IP Claims by DMIS ID'!I147/'IP Disp by DMISID'!I147," ")</f>
        <v>3.0557677616501147E-2</v>
      </c>
      <c r="J147" s="33">
        <f>IF($E147="h",'IP Claims by DMIS ID'!J147/'IP Disp by DMISID'!J147," ")</f>
        <v>3.0717863105175294E-2</v>
      </c>
      <c r="K147" s="33">
        <f>IF(E147="h",'IP Claims by DMIS ID'!K147/'IP Disp by DMISID'!K147," ")</f>
        <v>3.0456852791878174E-2</v>
      </c>
      <c r="L147" s="26"/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lVBFPcEW/uKKMCMnZa5CI7CrafqcVTiPPLASaK0aJ6Cy8+Wp4GEDsxJYtJFtPyoQvYcrJRq3MyIJ9/U+nGKCUw==" saltValue="amAHK7QflpCaLI6CAl0VBQ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360</v>
      </c>
    </row>
    <row r="2" spans="1:8" x14ac:dyDescent="0.2">
      <c r="A2" t="str">
        <f>Summary!A2</f>
        <v xml:space="preserve">2ND Quarter </v>
      </c>
    </row>
    <row r="3" spans="1:8" ht="13.5" thickBot="1" x14ac:dyDescent="0.25"/>
    <row r="4" spans="1:8" x14ac:dyDescent="0.2">
      <c r="B4" s="53"/>
      <c r="C4" s="150" t="s">
        <v>339</v>
      </c>
      <c r="D4" s="151"/>
      <c r="E4" s="152" t="s">
        <v>340</v>
      </c>
      <c r="F4" s="152"/>
      <c r="G4" s="150" t="s">
        <v>0</v>
      </c>
      <c r="H4" s="153"/>
    </row>
    <row r="5" spans="1:8" x14ac:dyDescent="0.2">
      <c r="B5" s="106" t="s">
        <v>4</v>
      </c>
      <c r="C5" s="140" t="s">
        <v>449</v>
      </c>
      <c r="D5" s="140" t="s">
        <v>456</v>
      </c>
      <c r="E5" s="140" t="s">
        <v>449</v>
      </c>
      <c r="F5" s="140" t="s">
        <v>456</v>
      </c>
      <c r="G5" s="140" t="s">
        <v>449</v>
      </c>
      <c r="H5" s="140" t="s">
        <v>456</v>
      </c>
    </row>
    <row r="6" spans="1:8" x14ac:dyDescent="0.2">
      <c r="B6" s="97" t="s">
        <v>2</v>
      </c>
      <c r="C6" s="137">
        <f>'Total Collections Rpt'!G7</f>
        <v>9.9</v>
      </c>
      <c r="D6" s="108">
        <f>'Total Collections Rpt'!H7</f>
        <v>4.7</v>
      </c>
      <c r="E6" s="108">
        <f>'Total Collections Rpt'!G15</f>
        <v>19</v>
      </c>
      <c r="F6" s="108">
        <f>'Total Collections Rpt'!H15</f>
        <v>9.6</v>
      </c>
      <c r="G6" s="108">
        <f>'Total Collections Rpt'!G23</f>
        <v>28.9</v>
      </c>
      <c r="H6" s="109">
        <f>'Total Collections Rpt'!H23</f>
        <v>14.3</v>
      </c>
    </row>
    <row r="7" spans="1:8" x14ac:dyDescent="0.2">
      <c r="B7" s="97" t="s">
        <v>3</v>
      </c>
      <c r="C7" s="108">
        <f>'Total Collections Rpt'!G8</f>
        <v>2.9</v>
      </c>
      <c r="D7" s="108">
        <f>'Total Collections Rpt'!H8</f>
        <v>2.4</v>
      </c>
      <c r="E7" s="108">
        <f>'Total Collections Rpt'!G16</f>
        <v>7.3</v>
      </c>
      <c r="F7" s="108">
        <f>'Total Collections Rpt'!H16</f>
        <v>4.3</v>
      </c>
      <c r="G7" s="108">
        <f>'Total Collections Rpt'!G24</f>
        <v>10.199999999999999</v>
      </c>
      <c r="H7" s="109">
        <f>'Total Collections Rpt'!H24</f>
        <v>6.6999999999999993</v>
      </c>
    </row>
    <row r="8" spans="1:8" x14ac:dyDescent="0.2">
      <c r="B8" s="97" t="s">
        <v>1</v>
      </c>
      <c r="C8" s="108">
        <f>'Total Collections Rpt'!G6</f>
        <v>2</v>
      </c>
      <c r="D8" s="108">
        <f>'Total Collections Rpt'!H6</f>
        <v>0.1</v>
      </c>
      <c r="E8" s="108">
        <f>'Total Collections Rpt'!G14</f>
        <v>20.7</v>
      </c>
      <c r="F8" s="108">
        <f>'Total Collections Rpt'!H14</f>
        <v>8.1999999999999993</v>
      </c>
      <c r="G8" s="108">
        <f>'Total Collections Rpt'!G22</f>
        <v>22.7</v>
      </c>
      <c r="H8" s="109">
        <f>'Total Collections Rpt'!H22</f>
        <v>8.2999999999999989</v>
      </c>
    </row>
    <row r="9" spans="1:8" x14ac:dyDescent="0.2">
      <c r="B9" s="95" t="s">
        <v>426</v>
      </c>
      <c r="C9" s="108">
        <f>'Total Collections Rpt'!G9</f>
        <v>5.3</v>
      </c>
      <c r="D9" s="108">
        <f>'Total Collections Rpt'!H9</f>
        <v>4.5</v>
      </c>
      <c r="E9" s="108">
        <f>'Total Collections Rpt'!G17</f>
        <v>5.7</v>
      </c>
      <c r="F9" s="108">
        <f>'Total Collections Rpt'!H17</f>
        <v>4.5</v>
      </c>
      <c r="G9" s="108">
        <f>'Total Collections Rpt'!G25</f>
        <v>11</v>
      </c>
      <c r="H9" s="109">
        <f>'Total Collections Rpt'!H25</f>
        <v>9</v>
      </c>
    </row>
    <row r="10" spans="1:8" x14ac:dyDescent="0.2">
      <c r="B10" s="97"/>
      <c r="C10" s="108"/>
      <c r="D10" s="108"/>
      <c r="E10" s="108"/>
      <c r="F10" s="108"/>
      <c r="G10" s="108"/>
      <c r="H10" s="109"/>
    </row>
    <row r="11" spans="1:8" ht="13.5" thickBot="1" x14ac:dyDescent="0.25">
      <c r="B11" s="107" t="s">
        <v>5</v>
      </c>
      <c r="C11" s="110">
        <f t="shared" ref="C11:H11" si="0">SUM(C6:C9)</f>
        <v>20.100000000000001</v>
      </c>
      <c r="D11" s="110">
        <f t="shared" si="0"/>
        <v>11.7</v>
      </c>
      <c r="E11" s="110">
        <f t="shared" si="0"/>
        <v>52.7</v>
      </c>
      <c r="F11" s="110">
        <f t="shared" si="0"/>
        <v>26.599999999999998</v>
      </c>
      <c r="G11" s="110">
        <f t="shared" si="0"/>
        <v>72.8</v>
      </c>
      <c r="H11" s="111">
        <f t="shared" si="0"/>
        <v>38.299999999999997</v>
      </c>
    </row>
    <row r="13" spans="1:8" x14ac:dyDescent="0.2">
      <c r="B13" t="str">
        <f>Summary!F2</f>
        <v>Data as of 7/08/2016</v>
      </c>
      <c r="C13" s="37"/>
    </row>
    <row r="14" spans="1:8" x14ac:dyDescent="0.2">
      <c r="B14" t="s">
        <v>341</v>
      </c>
    </row>
  </sheetData>
  <sheetProtection algorithmName="SHA-512" hashValue="DCQnUAs0aQ7T9lU0kZBHjjMpmdgJbmcjPn2oDKB15/nuTxVDgSw94hGII48g+z0KpLEGQ766iXUpfLHfluOFjA==" saltValue="VRYQMpPHE/LlYh1J2t92kw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63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9" t="s">
        <v>462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141</v>
      </c>
      <c r="H3" s="2"/>
    </row>
    <row r="4" spans="1:15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773488.38</v>
      </c>
      <c r="G5" s="1">
        <f>Details2!G153</f>
        <v>1422889.58</v>
      </c>
      <c r="H5" s="1">
        <f>Details2!H153</f>
        <v>1278809.24</v>
      </c>
      <c r="I5" s="1">
        <f>Details2!I153</f>
        <v>1047225.66</v>
      </c>
      <c r="J5" s="1">
        <f>Details2!J153</f>
        <v>879528.13</v>
      </c>
      <c r="K5" s="1">
        <f>Details2!K153</f>
        <v>97765.4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3202609.42</v>
      </c>
      <c r="G6" s="1">
        <f>Details2!G154</f>
        <v>1771744.93</v>
      </c>
      <c r="H6" s="1">
        <f>Details2!H154</f>
        <v>2688318.09</v>
      </c>
      <c r="I6" s="1">
        <f>Details2!I154</f>
        <v>2158339.13</v>
      </c>
      <c r="J6" s="1">
        <f>Details2!J154</f>
        <v>2074983.82</v>
      </c>
      <c r="K6" s="1">
        <f>Details2!K154</f>
        <v>1525261.98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707508.5</v>
      </c>
      <c r="G7" s="1">
        <f>Details2!G155</f>
        <v>471301.87</v>
      </c>
      <c r="H7" s="1">
        <f>Details2!H155</f>
        <v>538564.81999999995</v>
      </c>
      <c r="I7" s="1">
        <f>Details2!I155</f>
        <v>403376.79</v>
      </c>
      <c r="J7" s="1">
        <f>Details2!J155</f>
        <v>345169.21</v>
      </c>
      <c r="K7" s="1">
        <f>Details2!K155</f>
        <v>223323.48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267237.39</v>
      </c>
      <c r="G8" s="1">
        <f>Details2!G156</f>
        <v>251359.96</v>
      </c>
      <c r="H8" s="1">
        <f>Details2!H156</f>
        <v>233426.86</v>
      </c>
      <c r="I8" s="1">
        <f>Details2!I156</f>
        <v>197468.99</v>
      </c>
      <c r="J8" s="1">
        <f>Details2!J156</f>
        <v>207408.14</v>
      </c>
      <c r="K8" s="1">
        <f>Details2!K156</f>
        <v>80839.98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691927.57</v>
      </c>
      <c r="G9" s="1">
        <f>Details2!G157</f>
        <v>375392.44</v>
      </c>
      <c r="H9" s="1">
        <f>Details2!H157</f>
        <v>321384.96000000002</v>
      </c>
      <c r="I9" s="1">
        <f>Details2!I157</f>
        <v>336731.16</v>
      </c>
      <c r="J9" s="1">
        <f>Details2!J157</f>
        <v>286764.93</v>
      </c>
      <c r="K9" s="1">
        <f>Details2!K157</f>
        <v>72758.25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821270.92</v>
      </c>
      <c r="G10" s="1">
        <f>Details2!G158</f>
        <v>1119017.47</v>
      </c>
      <c r="H10" s="1">
        <f>Details2!H158</f>
        <v>685960.72</v>
      </c>
      <c r="I10" s="1">
        <f>Details2!I158</f>
        <v>581018.17000000004</v>
      </c>
      <c r="J10" s="1">
        <f>Details2!J158</f>
        <v>647533.48</v>
      </c>
      <c r="K10" s="1">
        <f>Details2!K158</f>
        <v>164080.34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84488.69</v>
      </c>
      <c r="G11" s="1">
        <f>Details2!G159</f>
        <v>92058.31</v>
      </c>
      <c r="H11" s="1">
        <f>Details2!H159</f>
        <v>64504.15</v>
      </c>
      <c r="I11" s="1">
        <f>Details2!I159</f>
        <v>59597.93</v>
      </c>
      <c r="J11" s="1">
        <f>Details2!J159</f>
        <v>81179.73</v>
      </c>
      <c r="K11" s="1">
        <f>Details2!K159</f>
        <v>131039.58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101042.13</v>
      </c>
      <c r="G12" s="1">
        <f>Details2!G160</f>
        <v>91352.73</v>
      </c>
      <c r="H12" s="1">
        <f>Details2!H160</f>
        <v>60115.8</v>
      </c>
      <c r="I12" s="1">
        <f>Details2!I160</f>
        <v>30276.89</v>
      </c>
      <c r="J12" s="1">
        <f>Details2!J160</f>
        <v>39609.81</v>
      </c>
      <c r="K12" s="1">
        <f>Details2!K160</f>
        <v>14222.68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117977.03</v>
      </c>
      <c r="G13" s="1">
        <f>Details2!G161</f>
        <v>124150.33</v>
      </c>
      <c r="H13" s="1">
        <f>Details2!H161</f>
        <v>113704.61</v>
      </c>
      <c r="I13" s="1">
        <f>Details2!I161</f>
        <v>70050.45</v>
      </c>
      <c r="J13" s="1">
        <f>Details2!J161</f>
        <v>108622.68</v>
      </c>
      <c r="K13" s="1">
        <f>Details2!K161</f>
        <v>32377.54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515616.63</v>
      </c>
      <c r="G14" s="1">
        <f>Details2!G162</f>
        <v>360627.42</v>
      </c>
      <c r="H14" s="1">
        <f>Details2!H162</f>
        <v>356953.84</v>
      </c>
      <c r="I14" s="1">
        <f>Details2!I162</f>
        <v>359838.55</v>
      </c>
      <c r="J14" s="1">
        <f>Details2!J162</f>
        <v>280475.96999999997</v>
      </c>
      <c r="K14" s="1">
        <f>Details2!K162</f>
        <v>94213.05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1101456.43</v>
      </c>
      <c r="G15" s="1">
        <f>Details2!G163</f>
        <v>1108559.8500000001</v>
      </c>
      <c r="H15" s="1">
        <f>Details2!H163</f>
        <v>796707.55</v>
      </c>
      <c r="I15" s="1">
        <f>Details2!I163</f>
        <v>308397.26</v>
      </c>
      <c r="J15" s="1">
        <f>Details2!J163</f>
        <v>401222.49</v>
      </c>
      <c r="K15" s="1">
        <f>Details2!K163</f>
        <v>100611.49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939363.02</v>
      </c>
      <c r="G16" s="1">
        <f>Details2!G164</f>
        <v>875249.98</v>
      </c>
      <c r="H16" s="1">
        <f>Details2!H164</f>
        <v>765933.75</v>
      </c>
      <c r="I16" s="1">
        <f>Details2!I164</f>
        <v>567383.85</v>
      </c>
      <c r="J16" s="1">
        <f>Details2!J164</f>
        <v>508276.81</v>
      </c>
      <c r="K16" s="1">
        <f>Details2!K164</f>
        <v>220705.29</v>
      </c>
    </row>
    <row r="17" spans="2:11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461510.72</v>
      </c>
      <c r="G17" s="1">
        <f>Details2!G165</f>
        <v>232108.81</v>
      </c>
      <c r="H17" s="1">
        <f>Details2!H165</f>
        <v>307271.34999999998</v>
      </c>
      <c r="I17" s="1">
        <f>Details2!I165</f>
        <v>221862.45</v>
      </c>
      <c r="J17" s="1">
        <f>Details2!J165</f>
        <v>237964.62</v>
      </c>
      <c r="K17" s="1">
        <f>Details2!K165</f>
        <v>26647.59</v>
      </c>
    </row>
    <row r="18" spans="2:11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1271315.78</v>
      </c>
      <c r="G18" s="1">
        <f>Details2!G166</f>
        <v>918274.9</v>
      </c>
      <c r="H18" s="1">
        <f>Details2!H166</f>
        <v>741219.51</v>
      </c>
      <c r="I18" s="1">
        <f>Details2!I166</f>
        <v>546516.4</v>
      </c>
      <c r="J18" s="1">
        <f>Details2!J166</f>
        <v>478018.74</v>
      </c>
      <c r="K18" s="1">
        <f>Details2!K166</f>
        <v>155749.1</v>
      </c>
    </row>
    <row r="19" spans="2:11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1286546.74</v>
      </c>
      <c r="G19" s="1">
        <f>Details2!G167</f>
        <v>848228.15</v>
      </c>
      <c r="H19" s="1">
        <f>Details2!H167</f>
        <v>720036.75</v>
      </c>
      <c r="I19" s="1">
        <f>Details2!I167</f>
        <v>465091.94</v>
      </c>
      <c r="J19" s="1">
        <f>Details2!J167</f>
        <v>411168</v>
      </c>
      <c r="K19" s="1">
        <f>Details2!K167</f>
        <v>144841.20000000001</v>
      </c>
    </row>
    <row r="20" spans="2:11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155195.72</v>
      </c>
      <c r="G20" s="1">
        <f>Details2!G168</f>
        <v>96745.08</v>
      </c>
      <c r="H20" s="1">
        <f>Details2!H168</f>
        <v>108926.49</v>
      </c>
      <c r="I20" s="1">
        <f>Details2!I168</f>
        <v>101207.83</v>
      </c>
      <c r="J20" s="1">
        <f>Details2!J168</f>
        <v>90305.14</v>
      </c>
      <c r="K20" s="1">
        <f>Details2!K168</f>
        <v>27193.09</v>
      </c>
    </row>
    <row r="21" spans="2:11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752101.31</v>
      </c>
      <c r="G21" s="1">
        <f>Details2!G169</f>
        <v>566417.88</v>
      </c>
      <c r="H21" s="1">
        <f>Details2!H169</f>
        <v>515999</v>
      </c>
      <c r="I21" s="1">
        <f>Details2!I169</f>
        <v>392307.55</v>
      </c>
      <c r="J21" s="1">
        <f>Details2!J169</f>
        <v>373094.1</v>
      </c>
      <c r="K21" s="1">
        <f>Details2!K169</f>
        <v>99405.19</v>
      </c>
    </row>
    <row r="22" spans="2:11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267921.19</v>
      </c>
      <c r="G22" s="1">
        <f>Details2!G170</f>
        <v>229192.88</v>
      </c>
      <c r="H22" s="1">
        <f>Details2!H170</f>
        <v>208512.14</v>
      </c>
      <c r="I22" s="1">
        <f>Details2!I170</f>
        <v>228804.66</v>
      </c>
      <c r="J22" s="1">
        <f>Details2!J170</f>
        <v>139884.60999999999</v>
      </c>
      <c r="K22" s="1">
        <f>Details2!K170</f>
        <v>71903.960000000006</v>
      </c>
    </row>
    <row r="23" spans="2:11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984261.38</v>
      </c>
      <c r="G23" s="1">
        <f>Details2!G171</f>
        <v>915801.99</v>
      </c>
      <c r="H23" s="1">
        <f>Details2!H171</f>
        <v>744922.03</v>
      </c>
      <c r="I23" s="1">
        <f>Details2!I171</f>
        <v>573590.03</v>
      </c>
      <c r="J23" s="1">
        <f>Details2!J171</f>
        <v>474886.34</v>
      </c>
      <c r="K23" s="1">
        <f>Details2!K171</f>
        <v>119716.85</v>
      </c>
    </row>
    <row r="24" spans="2:11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610181.14</v>
      </c>
      <c r="G24" s="1">
        <f>Details2!G172</f>
        <v>170062.24</v>
      </c>
      <c r="H24" s="1">
        <f>Details2!H172</f>
        <v>244342.39</v>
      </c>
      <c r="I24" s="1">
        <f>Details2!I172</f>
        <v>230841</v>
      </c>
      <c r="J24" s="1">
        <f>Details2!J172</f>
        <v>248066.03</v>
      </c>
      <c r="K24" s="1">
        <f>Details2!K172</f>
        <v>52808.51</v>
      </c>
    </row>
    <row r="25" spans="2:11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566209.79</v>
      </c>
      <c r="G25" s="1">
        <f>Details2!G173</f>
        <v>319362.42</v>
      </c>
      <c r="H25" s="1">
        <f>Details2!H173</f>
        <v>469903.43</v>
      </c>
      <c r="I25" s="1">
        <f>Details2!I173</f>
        <v>391663.07</v>
      </c>
      <c r="J25" s="1">
        <f>Details2!J173</f>
        <v>368467.72</v>
      </c>
      <c r="K25" s="1">
        <f>Details2!K173</f>
        <v>118519.02</v>
      </c>
    </row>
    <row r="26" spans="2:11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1327646.5900000001</v>
      </c>
      <c r="G26" s="1">
        <f>Details2!G174</f>
        <v>880343.07</v>
      </c>
      <c r="H26" s="1">
        <f>Details2!H174</f>
        <v>828555.33</v>
      </c>
      <c r="I26" s="1">
        <f>Details2!I174</f>
        <v>905606.79</v>
      </c>
      <c r="J26" s="1">
        <f>Details2!J174</f>
        <v>782864.93</v>
      </c>
      <c r="K26" s="1">
        <f>Details2!K174</f>
        <v>211091.35</v>
      </c>
    </row>
    <row r="27" spans="2:11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1043345.92</v>
      </c>
      <c r="G27" s="1">
        <f>Details2!G175</f>
        <v>845714.51</v>
      </c>
      <c r="H27" s="1">
        <f>Details2!H175</f>
        <v>969236.44</v>
      </c>
      <c r="I27" s="1">
        <f>Details2!I175</f>
        <v>893058.57</v>
      </c>
      <c r="J27" s="1">
        <f>Details2!J175</f>
        <v>1073519.3999999999</v>
      </c>
      <c r="K27" s="1">
        <f>Details2!K175</f>
        <v>361835.76</v>
      </c>
    </row>
    <row r="28" spans="2:11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200295.88</v>
      </c>
      <c r="G28" s="1">
        <f>Details2!G176</f>
        <v>141197.66</v>
      </c>
      <c r="H28" s="1">
        <f>Details2!H176</f>
        <v>176305.94</v>
      </c>
      <c r="I28" s="1">
        <f>Details2!I176</f>
        <v>98502.64</v>
      </c>
      <c r="J28" s="1">
        <f>Details2!J176</f>
        <v>80073.78</v>
      </c>
      <c r="K28" s="1">
        <f>Details2!K176</f>
        <v>24240.55</v>
      </c>
    </row>
    <row r="29" spans="2:11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185310.99</v>
      </c>
      <c r="G29" s="1">
        <f>Details2!G177</f>
        <v>119563.11</v>
      </c>
      <c r="H29" s="1">
        <f>Details2!H177</f>
        <v>123354.54</v>
      </c>
      <c r="I29" s="1">
        <f>Details2!I177</f>
        <v>78375.539999999994</v>
      </c>
      <c r="J29" s="1">
        <f>Details2!J177</f>
        <v>57163.85</v>
      </c>
      <c r="K29" s="1">
        <f>Details2!K177</f>
        <v>13608.9</v>
      </c>
    </row>
    <row r="30" spans="2:11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123381.16</v>
      </c>
      <c r="G30" s="1">
        <f>Details2!G178</f>
        <v>111214.2</v>
      </c>
      <c r="H30" s="1">
        <f>Details2!H178</f>
        <v>97388.01</v>
      </c>
      <c r="I30" s="1">
        <f>Details2!I178</f>
        <v>23186.58</v>
      </c>
      <c r="J30" s="1">
        <f>Details2!J178</f>
        <v>77750.289999999994</v>
      </c>
      <c r="K30" s="1">
        <f>Details2!K178</f>
        <v>74240.45</v>
      </c>
    </row>
    <row r="31" spans="2:11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1094636.82</v>
      </c>
      <c r="G31" s="1">
        <f>Details2!G179</f>
        <v>791904.32</v>
      </c>
      <c r="H31" s="1">
        <f>Details2!H179</f>
        <v>668810.93000000005</v>
      </c>
      <c r="I31" s="1">
        <f>Details2!I179</f>
        <v>563939.97</v>
      </c>
      <c r="J31" s="1">
        <f>Details2!J179</f>
        <v>536334.06000000006</v>
      </c>
      <c r="K31" s="1">
        <f>Details2!K179</f>
        <v>169698.42</v>
      </c>
    </row>
    <row r="32" spans="2:11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802251.88</v>
      </c>
      <c r="G32" s="1">
        <f>Details2!G180</f>
        <v>701001.01</v>
      </c>
      <c r="H32" s="1">
        <f>Details2!H180</f>
        <v>969088.78</v>
      </c>
      <c r="I32" s="1">
        <f>Details2!I180</f>
        <v>815431.6</v>
      </c>
      <c r="J32" s="1">
        <f>Details2!J180</f>
        <v>673445.68</v>
      </c>
      <c r="K32" s="1">
        <f>Details2!K180</f>
        <v>301620.07</v>
      </c>
    </row>
    <row r="33" spans="2:11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227885.52</v>
      </c>
      <c r="G33" s="1">
        <f>Details2!G181</f>
        <v>174079.92</v>
      </c>
      <c r="H33" s="1">
        <f>Details2!H181</f>
        <v>148214.45000000001</v>
      </c>
      <c r="I33" s="1">
        <f>Details2!I181</f>
        <v>124240.02</v>
      </c>
      <c r="J33" s="1">
        <f>Details2!J181</f>
        <v>119671.91</v>
      </c>
      <c r="K33" s="1">
        <f>Details2!K181</f>
        <v>63384.77</v>
      </c>
    </row>
    <row r="34" spans="2:11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101350.59</v>
      </c>
      <c r="G34" s="1">
        <f>Details2!G182</f>
        <v>60530.57</v>
      </c>
      <c r="H34" s="1">
        <f>Details2!H182</f>
        <v>65610.929999999993</v>
      </c>
      <c r="I34" s="1">
        <f>Details2!I182</f>
        <v>94452.04</v>
      </c>
      <c r="J34" s="1">
        <f>Details2!J182</f>
        <v>68784.759999999995</v>
      </c>
      <c r="K34" s="1">
        <f>Details2!K182</f>
        <v>43226.23</v>
      </c>
    </row>
    <row r="35" spans="2:11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43955.61</v>
      </c>
      <c r="G35" s="1">
        <f>Details2!G183</f>
        <v>62079.18</v>
      </c>
      <c r="H35" s="1">
        <f>Details2!H183</f>
        <v>64573.49</v>
      </c>
      <c r="I35" s="1">
        <f>Details2!I183</f>
        <v>66845.34</v>
      </c>
      <c r="J35" s="1">
        <f>Details2!J183</f>
        <v>76628.75</v>
      </c>
      <c r="K35" s="1">
        <f>Details2!K183</f>
        <v>80869.33</v>
      </c>
    </row>
    <row r="36" spans="2:11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412906.28</v>
      </c>
      <c r="G36" s="1">
        <f>Details2!G184</f>
        <v>277495.03999999998</v>
      </c>
      <c r="H36" s="1">
        <f>Details2!H184</f>
        <v>347702.11</v>
      </c>
      <c r="I36" s="1">
        <f>Details2!I184</f>
        <v>201810.7</v>
      </c>
      <c r="J36" s="1">
        <f>Details2!J184</f>
        <v>186484.02</v>
      </c>
      <c r="K36" s="1">
        <f>Details2!K184</f>
        <v>27744.62</v>
      </c>
    </row>
    <row r="37" spans="2:11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114091.21</v>
      </c>
      <c r="G37" s="1">
        <f>Details2!G185</f>
        <v>101666.72</v>
      </c>
      <c r="H37" s="1">
        <f>Details2!H185</f>
        <v>104832.75</v>
      </c>
      <c r="I37" s="1">
        <f>Details2!I185</f>
        <v>53837.919999999998</v>
      </c>
      <c r="J37" s="1">
        <f>Details2!J185</f>
        <v>63101.86</v>
      </c>
      <c r="K37" s="1">
        <f>Details2!K185</f>
        <v>23505.43</v>
      </c>
    </row>
    <row r="38" spans="2:11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120694.53</v>
      </c>
      <c r="G38" s="1">
        <f>Details2!G186</f>
        <v>85633.75</v>
      </c>
      <c r="H38" s="1">
        <f>Details2!H186</f>
        <v>93838.38</v>
      </c>
      <c r="I38" s="1">
        <f>Details2!I186</f>
        <v>82899.570000000007</v>
      </c>
      <c r="J38" s="1">
        <f>Details2!J186</f>
        <v>27834.33</v>
      </c>
      <c r="K38" s="1">
        <f>Details2!K186</f>
        <v>28768.83</v>
      </c>
    </row>
    <row r="39" spans="2:11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4404666.25</v>
      </c>
      <c r="G39" s="1">
        <f>Details2!G187</f>
        <v>2623703.4700000002</v>
      </c>
      <c r="H39" s="1">
        <f>Details2!H187</f>
        <v>1992796.33</v>
      </c>
      <c r="I39" s="1">
        <f>Details2!I187</f>
        <v>1691550.06</v>
      </c>
      <c r="J39" s="1">
        <f>Details2!J187</f>
        <v>1641372.41</v>
      </c>
      <c r="K39" s="1">
        <f>Details2!K187</f>
        <v>661439.39</v>
      </c>
    </row>
    <row r="40" spans="2:11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1119109.0900000001</v>
      </c>
      <c r="G40" s="1">
        <f>Details2!G188</f>
        <v>822889.2</v>
      </c>
      <c r="H40" s="1">
        <f>Details2!H188</f>
        <v>730566.6</v>
      </c>
      <c r="I40" s="1">
        <f>Details2!I188</f>
        <v>586001.29</v>
      </c>
      <c r="J40" s="1">
        <f>Details2!J188</f>
        <v>773292.44</v>
      </c>
      <c r="K40" s="1">
        <f>Details2!K188</f>
        <v>224768.14</v>
      </c>
    </row>
    <row r="41" spans="2:11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122933.05</v>
      </c>
      <c r="G41" s="1">
        <f>Details2!G189</f>
        <v>85993.05</v>
      </c>
      <c r="H41" s="1">
        <f>Details2!H189</f>
        <v>92622.7</v>
      </c>
      <c r="I41" s="1">
        <f>Details2!I189</f>
        <v>87082.81</v>
      </c>
      <c r="J41" s="1">
        <f>Details2!J189</f>
        <v>85953.3</v>
      </c>
      <c r="K41" s="1">
        <f>Details2!K189</f>
        <v>28512.57</v>
      </c>
    </row>
    <row r="42" spans="2:11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521057.07</v>
      </c>
      <c r="G42" s="1">
        <f>Details2!G190</f>
        <v>396387.94</v>
      </c>
      <c r="H42" s="1">
        <f>Details2!H190</f>
        <v>439389.91</v>
      </c>
      <c r="I42" s="1">
        <f>Details2!I190</f>
        <v>325888.59999999998</v>
      </c>
      <c r="J42" s="1">
        <f>Details2!J190</f>
        <v>287606.74</v>
      </c>
      <c r="K42" s="1">
        <f>Details2!K190</f>
        <v>36665.96</v>
      </c>
    </row>
    <row r="43" spans="2:11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222136.08</v>
      </c>
      <c r="G43" s="1">
        <f>Details2!G191</f>
        <v>119341.49</v>
      </c>
      <c r="H43" s="1">
        <f>Details2!H191</f>
        <v>136274.51</v>
      </c>
      <c r="I43" s="1">
        <f>Details2!I191</f>
        <v>113445.49</v>
      </c>
      <c r="J43" s="1">
        <f>Details2!J191</f>
        <v>135982.42000000001</v>
      </c>
      <c r="K43" s="1">
        <f>Details2!K191</f>
        <v>40338.400000000001</v>
      </c>
    </row>
    <row r="44" spans="2:11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242086.87</v>
      </c>
      <c r="G44" s="1">
        <f>Details2!G192</f>
        <v>147739.67000000001</v>
      </c>
      <c r="H44" s="1">
        <f>Details2!H192</f>
        <v>162847.66</v>
      </c>
      <c r="I44" s="1">
        <f>Details2!I192</f>
        <v>123863.45</v>
      </c>
      <c r="J44" s="1">
        <f>Details2!J192</f>
        <v>186944.41</v>
      </c>
      <c r="K44" s="1">
        <f>Details2!K192</f>
        <v>27256.2</v>
      </c>
    </row>
    <row r="45" spans="2:11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405199.63</v>
      </c>
      <c r="G45" s="1">
        <f>Details2!G193</f>
        <v>341644.49</v>
      </c>
      <c r="H45" s="1">
        <f>Details2!H193</f>
        <v>330182.3</v>
      </c>
      <c r="I45" s="1">
        <f>Details2!I193</f>
        <v>280529.18</v>
      </c>
      <c r="J45" s="1">
        <f>Details2!J193</f>
        <v>237512.56</v>
      </c>
      <c r="K45" s="1">
        <f>Details2!K193</f>
        <v>48091.58</v>
      </c>
    </row>
    <row r="46" spans="2:11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54733.14</v>
      </c>
      <c r="G46" s="1">
        <f>Details2!G194</f>
        <v>36375.82</v>
      </c>
      <c r="H46" s="1">
        <f>Details2!H194</f>
        <v>39705.910000000003</v>
      </c>
      <c r="I46" s="1">
        <f>Details2!I194</f>
        <v>31770.5</v>
      </c>
      <c r="J46" s="1">
        <f>Details2!J194</f>
        <v>23062.29</v>
      </c>
      <c r="K46" s="1">
        <f>Details2!K194</f>
        <v>7776.76</v>
      </c>
    </row>
    <row r="47" spans="2:11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3379568.02</v>
      </c>
      <c r="G47" s="1">
        <f>Details2!G195</f>
        <v>1756542.57</v>
      </c>
      <c r="H47" s="1">
        <f>Details2!H195</f>
        <v>1750023.07</v>
      </c>
      <c r="I47" s="1">
        <f>Details2!I195</f>
        <v>1804186.69</v>
      </c>
      <c r="J47" s="1">
        <f>Details2!J195</f>
        <v>1407133.44</v>
      </c>
      <c r="K47" s="1">
        <f>Details2!K195</f>
        <v>364579.56</v>
      </c>
    </row>
    <row r="48" spans="2:11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1136565.8999999999</v>
      </c>
      <c r="G48" s="1">
        <f>Details2!G196</f>
        <v>1032462.67</v>
      </c>
      <c r="H48" s="1">
        <f>Details2!H196</f>
        <v>743928.06</v>
      </c>
      <c r="I48" s="1">
        <f>Details2!I196</f>
        <v>567392.64</v>
      </c>
      <c r="J48" s="1">
        <f>Details2!J196</f>
        <v>767691.5</v>
      </c>
      <c r="K48" s="1">
        <f>Details2!K196</f>
        <v>746375.12</v>
      </c>
    </row>
    <row r="49" spans="2:11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735880.68</v>
      </c>
      <c r="G49" s="1">
        <f>Details2!G197</f>
        <v>578778.92000000004</v>
      </c>
      <c r="H49" s="1">
        <f>Details2!H197</f>
        <v>689674.39</v>
      </c>
      <c r="I49" s="1">
        <f>Details2!I197</f>
        <v>555845.93999999994</v>
      </c>
      <c r="J49" s="1">
        <f>Details2!J197</f>
        <v>536553.56999999995</v>
      </c>
      <c r="K49" s="1">
        <f>Details2!K197</f>
        <v>107825.68</v>
      </c>
    </row>
    <row r="50" spans="2:11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383154.47</v>
      </c>
      <c r="G50" s="1">
        <f>Details2!G198</f>
        <v>311866.11</v>
      </c>
      <c r="H50" s="1">
        <f>Details2!H198</f>
        <v>245616.95</v>
      </c>
      <c r="I50" s="1">
        <f>Details2!I198</f>
        <v>206265.34</v>
      </c>
      <c r="J50" s="1">
        <f>Details2!J198</f>
        <v>165466.21</v>
      </c>
      <c r="K50" s="1">
        <f>Details2!K198</f>
        <v>161565.79999999999</v>
      </c>
    </row>
    <row r="51" spans="2:11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297808.53999999998</v>
      </c>
      <c r="G51" s="1">
        <f>Details2!G199</f>
        <v>254649.69</v>
      </c>
      <c r="H51" s="1">
        <f>Details2!H199</f>
        <v>201739.93</v>
      </c>
      <c r="I51" s="1">
        <f>Details2!I199</f>
        <v>144848.42000000001</v>
      </c>
      <c r="J51" s="1">
        <f>Details2!J199</f>
        <v>188804.21</v>
      </c>
      <c r="K51" s="1">
        <f>Details2!K199</f>
        <v>119199.32</v>
      </c>
    </row>
    <row r="52" spans="2:11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48195.23</v>
      </c>
      <c r="G52" s="1">
        <f>Details2!G200</f>
        <v>32324.23</v>
      </c>
      <c r="H52" s="1">
        <f>Details2!H200</f>
        <v>30098.23</v>
      </c>
      <c r="I52" s="1">
        <f>Details2!I200</f>
        <v>32120.53</v>
      </c>
      <c r="J52" s="1">
        <f>Details2!J200</f>
        <v>32862.01</v>
      </c>
      <c r="K52" s="1">
        <f>Details2!K200</f>
        <v>19238.46</v>
      </c>
    </row>
    <row r="53" spans="2:11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181952.41</v>
      </c>
      <c r="G53" s="1">
        <f>Details2!G201</f>
        <v>190984</v>
      </c>
      <c r="H53" s="1">
        <f>Details2!H201</f>
        <v>137736.14000000001</v>
      </c>
      <c r="I53" s="1">
        <f>Details2!I201</f>
        <v>71204.83</v>
      </c>
      <c r="J53" s="1">
        <f>Details2!J201</f>
        <v>85669.54</v>
      </c>
      <c r="K53" s="1">
        <f>Details2!K201</f>
        <v>42715.66</v>
      </c>
    </row>
    <row r="54" spans="2:11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1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274136.57</v>
      </c>
      <c r="G55" s="1">
        <f>Details2!G203</f>
        <v>460484.41</v>
      </c>
      <c r="H55" s="1">
        <f>Details2!H203</f>
        <v>349861.83</v>
      </c>
      <c r="I55" s="1">
        <f>Details2!I203</f>
        <v>270609.82</v>
      </c>
      <c r="J55" s="1">
        <f>Details2!J203</f>
        <v>193689.79</v>
      </c>
      <c r="K55" s="1">
        <f>Details2!K203</f>
        <v>96295.72</v>
      </c>
    </row>
    <row r="56" spans="2:11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103613.16</v>
      </c>
      <c r="G56" s="1">
        <f>Details2!G204</f>
        <v>92734.68</v>
      </c>
      <c r="H56" s="1">
        <f>Details2!H204</f>
        <v>114901.81</v>
      </c>
      <c r="I56" s="1">
        <f>Details2!I204</f>
        <v>142294.95000000001</v>
      </c>
      <c r="J56" s="1">
        <f>Details2!J204</f>
        <v>95887.18</v>
      </c>
      <c r="K56" s="1">
        <f>Details2!K204</f>
        <v>46558.84</v>
      </c>
    </row>
    <row r="57" spans="2:11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277613.18</v>
      </c>
      <c r="G57" s="1">
        <f>Details2!G205</f>
        <v>158537.41</v>
      </c>
      <c r="H57" s="1">
        <f>Details2!H205</f>
        <v>126599.93</v>
      </c>
      <c r="I57" s="1">
        <f>Details2!I205</f>
        <v>95772.96</v>
      </c>
      <c r="J57" s="1">
        <f>Details2!J205</f>
        <v>85740.89</v>
      </c>
      <c r="K57" s="1">
        <f>Details2!K205</f>
        <v>22808.76</v>
      </c>
    </row>
    <row r="58" spans="2:11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699744.5</v>
      </c>
      <c r="G58" s="1">
        <f>Details2!G206</f>
        <v>699202.71</v>
      </c>
      <c r="H58" s="1">
        <f>Details2!H206</f>
        <v>323589.76000000001</v>
      </c>
      <c r="I58" s="1">
        <f>Details2!I206</f>
        <v>307417.63</v>
      </c>
      <c r="J58" s="1">
        <f>Details2!J206</f>
        <v>145241.16</v>
      </c>
      <c r="K58" s="1">
        <f>Details2!K206</f>
        <v>67402.13</v>
      </c>
    </row>
    <row r="59" spans="2:11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2453.0100000000002</v>
      </c>
      <c r="G59" s="1">
        <f>Details2!G207</f>
        <v>330.49</v>
      </c>
      <c r="H59" s="1">
        <f>Details2!H207</f>
        <v>0</v>
      </c>
      <c r="I59" s="1" t="str">
        <f>Details2!I207</f>
        <v>NULL</v>
      </c>
      <c r="J59" s="1" t="str">
        <f>Details2!J207</f>
        <v>NULL</v>
      </c>
      <c r="K59" s="1" t="str">
        <f>Details2!K207</f>
        <v>NULL</v>
      </c>
    </row>
    <row r="60" spans="2:11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121314.22</v>
      </c>
      <c r="G60" s="1">
        <f>Details2!G208</f>
        <v>80500.03</v>
      </c>
      <c r="H60" s="1">
        <f>Details2!H208</f>
        <v>78174.55</v>
      </c>
      <c r="I60" s="1">
        <f>Details2!I208</f>
        <v>74665.25</v>
      </c>
      <c r="J60" s="1">
        <f>Details2!J208</f>
        <v>130056.76</v>
      </c>
      <c r="K60" s="1">
        <f>Details2!K208</f>
        <v>29305.93</v>
      </c>
    </row>
    <row r="61" spans="2:11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289495.74</v>
      </c>
      <c r="G61" s="1">
        <f>Details2!G209</f>
        <v>253335.95</v>
      </c>
      <c r="H61" s="1">
        <f>Details2!H209</f>
        <v>251431.31</v>
      </c>
      <c r="I61" s="1">
        <f>Details2!I209</f>
        <v>158935.66</v>
      </c>
      <c r="J61" s="1">
        <f>Details2!J209</f>
        <v>133049.87</v>
      </c>
      <c r="K61" s="1">
        <f>Details2!K209</f>
        <v>50491.15</v>
      </c>
    </row>
    <row r="62" spans="2:11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</row>
    <row r="63" spans="2:11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188841.32</v>
      </c>
      <c r="G63" s="1">
        <f>Details2!G211</f>
        <v>120697.42</v>
      </c>
      <c r="H63" s="1">
        <f>Details2!H211</f>
        <v>143462.6</v>
      </c>
      <c r="I63" s="1">
        <f>Details2!I211</f>
        <v>121537.99</v>
      </c>
      <c r="J63" s="1">
        <f>Details2!J211</f>
        <v>89364.06</v>
      </c>
      <c r="K63" s="1">
        <f>Details2!K211</f>
        <v>21938.55</v>
      </c>
    </row>
    <row r="64" spans="2:11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364196.31</v>
      </c>
      <c r="G65" s="1">
        <f>Details2!G213</f>
        <v>410071.26</v>
      </c>
      <c r="H65" s="1">
        <f>Details2!H213</f>
        <v>161933.59</v>
      </c>
      <c r="I65" s="1">
        <f>Details2!I213</f>
        <v>150245.39000000001</v>
      </c>
      <c r="J65" s="1">
        <f>Details2!J213</f>
        <v>229007.05</v>
      </c>
      <c r="K65" s="1">
        <f>Details2!K213</f>
        <v>59852.959999999999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89670.43</v>
      </c>
      <c r="G67" s="1">
        <f>Details2!G215</f>
        <v>93986.95</v>
      </c>
      <c r="H67" s="1">
        <f>Details2!H215</f>
        <v>98150.44</v>
      </c>
      <c r="I67" s="1">
        <f>Details2!I215</f>
        <v>86512.83</v>
      </c>
      <c r="J67" s="1">
        <f>Details2!J215</f>
        <v>91476.4</v>
      </c>
      <c r="K67" s="1">
        <f>Details2!K215</f>
        <v>24704.27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104831.37</v>
      </c>
      <c r="G68" s="1">
        <f>Details2!G216</f>
        <v>80004.149999999994</v>
      </c>
      <c r="H68" s="1">
        <f>Details2!H216</f>
        <v>119250.02</v>
      </c>
      <c r="I68" s="1">
        <f>Details2!I216</f>
        <v>132183.79999999999</v>
      </c>
      <c r="J68" s="1">
        <f>Details2!J216</f>
        <v>102924.3</v>
      </c>
      <c r="K68" s="1">
        <f>Details2!K216</f>
        <v>17384.62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376406.37</v>
      </c>
      <c r="G69" s="1">
        <f>Details2!G217</f>
        <v>385376.85</v>
      </c>
      <c r="H69" s="1">
        <f>Details2!H217</f>
        <v>324569.59999999998</v>
      </c>
      <c r="I69" s="1">
        <f>Details2!I217</f>
        <v>166667.68</v>
      </c>
      <c r="J69" s="1">
        <f>Details2!J217</f>
        <v>294333.61</v>
      </c>
      <c r="K69" s="1">
        <f>Details2!K217</f>
        <v>96829.07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2415843.38</v>
      </c>
      <c r="G71" s="1">
        <f>Details2!G219</f>
        <v>1698982.72</v>
      </c>
      <c r="H71" s="1">
        <f>Details2!H219</f>
        <v>1383517.16</v>
      </c>
      <c r="I71" s="1">
        <f>Details2!I219</f>
        <v>447069.77</v>
      </c>
      <c r="J71" s="1">
        <f>Details2!J219</f>
        <v>588268.31999999995</v>
      </c>
      <c r="K71" s="1">
        <f>Details2!K219</f>
        <v>230534.57</v>
      </c>
      <c r="L71" s="2"/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1176674.51</v>
      </c>
      <c r="G73" s="1">
        <f>Details2!G221</f>
        <v>919401.95</v>
      </c>
      <c r="H73" s="1">
        <f>Details2!H221</f>
        <v>993220.39</v>
      </c>
      <c r="I73" s="1">
        <f>Details2!I221</f>
        <v>858128.88</v>
      </c>
      <c r="J73" s="1">
        <f>Details2!J221</f>
        <v>860117.32</v>
      </c>
      <c r="K73" s="1">
        <f>Details2!K221</f>
        <v>645914.80000000005</v>
      </c>
      <c r="L73" s="21"/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579771.05000000005</v>
      </c>
      <c r="G74" s="1">
        <f>Details2!G222</f>
        <v>947608.82</v>
      </c>
      <c r="H74" s="1">
        <f>Details2!H222</f>
        <v>875862.37</v>
      </c>
      <c r="I74" s="1">
        <f>Details2!I222</f>
        <v>754869.89</v>
      </c>
      <c r="J74" s="1">
        <f>Details2!J222</f>
        <v>754644.54</v>
      </c>
      <c r="K74" s="1">
        <f>Details2!K222</f>
        <v>452975.92</v>
      </c>
      <c r="L74" s="2"/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186454.65</v>
      </c>
      <c r="G75" s="1">
        <f>Details2!G223</f>
        <v>223208.27</v>
      </c>
      <c r="H75" s="1">
        <f>Details2!H223</f>
        <v>258617.15</v>
      </c>
      <c r="I75" s="1">
        <f>Details2!I223</f>
        <v>188865.97</v>
      </c>
      <c r="J75" s="1">
        <f>Details2!J223</f>
        <v>207844.23</v>
      </c>
      <c r="K75" s="1">
        <f>Details2!K223</f>
        <v>130937.68</v>
      </c>
      <c r="L75" s="2"/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468762.48</v>
      </c>
      <c r="G76" s="1">
        <f>Details2!G224</f>
        <v>487575.18</v>
      </c>
      <c r="H76" s="1">
        <f>Details2!H224</f>
        <v>528802.31999999995</v>
      </c>
      <c r="I76" s="1">
        <f>Details2!I224</f>
        <v>274834.09999999998</v>
      </c>
      <c r="J76" s="1">
        <f>Details2!J224</f>
        <v>422062.88</v>
      </c>
      <c r="K76" s="1">
        <f>Details2!K224</f>
        <v>864259.48</v>
      </c>
      <c r="L76" s="2"/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1695345.65</v>
      </c>
      <c r="G77" s="1">
        <f>Details2!G225</f>
        <v>868562.4</v>
      </c>
      <c r="H77" s="1">
        <f>Details2!H225</f>
        <v>44910.9</v>
      </c>
      <c r="I77" s="1" t="str">
        <f>Details2!I225</f>
        <v>NULL</v>
      </c>
      <c r="J77" s="1" t="str">
        <f>Details2!J225</f>
        <v>NULL</v>
      </c>
      <c r="K77" s="1" t="str">
        <f>Details2!K225</f>
        <v>NULL</v>
      </c>
      <c r="L77" s="2"/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1191921.02</v>
      </c>
      <c r="G78" s="1">
        <f>Details2!G226</f>
        <v>875184.32</v>
      </c>
      <c r="H78" s="1">
        <f>Details2!H226</f>
        <v>957110.67</v>
      </c>
      <c r="I78" s="1">
        <f>Details2!I226</f>
        <v>539450.88</v>
      </c>
      <c r="J78" s="1">
        <f>Details2!J226</f>
        <v>641211.49</v>
      </c>
      <c r="K78" s="1">
        <f>Details2!K226</f>
        <v>216989.86</v>
      </c>
      <c r="L78" s="2"/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633980.04</v>
      </c>
      <c r="G79" s="1">
        <f>Details2!G227</f>
        <v>532067.17000000004</v>
      </c>
      <c r="H79" s="1">
        <f>Details2!H227</f>
        <v>609023.42000000004</v>
      </c>
      <c r="I79" s="1">
        <f>Details2!I227</f>
        <v>351016.24</v>
      </c>
      <c r="J79" s="1">
        <f>Details2!J227</f>
        <v>405058.77</v>
      </c>
      <c r="K79" s="1">
        <f>Details2!K227</f>
        <v>164329.96</v>
      </c>
      <c r="L79" s="2"/>
      <c r="N79" s="6"/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758328.94</v>
      </c>
      <c r="G80" s="1">
        <f>Details2!G228</f>
        <v>674988.26</v>
      </c>
      <c r="H80" s="1">
        <f>Details2!H228</f>
        <v>537984.55000000005</v>
      </c>
      <c r="I80" s="1">
        <f>Details2!I228</f>
        <v>294734.37</v>
      </c>
      <c r="J80" s="1">
        <f>Details2!J228</f>
        <v>358564.76</v>
      </c>
      <c r="K80" s="1">
        <f>Details2!K228</f>
        <v>279389.34000000003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921602.52</v>
      </c>
      <c r="G81" s="1">
        <f>Details2!G229</f>
        <v>1187515.26</v>
      </c>
      <c r="H81" s="1">
        <f>Details2!H229</f>
        <v>1218367.1200000001</v>
      </c>
      <c r="I81" s="1">
        <f>Details2!I229</f>
        <v>1425172.6</v>
      </c>
      <c r="J81" s="1">
        <f>Details2!J229</f>
        <v>1339598.19</v>
      </c>
      <c r="K81" s="1">
        <f>Details2!K229</f>
        <v>796545.17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407838.51</v>
      </c>
      <c r="G82" s="1">
        <f>Details2!G230</f>
        <v>389465.63</v>
      </c>
      <c r="H82" s="1">
        <f>Details2!H230</f>
        <v>320240.37</v>
      </c>
      <c r="I82" s="1">
        <f>Details2!I230</f>
        <v>316942.59999999998</v>
      </c>
      <c r="J82" s="1">
        <f>Details2!J230</f>
        <v>353728.36</v>
      </c>
      <c r="K82" s="1">
        <f>Details2!K230</f>
        <v>67552.850000000006</v>
      </c>
      <c r="L82" s="9"/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165108.20000000001</v>
      </c>
      <c r="G83" s="1">
        <f>Details2!G231</f>
        <v>112467.38</v>
      </c>
      <c r="H83" s="1">
        <f>Details2!H231</f>
        <v>84204.3</v>
      </c>
      <c r="I83" s="1">
        <f>Details2!I231</f>
        <v>114265.1</v>
      </c>
      <c r="J83" s="1">
        <f>Details2!J231</f>
        <v>17383.259999999998</v>
      </c>
      <c r="K83" s="1" t="str">
        <f>Details2!K231</f>
        <v>NULL</v>
      </c>
      <c r="L83" s="9"/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552125.57999999996</v>
      </c>
      <c r="G84" s="1">
        <f>Details2!G232</f>
        <v>683911.15</v>
      </c>
      <c r="H84" s="1">
        <f>Details2!H232</f>
        <v>549943.78</v>
      </c>
      <c r="I84" s="1">
        <f>Details2!I232</f>
        <v>391371.77</v>
      </c>
      <c r="J84" s="1">
        <f>Details2!J232</f>
        <v>384085.17</v>
      </c>
      <c r="K84" s="1">
        <f>Details2!K232</f>
        <v>146459.29999999999</v>
      </c>
      <c r="L84" s="9"/>
      <c r="N84" s="6"/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617171.64</v>
      </c>
      <c r="G85" s="1">
        <f>Details2!G233</f>
        <v>400147.69</v>
      </c>
      <c r="H85" s="1">
        <f>Details2!H233</f>
        <v>754183.21</v>
      </c>
      <c r="I85" s="1">
        <f>Details2!I233</f>
        <v>502593.75</v>
      </c>
      <c r="J85" s="1">
        <f>Details2!J233</f>
        <v>609755.67000000004</v>
      </c>
      <c r="K85" s="1">
        <f>Details2!K233</f>
        <v>416091.86</v>
      </c>
      <c r="L85" s="9"/>
      <c r="N85" s="6"/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271871.86</v>
      </c>
      <c r="G86" s="1">
        <f>Details2!G234</f>
        <v>204937.69</v>
      </c>
      <c r="H86" s="1">
        <f>Details2!H234</f>
        <v>231900.44</v>
      </c>
      <c r="I86" s="1">
        <f>Details2!I234</f>
        <v>142794.71</v>
      </c>
      <c r="J86" s="1">
        <f>Details2!J234</f>
        <v>161142.20000000001</v>
      </c>
      <c r="K86" s="1">
        <f>Details2!K234</f>
        <v>36478.129999999997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1090866.67</v>
      </c>
      <c r="G87" s="1">
        <f>Details2!G235</f>
        <v>2515146.48</v>
      </c>
      <c r="H87" s="1">
        <f>Details2!H235</f>
        <v>2267387.02</v>
      </c>
      <c r="I87" s="1">
        <f>Details2!I235</f>
        <v>1373110.5</v>
      </c>
      <c r="J87" s="1">
        <f>Details2!J235</f>
        <v>2122499.5</v>
      </c>
      <c r="K87" s="1">
        <f>Details2!K235</f>
        <v>269126.11</v>
      </c>
      <c r="L87" s="3"/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219109.38</v>
      </c>
      <c r="G88" s="1">
        <f>Details2!G236</f>
        <v>190018.77</v>
      </c>
      <c r="H88" s="1">
        <f>Details2!H236</f>
        <v>194920.17</v>
      </c>
      <c r="I88" s="1">
        <f>Details2!I236</f>
        <v>158447</v>
      </c>
      <c r="J88" s="1">
        <f>Details2!J236</f>
        <v>242100.22</v>
      </c>
      <c r="K88" s="1" t="str">
        <f>Details2!K236</f>
        <v>NULL</v>
      </c>
      <c r="L88" s="3"/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I</v>
      </c>
      <c r="F89" s="1" t="str">
        <f>Details2!F237</f>
        <v>NULL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/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449915.49</v>
      </c>
      <c r="G90" s="1">
        <f>Details2!G238</f>
        <v>431050.59</v>
      </c>
      <c r="H90" s="1">
        <f>Details2!H238</f>
        <v>192291.74</v>
      </c>
      <c r="I90" s="1">
        <f>Details2!I238</f>
        <v>88790.399999999994</v>
      </c>
      <c r="J90" s="1">
        <f>Details2!J238</f>
        <v>116070</v>
      </c>
      <c r="K90" s="1">
        <f>Details2!K238</f>
        <v>46924.13</v>
      </c>
      <c r="L90" s="3"/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2358468.4900000002</v>
      </c>
      <c r="G91" s="1">
        <f>Details2!G239</f>
        <v>777732.58</v>
      </c>
      <c r="H91" s="1">
        <f>Details2!H239</f>
        <v>898491.12</v>
      </c>
      <c r="I91" s="1">
        <f>Details2!I239</f>
        <v>432926.66</v>
      </c>
      <c r="J91" s="1">
        <f>Details2!J239</f>
        <v>956755.4</v>
      </c>
      <c r="K91" s="1">
        <f>Details2!K239</f>
        <v>601223.87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348483.26</v>
      </c>
      <c r="G92" s="1">
        <f>Details2!G240</f>
        <v>372596.96</v>
      </c>
      <c r="H92" s="1">
        <f>Details2!H240</f>
        <v>499398.8</v>
      </c>
      <c r="I92" s="1">
        <f>Details2!I240</f>
        <v>463739.77</v>
      </c>
      <c r="J92" s="1">
        <f>Details2!J240</f>
        <v>489844.03</v>
      </c>
      <c r="K92" s="1">
        <f>Details2!K240</f>
        <v>369033.84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1136638.4099999999</v>
      </c>
      <c r="G93" s="1">
        <f>Details2!G241</f>
        <v>723638.2</v>
      </c>
      <c r="H93" s="1">
        <f>Details2!H241</f>
        <v>872859.2</v>
      </c>
      <c r="I93" s="1">
        <f>Details2!I241</f>
        <v>351658.7</v>
      </c>
      <c r="J93" s="1">
        <f>Details2!J241</f>
        <v>493398.32</v>
      </c>
      <c r="K93" s="1">
        <f>Details2!K241</f>
        <v>96364.22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795432.94</v>
      </c>
      <c r="G94" s="1">
        <f>Details2!G242</f>
        <v>941107.96</v>
      </c>
      <c r="H94" s="1">
        <f>Details2!H242</f>
        <v>1324649.6299999999</v>
      </c>
      <c r="I94" s="1">
        <f>Details2!I242</f>
        <v>598807.93000000005</v>
      </c>
      <c r="J94" s="1">
        <f>Details2!J242</f>
        <v>854912.89</v>
      </c>
      <c r="K94" s="1">
        <f>Details2!K242</f>
        <v>393531.51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1918870.84</v>
      </c>
      <c r="G95" s="1">
        <f>Details2!G243</f>
        <v>1994600.91</v>
      </c>
      <c r="H95" s="1">
        <f>Details2!H243</f>
        <v>1749922.51</v>
      </c>
      <c r="I95" s="1">
        <f>Details2!I243</f>
        <v>1873251.89</v>
      </c>
      <c r="J95" s="1">
        <f>Details2!J243</f>
        <v>2580268.11</v>
      </c>
      <c r="K95" s="1">
        <f>Details2!K243</f>
        <v>844846.02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499015.09</v>
      </c>
      <c r="G96" s="1">
        <f>Details2!G244</f>
        <v>433821.14</v>
      </c>
      <c r="H96" s="1">
        <f>Details2!H244</f>
        <v>495133.42</v>
      </c>
      <c r="I96" s="1">
        <f>Details2!I244</f>
        <v>380619.11</v>
      </c>
      <c r="J96" s="1">
        <f>Details2!J244</f>
        <v>354358.63</v>
      </c>
      <c r="K96" s="1">
        <f>Details2!K244</f>
        <v>171829.77</v>
      </c>
    </row>
    <row r="97" spans="2:12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485921.05</v>
      </c>
      <c r="G97" s="1">
        <f>Details2!G245</f>
        <v>512481.12</v>
      </c>
      <c r="H97" s="1">
        <f>Details2!H245</f>
        <v>518842.82</v>
      </c>
      <c r="I97" s="1">
        <f>Details2!I245</f>
        <v>295447.37</v>
      </c>
      <c r="J97" s="1">
        <f>Details2!J245</f>
        <v>375913.36</v>
      </c>
      <c r="K97" s="1">
        <f>Details2!K245</f>
        <v>139164.66</v>
      </c>
    </row>
    <row r="98" spans="2:12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396521.97</v>
      </c>
      <c r="G98" s="1">
        <f>Details2!G246</f>
        <v>594280.03</v>
      </c>
      <c r="H98" s="1">
        <f>Details2!H246</f>
        <v>605453</v>
      </c>
      <c r="I98" s="1">
        <f>Details2!I246</f>
        <v>293126.15999999997</v>
      </c>
      <c r="J98" s="30">
        <f>Details2!J246</f>
        <v>391079.85</v>
      </c>
      <c r="K98" s="1">
        <f>Details2!K246</f>
        <v>91068.28</v>
      </c>
    </row>
    <row r="99" spans="2:12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1199676.08</v>
      </c>
      <c r="G99" s="1">
        <f>Details2!G247</f>
        <v>1473968.05</v>
      </c>
      <c r="H99" s="1">
        <f>Details2!H247</f>
        <v>1499822.86</v>
      </c>
      <c r="I99" s="1">
        <f>Details2!I247</f>
        <v>1234156.8700000001</v>
      </c>
      <c r="J99" s="1">
        <f>Details2!J247</f>
        <v>1459492.06</v>
      </c>
      <c r="K99" s="1">
        <f>Details2!K247</f>
        <v>1113171.95</v>
      </c>
    </row>
    <row r="100" spans="2:12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15186.58</v>
      </c>
      <c r="G100" s="1">
        <f>Details2!G248</f>
        <v>16912.150000000001</v>
      </c>
      <c r="H100" s="1">
        <f>Details2!H248</f>
        <v>6956.35</v>
      </c>
      <c r="I100" s="1">
        <f>Details2!I248</f>
        <v>3245.16</v>
      </c>
      <c r="J100" s="1">
        <f>Details2!J248</f>
        <v>3234.31</v>
      </c>
      <c r="K100" s="1">
        <f>Details2!K248</f>
        <v>15131.49</v>
      </c>
    </row>
    <row r="101" spans="2:12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</row>
    <row r="102" spans="2:12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/>
    </row>
    <row r="103" spans="2:12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/>
    </row>
    <row r="104" spans="2:12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2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</row>
    <row r="106" spans="2:12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94200.36</v>
      </c>
      <c r="G106" s="1">
        <f>Details2!G254</f>
        <v>122445.36</v>
      </c>
      <c r="H106" s="1">
        <f>Details2!H254</f>
        <v>76987.73</v>
      </c>
      <c r="I106" s="1">
        <f>Details2!I254</f>
        <v>69525.460000000006</v>
      </c>
      <c r="J106" s="1">
        <f>Details2!J254</f>
        <v>73277.679999999993</v>
      </c>
      <c r="K106" s="1">
        <f>Details2!K254</f>
        <v>30417.59</v>
      </c>
    </row>
    <row r="107" spans="2:12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</row>
    <row r="108" spans="2:12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2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2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</row>
    <row r="111" spans="2:12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/>
    </row>
    <row r="112" spans="2:12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2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I</v>
      </c>
      <c r="F113" s="1">
        <f>Details2!F261</f>
        <v>96433.42</v>
      </c>
      <c r="G113" s="1">
        <f>Details2!G261</f>
        <v>376917.11</v>
      </c>
      <c r="H113" s="1" t="str">
        <f>Details2!H261</f>
        <v>NULL</v>
      </c>
      <c r="I113" s="1" t="str">
        <f>Details2!I261</f>
        <v>NULL</v>
      </c>
      <c r="J113" s="1" t="str">
        <f>Details2!J261</f>
        <v>NULL</v>
      </c>
      <c r="K113" s="1" t="str">
        <f>Details2!K261</f>
        <v>NULL</v>
      </c>
    </row>
    <row r="114" spans="2:12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369269.4</v>
      </c>
      <c r="G114" s="1">
        <f>Details2!G262</f>
        <v>1304142.27</v>
      </c>
      <c r="H114" s="1">
        <f>Details2!H262</f>
        <v>998741.73</v>
      </c>
      <c r="I114" s="1">
        <f>Details2!I262</f>
        <v>1672228.43</v>
      </c>
      <c r="J114" s="1">
        <f>Details2!J262</f>
        <v>1043945.9</v>
      </c>
      <c r="K114" s="1">
        <f>Details2!K262</f>
        <v>725555.92</v>
      </c>
    </row>
    <row r="115" spans="2:12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28829.86</v>
      </c>
      <c r="G115" s="1">
        <f>Details2!G263</f>
        <v>136901.67000000001</v>
      </c>
      <c r="H115" s="1">
        <f>Details2!H263</f>
        <v>94919.32</v>
      </c>
      <c r="I115" s="1">
        <f>Details2!I263</f>
        <v>184941.76</v>
      </c>
      <c r="J115" s="1">
        <f>Details2!J263</f>
        <v>82553.55</v>
      </c>
      <c r="K115" s="1">
        <f>Details2!K263</f>
        <v>124305.09</v>
      </c>
    </row>
    <row r="116" spans="2:12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>
        <f>Details2!G264</f>
        <v>17063.37</v>
      </c>
      <c r="H116" s="1">
        <f>Details2!H264</f>
        <v>19483.96</v>
      </c>
      <c r="I116" s="1">
        <f>Details2!I264</f>
        <v>19565.62</v>
      </c>
      <c r="J116" s="1">
        <f>Details2!J264</f>
        <v>6883.2</v>
      </c>
      <c r="K116" s="1">
        <f>Details2!K264</f>
        <v>0</v>
      </c>
    </row>
    <row r="117" spans="2:12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182918.51</v>
      </c>
      <c r="G117" s="1">
        <f>Details2!G265</f>
        <v>198590.77</v>
      </c>
      <c r="H117" s="1">
        <f>Details2!H265</f>
        <v>215351.47</v>
      </c>
      <c r="I117" s="1">
        <f>Details2!I265</f>
        <v>198096.22</v>
      </c>
      <c r="J117" s="1">
        <f>Details2!J265</f>
        <v>260666.93</v>
      </c>
      <c r="K117" s="1">
        <f>Details2!K265</f>
        <v>152252.76999999999</v>
      </c>
    </row>
    <row r="118" spans="2:12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177001.08</v>
      </c>
      <c r="G118" s="1">
        <f>Details2!G266</f>
        <v>111900.45</v>
      </c>
      <c r="H118" s="1">
        <f>Details2!H266</f>
        <v>199120.06</v>
      </c>
      <c r="I118" s="1">
        <f>Details2!I266</f>
        <v>125827.22</v>
      </c>
      <c r="J118" s="1">
        <f>Details2!J266</f>
        <v>110787.55</v>
      </c>
      <c r="K118" s="1">
        <f>Details2!K266</f>
        <v>98519.41</v>
      </c>
      <c r="L118" s="24"/>
    </row>
    <row r="119" spans="2:12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359428.65</v>
      </c>
      <c r="G119" s="1">
        <f>Details2!G267</f>
        <v>334987.68</v>
      </c>
      <c r="H119" s="1">
        <f>Details2!H267</f>
        <v>248811.05</v>
      </c>
      <c r="I119" s="1">
        <f>Details2!I267</f>
        <v>117497.47</v>
      </c>
      <c r="J119" s="1">
        <f>Details2!J267</f>
        <v>141106.54</v>
      </c>
      <c r="K119" s="1">
        <f>Details2!K267</f>
        <v>68209.77</v>
      </c>
    </row>
    <row r="120" spans="2:12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617470.67000000004</v>
      </c>
      <c r="G120" s="1">
        <f>Details2!G268</f>
        <v>565227.02</v>
      </c>
      <c r="H120" s="1">
        <f>Details2!H268</f>
        <v>776496</v>
      </c>
      <c r="I120" s="1">
        <f>Details2!I268</f>
        <v>582628.47</v>
      </c>
      <c r="J120" s="1">
        <f>Details2!J268</f>
        <v>582685.59</v>
      </c>
      <c r="K120" s="1">
        <f>Details2!K268</f>
        <v>442200.97</v>
      </c>
    </row>
    <row r="121" spans="2:12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162072.82</v>
      </c>
      <c r="G121" s="1">
        <f>Details2!G269</f>
        <v>143041.87</v>
      </c>
      <c r="H121" s="1">
        <f>Details2!H269</f>
        <v>592318.13</v>
      </c>
      <c r="I121" s="1">
        <f>Details2!I269</f>
        <v>88081.2</v>
      </c>
      <c r="J121" s="1">
        <f>Details2!J269</f>
        <v>119680.9</v>
      </c>
      <c r="K121" s="1">
        <f>Details2!K269</f>
        <v>18487.63</v>
      </c>
    </row>
    <row r="122" spans="2:12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60638.99</v>
      </c>
      <c r="G122" s="1">
        <f>Details2!G270</f>
        <v>165368.26999999999</v>
      </c>
      <c r="H122" s="1" t="str">
        <f>Details2!H270</f>
        <v>NULL</v>
      </c>
      <c r="I122" s="1" t="str">
        <f>Details2!I270</f>
        <v>NULL</v>
      </c>
      <c r="J122" s="1" t="str">
        <f>Details2!J270</f>
        <v>NULL</v>
      </c>
      <c r="K122" s="1" t="str">
        <f>Details2!K270</f>
        <v>NULL</v>
      </c>
    </row>
    <row r="123" spans="2:12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797014.2</v>
      </c>
      <c r="G123" s="1">
        <f>Details2!G271</f>
        <v>1074746.92</v>
      </c>
      <c r="H123" s="1">
        <f>Details2!H271</f>
        <v>893343.18</v>
      </c>
      <c r="I123" s="1">
        <f>Details2!I271</f>
        <v>654481.88</v>
      </c>
      <c r="J123" s="1">
        <f>Details2!J271</f>
        <v>896590.89</v>
      </c>
      <c r="K123" s="1">
        <f>Details2!K271</f>
        <v>683396.73</v>
      </c>
    </row>
    <row r="124" spans="2:12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2382777.9300000002</v>
      </c>
      <c r="G124" s="1">
        <f>Details2!G272</f>
        <v>1870815.05</v>
      </c>
      <c r="H124" s="1">
        <f>Details2!H272</f>
        <v>1655917.01</v>
      </c>
      <c r="I124" s="1">
        <f>Details2!I272</f>
        <v>1205509.69</v>
      </c>
      <c r="J124" s="1">
        <f>Details2!J272</f>
        <v>1286007.25</v>
      </c>
      <c r="K124" s="1">
        <f>Details2!K272</f>
        <v>624712.97</v>
      </c>
    </row>
    <row r="125" spans="2:12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788411.49</v>
      </c>
      <c r="G125" s="1" t="str">
        <f>Details2!G273</f>
        <v>NULL</v>
      </c>
      <c r="H125" s="1" t="str">
        <f>Details2!H273</f>
        <v>NULL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</row>
    <row r="126" spans="2:12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224834.11</v>
      </c>
      <c r="G126" s="1">
        <f>Details2!G274</f>
        <v>191070.6</v>
      </c>
      <c r="H126" s="1">
        <f>Details2!H274</f>
        <v>115133.77</v>
      </c>
      <c r="I126" s="1">
        <f>Details2!I274</f>
        <v>109826.24000000001</v>
      </c>
      <c r="J126" s="1">
        <f>Details2!J274</f>
        <v>78094.06</v>
      </c>
      <c r="K126" s="1">
        <f>Details2!K274</f>
        <v>101256.14</v>
      </c>
    </row>
    <row r="127" spans="2:12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679068.65</v>
      </c>
      <c r="G127" s="1">
        <f>Details2!G275</f>
        <v>523135.08</v>
      </c>
      <c r="H127" s="1">
        <f>Details2!H275</f>
        <v>424550.45</v>
      </c>
      <c r="I127" s="1">
        <f>Details2!I275</f>
        <v>400307.20000000001</v>
      </c>
      <c r="J127" s="1">
        <f>Details2!J275</f>
        <v>492850.27</v>
      </c>
      <c r="K127" s="1">
        <f>Details2!K275</f>
        <v>344509.18</v>
      </c>
    </row>
    <row r="128" spans="2:12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389463.41</v>
      </c>
      <c r="G128" s="1">
        <f>Details2!G276</f>
        <v>218020.62</v>
      </c>
      <c r="H128" s="1">
        <f>Details2!H276</f>
        <v>292362.03000000003</v>
      </c>
      <c r="I128" s="1">
        <f>Details2!I276</f>
        <v>162706.69</v>
      </c>
      <c r="J128" s="1">
        <f>Details2!J276</f>
        <v>136822.34</v>
      </c>
      <c r="K128" s="1">
        <f>Details2!K276</f>
        <v>116383.4</v>
      </c>
    </row>
    <row r="129" spans="2:12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111722.12</v>
      </c>
      <c r="G129" s="1">
        <f>Details2!G277</f>
        <v>118935.67999999999</v>
      </c>
      <c r="H129" s="1">
        <f>Details2!H277</f>
        <v>282221.77</v>
      </c>
      <c r="I129" s="1">
        <f>Details2!I277</f>
        <v>188741.55</v>
      </c>
      <c r="J129" s="1">
        <f>Details2!J277</f>
        <v>216130.09</v>
      </c>
      <c r="K129" s="1">
        <f>Details2!K277</f>
        <v>120107.73</v>
      </c>
    </row>
    <row r="130" spans="2:12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403009.98</v>
      </c>
      <c r="G130" s="1">
        <f>Details2!G278</f>
        <v>286646.25</v>
      </c>
      <c r="H130" s="1">
        <f>Details2!H278</f>
        <v>557706.76</v>
      </c>
      <c r="I130" s="1">
        <f>Details2!I278</f>
        <v>283012.78000000003</v>
      </c>
      <c r="J130" s="1">
        <f>Details2!J278</f>
        <v>239694.16</v>
      </c>
      <c r="K130" s="1">
        <f>Details2!K278</f>
        <v>16849.72</v>
      </c>
    </row>
    <row r="131" spans="2:12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236388.75</v>
      </c>
      <c r="G131" s="1">
        <f>Details2!G279</f>
        <v>176165.16</v>
      </c>
      <c r="H131" s="1">
        <f>Details2!H279</f>
        <v>221676.96</v>
      </c>
      <c r="I131" s="1">
        <f>Details2!I279</f>
        <v>134287.5</v>
      </c>
      <c r="J131" s="1">
        <f>Details2!J279</f>
        <v>140315.06</v>
      </c>
      <c r="K131" s="1">
        <f>Details2!K279</f>
        <v>15177.99</v>
      </c>
      <c r="L131" s="26"/>
    </row>
    <row r="132" spans="2:12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81665.78</v>
      </c>
      <c r="G132" s="1" t="str">
        <f>Details2!G280</f>
        <v>NULL</v>
      </c>
      <c r="H132" s="1" t="str">
        <f>Details2!H280</f>
        <v>NULL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</row>
    <row r="133" spans="2:12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314852.49</v>
      </c>
      <c r="G133" s="1">
        <f>Details2!G281</f>
        <v>310314.34000000003</v>
      </c>
      <c r="H133" s="1">
        <f>Details2!H281</f>
        <v>275271.34000000003</v>
      </c>
      <c r="I133" s="1">
        <f>Details2!I281</f>
        <v>94250.43</v>
      </c>
      <c r="J133" s="1">
        <f>Details2!J281</f>
        <v>363060.56</v>
      </c>
      <c r="K133" s="1">
        <f>Details2!K281</f>
        <v>150319.19</v>
      </c>
    </row>
    <row r="134" spans="2:12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1948294.83</v>
      </c>
      <c r="G134" s="1">
        <f>Details2!G282</f>
        <v>1669560.08</v>
      </c>
      <c r="H134" s="1">
        <f>Details2!H282</f>
        <v>1320702.7</v>
      </c>
      <c r="I134" s="1">
        <f>Details2!I282</f>
        <v>1195200.94</v>
      </c>
      <c r="J134" s="1">
        <f>Details2!J282</f>
        <v>1282233.83</v>
      </c>
      <c r="K134" s="1">
        <f>Details2!K282</f>
        <v>560668.80000000005</v>
      </c>
    </row>
    <row r="135" spans="2:12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903009.25</v>
      </c>
      <c r="G135" s="1">
        <f>Details2!G283</f>
        <v>1041223.37</v>
      </c>
      <c r="H135" s="1">
        <f>Details2!H283</f>
        <v>1042818.33</v>
      </c>
      <c r="I135" s="1">
        <f>Details2!I283</f>
        <v>665729.53</v>
      </c>
      <c r="J135" s="1">
        <f>Details2!J283</f>
        <v>756609.58</v>
      </c>
      <c r="K135" s="1">
        <f>Details2!K283</f>
        <v>624681.29</v>
      </c>
      <c r="L135" s="26"/>
    </row>
    <row r="136" spans="2:12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179299.49</v>
      </c>
      <c r="G136" s="1">
        <f>Details2!G284</f>
        <v>164121.53</v>
      </c>
      <c r="H136" s="1">
        <f>Details2!H284</f>
        <v>182906.52</v>
      </c>
      <c r="I136" s="1">
        <f>Details2!I284</f>
        <v>161120.43</v>
      </c>
      <c r="J136" s="1">
        <f>Details2!J284</f>
        <v>87605.72</v>
      </c>
      <c r="K136" s="1">
        <f>Details2!K284</f>
        <v>92866.29</v>
      </c>
    </row>
    <row r="137" spans="2:12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127217.2</v>
      </c>
      <c r="G137" s="1">
        <f>Details2!G285</f>
        <v>155286.07</v>
      </c>
      <c r="H137" s="1">
        <f>Details2!H285</f>
        <v>248866.86</v>
      </c>
      <c r="I137" s="1">
        <f>Details2!I285</f>
        <v>350859.24</v>
      </c>
      <c r="J137" s="1">
        <f>Details2!J285</f>
        <v>143788.14000000001</v>
      </c>
      <c r="K137" s="1">
        <f>Details2!K285</f>
        <v>90736.19</v>
      </c>
    </row>
    <row r="138" spans="2:12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2725.22</v>
      </c>
      <c r="G138" s="1" t="str">
        <f>Details2!G286</f>
        <v>NULL</v>
      </c>
      <c r="H138" s="1" t="str">
        <f>Details2!H286</f>
        <v>NULL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</row>
    <row r="139" spans="2:12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159608.31</v>
      </c>
      <c r="G139" s="1">
        <f>Details2!G287</f>
        <v>147491.82999999999</v>
      </c>
      <c r="H139" s="1">
        <f>Details2!H287</f>
        <v>117638.19</v>
      </c>
      <c r="I139" s="1">
        <f>Details2!I287</f>
        <v>105979.14</v>
      </c>
      <c r="J139" s="1">
        <f>Details2!J287</f>
        <v>99527.21</v>
      </c>
      <c r="K139" s="1">
        <f>Details2!K287</f>
        <v>0</v>
      </c>
    </row>
    <row r="140" spans="2:12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23254.959999999999</v>
      </c>
      <c r="G140" s="1">
        <f>Details2!G288</f>
        <v>24664.959999999999</v>
      </c>
      <c r="H140" s="1" t="str">
        <f>Details2!H288</f>
        <v>NULL</v>
      </c>
      <c r="I140" s="1" t="str">
        <f>Details2!I288</f>
        <v>NULL</v>
      </c>
      <c r="J140" s="1" t="str">
        <f>Details2!J288</f>
        <v>NULL</v>
      </c>
      <c r="K140" s="1" t="str">
        <f>Details2!K288</f>
        <v>NULL</v>
      </c>
      <c r="L140" s="26"/>
    </row>
    <row r="141" spans="2:12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102466.3</v>
      </c>
      <c r="G141" s="1">
        <f>Details2!G289</f>
        <v>63813.46</v>
      </c>
      <c r="H141" s="1">
        <f>Details2!H289</f>
        <v>84054.98</v>
      </c>
      <c r="I141" s="1">
        <f>Details2!I289</f>
        <v>93499.39</v>
      </c>
      <c r="J141" s="1">
        <f>Details2!J289</f>
        <v>106574.8</v>
      </c>
      <c r="K141" s="1">
        <f>Details2!K289</f>
        <v>15815.02</v>
      </c>
    </row>
    <row r="142" spans="2:12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</row>
    <row r="143" spans="2:12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105806.29</v>
      </c>
      <c r="G143" s="1">
        <f>Details2!G291</f>
        <v>83356.03</v>
      </c>
      <c r="H143" s="1">
        <f>Details2!H291</f>
        <v>106410.81</v>
      </c>
      <c r="I143" s="1">
        <f>Details2!I291</f>
        <v>81436.2</v>
      </c>
      <c r="J143" s="1">
        <f>Details2!J291</f>
        <v>66253.69</v>
      </c>
      <c r="K143" s="1">
        <f>Details2!K291</f>
        <v>77837.31</v>
      </c>
    </row>
    <row r="144" spans="2:12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/>
    </row>
    <row r="145" spans="2:12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</row>
    <row r="146" spans="2:12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2238424.2799999998</v>
      </c>
      <c r="G146" s="1">
        <f>Details2!G294</f>
        <v>2674416.7999999998</v>
      </c>
      <c r="H146" s="1">
        <f>Details2!H294</f>
        <v>2900559.24</v>
      </c>
      <c r="I146" s="1">
        <f>Details2!I294</f>
        <v>2542901.6800000002</v>
      </c>
      <c r="J146" s="1">
        <f>Details2!J294</f>
        <v>2614837.98</v>
      </c>
      <c r="K146" s="1">
        <f>Details2!K294</f>
        <v>2057748.66</v>
      </c>
      <c r="L146" s="26"/>
    </row>
    <row r="147" spans="2:12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2566856.16</v>
      </c>
      <c r="G147" s="1">
        <f>Details2!G295</f>
        <v>3438505.61</v>
      </c>
      <c r="H147" s="1">
        <f>Details2!H295</f>
        <v>3015049.82</v>
      </c>
      <c r="I147" s="1">
        <f>Details2!I295</f>
        <v>2756104.39</v>
      </c>
      <c r="J147" s="1">
        <f>Details2!J295</f>
        <v>3089482.63</v>
      </c>
      <c r="K147" s="1">
        <f>Details2!K295</f>
        <v>2458428.9900000002</v>
      </c>
      <c r="L147" s="26"/>
    </row>
    <row r="151" spans="2:12" x14ac:dyDescent="0.2">
      <c r="B151" s="14" t="s">
        <v>134</v>
      </c>
      <c r="C151" s="9"/>
      <c r="F151" s="11">
        <f t="shared" ref="F151:I151" si="0">SUM(F5:F69)</f>
        <v>37624345.469999984</v>
      </c>
      <c r="G151" s="11">
        <f t="shared" si="0"/>
        <v>28279267.910000008</v>
      </c>
      <c r="H151" s="11">
        <f>SUM(H5:H69)</f>
        <v>26438157.690000001</v>
      </c>
      <c r="I151" s="11">
        <f t="shared" si="0"/>
        <v>21602616.77</v>
      </c>
      <c r="J151" s="11">
        <f>ROUND(SUM(J5:J69),2)</f>
        <v>20652966.239999998</v>
      </c>
      <c r="K151" s="11">
        <f>SUM(K5:K69)</f>
        <v>8167738.879999998</v>
      </c>
      <c r="L151" s="2"/>
    </row>
    <row r="152" spans="2:12" x14ac:dyDescent="0.2">
      <c r="B152" s="14" t="s">
        <v>135</v>
      </c>
      <c r="C152" s="9"/>
      <c r="F152" s="11">
        <f>SUM(F71:F117)</f>
        <v>23728557.830000002</v>
      </c>
      <c r="G152" s="11">
        <f t="shared" ref="G152:J152" si="1">SUM(G71:G117)</f>
        <v>23339439.380000003</v>
      </c>
      <c r="H152" s="11">
        <f t="shared" si="1"/>
        <v>21879501.000000004</v>
      </c>
      <c r="I152" s="11">
        <f t="shared" si="1"/>
        <v>16293795.639999999</v>
      </c>
      <c r="J152" s="11">
        <f t="shared" si="1"/>
        <v>19010719.099999998</v>
      </c>
      <c r="K152" s="11">
        <f>SUM(K71:K117)</f>
        <v>9632406.1399999987</v>
      </c>
      <c r="L152" s="21"/>
    </row>
    <row r="153" spans="2:12" x14ac:dyDescent="0.2">
      <c r="B153" s="14" t="s">
        <v>427</v>
      </c>
      <c r="C153" s="9"/>
      <c r="F153" s="11">
        <f>SUM(F146:F147)</f>
        <v>4805280.4399999995</v>
      </c>
      <c r="G153" s="11">
        <f t="shared" ref="G153:K153" si="2">SUM(G146:G147)</f>
        <v>6112922.4100000001</v>
      </c>
      <c r="H153" s="11">
        <f t="shared" si="2"/>
        <v>5915609.0600000005</v>
      </c>
      <c r="I153" s="11">
        <f t="shared" si="2"/>
        <v>5299006.07</v>
      </c>
      <c r="J153" s="11">
        <f t="shared" si="2"/>
        <v>5704320.6099999994</v>
      </c>
      <c r="K153" s="11">
        <f t="shared" si="2"/>
        <v>4516177.6500000004</v>
      </c>
      <c r="L153" s="27"/>
    </row>
    <row r="154" spans="2:12" x14ac:dyDescent="0.2">
      <c r="B154" s="14" t="s">
        <v>312</v>
      </c>
      <c r="C154" s="9"/>
      <c r="F154" s="11">
        <f>SUM(F118:F145)</f>
        <v>11337502.970000004</v>
      </c>
      <c r="G154" s="11">
        <f t="shared" ref="G154:K154" si="3">SUM(G118:G145)</f>
        <v>9439892.3200000003</v>
      </c>
      <c r="H154" s="11">
        <f t="shared" si="3"/>
        <v>9638326.8999999985</v>
      </c>
      <c r="I154" s="11">
        <f t="shared" si="3"/>
        <v>6800983.1899999995</v>
      </c>
      <c r="J154" s="11">
        <f t="shared" si="3"/>
        <v>7346418.2299999986</v>
      </c>
      <c r="K154" s="11">
        <f t="shared" si="3"/>
        <v>4262735.7299999995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77495686.709999979</v>
      </c>
      <c r="G155" s="11">
        <f t="shared" si="4"/>
        <v>67171522.019999996</v>
      </c>
      <c r="H155" s="11">
        <f t="shared" si="4"/>
        <v>63871594.650000013</v>
      </c>
      <c r="I155" s="11">
        <f t="shared" si="4"/>
        <v>49996401.669999987</v>
      </c>
      <c r="J155" s="11">
        <f t="shared" si="4"/>
        <v>52714424.180000015</v>
      </c>
      <c r="K155" s="11">
        <f t="shared" si="4"/>
        <v>26579058.399999991</v>
      </c>
      <c r="L155" s="2"/>
    </row>
    <row r="156" spans="2:12" x14ac:dyDescent="0.2">
      <c r="L156" s="2"/>
    </row>
    <row r="157" spans="2:12" x14ac:dyDescent="0.2">
      <c r="B157" s="15" t="s">
        <v>136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7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2" x14ac:dyDescent="0.2">
      <c r="B158" s="15" t="s">
        <v>137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7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2" x14ac:dyDescent="0.2">
      <c r="B159" s="15" t="s">
        <v>138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/>
    </row>
    <row r="160" spans="2:12" x14ac:dyDescent="0.2">
      <c r="B160" s="15" t="s">
        <v>428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140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7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LrAg1YUim/mOf8SYjgbKM077XNcylaABW4etYmQ3QaAWq7Z+R4TL8whisOQKuPy5V+Q1lF1MChdDzsiM7vMiNA==" saltValue="E4w3o4FUjTX6HnTadVg5tA==" spinCount="100000" sheet="1" objects="1" scenarios="1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6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s="149" t="s">
        <v>463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313</v>
      </c>
      <c r="H3" s="2"/>
    </row>
    <row r="4" spans="1:11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1563738.74</v>
      </c>
      <c r="G5" s="1">
        <f>Details2!G449</f>
        <v>1645207.79</v>
      </c>
      <c r="H5" s="1">
        <f>Details2!H449</f>
        <v>1712560.88</v>
      </c>
      <c r="I5" s="1">
        <f>Details2!I449</f>
        <v>1744276.1</v>
      </c>
      <c r="J5" s="1">
        <f>Details2!J449</f>
        <v>1679464.13</v>
      </c>
      <c r="K5" s="1">
        <f>Details2!K449</f>
        <v>3635838.08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3744198.05</v>
      </c>
      <c r="G6" s="1">
        <f>Details2!G450</f>
        <v>2704372.15</v>
      </c>
      <c r="H6" s="1">
        <f>Details2!H450</f>
        <v>3650993.64</v>
      </c>
      <c r="I6" s="1">
        <f>Details2!I450</f>
        <v>3515232.63</v>
      </c>
      <c r="J6" s="1">
        <f>Details2!J450</f>
        <v>3413467.92</v>
      </c>
      <c r="K6" s="1">
        <f>Details2!K450</f>
        <v>3020252.36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1321363.45</v>
      </c>
      <c r="G7" s="1">
        <f>Details2!G451</f>
        <v>1283081.8700000001</v>
      </c>
      <c r="H7" s="1">
        <f>Details2!H451</f>
        <v>1051946.24</v>
      </c>
      <c r="I7" s="1">
        <f>Details2!I451</f>
        <v>985818.14</v>
      </c>
      <c r="J7" s="1">
        <f>Details2!J451</f>
        <v>846421.62</v>
      </c>
      <c r="K7" s="1">
        <f>Details2!K451</f>
        <v>949743.86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411995.72</v>
      </c>
      <c r="G8" s="1">
        <f>Details2!G452</f>
        <v>538840.81999999995</v>
      </c>
      <c r="H8" s="1">
        <f>Details2!H452</f>
        <v>460189.28</v>
      </c>
      <c r="I8" s="1">
        <f>Details2!I452</f>
        <v>430804.01</v>
      </c>
      <c r="J8" s="1">
        <f>Details2!J452</f>
        <v>380863.09</v>
      </c>
      <c r="K8" s="1">
        <f>Details2!K452</f>
        <v>459694.58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965528.99</v>
      </c>
      <c r="G9" s="1">
        <f>Details2!G453</f>
        <v>931007.86</v>
      </c>
      <c r="H9" s="1">
        <f>Details2!H453</f>
        <v>893564.01</v>
      </c>
      <c r="I9" s="1">
        <f>Details2!I453</f>
        <v>754114.88</v>
      </c>
      <c r="J9" s="1">
        <f>Details2!J453</f>
        <v>620219.76</v>
      </c>
      <c r="K9" s="1">
        <f>Details2!K453</f>
        <v>5460.71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2520675.86</v>
      </c>
      <c r="G10" s="1">
        <f>Details2!G454</f>
        <v>2501699.2000000002</v>
      </c>
      <c r="H10" s="1">
        <f>Details2!H454</f>
        <v>2455704.89</v>
      </c>
      <c r="I10" s="1">
        <f>Details2!I454</f>
        <v>1882522.99</v>
      </c>
      <c r="J10" s="1">
        <f>Details2!J454</f>
        <v>2000858.31</v>
      </c>
      <c r="K10" s="1">
        <f>Details2!K454</f>
        <v>1523477.43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145917.26</v>
      </c>
      <c r="G11" s="1">
        <f>Details2!G455</f>
        <v>205159.58</v>
      </c>
      <c r="H11" s="1">
        <f>Details2!H455</f>
        <v>151507.29999999999</v>
      </c>
      <c r="I11" s="1">
        <f>Details2!I455</f>
        <v>138711.5</v>
      </c>
      <c r="J11" s="1">
        <f>Details2!J455</f>
        <v>137504.46</v>
      </c>
      <c r="K11" s="1">
        <f>Details2!K455</f>
        <v>185291.4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184942.29</v>
      </c>
      <c r="G12" s="1">
        <f>Details2!G456</f>
        <v>161989.10999999999</v>
      </c>
      <c r="H12" s="1">
        <f>Details2!H456</f>
        <v>162148.96</v>
      </c>
      <c r="I12" s="1">
        <f>Details2!I456</f>
        <v>117882.75</v>
      </c>
      <c r="J12" s="1">
        <f>Details2!J456</f>
        <v>113340.1</v>
      </c>
      <c r="K12" s="1">
        <f>Details2!K456</f>
        <v>81864.69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266568.44</v>
      </c>
      <c r="G13" s="1">
        <f>Details2!G457</f>
        <v>237131.59</v>
      </c>
      <c r="H13" s="1">
        <f>Details2!H457</f>
        <v>240119.13</v>
      </c>
      <c r="I13" s="1">
        <f>Details2!I457</f>
        <v>178384.12</v>
      </c>
      <c r="J13" s="1">
        <f>Details2!J457</f>
        <v>169720.98</v>
      </c>
      <c r="K13" s="1">
        <f>Details2!K457</f>
        <v>180757.73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1045083.25</v>
      </c>
      <c r="G14" s="1">
        <f>Details2!G458</f>
        <v>1102649.24</v>
      </c>
      <c r="H14" s="1">
        <f>Details2!H458</f>
        <v>944684.55</v>
      </c>
      <c r="I14" s="1">
        <f>Details2!I458</f>
        <v>874154.42</v>
      </c>
      <c r="J14" s="1">
        <f>Details2!J458</f>
        <v>663642.18999999994</v>
      </c>
      <c r="K14" s="1">
        <f>Details2!K458</f>
        <v>758160.22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1728833.99</v>
      </c>
      <c r="G15" s="1">
        <f>Details2!G459</f>
        <v>1837128.67</v>
      </c>
      <c r="H15" s="1">
        <f>Details2!H459</f>
        <v>1412627.6</v>
      </c>
      <c r="I15" s="1">
        <f>Details2!I459</f>
        <v>1208125.4099999999</v>
      </c>
      <c r="J15" s="1">
        <f>Details2!J459</f>
        <v>1162806.79</v>
      </c>
      <c r="K15" s="1">
        <f>Details2!K459</f>
        <v>7493.23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1866565.42</v>
      </c>
      <c r="G16" s="1">
        <f>Details2!G460</f>
        <v>1658003.72</v>
      </c>
      <c r="H16" s="1">
        <f>Details2!H460</f>
        <v>1698627.81</v>
      </c>
      <c r="I16" s="1">
        <f>Details2!I460</f>
        <v>1210590.48</v>
      </c>
      <c r="J16" s="1">
        <f>Details2!J460</f>
        <v>1107609.45</v>
      </c>
      <c r="K16" s="1">
        <f>Details2!K460</f>
        <v>62084.33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679423.56</v>
      </c>
      <c r="G17" s="1">
        <f>Details2!G461</f>
        <v>643261.5</v>
      </c>
      <c r="H17" s="1">
        <f>Details2!H461</f>
        <v>536071.72</v>
      </c>
      <c r="I17" s="1">
        <f>Details2!I461</f>
        <v>432843.12</v>
      </c>
      <c r="J17" s="1">
        <f>Details2!J461</f>
        <v>404220.11</v>
      </c>
      <c r="K17" s="1">
        <f>Details2!K461</f>
        <v>4317.93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2410792.15</v>
      </c>
      <c r="G18" s="1">
        <f>Details2!G462</f>
        <v>2180673.2000000002</v>
      </c>
      <c r="H18" s="1">
        <f>Details2!H462</f>
        <v>2100364.75</v>
      </c>
      <c r="I18" s="1">
        <f>Details2!I462</f>
        <v>1557753.18</v>
      </c>
      <c r="J18" s="1">
        <f>Details2!J462</f>
        <v>1126694.24</v>
      </c>
      <c r="K18" s="1">
        <f>Details2!K462</f>
        <v>22938.67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2269834.54</v>
      </c>
      <c r="G19" s="1">
        <f>Details2!G463</f>
        <v>1850610.78</v>
      </c>
      <c r="H19" s="1">
        <f>Details2!H463</f>
        <v>1939499.58</v>
      </c>
      <c r="I19" s="1">
        <f>Details2!I463</f>
        <v>1230038.73</v>
      </c>
      <c r="J19" s="1">
        <f>Details2!J463</f>
        <v>1066990.56</v>
      </c>
      <c r="K19" s="1">
        <f>Details2!K463</f>
        <v>6978.92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308221.89</v>
      </c>
      <c r="G20" s="1">
        <f>Details2!G464</f>
        <v>260303.03</v>
      </c>
      <c r="H20" s="1">
        <f>Details2!H464</f>
        <v>230673.35</v>
      </c>
      <c r="I20" s="1">
        <f>Details2!I464</f>
        <v>199102.52</v>
      </c>
      <c r="J20" s="1">
        <f>Details2!J464</f>
        <v>184282.34</v>
      </c>
      <c r="K20" s="1">
        <f>Details2!K464</f>
        <v>38095.47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1157437.06</v>
      </c>
      <c r="G21" s="1">
        <f>Details2!G465</f>
        <v>1202258.95</v>
      </c>
      <c r="H21" s="1">
        <f>Details2!H465</f>
        <v>1235721.19</v>
      </c>
      <c r="I21" s="1">
        <f>Details2!I465</f>
        <v>891247.57</v>
      </c>
      <c r="J21" s="1">
        <f>Details2!J465</f>
        <v>689875.57</v>
      </c>
      <c r="K21" s="1">
        <f>Details2!K465</f>
        <v>7797.02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497733.37</v>
      </c>
      <c r="G22" s="1">
        <f>Details2!G466</f>
        <v>529013.61</v>
      </c>
      <c r="H22" s="1">
        <f>Details2!H466</f>
        <v>399170.9</v>
      </c>
      <c r="I22" s="1">
        <f>Details2!I466</f>
        <v>398784.69</v>
      </c>
      <c r="J22" s="1">
        <f>Details2!J466</f>
        <v>310531.64</v>
      </c>
      <c r="K22" s="1">
        <f>Details2!K466</f>
        <v>389043.23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2028820.99</v>
      </c>
      <c r="G23" s="1">
        <f>Details2!G467</f>
        <v>1890395.71</v>
      </c>
      <c r="H23" s="1">
        <f>Details2!H467</f>
        <v>1768922.18</v>
      </c>
      <c r="I23" s="1">
        <f>Details2!I467</f>
        <v>1417114.23</v>
      </c>
      <c r="J23" s="1">
        <f>Details2!J467</f>
        <v>1066835.04</v>
      </c>
      <c r="K23" s="1">
        <f>Details2!K467</f>
        <v>31248.38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824622.91</v>
      </c>
      <c r="G24" s="1">
        <f>Details2!G468</f>
        <v>335972.89</v>
      </c>
      <c r="H24" s="1">
        <f>Details2!H468</f>
        <v>591701.81999999995</v>
      </c>
      <c r="I24" s="1">
        <f>Details2!I468</f>
        <v>533351.47</v>
      </c>
      <c r="J24" s="1">
        <f>Details2!J468</f>
        <v>426041.26</v>
      </c>
      <c r="K24" s="1">
        <f>Details2!K468</f>
        <v>9721.42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1097351.17</v>
      </c>
      <c r="G25" s="1">
        <f>Details2!G469</f>
        <v>1093865.5900000001</v>
      </c>
      <c r="H25" s="1">
        <f>Details2!H469</f>
        <v>904546.76</v>
      </c>
      <c r="I25" s="1">
        <f>Details2!I469</f>
        <v>809680.15</v>
      </c>
      <c r="J25" s="1">
        <f>Details2!J469</f>
        <v>685230.19</v>
      </c>
      <c r="K25" s="1">
        <f>Details2!K469</f>
        <v>10982.34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1935068.41</v>
      </c>
      <c r="G26" s="1">
        <f>Details2!G470</f>
        <v>2040427.84</v>
      </c>
      <c r="H26" s="1">
        <f>Details2!H470</f>
        <v>1798291.3</v>
      </c>
      <c r="I26" s="1">
        <f>Details2!I470</f>
        <v>1678849.82</v>
      </c>
      <c r="J26" s="1">
        <f>Details2!J470</f>
        <v>1531433.6</v>
      </c>
      <c r="K26" s="1">
        <f>Details2!K470</f>
        <v>184325.11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2062773.45</v>
      </c>
      <c r="G27" s="1">
        <f>Details2!G471</f>
        <v>2239263.75</v>
      </c>
      <c r="H27" s="1">
        <f>Details2!H471</f>
        <v>2023664.72</v>
      </c>
      <c r="I27" s="1">
        <f>Details2!I471</f>
        <v>1927970.84</v>
      </c>
      <c r="J27" s="1">
        <f>Details2!J471</f>
        <v>1503190.98</v>
      </c>
      <c r="K27" s="1">
        <f>Details2!K471</f>
        <v>182472.95999999999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336796.14</v>
      </c>
      <c r="G28" s="1">
        <f>Details2!G472</f>
        <v>332634.31</v>
      </c>
      <c r="H28" s="1">
        <f>Details2!H472</f>
        <v>280725.06</v>
      </c>
      <c r="I28" s="1">
        <f>Details2!I472</f>
        <v>203909.48</v>
      </c>
      <c r="J28" s="1">
        <f>Details2!J472</f>
        <v>163644.22</v>
      </c>
      <c r="K28" s="1">
        <f>Details2!K472</f>
        <v>214.76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403301.86</v>
      </c>
      <c r="G29" s="1">
        <f>Details2!G473</f>
        <v>383844.88</v>
      </c>
      <c r="H29" s="1">
        <f>Details2!H473</f>
        <v>292948.75</v>
      </c>
      <c r="I29" s="1">
        <f>Details2!I473</f>
        <v>293315.24</v>
      </c>
      <c r="J29" s="1">
        <f>Details2!J473</f>
        <v>228612.84</v>
      </c>
      <c r="K29" s="1">
        <f>Details2!K473</f>
        <v>25695.99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348867.5</v>
      </c>
      <c r="G30" s="1">
        <f>Details2!G474</f>
        <v>296570.84000000003</v>
      </c>
      <c r="H30" s="1">
        <f>Details2!H474</f>
        <v>269807.23</v>
      </c>
      <c r="I30" s="1">
        <f>Details2!I474</f>
        <v>38117.89</v>
      </c>
      <c r="J30" s="1">
        <f>Details2!J474</f>
        <v>131424.10999999999</v>
      </c>
      <c r="K30" s="1">
        <f>Details2!K474</f>
        <v>207383.66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1498494.81</v>
      </c>
      <c r="G31" s="1">
        <f>Details2!G475</f>
        <v>1634848.29</v>
      </c>
      <c r="H31" s="1">
        <f>Details2!H475</f>
        <v>1182098.72</v>
      </c>
      <c r="I31" s="1">
        <f>Details2!I475</f>
        <v>1095373.68</v>
      </c>
      <c r="J31" s="1">
        <f>Details2!J475</f>
        <v>972420.2</v>
      </c>
      <c r="K31" s="1">
        <f>Details2!K475</f>
        <v>615745.23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2322986.7999999998</v>
      </c>
      <c r="G32" s="1">
        <f>Details2!G476</f>
        <v>2851470.14</v>
      </c>
      <c r="H32" s="1">
        <f>Details2!H476</f>
        <v>2610140.71</v>
      </c>
      <c r="I32" s="1">
        <f>Details2!I476</f>
        <v>3004321.69</v>
      </c>
      <c r="J32" s="1">
        <f>Details2!J476</f>
        <v>2756989.57</v>
      </c>
      <c r="K32" s="1">
        <f>Details2!K476</f>
        <v>2307369.4300000002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832551.41</v>
      </c>
      <c r="G33" s="1">
        <f>Details2!G477</f>
        <v>686858.84</v>
      </c>
      <c r="H33" s="1">
        <f>Details2!H477</f>
        <v>604381.73</v>
      </c>
      <c r="I33" s="1">
        <f>Details2!I477</f>
        <v>553129.27</v>
      </c>
      <c r="J33" s="1">
        <f>Details2!J477</f>
        <v>435122.58</v>
      </c>
      <c r="K33" s="1">
        <f>Details2!K477</f>
        <v>358990.39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150922.26999999999</v>
      </c>
      <c r="G34" s="1">
        <f>Details2!G478</f>
        <v>177860.88</v>
      </c>
      <c r="H34" s="1">
        <f>Details2!H478</f>
        <v>151195.23000000001</v>
      </c>
      <c r="I34" s="1">
        <f>Details2!I478</f>
        <v>149783.47</v>
      </c>
      <c r="J34" s="1">
        <f>Details2!J478</f>
        <v>132264.04999999999</v>
      </c>
      <c r="K34" s="1">
        <f>Details2!K478</f>
        <v>321557.93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74258.77</v>
      </c>
      <c r="G35" s="1">
        <f>Details2!G479</f>
        <v>189025.21</v>
      </c>
      <c r="H35" s="1">
        <f>Details2!H479</f>
        <v>155437.32</v>
      </c>
      <c r="I35" s="1">
        <f>Details2!I479</f>
        <v>181556.38</v>
      </c>
      <c r="J35" s="1">
        <f>Details2!J479</f>
        <v>123890.74</v>
      </c>
      <c r="K35" s="1">
        <f>Details2!K479</f>
        <v>141450.75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814827.68</v>
      </c>
      <c r="G36" s="1">
        <f>Details2!G480</f>
        <v>878017.08</v>
      </c>
      <c r="H36" s="1">
        <f>Details2!H480</f>
        <v>722873.27</v>
      </c>
      <c r="I36" s="1">
        <f>Details2!I480</f>
        <v>669007.16</v>
      </c>
      <c r="J36" s="1">
        <f>Details2!J480</f>
        <v>547308.51</v>
      </c>
      <c r="K36" s="1">
        <f>Details2!K480</f>
        <v>8008.27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176539.65</v>
      </c>
      <c r="G37" s="1">
        <f>Details2!G481</f>
        <v>196275.73</v>
      </c>
      <c r="H37" s="1">
        <f>Details2!H481</f>
        <v>163016.75</v>
      </c>
      <c r="I37" s="1">
        <f>Details2!I481</f>
        <v>115453.94</v>
      </c>
      <c r="J37" s="1">
        <f>Details2!J481</f>
        <v>132361.04</v>
      </c>
      <c r="K37" s="1">
        <f>Details2!K481</f>
        <v>6784.51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170744.37</v>
      </c>
      <c r="G38" s="1">
        <f>Details2!G482</f>
        <v>154666.51999999999</v>
      </c>
      <c r="H38" s="1">
        <f>Details2!H482</f>
        <v>149072.31</v>
      </c>
      <c r="I38" s="1">
        <f>Details2!I482</f>
        <v>149692.87</v>
      </c>
      <c r="J38" s="1">
        <f>Details2!J482</f>
        <v>131719.15</v>
      </c>
      <c r="K38" s="1">
        <f>Details2!K482</f>
        <v>93830.69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6028749.8799999999</v>
      </c>
      <c r="G39" s="1">
        <f>Details2!G483</f>
        <v>5221872.26</v>
      </c>
      <c r="H39" s="1">
        <f>Details2!H483</f>
        <v>4228385.17</v>
      </c>
      <c r="I39" s="1">
        <f>Details2!I483</f>
        <v>3544305.49</v>
      </c>
      <c r="J39" s="1">
        <f>Details2!J483</f>
        <v>2916607.5</v>
      </c>
      <c r="K39" s="1">
        <f>Details2!K483</f>
        <v>259059.04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1826427.07</v>
      </c>
      <c r="G40" s="1">
        <f>Details2!G484</f>
        <v>1635926.89</v>
      </c>
      <c r="H40" s="1">
        <f>Details2!H484</f>
        <v>1461415.11</v>
      </c>
      <c r="I40" s="1">
        <f>Details2!I484</f>
        <v>1249620.78</v>
      </c>
      <c r="J40" s="1">
        <f>Details2!J484</f>
        <v>1317891.1599999999</v>
      </c>
      <c r="K40" s="1">
        <f>Details2!K484</f>
        <v>18192.61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197683.69</v>
      </c>
      <c r="G41" s="1">
        <f>Details2!G485</f>
        <v>170390.03</v>
      </c>
      <c r="H41" s="1">
        <f>Details2!H485</f>
        <v>151510.88</v>
      </c>
      <c r="I41" s="1">
        <f>Details2!I485</f>
        <v>131813.76000000001</v>
      </c>
      <c r="J41" s="1">
        <f>Details2!J485</f>
        <v>128405.88</v>
      </c>
      <c r="K41" s="1">
        <f>Details2!K485</f>
        <v>15363.11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827726.02</v>
      </c>
      <c r="G42" s="1">
        <f>Details2!G486</f>
        <v>913359.54</v>
      </c>
      <c r="H42" s="1">
        <f>Details2!H486</f>
        <v>836854.37</v>
      </c>
      <c r="I42" s="1">
        <f>Details2!I486</f>
        <v>729213.08</v>
      </c>
      <c r="J42" s="1">
        <f>Details2!J486</f>
        <v>687883.97</v>
      </c>
      <c r="K42" s="1">
        <f>Details2!K486</f>
        <v>91316.02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361965.29</v>
      </c>
      <c r="G43" s="1">
        <f>Details2!G487</f>
        <v>347712.04</v>
      </c>
      <c r="H43" s="1">
        <f>Details2!H487</f>
        <v>310014.5</v>
      </c>
      <c r="I43" s="1">
        <f>Details2!I487</f>
        <v>309068.53999999998</v>
      </c>
      <c r="J43" s="1">
        <f>Details2!J487</f>
        <v>263056.07</v>
      </c>
      <c r="K43" s="1">
        <f>Details2!K487</f>
        <v>15500.19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656570.75</v>
      </c>
      <c r="G44" s="1">
        <f>Details2!G488</f>
        <v>612589.15</v>
      </c>
      <c r="H44" s="1">
        <f>Details2!H488</f>
        <v>520376.97</v>
      </c>
      <c r="I44" s="1">
        <f>Details2!I488</f>
        <v>311956.8</v>
      </c>
      <c r="J44" s="1">
        <f>Details2!J488</f>
        <v>351594.75</v>
      </c>
      <c r="K44" s="1">
        <f>Details2!K488</f>
        <v>9025.8799999999992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812969.67</v>
      </c>
      <c r="G45" s="1">
        <f>Details2!G489</f>
        <v>858081.23</v>
      </c>
      <c r="H45" s="1">
        <f>Details2!H489</f>
        <v>690393.94</v>
      </c>
      <c r="I45" s="1">
        <f>Details2!I489</f>
        <v>591847.1</v>
      </c>
      <c r="J45" s="1">
        <f>Details2!J489</f>
        <v>496853.14</v>
      </c>
      <c r="K45" s="1">
        <f>Details2!K489</f>
        <v>82559.039999999994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114016.17</v>
      </c>
      <c r="G46" s="1">
        <f>Details2!G490</f>
        <v>108452.77</v>
      </c>
      <c r="H46" s="1">
        <f>Details2!H490</f>
        <v>91738.53</v>
      </c>
      <c r="I46" s="1">
        <f>Details2!I490</f>
        <v>71078.69</v>
      </c>
      <c r="J46" s="1">
        <f>Details2!J490</f>
        <v>53230.41</v>
      </c>
      <c r="K46" s="1">
        <f>Details2!K490</f>
        <v>12256.41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4444512.93</v>
      </c>
      <c r="G47" s="1">
        <f>Details2!G491</f>
        <v>4067134.6</v>
      </c>
      <c r="H47" s="1">
        <f>Details2!H491</f>
        <v>3759264.56</v>
      </c>
      <c r="I47" s="1">
        <f>Details2!I491</f>
        <v>4181223.11</v>
      </c>
      <c r="J47" s="1">
        <f>Details2!J491</f>
        <v>3272469.75</v>
      </c>
      <c r="K47" s="1">
        <f>Details2!K491</f>
        <v>725263.79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2370487.38</v>
      </c>
      <c r="G48" s="1">
        <f>Details2!G492</f>
        <v>2376472.16</v>
      </c>
      <c r="H48" s="1">
        <f>Details2!H492</f>
        <v>2015479</v>
      </c>
      <c r="I48" s="1">
        <f>Details2!I492</f>
        <v>1641970.21</v>
      </c>
      <c r="J48" s="1">
        <f>Details2!J492</f>
        <v>1578142.19</v>
      </c>
      <c r="K48" s="1">
        <f>Details2!K492</f>
        <v>2302758.4700000002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1345076</v>
      </c>
      <c r="G49" s="1">
        <f>Details2!G493</f>
        <v>1308589.46</v>
      </c>
      <c r="H49" s="1">
        <f>Details2!H493</f>
        <v>1132877.51</v>
      </c>
      <c r="I49" s="1">
        <f>Details2!I493</f>
        <v>1127059.22</v>
      </c>
      <c r="J49" s="1">
        <f>Details2!J493</f>
        <v>1079726.1499999999</v>
      </c>
      <c r="K49" s="1">
        <f>Details2!K493</f>
        <v>127347.16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818148.68</v>
      </c>
      <c r="G50" s="1">
        <f>Details2!G494</f>
        <v>776170.31</v>
      </c>
      <c r="H50" s="1">
        <f>Details2!H494</f>
        <v>700594.17</v>
      </c>
      <c r="I50" s="1">
        <f>Details2!I494</f>
        <v>567620.18999999994</v>
      </c>
      <c r="J50" s="1">
        <f>Details2!J494</f>
        <v>507496.95</v>
      </c>
      <c r="K50" s="1">
        <f>Details2!K494</f>
        <v>407594.88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528029.94999999995</v>
      </c>
      <c r="G51" s="1">
        <f>Details2!G495</f>
        <v>436008.89</v>
      </c>
      <c r="H51" s="1">
        <f>Details2!H495</f>
        <v>443236.85</v>
      </c>
      <c r="I51" s="1">
        <f>Details2!I495</f>
        <v>348398.36</v>
      </c>
      <c r="J51" s="1">
        <f>Details2!J495</f>
        <v>337821.01</v>
      </c>
      <c r="K51" s="1">
        <f>Details2!K495</f>
        <v>507293.25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89239.57</v>
      </c>
      <c r="G52" s="1">
        <f>Details2!G496</f>
        <v>94835.65</v>
      </c>
      <c r="H52" s="1">
        <f>Details2!H496</f>
        <v>52667.73</v>
      </c>
      <c r="I52" s="1">
        <f>Details2!I496</f>
        <v>55272</v>
      </c>
      <c r="J52" s="1">
        <f>Details2!J496</f>
        <v>83723.63</v>
      </c>
      <c r="K52" s="1">
        <f>Details2!K496</f>
        <v>48955.02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562665.82999999996</v>
      </c>
      <c r="G53" s="1">
        <f>Details2!G497</f>
        <v>401288.52</v>
      </c>
      <c r="H53" s="1">
        <f>Details2!H497</f>
        <v>407260.28</v>
      </c>
      <c r="I53" s="1">
        <f>Details2!I497</f>
        <v>291242.55</v>
      </c>
      <c r="J53" s="1">
        <f>Details2!J497</f>
        <v>287155.46999999997</v>
      </c>
      <c r="K53" s="1">
        <f>Details2!K497</f>
        <v>223822.93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802055.72</v>
      </c>
      <c r="G55" s="1">
        <f>Details2!G499</f>
        <v>876456.44</v>
      </c>
      <c r="H55" s="1">
        <f>Details2!H499</f>
        <v>808633.52</v>
      </c>
      <c r="I55" s="1">
        <f>Details2!I499</f>
        <v>723171.69</v>
      </c>
      <c r="J55" s="1">
        <f>Details2!J499</f>
        <v>604076.07999999996</v>
      </c>
      <c r="K55" s="1">
        <f>Details2!K499</f>
        <v>718800.08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293880.18</v>
      </c>
      <c r="G56" s="1">
        <f>Details2!G500</f>
        <v>301784.81</v>
      </c>
      <c r="H56" s="1">
        <f>Details2!H500</f>
        <v>336578.25</v>
      </c>
      <c r="I56" s="1">
        <f>Details2!I500</f>
        <v>249987.71</v>
      </c>
      <c r="J56" s="1">
        <f>Details2!J500</f>
        <v>182947.84</v>
      </c>
      <c r="K56" s="1">
        <f>Details2!K500</f>
        <v>186032.16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362132.71</v>
      </c>
      <c r="G57" s="1">
        <f>Details2!G501</f>
        <v>399953.37</v>
      </c>
      <c r="H57" s="1">
        <f>Details2!H501</f>
        <v>318256.65000000002</v>
      </c>
      <c r="I57" s="1">
        <f>Details2!I501</f>
        <v>293170.67</v>
      </c>
      <c r="J57" s="1">
        <f>Details2!J501</f>
        <v>248483.20000000001</v>
      </c>
      <c r="K57" s="1">
        <f>Details2!K501</f>
        <v>0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1105754.83</v>
      </c>
      <c r="G58" s="1">
        <f>Details2!G502</f>
        <v>1161578.58</v>
      </c>
      <c r="H58" s="1">
        <f>Details2!H502</f>
        <v>951484.43</v>
      </c>
      <c r="I58" s="1">
        <f>Details2!I502</f>
        <v>806317.02</v>
      </c>
      <c r="J58" s="1">
        <f>Details2!J502</f>
        <v>670550.67000000004</v>
      </c>
      <c r="K58" s="1">
        <f>Details2!K502</f>
        <v>5105.88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0</v>
      </c>
      <c r="G59" s="1">
        <f>Details2!G503</f>
        <v>0</v>
      </c>
      <c r="H59" s="1">
        <f>Details2!H503</f>
        <v>0</v>
      </c>
      <c r="I59" s="1" t="str">
        <f>Details2!I503</f>
        <v>NULL</v>
      </c>
      <c r="J59" s="1" t="str">
        <f>Details2!J503</f>
        <v>NULL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244773.96</v>
      </c>
      <c r="G60" s="1">
        <f>Details2!G504</f>
        <v>206477.58</v>
      </c>
      <c r="H60" s="1">
        <f>Details2!H504</f>
        <v>182529.14</v>
      </c>
      <c r="I60" s="1">
        <f>Details2!I504</f>
        <v>168771.73</v>
      </c>
      <c r="J60" s="1">
        <f>Details2!J504</f>
        <v>149786.01999999999</v>
      </c>
      <c r="K60" s="1">
        <f>Details2!K504</f>
        <v>2817.81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600212.94999999995</v>
      </c>
      <c r="G61" s="1">
        <f>Details2!G505</f>
        <v>545818.62</v>
      </c>
      <c r="H61" s="1">
        <f>Details2!H505</f>
        <v>543950.87</v>
      </c>
      <c r="I61" s="1">
        <f>Details2!I505</f>
        <v>409624.7</v>
      </c>
      <c r="J61" s="1">
        <f>Details2!J505</f>
        <v>359537.83</v>
      </c>
      <c r="K61" s="1">
        <f>Details2!K505</f>
        <v>2585.44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362080.58</v>
      </c>
      <c r="G63" s="1">
        <f>Details2!G507</f>
        <v>424446.33</v>
      </c>
      <c r="H63" s="1">
        <f>Details2!H507</f>
        <v>351616.36</v>
      </c>
      <c r="I63" s="1">
        <f>Details2!I507</f>
        <v>274548.28000000003</v>
      </c>
      <c r="J63" s="1">
        <f>Details2!J507</f>
        <v>187471.07</v>
      </c>
      <c r="K63" s="1">
        <f>Details2!K507</f>
        <v>7971.45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848317.59</v>
      </c>
      <c r="G65" s="1">
        <f>Details2!G509</f>
        <v>995928.22</v>
      </c>
      <c r="H65" s="1">
        <f>Details2!H509</f>
        <v>605796.52</v>
      </c>
      <c r="I65" s="1">
        <f>Details2!I509</f>
        <v>579070.38</v>
      </c>
      <c r="J65" s="1">
        <f>Details2!J509</f>
        <v>483767.87</v>
      </c>
      <c r="K65" s="1">
        <f>Details2!K509</f>
        <v>65613.77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129929.24</v>
      </c>
      <c r="G67" s="1">
        <f>Details2!G511</f>
        <v>178635.81</v>
      </c>
      <c r="H67" s="1">
        <f>Details2!H511</f>
        <v>210715.07</v>
      </c>
      <c r="I67" s="1">
        <f>Details2!I511</f>
        <v>166830.79</v>
      </c>
      <c r="J67" s="1">
        <f>Details2!J511</f>
        <v>196028.81</v>
      </c>
      <c r="K67" s="1">
        <f>Details2!K511</f>
        <v>185.63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272582</v>
      </c>
      <c r="G68" s="1">
        <f>Details2!G512</f>
        <v>291821.71999999997</v>
      </c>
      <c r="H68" s="1">
        <f>Details2!H512</f>
        <v>294279</v>
      </c>
      <c r="I68" s="1">
        <f>Details2!I512</f>
        <v>318577.05</v>
      </c>
      <c r="J68" s="1">
        <f>Details2!J512</f>
        <v>276053.84000000003</v>
      </c>
      <c r="K68" s="1">
        <f>Details2!K512</f>
        <v>27376.63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1040541.86</v>
      </c>
      <c r="G69" s="1">
        <f>Details2!G513</f>
        <v>899299.74</v>
      </c>
      <c r="H69" s="1">
        <f>Details2!H513</f>
        <v>831150.69</v>
      </c>
      <c r="I69" s="1">
        <f>Details2!I513</f>
        <v>704396.17</v>
      </c>
      <c r="J69" s="1">
        <f>Details2!J513</f>
        <v>661440.52</v>
      </c>
      <c r="K69" s="1">
        <f>Details2!K513</f>
        <v>559013.21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2400772.31</v>
      </c>
      <c r="G71" s="1">
        <f>Details2!G515</f>
        <v>2213524.2999999998</v>
      </c>
      <c r="H71" s="1">
        <f>Details2!H515</f>
        <v>903972.81</v>
      </c>
      <c r="I71" s="1">
        <f>Details2!I515</f>
        <v>325442.03999999998</v>
      </c>
      <c r="J71" s="1">
        <f>Details2!J515</f>
        <v>174225.84</v>
      </c>
      <c r="K71" s="1">
        <f>Details2!K515</f>
        <v>37414.120000000003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1271758.1200000001</v>
      </c>
      <c r="G73" s="1">
        <f>Details2!G517</f>
        <v>1270312.28</v>
      </c>
      <c r="H73" s="1">
        <f>Details2!H517</f>
        <v>1198390.2</v>
      </c>
      <c r="I73" s="1">
        <f>Details2!I517</f>
        <v>925700.19</v>
      </c>
      <c r="J73" s="1">
        <f>Details2!J517</f>
        <v>754520.57</v>
      </c>
      <c r="K73" s="1">
        <f>Details2!K517</f>
        <v>777234.82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934810.4</v>
      </c>
      <c r="G74" s="1">
        <f>Details2!G518</f>
        <v>1092624.21</v>
      </c>
      <c r="H74" s="1">
        <f>Details2!H518</f>
        <v>1015057.59</v>
      </c>
      <c r="I74" s="1">
        <f>Details2!I518</f>
        <v>859182.39</v>
      </c>
      <c r="J74" s="1">
        <f>Details2!J518</f>
        <v>497379.56</v>
      </c>
      <c r="K74" s="1">
        <f>Details2!K518</f>
        <v>665703.18999999994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351876.83</v>
      </c>
      <c r="G75" s="1">
        <f>Details2!G519</f>
        <v>346345.04</v>
      </c>
      <c r="H75" s="1">
        <f>Details2!H519</f>
        <v>361764.73</v>
      </c>
      <c r="I75" s="1">
        <f>Details2!I519</f>
        <v>334519.76</v>
      </c>
      <c r="J75" s="1">
        <f>Details2!J519</f>
        <v>311826.98</v>
      </c>
      <c r="K75" s="1">
        <f>Details2!K519</f>
        <v>300993.84999999998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669497.05000000005</v>
      </c>
      <c r="G76" s="1">
        <f>Details2!G520</f>
        <v>620143.1</v>
      </c>
      <c r="H76" s="1">
        <f>Details2!H520</f>
        <v>809038.12</v>
      </c>
      <c r="I76" s="1">
        <f>Details2!I520</f>
        <v>675201.4</v>
      </c>
      <c r="J76" s="1">
        <f>Details2!J520</f>
        <v>640131.26</v>
      </c>
      <c r="K76" s="1">
        <f>Details2!K520</f>
        <v>677569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3981405.85</v>
      </c>
      <c r="G77" s="1">
        <f>Details2!G521</f>
        <v>0</v>
      </c>
      <c r="H77" s="1">
        <f>Details2!H521</f>
        <v>0</v>
      </c>
      <c r="I77" s="1" t="str">
        <f>Details2!I521</f>
        <v>NULL</v>
      </c>
      <c r="J77" s="1" t="str">
        <f>Details2!J521</f>
        <v>NULL</v>
      </c>
      <c r="K77" s="1" t="str">
        <f>Details2!K521</f>
        <v>NULL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1989972.32</v>
      </c>
      <c r="G78" s="1">
        <f>Details2!G522</f>
        <v>1659719.75</v>
      </c>
      <c r="H78" s="1">
        <f>Details2!H522</f>
        <v>1726224.99</v>
      </c>
      <c r="I78" s="1">
        <f>Details2!I522</f>
        <v>1000647.02</v>
      </c>
      <c r="J78" s="1">
        <f>Details2!J522</f>
        <v>1116483.8999999999</v>
      </c>
      <c r="K78" s="1">
        <f>Details2!K522</f>
        <v>436335.02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1040590.75</v>
      </c>
      <c r="G79" s="1">
        <f>Details2!G523</f>
        <v>974907.71</v>
      </c>
      <c r="H79" s="1">
        <f>Details2!H523</f>
        <v>904103.97</v>
      </c>
      <c r="I79" s="1">
        <f>Details2!I523</f>
        <v>759671.38</v>
      </c>
      <c r="J79" s="1">
        <f>Details2!J523</f>
        <v>648456.54</v>
      </c>
      <c r="K79" s="1">
        <f>Details2!K523</f>
        <v>600933.43000000005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1333883.92</v>
      </c>
      <c r="G80" s="1">
        <f>Details2!G524</f>
        <v>1221907.03</v>
      </c>
      <c r="H80" s="1">
        <f>Details2!H524</f>
        <v>980711.68</v>
      </c>
      <c r="I80" s="1">
        <f>Details2!I524</f>
        <v>669522.86</v>
      </c>
      <c r="J80" s="1">
        <f>Details2!J524</f>
        <v>583203.41</v>
      </c>
      <c r="K80" s="1">
        <f>Details2!K524</f>
        <v>694997.76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776751.37</v>
      </c>
      <c r="G81" s="1">
        <f>Details2!G525</f>
        <v>2262131.5699999998</v>
      </c>
      <c r="H81" s="1">
        <f>Details2!H525</f>
        <v>2393841.56</v>
      </c>
      <c r="I81" s="1">
        <f>Details2!I525</f>
        <v>2118114.67</v>
      </c>
      <c r="J81" s="1">
        <f>Details2!J525</f>
        <v>885125.2</v>
      </c>
      <c r="K81" s="1">
        <f>Details2!K525</f>
        <v>1182386.8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437964.02</v>
      </c>
      <c r="G82" s="1">
        <f>Details2!G526</f>
        <v>435398.57</v>
      </c>
      <c r="H82" s="1">
        <f>Details2!H526</f>
        <v>404797.1</v>
      </c>
      <c r="I82" s="1">
        <f>Details2!I526</f>
        <v>416952.82</v>
      </c>
      <c r="J82" s="1">
        <f>Details2!J526</f>
        <v>376782.94</v>
      </c>
      <c r="K82" s="1">
        <f>Details2!K526</f>
        <v>130548.02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280595.96999999997</v>
      </c>
      <c r="G83" s="1">
        <f>Details2!G527</f>
        <v>288007.62</v>
      </c>
      <c r="H83" s="1">
        <f>Details2!H527</f>
        <v>200702.74</v>
      </c>
      <c r="I83" s="1">
        <f>Details2!I527</f>
        <v>196392.32000000001</v>
      </c>
      <c r="J83" s="1">
        <f>Details2!J527</f>
        <v>0</v>
      </c>
      <c r="K83" s="1" t="str">
        <f>Details2!K527</f>
        <v>NULL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1014933.38</v>
      </c>
      <c r="G84" s="1">
        <f>Details2!G528</f>
        <v>1042522.19</v>
      </c>
      <c r="H84" s="1">
        <f>Details2!H528</f>
        <v>698757.84</v>
      </c>
      <c r="I84" s="1">
        <f>Details2!I528</f>
        <v>737201.44</v>
      </c>
      <c r="J84" s="1">
        <f>Details2!J528</f>
        <v>551980.97</v>
      </c>
      <c r="K84" s="1">
        <f>Details2!K528</f>
        <v>600406.43999999994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1039428.93</v>
      </c>
      <c r="G85" s="1">
        <f>Details2!G529</f>
        <v>422300.6</v>
      </c>
      <c r="H85" s="1">
        <f>Details2!H529</f>
        <v>1042550.68</v>
      </c>
      <c r="I85" s="1">
        <f>Details2!I529</f>
        <v>831178.77</v>
      </c>
      <c r="J85" s="1">
        <f>Details2!J529</f>
        <v>869950.53</v>
      </c>
      <c r="K85" s="1">
        <f>Details2!K529</f>
        <v>741524.06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479887.05</v>
      </c>
      <c r="G86" s="1">
        <f>Details2!G530</f>
        <v>364407.78</v>
      </c>
      <c r="H86" s="1">
        <f>Details2!H530</f>
        <v>296900.65000000002</v>
      </c>
      <c r="I86" s="1">
        <f>Details2!I530</f>
        <v>277362.87</v>
      </c>
      <c r="J86" s="1">
        <f>Details2!J530</f>
        <v>255077.37</v>
      </c>
      <c r="K86" s="1">
        <f>Details2!K530</f>
        <v>11088.93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624115.94999999995</v>
      </c>
      <c r="G87" s="1">
        <f>Details2!G531</f>
        <v>4001176.31</v>
      </c>
      <c r="H87" s="1">
        <f>Details2!H531</f>
        <v>3491495.33</v>
      </c>
      <c r="I87" s="1">
        <f>Details2!I531</f>
        <v>2505671.16</v>
      </c>
      <c r="J87" s="1">
        <f>Details2!J531</f>
        <v>2705587.1</v>
      </c>
      <c r="K87" s="1">
        <f>Details2!K531</f>
        <v>1493845.83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603470.23</v>
      </c>
      <c r="G88" s="1">
        <f>Details2!G532</f>
        <v>460414.08</v>
      </c>
      <c r="H88" s="1">
        <f>Details2!H532</f>
        <v>367217.37</v>
      </c>
      <c r="I88" s="1">
        <f>Details2!I532</f>
        <v>262611.65999999997</v>
      </c>
      <c r="J88" s="1">
        <f>Details2!J532</f>
        <v>130479.66</v>
      </c>
      <c r="K88" s="1" t="str">
        <f>Details2!K532</f>
        <v>NULL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I</v>
      </c>
      <c r="F89" s="1" t="str">
        <f>Details2!F533</f>
        <v>NULL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783381.83</v>
      </c>
      <c r="G90" s="1">
        <f>Details2!G534</f>
        <v>562232.30000000005</v>
      </c>
      <c r="H90" s="1">
        <f>Details2!H534</f>
        <v>563015.62</v>
      </c>
      <c r="I90" s="1">
        <f>Details2!I534</f>
        <v>400225.62</v>
      </c>
      <c r="J90" s="1">
        <f>Details2!J534</f>
        <v>396237.54</v>
      </c>
      <c r="K90" s="1">
        <f>Details2!K534</f>
        <v>327244.59000000003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3292720.28</v>
      </c>
      <c r="G91" s="1">
        <f>Details2!G535</f>
        <v>2787590.79</v>
      </c>
      <c r="H91" s="1">
        <f>Details2!H535</f>
        <v>2326288.14</v>
      </c>
      <c r="I91" s="1">
        <f>Details2!I535</f>
        <v>906999.04</v>
      </c>
      <c r="J91" s="1">
        <f>Details2!J535</f>
        <v>1200465.28</v>
      </c>
      <c r="K91" s="1">
        <f>Details2!K535</f>
        <v>1514452.15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498348.15</v>
      </c>
      <c r="G92" s="1">
        <f>Details2!G536</f>
        <v>615536.41</v>
      </c>
      <c r="H92" s="1">
        <f>Details2!H536</f>
        <v>678732.22</v>
      </c>
      <c r="I92" s="1">
        <f>Details2!I536</f>
        <v>627105.78</v>
      </c>
      <c r="J92" s="1">
        <f>Details2!J536</f>
        <v>576226.9</v>
      </c>
      <c r="K92" s="1">
        <f>Details2!K536</f>
        <v>641721.57999999996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1358027.49</v>
      </c>
      <c r="G93" s="1">
        <f>Details2!G537</f>
        <v>874369</v>
      </c>
      <c r="H93" s="1">
        <f>Details2!H537</f>
        <v>1179635.76</v>
      </c>
      <c r="I93" s="1">
        <f>Details2!I537</f>
        <v>1186778.83</v>
      </c>
      <c r="J93" s="1">
        <f>Details2!J537</f>
        <v>988348.62</v>
      </c>
      <c r="K93" s="1">
        <f>Details2!K537</f>
        <v>89227.67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1352933.51</v>
      </c>
      <c r="G94" s="1">
        <f>Details2!G538</f>
        <v>1513436.52</v>
      </c>
      <c r="H94" s="1">
        <f>Details2!H538</f>
        <v>1480003.35</v>
      </c>
      <c r="I94" s="1">
        <f>Details2!I538</f>
        <v>1081719.55</v>
      </c>
      <c r="J94" s="1">
        <f>Details2!J538</f>
        <v>1397916.93</v>
      </c>
      <c r="K94" s="1">
        <f>Details2!K538</f>
        <v>647765.97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2604336.67</v>
      </c>
      <c r="G95" s="1">
        <f>Details2!G539</f>
        <v>2666311.9300000002</v>
      </c>
      <c r="H95" s="1">
        <f>Details2!H539</f>
        <v>1820642.62</v>
      </c>
      <c r="I95" s="1">
        <f>Details2!I539</f>
        <v>2550310.4700000002</v>
      </c>
      <c r="J95" s="1">
        <f>Details2!J539</f>
        <v>2785477.78</v>
      </c>
      <c r="K95" s="1">
        <f>Details2!K539</f>
        <v>1157435.7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583587.65</v>
      </c>
      <c r="G96" s="1">
        <f>Details2!G540</f>
        <v>594884.61</v>
      </c>
      <c r="H96" s="1">
        <f>Details2!H540</f>
        <v>580938.17000000004</v>
      </c>
      <c r="I96" s="1">
        <f>Details2!I540</f>
        <v>481781.26</v>
      </c>
      <c r="J96" s="1">
        <f>Details2!J540</f>
        <v>395487.65</v>
      </c>
      <c r="K96" s="1">
        <f>Details2!K540</f>
        <v>247964.27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718959.1</v>
      </c>
      <c r="G97" s="1">
        <f>Details2!G541</f>
        <v>823637.95</v>
      </c>
      <c r="H97" s="1">
        <f>Details2!H541</f>
        <v>856409.35</v>
      </c>
      <c r="I97" s="1">
        <f>Details2!I541</f>
        <v>741806.31</v>
      </c>
      <c r="J97" s="1">
        <f>Details2!J541</f>
        <v>633635.48</v>
      </c>
      <c r="K97" s="1">
        <f>Details2!K541</f>
        <v>469068.7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461939.92</v>
      </c>
      <c r="G98" s="1">
        <f>Details2!G542</f>
        <v>834429.74</v>
      </c>
      <c r="H98" s="1">
        <f>Details2!H542</f>
        <v>824943.38</v>
      </c>
      <c r="I98" s="1">
        <f>Details2!I542</f>
        <v>716031.57</v>
      </c>
      <c r="J98" s="1">
        <f>Details2!J542</f>
        <v>623504.19999999995</v>
      </c>
      <c r="K98" s="1">
        <f>Details2!K542</f>
        <v>331455.57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1579941.77</v>
      </c>
      <c r="G99" s="1">
        <f>Details2!G543</f>
        <v>2071959.55</v>
      </c>
      <c r="H99" s="1">
        <f>Details2!H543</f>
        <v>2479936.38</v>
      </c>
      <c r="I99" s="1">
        <f>Details2!I543</f>
        <v>1619213.14</v>
      </c>
      <c r="J99" s="1">
        <f>Details2!J543</f>
        <v>1698368.9</v>
      </c>
      <c r="K99" s="1">
        <f>Details2!K543</f>
        <v>2673938.2200000002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23095.45</v>
      </c>
      <c r="G100" s="1">
        <f>Details2!G544</f>
        <v>34421.06</v>
      </c>
      <c r="H100" s="1">
        <f>Details2!H544</f>
        <v>12172.83</v>
      </c>
      <c r="I100" s="1">
        <f>Details2!I544</f>
        <v>5702.49</v>
      </c>
      <c r="J100" s="1">
        <f>Details2!J544</f>
        <v>11103.74</v>
      </c>
      <c r="K100" s="1">
        <f>Details2!K544</f>
        <v>36270.71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233553.78</v>
      </c>
      <c r="G106" s="1">
        <f>Details2!G550</f>
        <v>211985.01</v>
      </c>
      <c r="H106" s="1">
        <f>Details2!H550</f>
        <v>209731.74</v>
      </c>
      <c r="I106" s="1">
        <f>Details2!I550</f>
        <v>182060.85</v>
      </c>
      <c r="J106" s="1">
        <f>Details2!J550</f>
        <v>155204.94</v>
      </c>
      <c r="K106" s="1">
        <f>Details2!K550</f>
        <v>137986.25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I</v>
      </c>
      <c r="F113" s="1">
        <f>Details2!F557</f>
        <v>234551.36</v>
      </c>
      <c r="G113" s="1">
        <f>Details2!G557</f>
        <v>293629.71999999997</v>
      </c>
      <c r="H113" s="1" t="str">
        <f>Details2!H557</f>
        <v>NULL</v>
      </c>
      <c r="I113" s="1" t="str">
        <f>Details2!I557</f>
        <v>NULL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704480.77</v>
      </c>
      <c r="G114" s="1">
        <f>Details2!G558</f>
        <v>1182889.33</v>
      </c>
      <c r="H114" s="1">
        <f>Details2!H558</f>
        <v>544540.06999999995</v>
      </c>
      <c r="I114" s="1">
        <f>Details2!I558</f>
        <v>1042661.51</v>
      </c>
      <c r="J114" s="1">
        <f>Details2!J558</f>
        <v>954767.31</v>
      </c>
      <c r="K114" s="1">
        <f>Details2!K558</f>
        <v>562645.44999999995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91498.66</v>
      </c>
      <c r="G115" s="1">
        <f>Details2!G559</f>
        <v>119311.81</v>
      </c>
      <c r="H115" s="1">
        <f>Details2!H559</f>
        <v>43097.38</v>
      </c>
      <c r="I115" s="1">
        <f>Details2!I559</f>
        <v>114339.16</v>
      </c>
      <c r="J115" s="1">
        <f>Details2!J559</f>
        <v>99394.2</v>
      </c>
      <c r="K115" s="1">
        <f>Details2!K559</f>
        <v>5095.8999999999996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>
        <f>Details2!G560</f>
        <v>37659.589999999997</v>
      </c>
      <c r="H116" s="1">
        <f>Details2!H560</f>
        <v>45240.02</v>
      </c>
      <c r="I116" s="1">
        <f>Details2!I560</f>
        <v>33233.78</v>
      </c>
      <c r="J116" s="1">
        <f>Details2!J560</f>
        <v>24786.58</v>
      </c>
      <c r="K116" s="1">
        <f>Details2!K560</f>
        <v>15464.59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174162.96</v>
      </c>
      <c r="G117" s="1">
        <f>Details2!G561</f>
        <v>240099.25</v>
      </c>
      <c r="H117" s="1">
        <f>Details2!H561</f>
        <v>221550.95</v>
      </c>
      <c r="I117" s="1">
        <f>Details2!I561</f>
        <v>291050.09999999998</v>
      </c>
      <c r="J117" s="1">
        <f>Details2!J561</f>
        <v>222062.76</v>
      </c>
      <c r="K117" s="1">
        <f>Details2!K561</f>
        <v>260355.61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312279.87</v>
      </c>
      <c r="G118" s="1">
        <f>Details2!G562</f>
        <v>262191.69</v>
      </c>
      <c r="H118" s="1">
        <f>Details2!H562</f>
        <v>351051.2</v>
      </c>
      <c r="I118" s="1">
        <f>Details2!I562</f>
        <v>253613.6</v>
      </c>
      <c r="J118" s="1">
        <f>Details2!J562</f>
        <v>263150.11</v>
      </c>
      <c r="K118" s="1">
        <f>Details2!K562</f>
        <v>348359.25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531420.75</v>
      </c>
      <c r="G119" s="1">
        <f>Details2!G563</f>
        <v>480649.38</v>
      </c>
      <c r="H119" s="1">
        <f>Details2!H563</f>
        <v>457711.09</v>
      </c>
      <c r="I119" s="1">
        <f>Details2!I563</f>
        <v>424882.08</v>
      </c>
      <c r="J119" s="1">
        <f>Details2!J563</f>
        <v>451697.16</v>
      </c>
      <c r="K119" s="1">
        <f>Details2!K563</f>
        <v>663819.73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885427.26</v>
      </c>
      <c r="G120" s="1">
        <f>Details2!G564</f>
        <v>693585.27</v>
      </c>
      <c r="H120" s="1">
        <f>Details2!H564</f>
        <v>851596.3</v>
      </c>
      <c r="I120" s="1">
        <f>Details2!I564</f>
        <v>555125.56999999995</v>
      </c>
      <c r="J120" s="1">
        <f>Details2!J564</f>
        <v>1243649.26</v>
      </c>
      <c r="K120" s="1">
        <f>Details2!K564</f>
        <v>1746651.09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240282.68</v>
      </c>
      <c r="G121" s="1">
        <f>Details2!G565</f>
        <v>321159.53000000003</v>
      </c>
      <c r="H121" s="1">
        <f>Details2!H565</f>
        <v>469829.56</v>
      </c>
      <c r="I121" s="1">
        <f>Details2!I565</f>
        <v>219923.86</v>
      </c>
      <c r="J121" s="1">
        <f>Details2!J565</f>
        <v>199843.6</v>
      </c>
      <c r="K121" s="1">
        <f>Details2!K565</f>
        <v>168950.83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299338.96000000002</v>
      </c>
      <c r="G122" s="1">
        <f>Details2!G566</f>
        <v>291091.28000000003</v>
      </c>
      <c r="H122" s="1" t="str">
        <f>Details2!H566</f>
        <v>NULL</v>
      </c>
      <c r="I122" s="1" t="str">
        <f>Details2!I566</f>
        <v>NULL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1289587.8799999999</v>
      </c>
      <c r="G123" s="1">
        <f>Details2!G567</f>
        <v>1462777.33</v>
      </c>
      <c r="H123" s="1">
        <f>Details2!H567</f>
        <v>1818290.11</v>
      </c>
      <c r="I123" s="1">
        <f>Details2!I567</f>
        <v>1389655.1</v>
      </c>
      <c r="J123" s="1">
        <f>Details2!J567</f>
        <v>1857607.42</v>
      </c>
      <c r="K123" s="1">
        <f>Details2!K567</f>
        <v>1792094.91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2748042.66</v>
      </c>
      <c r="G124" s="1">
        <f>Details2!G568</f>
        <v>2705548.52</v>
      </c>
      <c r="H124" s="1">
        <f>Details2!H568</f>
        <v>2811264.26</v>
      </c>
      <c r="I124" s="1">
        <f>Details2!I568</f>
        <v>2520123.2599999998</v>
      </c>
      <c r="J124" s="1">
        <f>Details2!J568</f>
        <v>2185438.7799999998</v>
      </c>
      <c r="K124" s="1">
        <f>Details2!K568</f>
        <v>2293489.5699999998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750825.78</v>
      </c>
      <c r="G125" s="1" t="str">
        <f>Details2!G569</f>
        <v>NULL</v>
      </c>
      <c r="H125" s="1" t="str">
        <f>Details2!H569</f>
        <v>NULL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311466.21999999997</v>
      </c>
      <c r="G126" s="1">
        <f>Details2!G570</f>
        <v>321576</v>
      </c>
      <c r="H126" s="1">
        <f>Details2!H570</f>
        <v>286135.55</v>
      </c>
      <c r="I126" s="1">
        <f>Details2!I570</f>
        <v>230524.07</v>
      </c>
      <c r="J126" s="1">
        <f>Details2!J570</f>
        <v>285821.28000000003</v>
      </c>
      <c r="K126" s="1">
        <f>Details2!K570</f>
        <v>20266.25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1125060.6599999999</v>
      </c>
      <c r="G127" s="1">
        <f>Details2!G571</f>
        <v>1113816.1499999999</v>
      </c>
      <c r="H127" s="1">
        <f>Details2!H571</f>
        <v>616635.29</v>
      </c>
      <c r="I127" s="1">
        <f>Details2!I571</f>
        <v>1673636.34</v>
      </c>
      <c r="J127" s="1">
        <f>Details2!J571</f>
        <v>1224001.6399999999</v>
      </c>
      <c r="K127" s="1">
        <f>Details2!K571</f>
        <v>1146468.6100000001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713406.01</v>
      </c>
      <c r="G128" s="1">
        <f>Details2!G572</f>
        <v>629952.49</v>
      </c>
      <c r="H128" s="1">
        <f>Details2!H572</f>
        <v>523801.68</v>
      </c>
      <c r="I128" s="1">
        <f>Details2!I572</f>
        <v>404158.53</v>
      </c>
      <c r="J128" s="1">
        <f>Details2!J572</f>
        <v>328814.17</v>
      </c>
      <c r="K128" s="1">
        <f>Details2!K572</f>
        <v>366482.22</v>
      </c>
    </row>
    <row r="129" spans="2:12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166093.26</v>
      </c>
      <c r="G129" s="1">
        <f>Details2!G573</f>
        <v>191164.73</v>
      </c>
      <c r="H129" s="1">
        <f>Details2!H573</f>
        <v>486286.72</v>
      </c>
      <c r="I129" s="1">
        <f>Details2!I573</f>
        <v>345877.98</v>
      </c>
      <c r="J129" s="1">
        <f>Details2!J573</f>
        <v>369346.03</v>
      </c>
      <c r="K129" s="1">
        <f>Details2!K573</f>
        <v>393191.95</v>
      </c>
    </row>
    <row r="130" spans="2:12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834989.3</v>
      </c>
      <c r="G130" s="1">
        <f>Details2!G574</f>
        <v>575492.89</v>
      </c>
      <c r="H130" s="1">
        <f>Details2!H574</f>
        <v>798595.06</v>
      </c>
      <c r="I130" s="1">
        <f>Details2!I574</f>
        <v>639545.41</v>
      </c>
      <c r="J130" s="1">
        <f>Details2!J574</f>
        <v>621253.79</v>
      </c>
      <c r="K130" s="1">
        <f>Details2!K574</f>
        <v>73748.399999999994</v>
      </c>
    </row>
    <row r="131" spans="2:12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339738.29</v>
      </c>
      <c r="G131" s="1">
        <f>Details2!G575</f>
        <v>299190.03000000003</v>
      </c>
      <c r="H131" s="1">
        <f>Details2!H575</f>
        <v>372780.79999999999</v>
      </c>
      <c r="I131" s="1">
        <f>Details2!I575</f>
        <v>316638.24</v>
      </c>
      <c r="J131" s="1">
        <f>Details2!J575</f>
        <v>271211.51</v>
      </c>
      <c r="K131" s="1">
        <f>Details2!K575</f>
        <v>22764.28</v>
      </c>
      <c r="L131" s="26"/>
    </row>
    <row r="132" spans="2:12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0</v>
      </c>
      <c r="G132" s="1" t="str">
        <f>Details2!G576</f>
        <v>NULL</v>
      </c>
      <c r="H132" s="1" t="str">
        <f>Details2!H576</f>
        <v>NULL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504545.29</v>
      </c>
      <c r="G133" s="1">
        <f>Details2!G577</f>
        <v>603478.35</v>
      </c>
      <c r="H133" s="1">
        <f>Details2!H577</f>
        <v>390880.48</v>
      </c>
      <c r="I133" s="1">
        <f>Details2!I577</f>
        <v>285436.36</v>
      </c>
      <c r="J133" s="1">
        <f>Details2!J577</f>
        <v>615679.43000000005</v>
      </c>
      <c r="K133" s="1">
        <f>Details2!K577</f>
        <v>1835135.83</v>
      </c>
    </row>
    <row r="134" spans="2:12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3005982.1</v>
      </c>
      <c r="G134" s="1">
        <f>Details2!G578</f>
        <v>2667635.4</v>
      </c>
      <c r="H134" s="1">
        <f>Details2!H578</f>
        <v>2172417.5</v>
      </c>
      <c r="I134" s="1">
        <f>Details2!I578</f>
        <v>2453767.12</v>
      </c>
      <c r="J134" s="1">
        <f>Details2!J578</f>
        <v>2223303.7200000002</v>
      </c>
      <c r="K134" s="1">
        <f>Details2!K578</f>
        <v>2541242.4</v>
      </c>
    </row>
    <row r="135" spans="2:12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1187538.3700000001</v>
      </c>
      <c r="G135" s="1">
        <f>Details2!G579</f>
        <v>1392934.45</v>
      </c>
      <c r="H135" s="1">
        <f>Details2!H579</f>
        <v>1365952.57</v>
      </c>
      <c r="I135" s="1">
        <f>Details2!I579</f>
        <v>1204328.1100000001</v>
      </c>
      <c r="J135" s="1">
        <f>Details2!J579</f>
        <v>1080417.08</v>
      </c>
      <c r="K135" s="1">
        <f>Details2!K579</f>
        <v>1167787.7</v>
      </c>
    </row>
    <row r="136" spans="2:12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323467.12</v>
      </c>
      <c r="G136" s="1">
        <f>Details2!G580</f>
        <v>303324.3</v>
      </c>
      <c r="H136" s="1">
        <f>Details2!H580</f>
        <v>324648.69</v>
      </c>
      <c r="I136" s="1">
        <f>Details2!I580</f>
        <v>319370.90999999997</v>
      </c>
      <c r="J136" s="1">
        <f>Details2!J580</f>
        <v>206858.16</v>
      </c>
      <c r="K136" s="1">
        <f>Details2!K580</f>
        <v>270509.34000000003</v>
      </c>
    </row>
    <row r="137" spans="2:12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201244.84</v>
      </c>
      <c r="G137" s="1">
        <f>Details2!G581</f>
        <v>169681.65</v>
      </c>
      <c r="H137" s="1">
        <f>Details2!H581</f>
        <v>103953.84</v>
      </c>
      <c r="I137" s="1">
        <f>Details2!I581</f>
        <v>360604.81</v>
      </c>
      <c r="J137" s="1">
        <f>Details2!J581</f>
        <v>120098.4</v>
      </c>
      <c r="K137" s="1">
        <f>Details2!K581</f>
        <v>430746.02</v>
      </c>
    </row>
    <row r="138" spans="2:12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0</v>
      </c>
      <c r="G138" s="1" t="str">
        <f>Details2!G582</f>
        <v>NULL</v>
      </c>
      <c r="H138" s="1" t="str">
        <f>Details2!H582</f>
        <v>NULL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194131.17</v>
      </c>
      <c r="G139" s="1">
        <f>Details2!G583</f>
        <v>242500.88</v>
      </c>
      <c r="H139" s="1">
        <f>Details2!H583</f>
        <v>177059.55</v>
      </c>
      <c r="I139" s="1">
        <f>Details2!I583</f>
        <v>167294.72</v>
      </c>
      <c r="J139" s="1">
        <f>Details2!J583</f>
        <v>184739.57</v>
      </c>
      <c r="K139" s="1">
        <f>Details2!K583</f>
        <v>290.7</v>
      </c>
    </row>
    <row r="140" spans="2:12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39224.78</v>
      </c>
      <c r="G140" s="1">
        <f>Details2!G584</f>
        <v>51018.19</v>
      </c>
      <c r="H140" s="1" t="str">
        <f>Details2!H584</f>
        <v>NULL</v>
      </c>
      <c r="I140" s="1" t="str">
        <f>Details2!I584</f>
        <v>NULL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232665.29</v>
      </c>
      <c r="G141" s="1">
        <f>Details2!G585</f>
        <v>249777.88</v>
      </c>
      <c r="H141" s="1">
        <f>Details2!H585</f>
        <v>215850.59</v>
      </c>
      <c r="I141" s="1">
        <f>Details2!I585</f>
        <v>217168.27</v>
      </c>
      <c r="J141" s="1">
        <f>Details2!J585</f>
        <v>186621.81</v>
      </c>
      <c r="K141" s="1">
        <f>Details2!K585</f>
        <v>120343.4</v>
      </c>
    </row>
    <row r="142" spans="2:12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394647.67</v>
      </c>
      <c r="G143" s="1">
        <f>Details2!G587</f>
        <v>439562.54</v>
      </c>
      <c r="H143" s="1">
        <f>Details2!H587</f>
        <v>325201.90000000002</v>
      </c>
      <c r="I143" s="1">
        <f>Details2!I587</f>
        <v>230165.53</v>
      </c>
      <c r="J143" s="1">
        <f>Details2!J587</f>
        <v>364870.64</v>
      </c>
      <c r="K143" s="1">
        <f>Details2!K587</f>
        <v>339677.09</v>
      </c>
    </row>
    <row r="144" spans="2:12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2293730.2400000002</v>
      </c>
      <c r="G146" s="1">
        <f>Details2!G590</f>
        <v>5962970.4000000004</v>
      </c>
      <c r="H146" s="1">
        <f>Details2!H590</f>
        <v>5028632.5599999996</v>
      </c>
      <c r="I146" s="1">
        <f>Details2!I590</f>
        <v>4988942.2</v>
      </c>
      <c r="J146" s="1">
        <f>Details2!J590</f>
        <v>4976886.76</v>
      </c>
      <c r="K146" s="1">
        <f>Details2!K590</f>
        <v>6813655.9699999997</v>
      </c>
      <c r="L146" s="26"/>
    </row>
    <row r="147" spans="2:12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1796764.96</v>
      </c>
      <c r="G147" s="1">
        <f>Details2!G591</f>
        <v>5314442.6900000004</v>
      </c>
      <c r="H147" s="1">
        <f>Details2!H591</f>
        <v>5310840.87</v>
      </c>
      <c r="I147" s="1">
        <f>Details2!I591</f>
        <v>4443664.2699999996</v>
      </c>
      <c r="J147" s="1">
        <f>Details2!J591</f>
        <v>5581383.54</v>
      </c>
      <c r="K147" s="1">
        <f>Details2!K591</f>
        <v>5220025.87</v>
      </c>
      <c r="L147" s="26"/>
    </row>
    <row r="151" spans="2:12" x14ac:dyDescent="0.2">
      <c r="B151" s="14" t="s">
        <v>134</v>
      </c>
      <c r="C151" s="9"/>
      <c r="F151" s="11">
        <f t="shared" ref="F151:K151" si="0">SUM(F5:F69)</f>
        <v>65214312.720000006</v>
      </c>
      <c r="G151" s="11">
        <f t="shared" si="0"/>
        <v>62465475.890000001</v>
      </c>
      <c r="H151" s="11">
        <f t="shared" si="0"/>
        <v>57182059.710000008</v>
      </c>
      <c r="I151" s="11">
        <f t="shared" si="0"/>
        <v>50417170.889999986</v>
      </c>
      <c r="J151" s="11">
        <f t="shared" si="0"/>
        <v>44429203.120000012</v>
      </c>
      <c r="K151" s="11">
        <f t="shared" si="0"/>
        <v>22266881.539999992</v>
      </c>
      <c r="L151" s="2"/>
    </row>
    <row r="152" spans="2:12" x14ac:dyDescent="0.2">
      <c r="B152" s="14" t="s">
        <v>135</v>
      </c>
      <c r="C152" s="9"/>
      <c r="F152" s="11">
        <f>SUM(F71:F117)</f>
        <v>33927233.800000004</v>
      </c>
      <c r="G152" s="11">
        <f t="shared" ref="G152:K152" si="1">SUM(G71:G117)</f>
        <v>34140226.710000001</v>
      </c>
      <c r="H152" s="11">
        <f t="shared" si="1"/>
        <v>30662405.34</v>
      </c>
      <c r="I152" s="11">
        <f t="shared" si="1"/>
        <v>24876392.210000005</v>
      </c>
      <c r="J152" s="11">
        <f t="shared" si="1"/>
        <v>22664200.639999993</v>
      </c>
      <c r="K152" s="11">
        <f t="shared" si="1"/>
        <v>17469074.199999999</v>
      </c>
      <c r="L152" s="21"/>
    </row>
    <row r="153" spans="2:12" x14ac:dyDescent="0.2">
      <c r="B153" s="14" t="s">
        <v>427</v>
      </c>
      <c r="C153" s="9"/>
      <c r="F153" s="11">
        <f>SUM(F146:F147)</f>
        <v>4090495.2</v>
      </c>
      <c r="G153" s="11">
        <f t="shared" ref="G153:K153" si="2">SUM(G146:G147)</f>
        <v>11277413.09</v>
      </c>
      <c r="H153" s="11">
        <f t="shared" si="2"/>
        <v>10339473.43</v>
      </c>
      <c r="I153" s="11">
        <f t="shared" si="2"/>
        <v>9432606.4699999988</v>
      </c>
      <c r="J153" s="11">
        <f t="shared" si="2"/>
        <v>10558270.300000001</v>
      </c>
      <c r="K153" s="11">
        <f t="shared" si="2"/>
        <v>12033681.84</v>
      </c>
      <c r="L153" s="27"/>
    </row>
    <row r="154" spans="2:12" x14ac:dyDescent="0.2">
      <c r="B154" s="14" t="s">
        <v>312</v>
      </c>
      <c r="C154" s="9"/>
      <c r="F154" s="11">
        <f>SUM(F118:F145)</f>
        <v>16631406.209999997</v>
      </c>
      <c r="G154" s="11">
        <f t="shared" ref="G154:K154" si="3">SUM(G118:G145)</f>
        <v>15468108.930000002</v>
      </c>
      <c r="H154" s="11">
        <f t="shared" si="3"/>
        <v>14919942.740000002</v>
      </c>
      <c r="I154" s="11">
        <f t="shared" si="3"/>
        <v>14211839.869999999</v>
      </c>
      <c r="J154" s="11">
        <f t="shared" si="3"/>
        <v>14284423.560000001</v>
      </c>
      <c r="K154" s="11">
        <f t="shared" si="3"/>
        <v>15742019.569999998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119863447.93000002</v>
      </c>
      <c r="G155" s="11">
        <f t="shared" si="4"/>
        <v>123351224.61999997</v>
      </c>
      <c r="H155" s="11">
        <f t="shared" si="4"/>
        <v>113103881.22000003</v>
      </c>
      <c r="I155" s="11">
        <f t="shared" si="4"/>
        <v>98938009.439999938</v>
      </c>
      <c r="J155" s="11">
        <f t="shared" si="4"/>
        <v>91936097.620000035</v>
      </c>
      <c r="K155" s="11">
        <f t="shared" si="4"/>
        <v>67511657.150000021</v>
      </c>
      <c r="L155" s="2"/>
    </row>
    <row r="156" spans="2:12" x14ac:dyDescent="0.2">
      <c r="L156" s="2"/>
    </row>
    <row r="157" spans="2:12" x14ac:dyDescent="0.2">
      <c r="B157" s="15" t="s">
        <v>401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402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403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/>
    </row>
    <row r="160" spans="2:12" x14ac:dyDescent="0.2">
      <c r="B160" s="15" t="s">
        <v>432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404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no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zlF23hxujbdu54WsvJNBTqrkScifYUj1q3LS7I4jPC7yPqtRAhsyku21ImFUnlIiHLzxKfW66VaIzV8bCEKPAQ==" saltValue="NjiflHiXRKvKLuoAvY0w1A==" spinCount="100000" sheet="1" objects="1" scenarios="1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61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9" t="s">
        <v>462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130</v>
      </c>
    </row>
    <row r="4" spans="1:11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2042</v>
      </c>
      <c r="G5" s="17">
        <f>Details2!G1041</f>
        <v>3485</v>
      </c>
      <c r="H5" s="17">
        <f>Details2!H1041</f>
        <v>5224</v>
      </c>
      <c r="I5" s="17">
        <f>Details2!I1041</f>
        <v>4148</v>
      </c>
      <c r="J5" s="17">
        <f>Details2!J1041</f>
        <v>3754</v>
      </c>
      <c r="K5" s="17">
        <f>Details2!K1041</f>
        <v>14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10568</v>
      </c>
      <c r="G6" s="17">
        <f>Details2!G1042</f>
        <v>7448</v>
      </c>
      <c r="H6" s="17">
        <f>Details2!H1042</f>
        <v>10525</v>
      </c>
      <c r="I6" s="17">
        <f>Details2!I1042</f>
        <v>8896</v>
      </c>
      <c r="J6" s="17">
        <f>Details2!J1042</f>
        <v>8976</v>
      </c>
      <c r="K6" s="17">
        <f>Details2!K1042</f>
        <v>1980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3805</v>
      </c>
      <c r="G7" s="17">
        <f>Details2!G1043</f>
        <v>2924</v>
      </c>
      <c r="H7" s="17">
        <f>Details2!H1043</f>
        <v>2953</v>
      </c>
      <c r="I7" s="17">
        <f>Details2!I1043</f>
        <v>2434</v>
      </c>
      <c r="J7" s="17">
        <f>Details2!J1043</f>
        <v>2210</v>
      </c>
      <c r="K7" s="17">
        <f>Details2!K1043</f>
        <v>590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1062</v>
      </c>
      <c r="G8" s="17">
        <f>Details2!G1044</f>
        <v>1077</v>
      </c>
      <c r="H8" s="17">
        <f>Details2!H1044</f>
        <v>1314</v>
      </c>
      <c r="I8" s="17">
        <f>Details2!I1044</f>
        <v>1038</v>
      </c>
      <c r="J8" s="17">
        <f>Details2!J1044</f>
        <v>1271</v>
      </c>
      <c r="K8" s="17">
        <f>Details2!K1044</f>
        <v>199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2307</v>
      </c>
      <c r="G9" s="17">
        <f>Details2!G1045</f>
        <v>2061</v>
      </c>
      <c r="H9" s="17">
        <f>Details2!H1045</f>
        <v>1658</v>
      </c>
      <c r="I9" s="17">
        <f>Details2!I1045</f>
        <v>1838</v>
      </c>
      <c r="J9" s="17">
        <f>Details2!J1045</f>
        <v>1495</v>
      </c>
      <c r="K9" s="17">
        <f>Details2!K1045</f>
        <v>0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3098</v>
      </c>
      <c r="G10" s="17">
        <f>Details2!G1046</f>
        <v>5165</v>
      </c>
      <c r="H10" s="17">
        <f>Details2!H1046</f>
        <v>3542</v>
      </c>
      <c r="I10" s="17">
        <f>Details2!I1046</f>
        <v>3151</v>
      </c>
      <c r="J10" s="17">
        <f>Details2!J1046</f>
        <v>3342</v>
      </c>
      <c r="K10" s="17">
        <f>Details2!K1046</f>
        <v>26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385</v>
      </c>
      <c r="G11" s="17">
        <f>Details2!G1047</f>
        <v>216</v>
      </c>
      <c r="H11" s="17">
        <f>Details2!H1047</f>
        <v>290</v>
      </c>
      <c r="I11" s="17">
        <f>Details2!I1047</f>
        <v>253</v>
      </c>
      <c r="J11" s="17">
        <f>Details2!J1047</f>
        <v>291</v>
      </c>
      <c r="K11" s="17">
        <f>Details2!K1047</f>
        <v>97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323</v>
      </c>
      <c r="G12" s="17">
        <f>Details2!G1048</f>
        <v>437</v>
      </c>
      <c r="H12" s="17">
        <f>Details2!H1048</f>
        <v>237</v>
      </c>
      <c r="I12" s="17">
        <f>Details2!I1048</f>
        <v>143</v>
      </c>
      <c r="J12" s="17">
        <f>Details2!J1048</f>
        <v>156</v>
      </c>
      <c r="K12" s="17">
        <f>Details2!K1048</f>
        <v>2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530</v>
      </c>
      <c r="G13" s="17">
        <f>Details2!G1049</f>
        <v>690</v>
      </c>
      <c r="H13" s="17">
        <f>Details2!H1049</f>
        <v>512</v>
      </c>
      <c r="I13" s="17">
        <f>Details2!I1049</f>
        <v>387</v>
      </c>
      <c r="J13" s="17">
        <f>Details2!J1049</f>
        <v>355</v>
      </c>
      <c r="K13" s="17">
        <f>Details2!K1049</f>
        <v>150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1494</v>
      </c>
      <c r="G14" s="17">
        <f>Details2!G1050</f>
        <v>1436</v>
      </c>
      <c r="H14" s="17">
        <f>Details2!H1050</f>
        <v>1748</v>
      </c>
      <c r="I14" s="17">
        <f>Details2!I1050</f>
        <v>2186</v>
      </c>
      <c r="J14" s="17">
        <f>Details2!J1050</f>
        <v>1550</v>
      </c>
      <c r="K14" s="17">
        <f>Details2!K1050</f>
        <v>354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5403</v>
      </c>
      <c r="G15" s="17">
        <f>Details2!G1051</f>
        <v>5345</v>
      </c>
      <c r="H15" s="17">
        <f>Details2!H1051</f>
        <v>4087</v>
      </c>
      <c r="I15" s="17">
        <f>Details2!I1051</f>
        <v>1550</v>
      </c>
      <c r="J15" s="17">
        <f>Details2!J1051</f>
        <v>1986</v>
      </c>
      <c r="K15" s="17">
        <f>Details2!K1051</f>
        <v>0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6555</v>
      </c>
      <c r="G16" s="17">
        <f>Details2!G1052</f>
        <v>6156</v>
      </c>
      <c r="H16" s="17">
        <f>Details2!H1052</f>
        <v>4947</v>
      </c>
      <c r="I16" s="17">
        <f>Details2!I1052</f>
        <v>4608</v>
      </c>
      <c r="J16" s="17">
        <f>Details2!J1052</f>
        <v>3750</v>
      </c>
      <c r="K16" s="17">
        <f>Details2!K1052</f>
        <v>75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1919</v>
      </c>
      <c r="G17" s="17">
        <f>Details2!G1053</f>
        <v>666</v>
      </c>
      <c r="H17" s="17">
        <f>Details2!H1053</f>
        <v>1436</v>
      </c>
      <c r="I17" s="17">
        <f>Details2!I1053</f>
        <v>1379</v>
      </c>
      <c r="J17" s="17">
        <f>Details2!J1053</f>
        <v>1264</v>
      </c>
      <c r="K17" s="17">
        <f>Details2!K1053</f>
        <v>1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6498</v>
      </c>
      <c r="G18" s="17">
        <f>Details2!G1054</f>
        <v>5309</v>
      </c>
      <c r="H18" s="17">
        <f>Details2!H1054</f>
        <v>4138</v>
      </c>
      <c r="I18" s="17">
        <f>Details2!I1054</f>
        <v>3464</v>
      </c>
      <c r="J18" s="17">
        <f>Details2!J1054</f>
        <v>2626</v>
      </c>
      <c r="K18" s="17">
        <f>Details2!K1054</f>
        <v>41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5593</v>
      </c>
      <c r="G19" s="17">
        <f>Details2!G1055</f>
        <v>4375</v>
      </c>
      <c r="H19" s="17">
        <f>Details2!H1055</f>
        <v>3615</v>
      </c>
      <c r="I19" s="17">
        <f>Details2!I1055</f>
        <v>2577</v>
      </c>
      <c r="J19" s="17">
        <f>Details2!J1055</f>
        <v>2369</v>
      </c>
      <c r="K19" s="17">
        <f>Details2!K1055</f>
        <v>22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649</v>
      </c>
      <c r="G20" s="17">
        <f>Details2!G1056</f>
        <v>432</v>
      </c>
      <c r="H20" s="17">
        <f>Details2!H1056</f>
        <v>567</v>
      </c>
      <c r="I20" s="17">
        <f>Details2!I1056</f>
        <v>420</v>
      </c>
      <c r="J20" s="17">
        <f>Details2!J1056</f>
        <v>499</v>
      </c>
      <c r="K20" s="17">
        <f>Details2!K1056</f>
        <v>35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4813</v>
      </c>
      <c r="G21" s="17">
        <f>Details2!G1057</f>
        <v>3958</v>
      </c>
      <c r="H21" s="17">
        <f>Details2!H1057</f>
        <v>3582</v>
      </c>
      <c r="I21" s="17">
        <f>Details2!I1057</f>
        <v>2901</v>
      </c>
      <c r="J21" s="17">
        <f>Details2!J1057</f>
        <v>2654</v>
      </c>
      <c r="K21" s="17">
        <f>Details2!K1057</f>
        <v>0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1449</v>
      </c>
      <c r="G22" s="17">
        <f>Details2!G1058</f>
        <v>930</v>
      </c>
      <c r="H22" s="17">
        <f>Details2!H1058</f>
        <v>722</v>
      </c>
      <c r="I22" s="17">
        <f>Details2!I1058</f>
        <v>772</v>
      </c>
      <c r="J22" s="17">
        <f>Details2!J1058</f>
        <v>842</v>
      </c>
      <c r="K22" s="17">
        <f>Details2!K1058</f>
        <v>252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5631</v>
      </c>
      <c r="G23" s="17">
        <f>Details2!G1059</f>
        <v>4994</v>
      </c>
      <c r="H23" s="17">
        <f>Details2!H1059</f>
        <v>3990</v>
      </c>
      <c r="I23" s="17">
        <f>Details2!I1059</f>
        <v>3637</v>
      </c>
      <c r="J23" s="17">
        <f>Details2!J1059</f>
        <v>2711</v>
      </c>
      <c r="K23" s="17">
        <f>Details2!K1059</f>
        <v>16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2320</v>
      </c>
      <c r="G24" s="17">
        <f>Details2!G1060</f>
        <v>631</v>
      </c>
      <c r="H24" s="17">
        <f>Details2!H1060</f>
        <v>1632</v>
      </c>
      <c r="I24" s="17">
        <f>Details2!I1060</f>
        <v>1378</v>
      </c>
      <c r="J24" s="17">
        <f>Details2!J1060</f>
        <v>1119</v>
      </c>
      <c r="K24" s="17">
        <f>Details2!K1060</f>
        <v>0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2140</v>
      </c>
      <c r="G25" s="17">
        <f>Details2!G1061</f>
        <v>948</v>
      </c>
      <c r="H25" s="17">
        <f>Details2!H1061</f>
        <v>1885</v>
      </c>
      <c r="I25" s="17">
        <f>Details2!I1061</f>
        <v>1879</v>
      </c>
      <c r="J25" s="17">
        <f>Details2!J1061</f>
        <v>1836</v>
      </c>
      <c r="K25" s="17">
        <f>Details2!K1061</f>
        <v>0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7319</v>
      </c>
      <c r="G26" s="17">
        <f>Details2!G1062</f>
        <v>6220</v>
      </c>
      <c r="H26" s="17">
        <f>Details2!H1062</f>
        <v>5489</v>
      </c>
      <c r="I26" s="17">
        <f>Details2!I1062</f>
        <v>6856</v>
      </c>
      <c r="J26" s="17">
        <f>Details2!J1062</f>
        <v>4903</v>
      </c>
      <c r="K26" s="17">
        <f>Details2!K1062</f>
        <v>2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4965</v>
      </c>
      <c r="G27" s="17">
        <f>Details2!G1063</f>
        <v>3684</v>
      </c>
      <c r="H27" s="17">
        <f>Details2!H1063</f>
        <v>3292</v>
      </c>
      <c r="I27" s="17">
        <f>Details2!I1063</f>
        <v>2499</v>
      </c>
      <c r="J27" s="17">
        <f>Details2!J1063</f>
        <v>4907</v>
      </c>
      <c r="K27" s="17">
        <f>Details2!K1063</f>
        <v>4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864</v>
      </c>
      <c r="G28" s="17">
        <f>Details2!G1064</f>
        <v>465</v>
      </c>
      <c r="H28" s="17">
        <f>Details2!H1064</f>
        <v>757</v>
      </c>
      <c r="I28" s="17">
        <f>Details2!I1064</f>
        <v>479</v>
      </c>
      <c r="J28" s="17">
        <f>Details2!J1064</f>
        <v>423</v>
      </c>
      <c r="K28" s="17">
        <f>Details2!K1064</f>
        <v>0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577</v>
      </c>
      <c r="G29" s="17">
        <f>Details2!G1065</f>
        <v>380</v>
      </c>
      <c r="H29" s="17">
        <f>Details2!H1065</f>
        <v>443</v>
      </c>
      <c r="I29" s="17">
        <f>Details2!I1065</f>
        <v>417</v>
      </c>
      <c r="J29" s="17">
        <f>Details2!J1065</f>
        <v>167</v>
      </c>
      <c r="K29" s="17">
        <f>Details2!K1065</f>
        <v>0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821</v>
      </c>
      <c r="G30" s="17">
        <f>Details2!G1066</f>
        <v>589</v>
      </c>
      <c r="H30" s="17">
        <f>Details2!H1066</f>
        <v>644</v>
      </c>
      <c r="I30" s="17">
        <f>Details2!I1066</f>
        <v>29</v>
      </c>
      <c r="J30" s="17">
        <f>Details2!J1066</f>
        <v>263</v>
      </c>
      <c r="K30" s="17">
        <f>Details2!K1066</f>
        <v>23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4477</v>
      </c>
      <c r="G31" s="17">
        <f>Details2!G1067</f>
        <v>4212</v>
      </c>
      <c r="H31" s="17">
        <f>Details2!H1067</f>
        <v>3121</v>
      </c>
      <c r="I31" s="17">
        <f>Details2!I1067</f>
        <v>3182</v>
      </c>
      <c r="J31" s="17">
        <f>Details2!J1067</f>
        <v>2553</v>
      </c>
      <c r="K31" s="17">
        <f>Details2!K1067</f>
        <v>245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4193</v>
      </c>
      <c r="G32" s="17">
        <f>Details2!G1068</f>
        <v>4273</v>
      </c>
      <c r="H32" s="17">
        <f>Details2!H1068</f>
        <v>5287</v>
      </c>
      <c r="I32" s="17">
        <f>Details2!I1068</f>
        <v>3572</v>
      </c>
      <c r="J32" s="17">
        <f>Details2!J1068</f>
        <v>4946</v>
      </c>
      <c r="K32" s="17">
        <f>Details2!K1068</f>
        <v>447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1441</v>
      </c>
      <c r="G33" s="17">
        <f>Details2!G1069</f>
        <v>1117</v>
      </c>
      <c r="H33" s="17">
        <f>Details2!H1069</f>
        <v>1063</v>
      </c>
      <c r="I33" s="17">
        <f>Details2!I1069</f>
        <v>952</v>
      </c>
      <c r="J33" s="17">
        <f>Details2!J1069</f>
        <v>800</v>
      </c>
      <c r="K33" s="17">
        <f>Details2!K1069</f>
        <v>87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584</v>
      </c>
      <c r="G34" s="17">
        <f>Details2!G1070</f>
        <v>444</v>
      </c>
      <c r="H34" s="17">
        <f>Details2!H1070</f>
        <v>531</v>
      </c>
      <c r="I34" s="17">
        <f>Details2!I1070</f>
        <v>432</v>
      </c>
      <c r="J34" s="17">
        <f>Details2!J1070</f>
        <v>427</v>
      </c>
      <c r="K34" s="17">
        <f>Details2!K1070</f>
        <v>162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224</v>
      </c>
      <c r="G35" s="17">
        <f>Details2!G1071</f>
        <v>344</v>
      </c>
      <c r="H35" s="17">
        <f>Details2!H1071</f>
        <v>295</v>
      </c>
      <c r="I35" s="17">
        <f>Details2!I1071</f>
        <v>269</v>
      </c>
      <c r="J35" s="17">
        <f>Details2!J1071</f>
        <v>460</v>
      </c>
      <c r="K35" s="17">
        <f>Details2!K1071</f>
        <v>185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1985</v>
      </c>
      <c r="G36" s="17">
        <f>Details2!G1072</f>
        <v>1078</v>
      </c>
      <c r="H36" s="17">
        <f>Details2!H1072</f>
        <v>1502</v>
      </c>
      <c r="I36" s="17">
        <f>Details2!I1072</f>
        <v>1007</v>
      </c>
      <c r="J36" s="17">
        <f>Details2!J1072</f>
        <v>886</v>
      </c>
      <c r="K36" s="17">
        <f>Details2!K1072</f>
        <v>0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771</v>
      </c>
      <c r="G37" s="17">
        <f>Details2!G1073</f>
        <v>625</v>
      </c>
      <c r="H37" s="17">
        <f>Details2!H1073</f>
        <v>583</v>
      </c>
      <c r="I37" s="17">
        <f>Details2!I1073</f>
        <v>381</v>
      </c>
      <c r="J37" s="17">
        <f>Details2!J1073</f>
        <v>410</v>
      </c>
      <c r="K37" s="17">
        <f>Details2!K1073</f>
        <v>0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495</v>
      </c>
      <c r="G38" s="17">
        <f>Details2!G1074</f>
        <v>195</v>
      </c>
      <c r="H38" s="17">
        <f>Details2!H1074</f>
        <v>491</v>
      </c>
      <c r="I38" s="17">
        <f>Details2!I1074</f>
        <v>437</v>
      </c>
      <c r="J38" s="17">
        <f>Details2!J1074</f>
        <v>129</v>
      </c>
      <c r="K38" s="17">
        <f>Details2!K1074</f>
        <v>0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15907</v>
      </c>
      <c r="G39" s="17">
        <f>Details2!G1075</f>
        <v>17922</v>
      </c>
      <c r="H39" s="17">
        <f>Details2!H1075</f>
        <v>13907</v>
      </c>
      <c r="I39" s="17">
        <f>Details2!I1075</f>
        <v>10578</v>
      </c>
      <c r="J39" s="17">
        <f>Details2!J1075</f>
        <v>9200</v>
      </c>
      <c r="K39" s="17">
        <f>Details2!K1075</f>
        <v>34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4194</v>
      </c>
      <c r="G40" s="17">
        <f>Details2!G1076</f>
        <v>3687</v>
      </c>
      <c r="H40" s="17">
        <f>Details2!H1076</f>
        <v>3169</v>
      </c>
      <c r="I40" s="17">
        <f>Details2!I1076</f>
        <v>2851</v>
      </c>
      <c r="J40" s="17">
        <f>Details2!J1076</f>
        <v>3259</v>
      </c>
      <c r="K40" s="17">
        <f>Details2!K1076</f>
        <v>1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519</v>
      </c>
      <c r="G41" s="17">
        <f>Details2!G1077</f>
        <v>474</v>
      </c>
      <c r="H41" s="17">
        <f>Details2!H1077</f>
        <v>439</v>
      </c>
      <c r="I41" s="17">
        <f>Details2!I1077</f>
        <v>536</v>
      </c>
      <c r="J41" s="17">
        <f>Details2!J1077</f>
        <v>428</v>
      </c>
      <c r="K41" s="17">
        <f>Details2!K1077</f>
        <v>0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2381</v>
      </c>
      <c r="G42" s="17">
        <f>Details2!G1078</f>
        <v>1709</v>
      </c>
      <c r="H42" s="17">
        <f>Details2!H1078</f>
        <v>1900</v>
      </c>
      <c r="I42" s="17">
        <f>Details2!I1078</f>
        <v>1606</v>
      </c>
      <c r="J42" s="17">
        <f>Details2!J1078</f>
        <v>1435</v>
      </c>
      <c r="K42" s="17">
        <f>Details2!K1078</f>
        <v>10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836</v>
      </c>
      <c r="G43" s="17">
        <f>Details2!G1079</f>
        <v>650</v>
      </c>
      <c r="H43" s="17">
        <f>Details2!H1079</f>
        <v>900</v>
      </c>
      <c r="I43" s="17">
        <f>Details2!I1079</f>
        <v>670</v>
      </c>
      <c r="J43" s="17">
        <f>Details2!J1079</f>
        <v>747</v>
      </c>
      <c r="K43" s="17">
        <f>Details2!K1079</f>
        <v>0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905</v>
      </c>
      <c r="G44" s="17">
        <f>Details2!G1080</f>
        <v>611</v>
      </c>
      <c r="H44" s="17">
        <f>Details2!H1080</f>
        <v>534</v>
      </c>
      <c r="I44" s="17">
        <f>Details2!I1080</f>
        <v>481</v>
      </c>
      <c r="J44" s="17">
        <f>Details2!J1080</f>
        <v>566</v>
      </c>
      <c r="K44" s="17">
        <f>Details2!K1080</f>
        <v>1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1887</v>
      </c>
      <c r="G45" s="17">
        <f>Details2!G1081</f>
        <v>1724</v>
      </c>
      <c r="H45" s="17">
        <f>Details2!H1081</f>
        <v>1599</v>
      </c>
      <c r="I45" s="17">
        <f>Details2!I1081</f>
        <v>1728</v>
      </c>
      <c r="J45" s="17">
        <f>Details2!J1081</f>
        <v>1537</v>
      </c>
      <c r="K45" s="17">
        <f>Details2!K1081</f>
        <v>36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441</v>
      </c>
      <c r="G46" s="17">
        <f>Details2!G1082</f>
        <v>299</v>
      </c>
      <c r="H46" s="17">
        <f>Details2!H1082</f>
        <v>263</v>
      </c>
      <c r="I46" s="17">
        <f>Details2!I1082</f>
        <v>200</v>
      </c>
      <c r="J46" s="17">
        <f>Details2!J1082</f>
        <v>189</v>
      </c>
      <c r="K46" s="17">
        <f>Details2!K1082</f>
        <v>26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11472</v>
      </c>
      <c r="G47" s="17">
        <f>Details2!G1083</f>
        <v>9151</v>
      </c>
      <c r="H47" s="17">
        <f>Details2!H1083</f>
        <v>9417</v>
      </c>
      <c r="I47" s="17">
        <f>Details2!I1083</f>
        <v>8892</v>
      </c>
      <c r="J47" s="17">
        <f>Details2!J1083</f>
        <v>7426</v>
      </c>
      <c r="K47" s="17">
        <f>Details2!K1083</f>
        <v>116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7604</v>
      </c>
      <c r="G48" s="17">
        <f>Details2!G1084</f>
        <v>6150</v>
      </c>
      <c r="H48" s="17">
        <f>Details2!H1084</f>
        <v>4380</v>
      </c>
      <c r="I48" s="17">
        <f>Details2!I1084</f>
        <v>3310</v>
      </c>
      <c r="J48" s="17">
        <f>Details2!J1084</f>
        <v>3748</v>
      </c>
      <c r="K48" s="17">
        <f>Details2!K1084</f>
        <v>1337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3870</v>
      </c>
      <c r="G49" s="17">
        <f>Details2!G1085</f>
        <v>3040</v>
      </c>
      <c r="H49" s="17">
        <f>Details2!H1085</f>
        <v>3101</v>
      </c>
      <c r="I49" s="17">
        <f>Details2!I1085</f>
        <v>2961</v>
      </c>
      <c r="J49" s="17">
        <f>Details2!J1085</f>
        <v>2770</v>
      </c>
      <c r="K49" s="17">
        <f>Details2!K1085</f>
        <v>17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1849</v>
      </c>
      <c r="G50" s="17">
        <f>Details2!G1086</f>
        <v>2046</v>
      </c>
      <c r="H50" s="17">
        <f>Details2!H1086</f>
        <v>1534</v>
      </c>
      <c r="I50" s="17">
        <f>Details2!I1086</f>
        <v>1294</v>
      </c>
      <c r="J50" s="17">
        <f>Details2!J1086</f>
        <v>862</v>
      </c>
      <c r="K50" s="17">
        <f>Details2!K1086</f>
        <v>520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1617</v>
      </c>
      <c r="G51" s="17">
        <f>Details2!G1087</f>
        <v>1377</v>
      </c>
      <c r="H51" s="17">
        <f>Details2!H1087</f>
        <v>1134</v>
      </c>
      <c r="I51" s="17">
        <f>Details2!I1087</f>
        <v>823</v>
      </c>
      <c r="J51" s="17">
        <f>Details2!J1087</f>
        <v>719</v>
      </c>
      <c r="K51" s="17">
        <f>Details2!K1087</f>
        <v>340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422</v>
      </c>
      <c r="G52" s="17">
        <f>Details2!G1088</f>
        <v>396</v>
      </c>
      <c r="H52" s="17">
        <f>Details2!H1088</f>
        <v>277</v>
      </c>
      <c r="I52" s="17">
        <f>Details2!I1088</f>
        <v>343</v>
      </c>
      <c r="J52" s="17">
        <f>Details2!J1088</f>
        <v>293</v>
      </c>
      <c r="K52" s="17">
        <f>Details2!K1088</f>
        <v>38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769</v>
      </c>
      <c r="G53" s="17">
        <f>Details2!G1089</f>
        <v>814</v>
      </c>
      <c r="H53" s="17">
        <f>Details2!H1089</f>
        <v>589</v>
      </c>
      <c r="I53" s="17">
        <f>Details2!I1089</f>
        <v>308</v>
      </c>
      <c r="J53" s="17">
        <f>Details2!J1089</f>
        <v>356</v>
      </c>
      <c r="K53" s="17">
        <f>Details2!K1089</f>
        <v>98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1726</v>
      </c>
      <c r="G55" s="17">
        <f>Details2!G1091</f>
        <v>2206</v>
      </c>
      <c r="H55" s="17">
        <f>Details2!H1091</f>
        <v>1882</v>
      </c>
      <c r="I55" s="17">
        <f>Details2!I1091</f>
        <v>1487</v>
      </c>
      <c r="J55" s="17">
        <f>Details2!J1091</f>
        <v>1030</v>
      </c>
      <c r="K55" s="17">
        <f>Details2!K1091</f>
        <v>154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401</v>
      </c>
      <c r="G56" s="17">
        <f>Details2!G1092</f>
        <v>457</v>
      </c>
      <c r="H56" s="17">
        <f>Details2!H1092</f>
        <v>713</v>
      </c>
      <c r="I56" s="17">
        <f>Details2!I1092</f>
        <v>575</v>
      </c>
      <c r="J56" s="17">
        <f>Details2!J1092</f>
        <v>561</v>
      </c>
      <c r="K56" s="17">
        <f>Details2!K1092</f>
        <v>74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1057</v>
      </c>
      <c r="G57" s="17">
        <f>Details2!G1093</f>
        <v>1059</v>
      </c>
      <c r="H57" s="17">
        <f>Details2!H1093</f>
        <v>716</v>
      </c>
      <c r="I57" s="17">
        <f>Details2!I1093</f>
        <v>662</v>
      </c>
      <c r="J57" s="17">
        <f>Details2!J1093</f>
        <v>443</v>
      </c>
      <c r="K57" s="17">
        <f>Details2!K1093</f>
        <v>0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3029</v>
      </c>
      <c r="G58" s="17">
        <f>Details2!G1094</f>
        <v>3281</v>
      </c>
      <c r="H58" s="17">
        <f>Details2!H1094</f>
        <v>1250</v>
      </c>
      <c r="I58" s="17">
        <f>Details2!I1094</f>
        <v>887</v>
      </c>
      <c r="J58" s="17">
        <f>Details2!J1094</f>
        <v>661</v>
      </c>
      <c r="K58" s="17">
        <f>Details2!K1094</f>
        <v>0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0</v>
      </c>
      <c r="G59" s="17">
        <f>Details2!G1095</f>
        <v>0</v>
      </c>
      <c r="H59" s="17">
        <f>Details2!H1095</f>
        <v>0</v>
      </c>
      <c r="I59" s="17" t="str">
        <f>Details2!I1095</f>
        <v>NULL</v>
      </c>
      <c r="J59" s="17" t="str">
        <f>Details2!J1095</f>
        <v>NULL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540</v>
      </c>
      <c r="G60" s="17">
        <f>Details2!G1096</f>
        <v>335</v>
      </c>
      <c r="H60" s="17">
        <f>Details2!H1096</f>
        <v>399</v>
      </c>
      <c r="I60" s="17">
        <f>Details2!I1096</f>
        <v>398</v>
      </c>
      <c r="J60" s="17">
        <f>Details2!J1096</f>
        <v>448</v>
      </c>
      <c r="K60" s="17">
        <f>Details2!K1096</f>
        <v>2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2088</v>
      </c>
      <c r="G61" s="17">
        <f>Details2!G1097</f>
        <v>1684</v>
      </c>
      <c r="H61" s="17">
        <f>Details2!H1097</f>
        <v>1410</v>
      </c>
      <c r="I61" s="17">
        <f>Details2!I1097</f>
        <v>1291</v>
      </c>
      <c r="J61" s="17">
        <f>Details2!J1097</f>
        <v>960</v>
      </c>
      <c r="K61" s="17">
        <f>Details2!K1097</f>
        <v>0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884</v>
      </c>
      <c r="G63" s="17">
        <f>Details2!G1099</f>
        <v>412</v>
      </c>
      <c r="H63" s="17">
        <f>Details2!H1099</f>
        <v>573</v>
      </c>
      <c r="I63" s="17">
        <f>Details2!I1099</f>
        <v>665</v>
      </c>
      <c r="J63" s="17">
        <f>Details2!J1099</f>
        <v>566</v>
      </c>
      <c r="K63" s="17">
        <f>Details2!K1099</f>
        <v>1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3954</v>
      </c>
      <c r="G65" s="17">
        <f>Details2!G1101</f>
        <v>2070</v>
      </c>
      <c r="H65" s="17">
        <f>Details2!H1101</f>
        <v>638</v>
      </c>
      <c r="I65" s="17">
        <f>Details2!I1101</f>
        <v>547</v>
      </c>
      <c r="J65" s="17">
        <f>Details2!J1101</f>
        <v>1143</v>
      </c>
      <c r="K65" s="17">
        <f>Details2!K1101</f>
        <v>10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625</v>
      </c>
      <c r="G67" s="17">
        <f>Details2!G1103</f>
        <v>567</v>
      </c>
      <c r="H67" s="17">
        <f>Details2!H1103</f>
        <v>783</v>
      </c>
      <c r="I67" s="17">
        <f>Details2!I1103</f>
        <v>818</v>
      </c>
      <c r="J67" s="17">
        <f>Details2!J1103</f>
        <v>520</v>
      </c>
      <c r="K67" s="17">
        <f>Details2!K1103</f>
        <v>0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516</v>
      </c>
      <c r="G68" s="17">
        <f>Details2!G1104</f>
        <v>450</v>
      </c>
      <c r="H68" s="17">
        <f>Details2!H1104</f>
        <v>692</v>
      </c>
      <c r="I68" s="17">
        <f>Details2!I1104</f>
        <v>676</v>
      </c>
      <c r="J68" s="17">
        <f>Details2!J1104</f>
        <v>597</v>
      </c>
      <c r="K68" s="17">
        <f>Details2!K1104</f>
        <v>3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2036</v>
      </c>
      <c r="G69" s="17">
        <f>Details2!G1105</f>
        <v>2242</v>
      </c>
      <c r="H69" s="17">
        <f>Details2!H1105</f>
        <v>2064</v>
      </c>
      <c r="I69" s="17">
        <f>Details2!I1105</f>
        <v>1449</v>
      </c>
      <c r="J69" s="17">
        <f>Details2!J1105</f>
        <v>1560</v>
      </c>
      <c r="K69" s="17">
        <f>Details2!K1105</f>
        <v>108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278</v>
      </c>
      <c r="G71" s="17">
        <f>Details2!G1107</f>
        <v>7664</v>
      </c>
      <c r="H71" s="17">
        <f>Details2!H1107</f>
        <v>2023</v>
      </c>
      <c r="I71" s="17">
        <f>Details2!I1107</f>
        <v>1014</v>
      </c>
      <c r="J71" s="17">
        <f>Details2!J1107</f>
        <v>695</v>
      </c>
      <c r="K71" s="17">
        <f>Details2!K1107</f>
        <v>38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6329</v>
      </c>
      <c r="G73" s="17">
        <f>Details2!G1109</f>
        <v>6416</v>
      </c>
      <c r="H73" s="17">
        <f>Details2!H1109</f>
        <v>6327</v>
      </c>
      <c r="I73" s="17">
        <f>Details2!I1109</f>
        <v>4758</v>
      </c>
      <c r="J73" s="17">
        <f>Details2!J1109</f>
        <v>3717</v>
      </c>
      <c r="K73" s="17">
        <f>Details2!K1109</f>
        <v>1719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394</v>
      </c>
      <c r="G74" s="17">
        <f>Details2!G1110</f>
        <v>4738</v>
      </c>
      <c r="H74" s="17">
        <f>Details2!H1110</f>
        <v>3814</v>
      </c>
      <c r="I74" s="17">
        <f>Details2!I1110</f>
        <v>5126</v>
      </c>
      <c r="J74" s="17">
        <f>Details2!J1110</f>
        <v>1944</v>
      </c>
      <c r="K74" s="17">
        <f>Details2!K1110</f>
        <v>2144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1949</v>
      </c>
      <c r="G75" s="17">
        <f>Details2!G1111</f>
        <v>2124</v>
      </c>
      <c r="H75" s="17">
        <f>Details2!H1111</f>
        <v>2292</v>
      </c>
      <c r="I75" s="17">
        <f>Details2!I1111</f>
        <v>2005</v>
      </c>
      <c r="J75" s="17">
        <f>Details2!J1111</f>
        <v>498</v>
      </c>
      <c r="K75" s="17">
        <f>Details2!K1111</f>
        <v>800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3107</v>
      </c>
      <c r="G76" s="17">
        <f>Details2!G1112</f>
        <v>3252</v>
      </c>
      <c r="H76" s="17">
        <f>Details2!H1112</f>
        <v>3536</v>
      </c>
      <c r="I76" s="17">
        <f>Details2!I1112</f>
        <v>2278</v>
      </c>
      <c r="J76" s="17">
        <f>Details2!J1112</f>
        <v>2652</v>
      </c>
      <c r="K76" s="17">
        <f>Details2!K1112</f>
        <v>1202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8811</v>
      </c>
      <c r="G77" s="17">
        <f>Details2!G1113</f>
        <v>0</v>
      </c>
      <c r="H77" s="17">
        <f>Details2!H1113</f>
        <v>0</v>
      </c>
      <c r="I77" s="17" t="str">
        <f>Details2!I1113</f>
        <v>NULL</v>
      </c>
      <c r="J77" s="17" t="str">
        <f>Details2!J1113</f>
        <v>NULL</v>
      </c>
      <c r="K77" s="17" t="str">
        <f>Details2!K1113</f>
        <v>NULL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8893</v>
      </c>
      <c r="G78" s="17">
        <f>Details2!G1114</f>
        <v>7054</v>
      </c>
      <c r="H78" s="17">
        <f>Details2!H1114</f>
        <v>6466</v>
      </c>
      <c r="I78" s="17">
        <f>Details2!I1114</f>
        <v>3399</v>
      </c>
      <c r="J78" s="17">
        <f>Details2!J1114</f>
        <v>3994</v>
      </c>
      <c r="K78" s="17">
        <f>Details2!K1114</f>
        <v>240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5578</v>
      </c>
      <c r="G79" s="17">
        <f>Details2!G1115</f>
        <v>4581</v>
      </c>
      <c r="H79" s="17">
        <f>Details2!H1115</f>
        <v>4496</v>
      </c>
      <c r="I79" s="17">
        <f>Details2!I1115</f>
        <v>2817</v>
      </c>
      <c r="J79" s="17">
        <f>Details2!J1115</f>
        <v>3323</v>
      </c>
      <c r="K79" s="17">
        <f>Details2!K1115</f>
        <v>662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10131</v>
      </c>
      <c r="G80" s="17">
        <f>Details2!G1116</f>
        <v>11796</v>
      </c>
      <c r="H80" s="17">
        <f>Details2!H1116</f>
        <v>4685</v>
      </c>
      <c r="I80" s="17">
        <f>Details2!I1116</f>
        <v>2489</v>
      </c>
      <c r="J80" s="17">
        <f>Details2!J1116</f>
        <v>3205</v>
      </c>
      <c r="K80" s="17">
        <f>Details2!K1116</f>
        <v>1537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5904</v>
      </c>
      <c r="G81" s="17">
        <f>Details2!G1117</f>
        <v>11448</v>
      </c>
      <c r="H81" s="17">
        <f>Details2!H1117</f>
        <v>27432</v>
      </c>
      <c r="I81" s="17">
        <f>Details2!I1117</f>
        <v>7024</v>
      </c>
      <c r="J81" s="17">
        <f>Details2!J1117</f>
        <v>4948</v>
      </c>
      <c r="K81" s="17">
        <f>Details2!K1117</f>
        <v>2505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2692</v>
      </c>
      <c r="G82" s="17">
        <f>Details2!G1118</f>
        <v>2861</v>
      </c>
      <c r="H82" s="17">
        <f>Details2!H1118</f>
        <v>2191</v>
      </c>
      <c r="I82" s="17">
        <f>Details2!I1118</f>
        <v>2241</v>
      </c>
      <c r="J82" s="17">
        <f>Details2!J1118</f>
        <v>2573</v>
      </c>
      <c r="K82" s="17">
        <f>Details2!K1118</f>
        <v>682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989</v>
      </c>
      <c r="G83" s="17">
        <f>Details2!G1119</f>
        <v>1020</v>
      </c>
      <c r="H83" s="17">
        <f>Details2!H1119</f>
        <v>493</v>
      </c>
      <c r="I83" s="17">
        <f>Details2!I1119</f>
        <v>864</v>
      </c>
      <c r="J83" s="17">
        <f>Details2!J1119</f>
        <v>0</v>
      </c>
      <c r="K83" s="17" t="str">
        <f>Details2!K1119</f>
        <v>NULL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3428</v>
      </c>
      <c r="G84" s="17">
        <f>Details2!G1120</f>
        <v>3896</v>
      </c>
      <c r="H84" s="17">
        <f>Details2!H1120</f>
        <v>2783</v>
      </c>
      <c r="I84" s="17">
        <f>Details2!I1120</f>
        <v>2976</v>
      </c>
      <c r="J84" s="17">
        <f>Details2!J1120</f>
        <v>2535</v>
      </c>
      <c r="K84" s="17">
        <f>Details2!K1120</f>
        <v>419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4729</v>
      </c>
      <c r="G85" s="17">
        <f>Details2!G1121</f>
        <v>1169</v>
      </c>
      <c r="H85" s="17">
        <f>Details2!H1121</f>
        <v>4660</v>
      </c>
      <c r="I85" s="17">
        <f>Details2!I1121</f>
        <v>4383</v>
      </c>
      <c r="J85" s="17">
        <f>Details2!J1121</f>
        <v>4778</v>
      </c>
      <c r="K85" s="17">
        <f>Details2!K1121</f>
        <v>2144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1600</v>
      </c>
      <c r="G86" s="17">
        <f>Details2!G1122</f>
        <v>1387</v>
      </c>
      <c r="H86" s="17">
        <f>Details2!H1122</f>
        <v>907</v>
      </c>
      <c r="I86" s="17">
        <f>Details2!I1122</f>
        <v>1072</v>
      </c>
      <c r="J86" s="17">
        <f>Details2!J1122</f>
        <v>1289</v>
      </c>
      <c r="K86" s="17">
        <f>Details2!K1122</f>
        <v>3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2939</v>
      </c>
      <c r="G87" s="17">
        <f>Details2!G1123</f>
        <v>9940</v>
      </c>
      <c r="H87" s="17">
        <f>Details2!H1123</f>
        <v>9191</v>
      </c>
      <c r="I87" s="17">
        <f>Details2!I1123</f>
        <v>7958</v>
      </c>
      <c r="J87" s="17">
        <f>Details2!J1123</f>
        <v>7898</v>
      </c>
      <c r="K87" s="17">
        <f>Details2!K1123</f>
        <v>1022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2011</v>
      </c>
      <c r="G88" s="17">
        <f>Details2!G1124</f>
        <v>1701</v>
      </c>
      <c r="H88" s="17">
        <f>Details2!H1124</f>
        <v>1445</v>
      </c>
      <c r="I88" s="17">
        <f>Details2!I1124</f>
        <v>1217</v>
      </c>
      <c r="J88" s="17">
        <f>Details2!J1124</f>
        <v>466</v>
      </c>
      <c r="K88" s="17" t="str">
        <f>Details2!K1124</f>
        <v>NULL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I</v>
      </c>
      <c r="F89" s="17" t="str">
        <f>Details2!F1125</f>
        <v>NULL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1822</v>
      </c>
      <c r="G90" s="17">
        <f>Details2!G1126</f>
        <v>1654</v>
      </c>
      <c r="H90" s="17">
        <f>Details2!H1126</f>
        <v>893</v>
      </c>
      <c r="I90" s="17">
        <f>Details2!I1126</f>
        <v>620</v>
      </c>
      <c r="J90" s="17">
        <f>Details2!J1126</f>
        <v>673</v>
      </c>
      <c r="K90" s="17">
        <f>Details2!K1126</f>
        <v>375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13363</v>
      </c>
      <c r="G91" s="17">
        <f>Details2!G1127</f>
        <v>6254</v>
      </c>
      <c r="H91" s="17">
        <f>Details2!H1127</f>
        <v>4990</v>
      </c>
      <c r="I91" s="17">
        <f>Details2!I1127</f>
        <v>1673</v>
      </c>
      <c r="J91" s="17">
        <f>Details2!J1127</f>
        <v>2893</v>
      </c>
      <c r="K91" s="17">
        <f>Details2!K1127</f>
        <v>105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3427</v>
      </c>
      <c r="G92" s="17">
        <f>Details2!G1128</f>
        <v>3872</v>
      </c>
      <c r="H92" s="17">
        <f>Details2!H1128</f>
        <v>4095</v>
      </c>
      <c r="I92" s="17">
        <f>Details2!I1128</f>
        <v>4552</v>
      </c>
      <c r="J92" s="17">
        <f>Details2!J1128</f>
        <v>4528</v>
      </c>
      <c r="K92" s="17">
        <f>Details2!K1128</f>
        <v>2319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4110</v>
      </c>
      <c r="G93" s="17">
        <f>Details2!G1129</f>
        <v>5343</v>
      </c>
      <c r="H93" s="17">
        <f>Details2!H1129</f>
        <v>3876</v>
      </c>
      <c r="I93" s="17">
        <f>Details2!I1129</f>
        <v>2738</v>
      </c>
      <c r="J93" s="17">
        <f>Details2!J1129</f>
        <v>3620</v>
      </c>
      <c r="K93" s="17">
        <f>Details2!K1129</f>
        <v>240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6973</v>
      </c>
      <c r="G94" s="17">
        <f>Details2!G1130</f>
        <v>7540</v>
      </c>
      <c r="H94" s="17">
        <f>Details2!H1130</f>
        <v>7253</v>
      </c>
      <c r="I94" s="17">
        <f>Details2!I1130</f>
        <v>5478</v>
      </c>
      <c r="J94" s="17">
        <f>Details2!J1130</f>
        <v>6516</v>
      </c>
      <c r="K94" s="17">
        <f>Details2!K1130</f>
        <v>1958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8615</v>
      </c>
      <c r="G95" s="17">
        <f>Details2!G1131</f>
        <v>8099</v>
      </c>
      <c r="H95" s="17">
        <f>Details2!H1131</f>
        <v>5064</v>
      </c>
      <c r="I95" s="17">
        <f>Details2!I1131</f>
        <v>4019</v>
      </c>
      <c r="J95" s="17">
        <f>Details2!J1131</f>
        <v>9001</v>
      </c>
      <c r="K95" s="17">
        <f>Details2!K1131</f>
        <v>947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3436</v>
      </c>
      <c r="G96" s="17">
        <f>Details2!G1132</f>
        <v>3184</v>
      </c>
      <c r="H96" s="17">
        <f>Details2!H1132</f>
        <v>3011</v>
      </c>
      <c r="I96" s="17">
        <f>Details2!I1132</f>
        <v>2534</v>
      </c>
      <c r="J96" s="17">
        <f>Details2!J1132</f>
        <v>2058</v>
      </c>
      <c r="K96" s="17">
        <f>Details2!K1132</f>
        <v>420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3159</v>
      </c>
      <c r="G97" s="17">
        <f>Details2!G1133</f>
        <v>3367</v>
      </c>
      <c r="H97" s="17">
        <f>Details2!H1133</f>
        <v>3505</v>
      </c>
      <c r="I97" s="17">
        <f>Details2!I1133</f>
        <v>3187</v>
      </c>
      <c r="J97" s="17">
        <f>Details2!J1133</f>
        <v>2540</v>
      </c>
      <c r="K97" s="17">
        <f>Details2!K1133</f>
        <v>834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1179</v>
      </c>
      <c r="G98" s="17">
        <f>Details2!G1134</f>
        <v>3005</v>
      </c>
      <c r="H98" s="17">
        <f>Details2!H1134</f>
        <v>3015</v>
      </c>
      <c r="I98" s="17">
        <f>Details2!I1134</f>
        <v>1363</v>
      </c>
      <c r="J98" s="17">
        <f>Details2!J1134</f>
        <v>2363</v>
      </c>
      <c r="K98" s="17">
        <f>Details2!K1134</f>
        <v>292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7260</v>
      </c>
      <c r="G99" s="17">
        <f>Details2!G1135</f>
        <v>9422</v>
      </c>
      <c r="H99" s="17">
        <f>Details2!H1135</f>
        <v>8810</v>
      </c>
      <c r="I99" s="17">
        <f>Details2!I1135</f>
        <v>8074</v>
      </c>
      <c r="J99" s="17">
        <f>Details2!J1135</f>
        <v>7682</v>
      </c>
      <c r="K99" s="17">
        <f>Details2!K1135</f>
        <v>6010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48</v>
      </c>
      <c r="G100" s="17">
        <f>Details2!G1136</f>
        <v>142</v>
      </c>
      <c r="H100" s="17">
        <f>Details2!H1136</f>
        <v>62</v>
      </c>
      <c r="I100" s="17">
        <f>Details2!I1136</f>
        <v>17</v>
      </c>
      <c r="J100" s="17">
        <f>Details2!J1136</f>
        <v>1</v>
      </c>
      <c r="K100" s="17">
        <f>Details2!K1136</f>
        <v>55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668</v>
      </c>
      <c r="G106" s="17">
        <f>Details2!G1142</f>
        <v>791</v>
      </c>
      <c r="H106" s="17">
        <f>Details2!H1142</f>
        <v>535</v>
      </c>
      <c r="I106" s="17">
        <f>Details2!I1142</f>
        <v>434</v>
      </c>
      <c r="J106" s="17">
        <f>Details2!J1142</f>
        <v>378</v>
      </c>
      <c r="K106" s="17">
        <f>Details2!K1142</f>
        <v>257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I</v>
      </c>
      <c r="F113" s="17">
        <f>Details2!F1149</f>
        <v>272</v>
      </c>
      <c r="G113" s="17">
        <f>Details2!G1149</f>
        <v>2266</v>
      </c>
      <c r="H113" s="17" t="str">
        <f>Details2!H1149</f>
        <v>NULL</v>
      </c>
      <c r="I113" s="17" t="str">
        <f>Details2!I1149</f>
        <v>NULL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612</v>
      </c>
      <c r="G114" s="17">
        <f>Details2!G1150</f>
        <v>6329</v>
      </c>
      <c r="H114" s="17">
        <f>Details2!H1150</f>
        <v>1134</v>
      </c>
      <c r="I114" s="17">
        <f>Details2!I1150</f>
        <v>2210</v>
      </c>
      <c r="J114" s="17">
        <f>Details2!J1150</f>
        <v>3569</v>
      </c>
      <c r="K114" s="17">
        <f>Details2!K1150</f>
        <v>1173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58</v>
      </c>
      <c r="G115" s="17">
        <f>Details2!G1151</f>
        <v>760</v>
      </c>
      <c r="H115" s="17">
        <f>Details2!H1151</f>
        <v>112</v>
      </c>
      <c r="I115" s="17">
        <f>Details2!I1151</f>
        <v>384</v>
      </c>
      <c r="J115" s="17">
        <f>Details2!J1151</f>
        <v>401</v>
      </c>
      <c r="K115" s="17">
        <f>Details2!K1151</f>
        <v>9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>
        <f>Details2!G1152</f>
        <v>164</v>
      </c>
      <c r="H116" s="17">
        <f>Details2!H1152</f>
        <v>131</v>
      </c>
      <c r="I116" s="17">
        <f>Details2!I1152</f>
        <v>201</v>
      </c>
      <c r="J116" s="17">
        <f>Details2!J1152</f>
        <v>39</v>
      </c>
      <c r="K116" s="17">
        <f>Details2!K1152</f>
        <v>0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783</v>
      </c>
      <c r="G117" s="17">
        <f>Details2!G1153</f>
        <v>1029</v>
      </c>
      <c r="H117" s="17">
        <f>Details2!H1153</f>
        <v>1150</v>
      </c>
      <c r="I117" s="17">
        <f>Details2!I1153</f>
        <v>1532</v>
      </c>
      <c r="J117" s="17">
        <f>Details2!J1153</f>
        <v>1210</v>
      </c>
      <c r="K117" s="17">
        <f>Details2!K1153</f>
        <v>918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1089</v>
      </c>
      <c r="G118" s="17">
        <f>Details2!G1154</f>
        <v>1187</v>
      </c>
      <c r="H118" s="17">
        <f>Details2!H1154</f>
        <v>1873</v>
      </c>
      <c r="I118" s="17">
        <f>Details2!I1154</f>
        <v>980</v>
      </c>
      <c r="J118" s="17">
        <f>Details2!J1154</f>
        <v>1262</v>
      </c>
      <c r="K118" s="17">
        <f>Details2!K1154</f>
        <v>1405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2583</v>
      </c>
      <c r="G119" s="17">
        <f>Details2!G1155</f>
        <v>2454</v>
      </c>
      <c r="H119" s="17">
        <f>Details2!H1155</f>
        <v>1672</v>
      </c>
      <c r="I119" s="17">
        <f>Details2!I1155</f>
        <v>792</v>
      </c>
      <c r="J119" s="17">
        <f>Details2!J1155</f>
        <v>1351</v>
      </c>
      <c r="K119" s="17">
        <f>Details2!K1155</f>
        <v>864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3509</v>
      </c>
      <c r="G120" s="17">
        <f>Details2!G1156</f>
        <v>3702</v>
      </c>
      <c r="H120" s="17">
        <f>Details2!H1156</f>
        <v>4100</v>
      </c>
      <c r="I120" s="17">
        <f>Details2!I1156</f>
        <v>3628</v>
      </c>
      <c r="J120" s="17">
        <f>Details2!J1156</f>
        <v>3689</v>
      </c>
      <c r="K120" s="17">
        <f>Details2!K1156</f>
        <v>2609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1079</v>
      </c>
      <c r="G121" s="17">
        <f>Details2!G1157</f>
        <v>1323</v>
      </c>
      <c r="H121" s="17">
        <f>Details2!H1157</f>
        <v>1415</v>
      </c>
      <c r="I121" s="17">
        <f>Details2!I1157</f>
        <v>821</v>
      </c>
      <c r="J121" s="17">
        <f>Details2!J1157</f>
        <v>873</v>
      </c>
      <c r="K121" s="17">
        <f>Details2!K1157</f>
        <v>22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707</v>
      </c>
      <c r="G122" s="17">
        <f>Details2!G1158</f>
        <v>1106</v>
      </c>
      <c r="H122" s="17" t="str">
        <f>Details2!H1158</f>
        <v>NULL</v>
      </c>
      <c r="I122" s="17" t="str">
        <f>Details2!I1158</f>
        <v>NULL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4810</v>
      </c>
      <c r="G123" s="17">
        <f>Details2!G1159</f>
        <v>6465</v>
      </c>
      <c r="H123" s="17">
        <f>Details2!H1159</f>
        <v>4791</v>
      </c>
      <c r="I123" s="17">
        <f>Details2!I1159</f>
        <v>4367</v>
      </c>
      <c r="J123" s="17">
        <f>Details2!J1159</f>
        <v>4996</v>
      </c>
      <c r="K123" s="17">
        <f>Details2!K1159</f>
        <v>3305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11000</v>
      </c>
      <c r="G124" s="17">
        <f>Details2!G1160</f>
        <v>10838</v>
      </c>
      <c r="H124" s="17">
        <f>Details2!H1160</f>
        <v>9649</v>
      </c>
      <c r="I124" s="17">
        <f>Details2!I1160</f>
        <v>8029</v>
      </c>
      <c r="J124" s="17">
        <f>Details2!J1160</f>
        <v>8084</v>
      </c>
      <c r="K124" s="17">
        <f>Details2!K1160</f>
        <v>3670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2795</v>
      </c>
      <c r="G125" s="17" t="str">
        <f>Details2!G1161</f>
        <v>NULL</v>
      </c>
      <c r="H125" s="17" t="str">
        <f>Details2!H1161</f>
        <v>NULL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1445</v>
      </c>
      <c r="G126" s="17">
        <f>Details2!G1162</f>
        <v>1144</v>
      </c>
      <c r="H126" s="17">
        <f>Details2!H1162</f>
        <v>1075</v>
      </c>
      <c r="I126" s="17">
        <f>Details2!I1162</f>
        <v>1038</v>
      </c>
      <c r="J126" s="17">
        <f>Details2!J1162</f>
        <v>516</v>
      </c>
      <c r="K126" s="17">
        <f>Details2!K1162</f>
        <v>67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7350</v>
      </c>
      <c r="G127" s="17">
        <f>Details2!G1163</f>
        <v>4688</v>
      </c>
      <c r="H127" s="17">
        <f>Details2!H1163</f>
        <v>2657</v>
      </c>
      <c r="I127" s="17">
        <f>Details2!I1163</f>
        <v>3273</v>
      </c>
      <c r="J127" s="17">
        <f>Details2!J1163</f>
        <v>4067</v>
      </c>
      <c r="K127" s="17">
        <f>Details2!K1163</f>
        <v>2133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3025</v>
      </c>
      <c r="G128" s="17">
        <f>Details2!G1164</f>
        <v>1875</v>
      </c>
      <c r="H128" s="17">
        <f>Details2!H1164</f>
        <v>1795</v>
      </c>
      <c r="I128" s="17">
        <f>Details2!I1164</f>
        <v>1280</v>
      </c>
      <c r="J128" s="17">
        <f>Details2!J1164</f>
        <v>799</v>
      </c>
      <c r="K128" s="17">
        <f>Details2!K1164</f>
        <v>0</v>
      </c>
    </row>
    <row r="129" spans="2:12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970</v>
      </c>
      <c r="G129" s="17">
        <f>Details2!G1165</f>
        <v>649</v>
      </c>
      <c r="H129" s="17">
        <f>Details2!H1165</f>
        <v>1634</v>
      </c>
      <c r="I129" s="17">
        <f>Details2!I1165</f>
        <v>1522</v>
      </c>
      <c r="J129" s="17">
        <f>Details2!J1165</f>
        <v>1507</v>
      </c>
      <c r="K129" s="17">
        <f>Details2!K1165</f>
        <v>1016</v>
      </c>
    </row>
    <row r="130" spans="2:12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2712</v>
      </c>
      <c r="G130" s="17">
        <f>Details2!G1166</f>
        <v>1314</v>
      </c>
      <c r="H130" s="17">
        <f>Details2!H1166</f>
        <v>2220</v>
      </c>
      <c r="I130" s="17">
        <f>Details2!I1166</f>
        <v>1463</v>
      </c>
      <c r="J130" s="17">
        <f>Details2!J1166</f>
        <v>1037</v>
      </c>
      <c r="K130" s="17">
        <f>Details2!K1166</f>
        <v>0</v>
      </c>
    </row>
    <row r="131" spans="2:12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1764</v>
      </c>
      <c r="G131" s="17">
        <f>Details2!G1167</f>
        <v>1249</v>
      </c>
      <c r="H131" s="17">
        <f>Details2!H1167</f>
        <v>1117</v>
      </c>
      <c r="I131" s="17">
        <f>Details2!I1167</f>
        <v>1512</v>
      </c>
      <c r="J131" s="17">
        <f>Details2!J1167</f>
        <v>900</v>
      </c>
      <c r="K131" s="17">
        <f>Details2!K1167</f>
        <v>147</v>
      </c>
    </row>
    <row r="132" spans="2:12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0</v>
      </c>
      <c r="G132" s="17" t="str">
        <f>Details2!G1168</f>
        <v>NULL</v>
      </c>
      <c r="H132" s="17" t="str">
        <f>Details2!H1168</f>
        <v>NULL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1760</v>
      </c>
      <c r="G133" s="17">
        <f>Details2!G1169</f>
        <v>1679</v>
      </c>
      <c r="H133" s="17">
        <f>Details2!H1169</f>
        <v>953</v>
      </c>
      <c r="I133" s="17">
        <f>Details2!I1169</f>
        <v>813</v>
      </c>
      <c r="J133" s="17">
        <f>Details2!J1169</f>
        <v>1653</v>
      </c>
      <c r="K133" s="17">
        <f>Details2!K1169</f>
        <v>799</v>
      </c>
    </row>
    <row r="134" spans="2:12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11601</v>
      </c>
      <c r="G134" s="17">
        <f>Details2!G1170</f>
        <v>10454</v>
      </c>
      <c r="H134" s="17">
        <f>Details2!H1170</f>
        <v>8951</v>
      </c>
      <c r="I134" s="17">
        <f>Details2!I1170</f>
        <v>8650</v>
      </c>
      <c r="J134" s="17">
        <f>Details2!J1170</f>
        <v>8374</v>
      </c>
      <c r="K134" s="17">
        <f>Details2!K1170</f>
        <v>2788</v>
      </c>
    </row>
    <row r="135" spans="2:12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7612</v>
      </c>
      <c r="G135" s="17">
        <f>Details2!G1171</f>
        <v>8889</v>
      </c>
      <c r="H135" s="17">
        <f>Details2!H1171</f>
        <v>8438</v>
      </c>
      <c r="I135" s="17">
        <f>Details2!I1171</f>
        <v>7104</v>
      </c>
      <c r="J135" s="17">
        <f>Details2!J1171</f>
        <v>7660</v>
      </c>
      <c r="K135" s="17">
        <f>Details2!K1171</f>
        <v>5680</v>
      </c>
    </row>
    <row r="136" spans="2:12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1621</v>
      </c>
      <c r="G136" s="17">
        <f>Details2!G1172</f>
        <v>1483</v>
      </c>
      <c r="H136" s="17">
        <f>Details2!H1172</f>
        <v>1794</v>
      </c>
      <c r="I136" s="17">
        <f>Details2!I1172</f>
        <v>1706</v>
      </c>
      <c r="J136" s="17">
        <f>Details2!J1172</f>
        <v>560</v>
      </c>
      <c r="K136" s="17">
        <f>Details2!K1172</f>
        <v>712</v>
      </c>
    </row>
    <row r="137" spans="2:12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718</v>
      </c>
      <c r="G137" s="17">
        <f>Details2!G1173</f>
        <v>925</v>
      </c>
      <c r="H137" s="17">
        <f>Details2!H1173</f>
        <v>571</v>
      </c>
      <c r="I137" s="17">
        <f>Details2!I1173</f>
        <v>1260</v>
      </c>
      <c r="J137" s="17">
        <f>Details2!J1173</f>
        <v>5335</v>
      </c>
      <c r="K137" s="17">
        <f>Details2!K1173</f>
        <v>105</v>
      </c>
    </row>
    <row r="138" spans="2:12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0</v>
      </c>
      <c r="G138" s="17" t="str">
        <f>Details2!G1174</f>
        <v>NULL</v>
      </c>
      <c r="H138" s="17" t="str">
        <f>Details2!H1174</f>
        <v>NULL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713</v>
      </c>
      <c r="G139" s="17">
        <f>Details2!G1175</f>
        <v>407</v>
      </c>
      <c r="H139" s="17">
        <f>Details2!H1175</f>
        <v>576</v>
      </c>
      <c r="I139" s="17">
        <f>Details2!I1175</f>
        <v>666</v>
      </c>
      <c r="J139" s="17">
        <f>Details2!J1175</f>
        <v>699</v>
      </c>
      <c r="K139" s="17">
        <f>Details2!K1175</f>
        <v>0</v>
      </c>
    </row>
    <row r="140" spans="2:12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149</v>
      </c>
      <c r="G140" s="17">
        <f>Details2!G1176</f>
        <v>214</v>
      </c>
      <c r="H140" s="17" t="str">
        <f>Details2!H1176</f>
        <v>NULL</v>
      </c>
      <c r="I140" s="17" t="str">
        <f>Details2!I1176</f>
        <v>NULL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786</v>
      </c>
      <c r="G141" s="17">
        <f>Details2!G1177</f>
        <v>340</v>
      </c>
      <c r="H141" s="17">
        <f>Details2!H1177</f>
        <v>538</v>
      </c>
      <c r="I141" s="17">
        <f>Details2!I1177</f>
        <v>336</v>
      </c>
      <c r="J141" s="17">
        <f>Details2!J1177</f>
        <v>928</v>
      </c>
      <c r="K141" s="17">
        <f>Details2!K1177</f>
        <v>32</v>
      </c>
    </row>
    <row r="142" spans="2:12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709</v>
      </c>
      <c r="G143" s="17">
        <f>Details2!G1179</f>
        <v>1297</v>
      </c>
      <c r="H143" s="17">
        <f>Details2!H1179</f>
        <v>907</v>
      </c>
      <c r="I143" s="17">
        <f>Details2!I1179</f>
        <v>656</v>
      </c>
      <c r="J143" s="17">
        <f>Details2!J1179</f>
        <v>703</v>
      </c>
      <c r="K143" s="17">
        <f>Details2!K1179</f>
        <v>136</v>
      </c>
    </row>
    <row r="144" spans="2:12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5490</v>
      </c>
      <c r="G146" s="17">
        <f>Details2!G1182</f>
        <v>10933</v>
      </c>
      <c r="H146" s="17">
        <f>Details2!H1182</f>
        <v>22101</v>
      </c>
      <c r="I146" s="17">
        <f>Details2!I1182</f>
        <v>18087</v>
      </c>
      <c r="J146" s="17">
        <f>Details2!J1182</f>
        <v>18022</v>
      </c>
      <c r="K146" s="17">
        <f>Details2!K1182</f>
        <v>9485</v>
      </c>
      <c r="L146" s="26"/>
    </row>
    <row r="147" spans="2:12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10687</v>
      </c>
      <c r="G147" s="17">
        <f>Details2!G1183</f>
        <v>13347</v>
      </c>
      <c r="H147" s="17">
        <f>Details2!H1183</f>
        <v>16002</v>
      </c>
      <c r="I147" s="17">
        <f>Details2!I1183</f>
        <v>14802</v>
      </c>
      <c r="J147" s="17">
        <f>Details2!J1183</f>
        <v>15773</v>
      </c>
      <c r="K147" s="17">
        <f>Details2!K1183</f>
        <v>7927</v>
      </c>
      <c r="L147" s="26"/>
    </row>
    <row r="150" spans="2:12" x14ac:dyDescent="0.2">
      <c r="B150" s="14" t="s">
        <v>134</v>
      </c>
      <c r="C150" s="9"/>
      <c r="F150" s="18">
        <f t="shared" ref="F150:K150" si="0">SUM(F5:F69)</f>
        <v>168829</v>
      </c>
      <c r="G150" s="18">
        <f t="shared" si="0"/>
        <v>147122</v>
      </c>
      <c r="H150" s="18">
        <f t="shared" si="0"/>
        <v>136365</v>
      </c>
      <c r="I150" s="18">
        <f t="shared" si="0"/>
        <v>115587</v>
      </c>
      <c r="J150" s="18">
        <f t="shared" si="0"/>
        <v>108354</v>
      </c>
      <c r="K150" s="18">
        <f t="shared" si="0"/>
        <v>7935</v>
      </c>
      <c r="L150" s="2"/>
    </row>
    <row r="151" spans="2:12" x14ac:dyDescent="0.2">
      <c r="B151" s="14" t="s">
        <v>135</v>
      </c>
      <c r="C151" s="9"/>
      <c r="F151" s="18">
        <f>SUM(F71:F117)</f>
        <v>125547</v>
      </c>
      <c r="G151" s="18">
        <f t="shared" ref="G151:K151" si="1">SUM(G71:G117)</f>
        <v>144268</v>
      </c>
      <c r="H151" s="18">
        <f t="shared" si="1"/>
        <v>130377</v>
      </c>
      <c r="I151" s="18">
        <f t="shared" si="1"/>
        <v>90637</v>
      </c>
      <c r="J151" s="18">
        <f t="shared" si="1"/>
        <v>91987</v>
      </c>
      <c r="K151" s="18">
        <f t="shared" si="1"/>
        <v>31029</v>
      </c>
      <c r="L151" s="21"/>
    </row>
    <row r="152" spans="2:12" x14ac:dyDescent="0.2">
      <c r="B152" s="14" t="s">
        <v>427</v>
      </c>
      <c r="C152" s="9"/>
      <c r="F152" s="18">
        <f>SUM(F146:F147)</f>
        <v>16177</v>
      </c>
      <c r="G152" s="18">
        <f t="shared" ref="G152:K152" si="2">SUM(G146:G147)</f>
        <v>24280</v>
      </c>
      <c r="H152" s="18">
        <f t="shared" si="2"/>
        <v>38103</v>
      </c>
      <c r="I152" s="18">
        <f t="shared" si="2"/>
        <v>32889</v>
      </c>
      <c r="J152" s="18">
        <f t="shared" si="2"/>
        <v>33795</v>
      </c>
      <c r="K152" s="18">
        <f t="shared" si="2"/>
        <v>17412</v>
      </c>
      <c r="L152" s="27"/>
    </row>
    <row r="153" spans="2:12" x14ac:dyDescent="0.2">
      <c r="B153" s="14" t="s">
        <v>311</v>
      </c>
      <c r="C153" s="9"/>
      <c r="F153" s="18">
        <f>SUM(F118:F145)</f>
        <v>70507</v>
      </c>
      <c r="G153" s="18">
        <f t="shared" ref="G153:K153" si="3">SUM(G118:G145)</f>
        <v>63682</v>
      </c>
      <c r="H153" s="18">
        <f t="shared" si="3"/>
        <v>56726</v>
      </c>
      <c r="I153" s="18">
        <f t="shared" si="3"/>
        <v>49896</v>
      </c>
      <c r="J153" s="18">
        <f t="shared" si="3"/>
        <v>54993</v>
      </c>
      <c r="K153" s="18">
        <f t="shared" si="3"/>
        <v>25490</v>
      </c>
      <c r="L153" s="27"/>
    </row>
    <row r="154" spans="2:12" x14ac:dyDescent="0.2">
      <c r="B154" s="14" t="s">
        <v>139</v>
      </c>
      <c r="C154" s="9"/>
      <c r="F154" s="18">
        <f t="shared" ref="F154:K154" si="4">SUM(F5:F147)</f>
        <v>381060</v>
      </c>
      <c r="G154" s="18">
        <f t="shared" si="4"/>
        <v>379352</v>
      </c>
      <c r="H154" s="18">
        <f t="shared" si="4"/>
        <v>361571</v>
      </c>
      <c r="I154" s="18">
        <f t="shared" si="4"/>
        <v>289009</v>
      </c>
      <c r="J154" s="18">
        <f t="shared" si="4"/>
        <v>289129</v>
      </c>
      <c r="K154" s="18">
        <f t="shared" si="4"/>
        <v>81866</v>
      </c>
      <c r="L154" s="2"/>
    </row>
    <row r="155" spans="2:12" x14ac:dyDescent="0.2">
      <c r="L155" s="2"/>
    </row>
    <row r="156" spans="2:12" x14ac:dyDescent="0.2">
      <c r="B156" s="15" t="s">
        <v>397</v>
      </c>
      <c r="C156" s="3"/>
      <c r="D156" s="3"/>
      <c r="E156" s="3"/>
      <c r="F156" s="43" t="str">
        <f>IF(F150='Collected to Claims Ratio'!L7,"yes","no")</f>
        <v>yes</v>
      </c>
      <c r="G156" s="43" t="str">
        <f>IF(G150='Collected to Claims Ratio'!M7,"yes","no")</f>
        <v>yes</v>
      </c>
      <c r="H156" s="43" t="str">
        <f>IF(H150='Collected to Claims Ratio'!N7,"yes","no")</f>
        <v>yes</v>
      </c>
      <c r="I156" s="43" t="str">
        <f>IF(I150='Collected to Claims Ratio'!O7,"yes","no")</f>
        <v>yes</v>
      </c>
      <c r="J156" s="43" t="str">
        <f>IF(J150='Collected to Claims Ratio'!P7,"yes","no")</f>
        <v>yes</v>
      </c>
      <c r="K156" s="43" t="str">
        <f>IF(K150='Collected to Claims Ratio'!Q7,"yes","no")</f>
        <v>yes</v>
      </c>
      <c r="L156" s="2"/>
    </row>
    <row r="157" spans="2:12" x14ac:dyDescent="0.2">
      <c r="B157" s="15" t="s">
        <v>398</v>
      </c>
      <c r="C157" s="3"/>
      <c r="D157" s="3"/>
      <c r="E157" s="3"/>
      <c r="F157" s="43" t="str">
        <f>IF(F151='Collected to Claims Ratio'!L8,"yes","no")</f>
        <v>yes</v>
      </c>
      <c r="G157" s="43" t="str">
        <f>IF(G151='Collected to Claims Ratio'!M8,"yes","no")</f>
        <v>yes</v>
      </c>
      <c r="H157" s="43" t="str">
        <f>IF(H151='Collected to Claims Ratio'!N8,"yes","no")</f>
        <v>yes</v>
      </c>
      <c r="I157" s="43" t="str">
        <f>IF(I151='Collected to Claims Ratio'!O8,"yes","no")</f>
        <v>yes</v>
      </c>
      <c r="J157" s="43" t="str">
        <f>IF(J151='Collected to Claims Ratio'!P8,"yes","no")</f>
        <v>yes</v>
      </c>
      <c r="K157" s="43" t="str">
        <f>IF(K151='Collected to Claims Ratio'!Q8,"yes","no")</f>
        <v>yes</v>
      </c>
      <c r="L157" s="2"/>
    </row>
    <row r="158" spans="2:12" x14ac:dyDescent="0.2">
      <c r="B158" s="15" t="s">
        <v>399</v>
      </c>
      <c r="C158" s="3"/>
      <c r="D158" s="3"/>
      <c r="E158" s="3"/>
      <c r="F158" s="43" t="str">
        <f>IF(F153='Collected to Claims Ratio'!L9,"yes","no")</f>
        <v>yes</v>
      </c>
      <c r="G158" s="43" t="str">
        <f>IF(G153='Collected to Claims Ratio'!M9,"yes","no")</f>
        <v>yes</v>
      </c>
      <c r="H158" s="43" t="str">
        <f>IF(H153='Collected to Claims Ratio'!N9,"yes","no")</f>
        <v>yes</v>
      </c>
      <c r="I158" s="43" t="str">
        <f>IF(I153='Collected to Claims Ratio'!O9,"yes","no")</f>
        <v>yes</v>
      </c>
      <c r="J158" s="43" t="str">
        <f>IF(J153='Collected to Claims Ratio'!P9,"yes","no")</f>
        <v>yes</v>
      </c>
      <c r="K158" s="43" t="str">
        <f>IF(K153='Collected to Claims Ratio'!Q9,"yes","no")</f>
        <v>yes</v>
      </c>
      <c r="L158" s="27"/>
    </row>
    <row r="159" spans="2:12" x14ac:dyDescent="0.2">
      <c r="B159" s="15" t="s">
        <v>430</v>
      </c>
      <c r="C159" s="3"/>
      <c r="D159" s="3"/>
      <c r="E159" s="3"/>
      <c r="F159" s="43" t="str">
        <f>IF(F152='Collected to Claims Ratio'!L10,"yes","no")</f>
        <v>yes</v>
      </c>
      <c r="G159" s="43" t="str">
        <f>IF(G152='Collected to Claims Ratio'!M10,"yes","no")</f>
        <v>yes</v>
      </c>
      <c r="H159" s="43" t="str">
        <f>IF(H152='Collected to Claims Ratio'!N10,"yes","no")</f>
        <v>yes</v>
      </c>
      <c r="I159" s="43" t="str">
        <f>IF(I152='Collected to Claims Ratio'!O10,"yes","no")</f>
        <v>yes</v>
      </c>
      <c r="J159" s="43" t="str">
        <f>IF(J152='Collected to Claims Ratio'!P10,"yes","no")</f>
        <v>yes</v>
      </c>
      <c r="K159" s="43" t="str">
        <f>IF(K152='Collected to Claims Ratio'!Q10,"yes","no")</f>
        <v>yes</v>
      </c>
      <c r="L159" s="27"/>
    </row>
    <row r="160" spans="2:12" x14ac:dyDescent="0.2">
      <c r="B160" s="15" t="s">
        <v>400</v>
      </c>
      <c r="F160" s="43" t="str">
        <f>IF(F154='Collected to Claims Ratio'!L11,"yes","no")</f>
        <v>yes</v>
      </c>
      <c r="G160" s="43" t="str">
        <f>IF(G154='Collected to Claims Ratio'!M11,"yes","no")</f>
        <v>yes</v>
      </c>
      <c r="H160" s="43" t="str">
        <f>IF(H154='Collected to Claims Ratio'!N11,"yes","no")</f>
        <v>yes</v>
      </c>
      <c r="I160" s="43" t="str">
        <f>IF(I154='Collected to Claims Ratio'!O11,"yes","no")</f>
        <v>yes</v>
      </c>
      <c r="J160" s="43" t="str">
        <f>IF(J154='Collected to Claims Ratio'!P11,"yes","no")</f>
        <v>yes</v>
      </c>
      <c r="K160" s="43" t="str">
        <f>IF(K154='Collected to Claims Ratio'!Q11,"yes","no")</f>
        <v>yes</v>
      </c>
    </row>
    <row r="161" spans="11:11" x14ac:dyDescent="0.2">
      <c r="K161" s="43"/>
    </row>
  </sheetData>
  <sheetProtection algorithmName="SHA-512" hashValue="IFCt7uIc5vsq4xVHheimEJeFvuhL1mMYa5N3yXf7igryhmgYixTNmr9IIr0ML7j3qrJJLzWYVvadULxYXfHp2Q==" saltValue="OcBmd5znMS6dMuo7WrhaHw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9" t="s">
        <v>461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133</v>
      </c>
    </row>
    <row r="4" spans="1:11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13733</v>
      </c>
      <c r="G5" s="17">
        <f>Details2!G1189</f>
        <v>14458</v>
      </c>
      <c r="H5" s="17">
        <f>Details2!H1189</f>
        <v>14101</v>
      </c>
      <c r="I5" s="17">
        <f>Details2!I1189</f>
        <v>14925</v>
      </c>
      <c r="J5" s="17">
        <f>Details2!J1189</f>
        <v>14360</v>
      </c>
      <c r="K5" s="17">
        <f>Details2!K1189</f>
        <v>2437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32697</v>
      </c>
      <c r="G6" s="17">
        <f>Details2!G1190</f>
        <v>26757</v>
      </c>
      <c r="H6" s="17">
        <f>Details2!H1190</f>
        <v>31611</v>
      </c>
      <c r="I6" s="17">
        <f>Details2!I1190</f>
        <v>24907</v>
      </c>
      <c r="J6" s="17">
        <f>Details2!J1190</f>
        <v>26884</v>
      </c>
      <c r="K6" s="17">
        <f>Details2!K1190</f>
        <v>20581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11837</v>
      </c>
      <c r="G7" s="17">
        <f>Details2!G1191</f>
        <v>12221</v>
      </c>
      <c r="H7" s="17">
        <f>Details2!H1191</f>
        <v>9863</v>
      </c>
      <c r="I7" s="17">
        <f>Details2!I1191</f>
        <v>9561</v>
      </c>
      <c r="J7" s="17">
        <f>Details2!J1191</f>
        <v>8213</v>
      </c>
      <c r="K7" s="17">
        <f>Details2!K1191</f>
        <v>8785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3751</v>
      </c>
      <c r="G8" s="17">
        <f>Details2!G1192</f>
        <v>4860</v>
      </c>
      <c r="H8" s="17">
        <f>Details2!H1192</f>
        <v>4926</v>
      </c>
      <c r="I8" s="17">
        <f>Details2!I1192</f>
        <v>4805</v>
      </c>
      <c r="J8" s="17">
        <f>Details2!J1192</f>
        <v>4840</v>
      </c>
      <c r="K8" s="17">
        <f>Details2!K1192</f>
        <v>4786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7906</v>
      </c>
      <c r="G9" s="17">
        <f>Details2!G1193</f>
        <v>7737</v>
      </c>
      <c r="H9" s="17">
        <f>Details2!H1193</f>
        <v>7632</v>
      </c>
      <c r="I9" s="17">
        <f>Details2!I1193</f>
        <v>6578</v>
      </c>
      <c r="J9" s="17">
        <f>Details2!J1193</f>
        <v>5799</v>
      </c>
      <c r="K9" s="17">
        <f>Details2!K1193</f>
        <v>115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26617</v>
      </c>
      <c r="G10" s="17">
        <f>Details2!G1194</f>
        <v>26673</v>
      </c>
      <c r="H10" s="17">
        <f>Details2!H1194</f>
        <v>24186</v>
      </c>
      <c r="I10" s="17">
        <f>Details2!I1194</f>
        <v>19001</v>
      </c>
      <c r="J10" s="17">
        <f>Details2!J1194</f>
        <v>18233</v>
      </c>
      <c r="K10" s="17">
        <f>Details2!K1194</f>
        <v>12985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1405</v>
      </c>
      <c r="G11" s="17">
        <f>Details2!G1195</f>
        <v>1637</v>
      </c>
      <c r="H11" s="17">
        <f>Details2!H1195</f>
        <v>1328</v>
      </c>
      <c r="I11" s="17">
        <f>Details2!I1195</f>
        <v>1247</v>
      </c>
      <c r="J11" s="17">
        <f>Details2!J1195</f>
        <v>1155</v>
      </c>
      <c r="K11" s="17">
        <f>Details2!K1195</f>
        <v>1189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2208</v>
      </c>
      <c r="G12" s="17">
        <f>Details2!G1196</f>
        <v>1902</v>
      </c>
      <c r="H12" s="17">
        <f>Details2!H1196</f>
        <v>1571</v>
      </c>
      <c r="I12" s="17">
        <f>Details2!I1196</f>
        <v>1254</v>
      </c>
      <c r="J12" s="17">
        <f>Details2!J1196</f>
        <v>1433</v>
      </c>
      <c r="K12" s="17">
        <f>Details2!K1196</f>
        <v>983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2074</v>
      </c>
      <c r="G13" s="17">
        <f>Details2!G1197</f>
        <v>1963</v>
      </c>
      <c r="H13" s="17">
        <f>Details2!H1197</f>
        <v>2053</v>
      </c>
      <c r="I13" s="17">
        <f>Details2!I1197</f>
        <v>1679</v>
      </c>
      <c r="J13" s="17">
        <f>Details2!J1197</f>
        <v>1494</v>
      </c>
      <c r="K13" s="17">
        <f>Details2!K1197</f>
        <v>1494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9820</v>
      </c>
      <c r="G14" s="17">
        <f>Details2!G1198</f>
        <v>10243</v>
      </c>
      <c r="H14" s="17">
        <f>Details2!H1198</f>
        <v>8507</v>
      </c>
      <c r="I14" s="17">
        <f>Details2!I1198</f>
        <v>8865</v>
      </c>
      <c r="J14" s="17">
        <f>Details2!J1198</f>
        <v>6375</v>
      </c>
      <c r="K14" s="17">
        <f>Details2!K1198</f>
        <v>2879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14416</v>
      </c>
      <c r="G15" s="17">
        <f>Details2!G1199</f>
        <v>14570</v>
      </c>
      <c r="H15" s="17">
        <f>Details2!H1199</f>
        <v>13351</v>
      </c>
      <c r="I15" s="17">
        <f>Details2!I1199</f>
        <v>12141</v>
      </c>
      <c r="J15" s="17">
        <f>Details2!J1199</f>
        <v>11547</v>
      </c>
      <c r="K15" s="17">
        <f>Details2!K1199</f>
        <v>122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17495</v>
      </c>
      <c r="G16" s="17">
        <f>Details2!G1200</f>
        <v>15494</v>
      </c>
      <c r="H16" s="17">
        <f>Details2!H1200</f>
        <v>16590</v>
      </c>
      <c r="I16" s="17">
        <f>Details2!I1200</f>
        <v>12844</v>
      </c>
      <c r="J16" s="17">
        <f>Details2!J1200</f>
        <v>11118</v>
      </c>
      <c r="K16" s="17">
        <f>Details2!K1200</f>
        <v>1021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5317</v>
      </c>
      <c r="G17" s="17">
        <f>Details2!G1201</f>
        <v>5177</v>
      </c>
      <c r="H17" s="17">
        <f>Details2!H1201</f>
        <v>4313</v>
      </c>
      <c r="I17" s="17">
        <f>Details2!I1201</f>
        <v>3950</v>
      </c>
      <c r="J17" s="17">
        <f>Details2!J1201</f>
        <v>3523</v>
      </c>
      <c r="K17" s="17">
        <f>Details2!K1201</f>
        <v>125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19686</v>
      </c>
      <c r="G18" s="17">
        <f>Details2!G1202</f>
        <v>17764</v>
      </c>
      <c r="H18" s="17">
        <f>Details2!H1202</f>
        <v>17070</v>
      </c>
      <c r="I18" s="17">
        <f>Details2!I1202</f>
        <v>13944</v>
      </c>
      <c r="J18" s="17">
        <f>Details2!J1202</f>
        <v>10486</v>
      </c>
      <c r="K18" s="17">
        <f>Details2!K1202</f>
        <v>466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15993</v>
      </c>
      <c r="G19" s="17">
        <f>Details2!G1203</f>
        <v>13854</v>
      </c>
      <c r="H19" s="17">
        <f>Details2!H1203</f>
        <v>14407</v>
      </c>
      <c r="I19" s="17">
        <f>Details2!I1203</f>
        <v>9980</v>
      </c>
      <c r="J19" s="17">
        <f>Details2!J1203</f>
        <v>8675</v>
      </c>
      <c r="K19" s="17">
        <f>Details2!K1203</f>
        <v>158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2393</v>
      </c>
      <c r="G20" s="17">
        <f>Details2!G1204</f>
        <v>2199</v>
      </c>
      <c r="H20" s="17">
        <f>Details2!H1204</f>
        <v>2040</v>
      </c>
      <c r="I20" s="17">
        <f>Details2!I1204</f>
        <v>1820</v>
      </c>
      <c r="J20" s="17">
        <f>Details2!J1204</f>
        <v>1746</v>
      </c>
      <c r="K20" s="17">
        <f>Details2!K1204</f>
        <v>437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9991</v>
      </c>
      <c r="G21" s="17">
        <f>Details2!G1205</f>
        <v>10097</v>
      </c>
      <c r="H21" s="17">
        <f>Details2!H1205</f>
        <v>11227</v>
      </c>
      <c r="I21" s="17">
        <f>Details2!I1205</f>
        <v>8723</v>
      </c>
      <c r="J21" s="17">
        <f>Details2!J1205</f>
        <v>6928</v>
      </c>
      <c r="K21" s="17">
        <f>Details2!K1205</f>
        <v>266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4668</v>
      </c>
      <c r="G22" s="17">
        <f>Details2!G1206</f>
        <v>4751</v>
      </c>
      <c r="H22" s="17">
        <f>Details2!H1206</f>
        <v>3295</v>
      </c>
      <c r="I22" s="17">
        <f>Details2!I1206</f>
        <v>3196</v>
      </c>
      <c r="J22" s="17">
        <f>Details2!J1206</f>
        <v>3364</v>
      </c>
      <c r="K22" s="17">
        <f>Details2!K1206</f>
        <v>3566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17713</v>
      </c>
      <c r="G23" s="17">
        <f>Details2!G1207</f>
        <v>16282</v>
      </c>
      <c r="H23" s="17">
        <f>Details2!H1207</f>
        <v>15627</v>
      </c>
      <c r="I23" s="17">
        <f>Details2!I1207</f>
        <v>13175</v>
      </c>
      <c r="J23" s="17">
        <f>Details2!J1207</f>
        <v>10292</v>
      </c>
      <c r="K23" s="17">
        <f>Details2!K1207</f>
        <v>593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7087</v>
      </c>
      <c r="G24" s="17">
        <f>Details2!G1208</f>
        <v>2873</v>
      </c>
      <c r="H24" s="17">
        <f>Details2!H1208</f>
        <v>5628</v>
      </c>
      <c r="I24" s="17">
        <f>Details2!I1208</f>
        <v>4963</v>
      </c>
      <c r="J24" s="17">
        <f>Details2!J1208</f>
        <v>3932</v>
      </c>
      <c r="K24" s="17">
        <f>Details2!K1208</f>
        <v>229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8463</v>
      </c>
      <c r="G25" s="17">
        <f>Details2!G1209</f>
        <v>7962</v>
      </c>
      <c r="H25" s="17">
        <f>Details2!H1209</f>
        <v>7242</v>
      </c>
      <c r="I25" s="17">
        <f>Details2!I1209</f>
        <v>7429</v>
      </c>
      <c r="J25" s="17">
        <f>Details2!J1209</f>
        <v>6588</v>
      </c>
      <c r="K25" s="17">
        <f>Details2!K1209</f>
        <v>214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21328</v>
      </c>
      <c r="G26" s="17">
        <f>Details2!G1210</f>
        <v>22098</v>
      </c>
      <c r="H26" s="17">
        <f>Details2!H1210</f>
        <v>18591</v>
      </c>
      <c r="I26" s="17">
        <f>Details2!I1210</f>
        <v>17913</v>
      </c>
      <c r="J26" s="17">
        <f>Details2!J1210</f>
        <v>15023</v>
      </c>
      <c r="K26" s="17">
        <f>Details2!K1210</f>
        <v>2171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19747</v>
      </c>
      <c r="G27" s="17">
        <f>Details2!G1211</f>
        <v>20106</v>
      </c>
      <c r="H27" s="17">
        <f>Details2!H1211</f>
        <v>18250</v>
      </c>
      <c r="I27" s="17">
        <f>Details2!I1211</f>
        <v>19333</v>
      </c>
      <c r="J27" s="17">
        <f>Details2!J1211</f>
        <v>15686</v>
      </c>
      <c r="K27" s="17">
        <f>Details2!K1211</f>
        <v>1105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3078</v>
      </c>
      <c r="G28" s="17">
        <f>Details2!G1212</f>
        <v>2745</v>
      </c>
      <c r="H28" s="17">
        <f>Details2!H1212</f>
        <v>2254</v>
      </c>
      <c r="I28" s="17">
        <f>Details2!I1212</f>
        <v>1847</v>
      </c>
      <c r="J28" s="17">
        <f>Details2!J1212</f>
        <v>1611</v>
      </c>
      <c r="K28" s="17">
        <f>Details2!K1212</f>
        <v>18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3264</v>
      </c>
      <c r="G29" s="17">
        <f>Details2!G1213</f>
        <v>2870</v>
      </c>
      <c r="H29" s="17">
        <f>Details2!H1213</f>
        <v>2442</v>
      </c>
      <c r="I29" s="17">
        <f>Details2!I1213</f>
        <v>2456</v>
      </c>
      <c r="J29" s="17">
        <f>Details2!J1213</f>
        <v>1982</v>
      </c>
      <c r="K29" s="17">
        <f>Details2!K1213</f>
        <v>366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3099</v>
      </c>
      <c r="G30" s="17">
        <f>Details2!G1214</f>
        <v>2756</v>
      </c>
      <c r="H30" s="17">
        <f>Details2!H1214</f>
        <v>2459</v>
      </c>
      <c r="I30" s="17">
        <f>Details2!I1214</f>
        <v>422</v>
      </c>
      <c r="J30" s="17">
        <f>Details2!J1214</f>
        <v>1398</v>
      </c>
      <c r="K30" s="17">
        <f>Details2!K1214</f>
        <v>1705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12136</v>
      </c>
      <c r="G31" s="17">
        <f>Details2!G1215</f>
        <v>13080</v>
      </c>
      <c r="H31" s="17">
        <f>Details2!H1215</f>
        <v>9408</v>
      </c>
      <c r="I31" s="17">
        <f>Details2!I1215</f>
        <v>9708</v>
      </c>
      <c r="J31" s="17">
        <f>Details2!J1215</f>
        <v>8971</v>
      </c>
      <c r="K31" s="17">
        <f>Details2!K1215</f>
        <v>5445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23157</v>
      </c>
      <c r="G32" s="17">
        <f>Details2!G1216</f>
        <v>29416</v>
      </c>
      <c r="H32" s="17">
        <f>Details2!H1216</f>
        <v>24453</v>
      </c>
      <c r="I32" s="17">
        <f>Details2!I1216</f>
        <v>28746</v>
      </c>
      <c r="J32" s="17">
        <f>Details2!J1216</f>
        <v>27042</v>
      </c>
      <c r="K32" s="17">
        <f>Details2!K1216</f>
        <v>22557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8158</v>
      </c>
      <c r="G33" s="17">
        <f>Details2!G1217</f>
        <v>6829</v>
      </c>
      <c r="H33" s="17">
        <f>Details2!H1217</f>
        <v>6325</v>
      </c>
      <c r="I33" s="17">
        <f>Details2!I1217</f>
        <v>6109</v>
      </c>
      <c r="J33" s="17">
        <f>Details2!J1217</f>
        <v>4777</v>
      </c>
      <c r="K33" s="17">
        <f>Details2!K1217</f>
        <v>2206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1547</v>
      </c>
      <c r="G34" s="17">
        <f>Details2!G1218</f>
        <v>1839</v>
      </c>
      <c r="H34" s="17">
        <f>Details2!H1218</f>
        <v>1497</v>
      </c>
      <c r="I34" s="17">
        <f>Details2!I1218</f>
        <v>1641</v>
      </c>
      <c r="J34" s="17">
        <f>Details2!J1218</f>
        <v>1471</v>
      </c>
      <c r="K34" s="17">
        <f>Details2!K1218</f>
        <v>1554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573</v>
      </c>
      <c r="G35" s="17">
        <f>Details2!G1219</f>
        <v>1852</v>
      </c>
      <c r="H35" s="17">
        <f>Details2!H1219</f>
        <v>1524</v>
      </c>
      <c r="I35" s="17">
        <f>Details2!I1219</f>
        <v>1455</v>
      </c>
      <c r="J35" s="17">
        <f>Details2!J1219</f>
        <v>1478</v>
      </c>
      <c r="K35" s="17">
        <f>Details2!K1219</f>
        <v>1109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7630</v>
      </c>
      <c r="G36" s="17">
        <f>Details2!G1220</f>
        <v>7311</v>
      </c>
      <c r="H36" s="17">
        <f>Details2!H1220</f>
        <v>6423</v>
      </c>
      <c r="I36" s="17">
        <f>Details2!I1220</f>
        <v>5869</v>
      </c>
      <c r="J36" s="17">
        <f>Details2!J1220</f>
        <v>4870</v>
      </c>
      <c r="K36" s="17">
        <f>Details2!K1220</f>
        <v>166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2023</v>
      </c>
      <c r="G37" s="17">
        <f>Details2!G1221</f>
        <v>2008</v>
      </c>
      <c r="H37" s="17">
        <f>Details2!H1221</f>
        <v>1754</v>
      </c>
      <c r="I37" s="17">
        <f>Details2!I1221</f>
        <v>1238</v>
      </c>
      <c r="J37" s="17">
        <f>Details2!J1221</f>
        <v>1383</v>
      </c>
      <c r="K37" s="17">
        <f>Details2!K1221</f>
        <v>161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1510</v>
      </c>
      <c r="G38" s="17">
        <f>Details2!G1222</f>
        <v>1208</v>
      </c>
      <c r="H38" s="17">
        <f>Details2!H1222</f>
        <v>1355</v>
      </c>
      <c r="I38" s="17">
        <f>Details2!I1222</f>
        <v>1545</v>
      </c>
      <c r="J38" s="17">
        <f>Details2!J1222</f>
        <v>1299</v>
      </c>
      <c r="K38" s="17">
        <f>Details2!K1222</f>
        <v>516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54679</v>
      </c>
      <c r="G39" s="17">
        <f>Details2!G1223</f>
        <v>48303</v>
      </c>
      <c r="H39" s="17">
        <f>Details2!H1223</f>
        <v>37838</v>
      </c>
      <c r="I39" s="17">
        <f>Details2!I1223</f>
        <v>29679</v>
      </c>
      <c r="J39" s="17">
        <f>Details2!J1223</f>
        <v>23602</v>
      </c>
      <c r="K39" s="17">
        <f>Details2!K1223</f>
        <v>2159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12318</v>
      </c>
      <c r="G40" s="17">
        <f>Details2!G1224</f>
        <v>10998</v>
      </c>
      <c r="H40" s="17">
        <f>Details2!H1224</f>
        <v>10420</v>
      </c>
      <c r="I40" s="17">
        <f>Details2!I1224</f>
        <v>9333</v>
      </c>
      <c r="J40" s="17">
        <f>Details2!J1224</f>
        <v>10656</v>
      </c>
      <c r="K40" s="17">
        <f>Details2!K1224</f>
        <v>451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1730</v>
      </c>
      <c r="G41" s="17">
        <f>Details2!G1225</f>
        <v>1707</v>
      </c>
      <c r="H41" s="17">
        <f>Details2!H1225</f>
        <v>1474</v>
      </c>
      <c r="I41" s="17">
        <f>Details2!I1225</f>
        <v>1365</v>
      </c>
      <c r="J41" s="17">
        <f>Details2!J1225</f>
        <v>1067</v>
      </c>
      <c r="K41" s="17">
        <f>Details2!K1225</f>
        <v>0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6702</v>
      </c>
      <c r="G42" s="17">
        <f>Details2!G1226</f>
        <v>6724</v>
      </c>
      <c r="H42" s="17">
        <f>Details2!H1226</f>
        <v>6305</v>
      </c>
      <c r="I42" s="17">
        <f>Details2!I1226</f>
        <v>5780</v>
      </c>
      <c r="J42" s="17">
        <f>Details2!J1226</f>
        <v>5161</v>
      </c>
      <c r="K42" s="17">
        <f>Details2!K1226</f>
        <v>772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3271</v>
      </c>
      <c r="G43" s="17">
        <f>Details2!G1227</f>
        <v>3228</v>
      </c>
      <c r="H43" s="17">
        <f>Details2!H1227</f>
        <v>2876</v>
      </c>
      <c r="I43" s="17">
        <f>Details2!I1227</f>
        <v>2884</v>
      </c>
      <c r="J43" s="17">
        <f>Details2!J1227</f>
        <v>2734</v>
      </c>
      <c r="K43" s="17">
        <f>Details2!K1227</f>
        <v>344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4721</v>
      </c>
      <c r="G44" s="17">
        <f>Details2!G1228</f>
        <v>4284</v>
      </c>
      <c r="H44" s="17">
        <f>Details2!H1228</f>
        <v>3369</v>
      </c>
      <c r="I44" s="17">
        <f>Details2!I1228</f>
        <v>2364</v>
      </c>
      <c r="J44" s="17">
        <f>Details2!J1228</f>
        <v>2389</v>
      </c>
      <c r="K44" s="17">
        <f>Details2!K1228</f>
        <v>181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6748</v>
      </c>
      <c r="G45" s="17">
        <f>Details2!G1229</f>
        <v>7177</v>
      </c>
      <c r="H45" s="17">
        <f>Details2!H1229</f>
        <v>5935</v>
      </c>
      <c r="I45" s="17">
        <f>Details2!I1229</f>
        <v>5649</v>
      </c>
      <c r="J45" s="17">
        <f>Details2!J1229</f>
        <v>4902</v>
      </c>
      <c r="K45" s="17">
        <f>Details2!K1229</f>
        <v>1143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1387</v>
      </c>
      <c r="G46" s="17">
        <f>Details2!G1230</f>
        <v>1176</v>
      </c>
      <c r="H46" s="17">
        <f>Details2!H1230</f>
        <v>1003</v>
      </c>
      <c r="I46" s="17">
        <f>Details2!I1230</f>
        <v>808</v>
      </c>
      <c r="J46" s="17">
        <f>Details2!J1230</f>
        <v>626</v>
      </c>
      <c r="K46" s="17">
        <f>Details2!K1230</f>
        <v>219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38704</v>
      </c>
      <c r="G47" s="17">
        <f>Details2!G1231</f>
        <v>36313</v>
      </c>
      <c r="H47" s="17">
        <f>Details2!H1231</f>
        <v>31851</v>
      </c>
      <c r="I47" s="17">
        <f>Details2!I1231</f>
        <v>35502</v>
      </c>
      <c r="J47" s="17">
        <f>Details2!J1231</f>
        <v>29414</v>
      </c>
      <c r="K47" s="17">
        <f>Details2!K1231</f>
        <v>5481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18405</v>
      </c>
      <c r="G48" s="17">
        <f>Details2!G1232</f>
        <v>17768</v>
      </c>
      <c r="H48" s="17">
        <f>Details2!H1232</f>
        <v>14553</v>
      </c>
      <c r="I48" s="17">
        <f>Details2!I1232</f>
        <v>11817</v>
      </c>
      <c r="J48" s="17">
        <f>Details2!J1232</f>
        <v>11465</v>
      </c>
      <c r="K48" s="17">
        <f>Details2!K1232</f>
        <v>9793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13118</v>
      </c>
      <c r="G49" s="17">
        <f>Details2!G1233</f>
        <v>12488</v>
      </c>
      <c r="H49" s="17">
        <f>Details2!H1233</f>
        <v>11287</v>
      </c>
      <c r="I49" s="17">
        <f>Details2!I1233</f>
        <v>11763</v>
      </c>
      <c r="J49" s="17">
        <f>Details2!J1233</f>
        <v>9269</v>
      </c>
      <c r="K49" s="17">
        <f>Details2!K1233</f>
        <v>1634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8013</v>
      </c>
      <c r="G50" s="17">
        <f>Details2!G1234</f>
        <v>7612</v>
      </c>
      <c r="H50" s="17">
        <f>Details2!H1234</f>
        <v>6540</v>
      </c>
      <c r="I50" s="17">
        <f>Details2!I1234</f>
        <v>5562</v>
      </c>
      <c r="J50" s="17">
        <f>Details2!J1234</f>
        <v>4507</v>
      </c>
      <c r="K50" s="17">
        <f>Details2!K1234</f>
        <v>2994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4464</v>
      </c>
      <c r="G51" s="17">
        <f>Details2!G1235</f>
        <v>3885</v>
      </c>
      <c r="H51" s="17">
        <f>Details2!H1235</f>
        <v>3696</v>
      </c>
      <c r="I51" s="17">
        <f>Details2!I1235</f>
        <v>2844</v>
      </c>
      <c r="J51" s="17">
        <f>Details2!J1235</f>
        <v>2659</v>
      </c>
      <c r="K51" s="17">
        <f>Details2!K1235</f>
        <v>1524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1213</v>
      </c>
      <c r="G52" s="17">
        <f>Details2!G1236</f>
        <v>1070</v>
      </c>
      <c r="H52" s="17">
        <f>Details2!H1236</f>
        <v>739</v>
      </c>
      <c r="I52" s="17">
        <f>Details2!I1236</f>
        <v>919</v>
      </c>
      <c r="J52" s="17">
        <f>Details2!J1236</f>
        <v>1029</v>
      </c>
      <c r="K52" s="17">
        <f>Details2!K1236</f>
        <v>852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4806</v>
      </c>
      <c r="G53" s="17">
        <f>Details2!G1237</f>
        <v>3518</v>
      </c>
      <c r="H53" s="17">
        <f>Details2!H1237</f>
        <v>3606</v>
      </c>
      <c r="I53" s="17">
        <f>Details2!I1237</f>
        <v>2769</v>
      </c>
      <c r="J53" s="17">
        <f>Details2!J1237</f>
        <v>2836</v>
      </c>
      <c r="K53" s="17">
        <f>Details2!K1237</f>
        <v>2099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6884</v>
      </c>
      <c r="G55" s="17">
        <f>Details2!G1239</f>
        <v>7316</v>
      </c>
      <c r="H55" s="17">
        <f>Details2!H1239</f>
        <v>3818</v>
      </c>
      <c r="I55" s="17">
        <f>Details2!I1239</f>
        <v>6055</v>
      </c>
      <c r="J55" s="17">
        <f>Details2!J1239</f>
        <v>5093</v>
      </c>
      <c r="K55" s="17">
        <f>Details2!K1239</f>
        <v>5370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2561</v>
      </c>
      <c r="G56" s="17">
        <f>Details2!G1240</f>
        <v>2655</v>
      </c>
      <c r="H56" s="17">
        <f>Details2!H1240</f>
        <v>3025</v>
      </c>
      <c r="I56" s="17">
        <f>Details2!I1240</f>
        <v>2742</v>
      </c>
      <c r="J56" s="17">
        <f>Details2!J1240</f>
        <v>1993</v>
      </c>
      <c r="K56" s="17">
        <f>Details2!K1240</f>
        <v>1924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3674</v>
      </c>
      <c r="G57" s="17">
        <f>Details2!G1241</f>
        <v>3971</v>
      </c>
      <c r="H57" s="17">
        <f>Details2!H1241</f>
        <v>3441</v>
      </c>
      <c r="I57" s="17">
        <f>Details2!I1241</f>
        <v>3195</v>
      </c>
      <c r="J57" s="17">
        <f>Details2!J1241</f>
        <v>2796</v>
      </c>
      <c r="K57" s="17">
        <f>Details2!K1241</f>
        <v>0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9068</v>
      </c>
      <c r="G58" s="17">
        <f>Details2!G1242</f>
        <v>9636</v>
      </c>
      <c r="H58" s="17">
        <f>Details2!H1242</f>
        <v>7944</v>
      </c>
      <c r="I58" s="17">
        <f>Details2!I1242</f>
        <v>6918</v>
      </c>
      <c r="J58" s="17">
        <f>Details2!J1242</f>
        <v>5811</v>
      </c>
      <c r="K58" s="17">
        <f>Details2!K1242</f>
        <v>74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0</v>
      </c>
      <c r="G59" s="17">
        <f>Details2!G1243</f>
        <v>0</v>
      </c>
      <c r="H59" s="17">
        <f>Details2!H1243</f>
        <v>0</v>
      </c>
      <c r="I59" s="17" t="str">
        <f>Details2!I1243</f>
        <v>NULL</v>
      </c>
      <c r="J59" s="17" t="str">
        <f>Details2!J1243</f>
        <v>NULL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1816</v>
      </c>
      <c r="G60" s="17">
        <f>Details2!G1244</f>
        <v>1555</v>
      </c>
      <c r="H60" s="17">
        <f>Details2!H1244</f>
        <v>1429</v>
      </c>
      <c r="I60" s="17">
        <f>Details2!I1244</f>
        <v>1410</v>
      </c>
      <c r="J60" s="17">
        <f>Details2!J1244</f>
        <v>1183</v>
      </c>
      <c r="K60" s="17">
        <f>Details2!K1244</f>
        <v>43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5576</v>
      </c>
      <c r="G61" s="17">
        <f>Details2!G1245</f>
        <v>5328</v>
      </c>
      <c r="H61" s="17">
        <f>Details2!H1245</f>
        <v>5156</v>
      </c>
      <c r="I61" s="17">
        <f>Details2!I1245</f>
        <v>4341</v>
      </c>
      <c r="J61" s="17">
        <f>Details2!J1245</f>
        <v>3354</v>
      </c>
      <c r="K61" s="17">
        <f>Details2!K1245</f>
        <v>40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3054</v>
      </c>
      <c r="G63" s="17">
        <f>Details2!G1247</f>
        <v>3430</v>
      </c>
      <c r="H63" s="17">
        <f>Details2!H1247</f>
        <v>3258</v>
      </c>
      <c r="I63" s="17">
        <f>Details2!I1247</f>
        <v>2734</v>
      </c>
      <c r="J63" s="17">
        <f>Details2!J1247</f>
        <v>1814</v>
      </c>
      <c r="K63" s="17">
        <f>Details2!K1247</f>
        <v>193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7175</v>
      </c>
      <c r="G65" s="17">
        <f>Details2!G1249</f>
        <v>8801</v>
      </c>
      <c r="H65" s="17">
        <f>Details2!H1249</f>
        <v>5257</v>
      </c>
      <c r="I65" s="17">
        <f>Details2!I1249</f>
        <v>5806</v>
      </c>
      <c r="J65" s="17">
        <f>Details2!J1249</f>
        <v>4984</v>
      </c>
      <c r="K65" s="17">
        <f>Details2!K1249</f>
        <v>687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1641</v>
      </c>
      <c r="G67" s="17">
        <f>Details2!G1251</f>
        <v>2434</v>
      </c>
      <c r="H67" s="17">
        <f>Details2!H1251</f>
        <v>2977</v>
      </c>
      <c r="I67" s="17">
        <f>Details2!I1251</f>
        <v>2215</v>
      </c>
      <c r="J67" s="17">
        <f>Details2!J1251</f>
        <v>2098</v>
      </c>
      <c r="K67" s="17">
        <f>Details2!K1251</f>
        <v>9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2616</v>
      </c>
      <c r="G68" s="17">
        <f>Details2!G1252</f>
        <v>2679</v>
      </c>
      <c r="H68" s="17">
        <f>Details2!H1252</f>
        <v>2597</v>
      </c>
      <c r="I68" s="17">
        <f>Details2!I1252</f>
        <v>2716</v>
      </c>
      <c r="J68" s="17">
        <f>Details2!J1252</f>
        <v>2277</v>
      </c>
      <c r="K68" s="17">
        <f>Details2!K1252</f>
        <v>230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9910</v>
      </c>
      <c r="G69" s="17">
        <f>Details2!G1253</f>
        <v>8198</v>
      </c>
      <c r="H69" s="17">
        <f>Details2!H1253</f>
        <v>7927</v>
      </c>
      <c r="I69" s="17">
        <f>Details2!I1253</f>
        <v>7169</v>
      </c>
      <c r="J69" s="17">
        <f>Details2!J1253</f>
        <v>6140</v>
      </c>
      <c r="K69" s="17">
        <f>Details2!K1253</f>
        <v>4886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19576</v>
      </c>
      <c r="G71" s="17">
        <f>Details2!G1255</f>
        <v>19231</v>
      </c>
      <c r="H71" s="17">
        <f>Details2!H1255</f>
        <v>7937</v>
      </c>
      <c r="I71" s="17">
        <f>Details2!I1255</f>
        <v>3169</v>
      </c>
      <c r="J71" s="17">
        <f>Details2!J1255</f>
        <v>1734</v>
      </c>
      <c r="K71" s="17">
        <f>Details2!K1255</f>
        <v>483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12910</v>
      </c>
      <c r="G73" s="17">
        <f>Details2!G1257</f>
        <v>12011</v>
      </c>
      <c r="H73" s="17">
        <f>Details2!H1257</f>
        <v>11112</v>
      </c>
      <c r="I73" s="17">
        <f>Details2!I1257</f>
        <v>8439</v>
      </c>
      <c r="J73" s="17">
        <f>Details2!J1257</f>
        <v>6671</v>
      </c>
      <c r="K73" s="17">
        <f>Details2!K1257</f>
        <v>5797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11471</v>
      </c>
      <c r="G74" s="17">
        <f>Details2!G1258</f>
        <v>12280</v>
      </c>
      <c r="H74" s="17">
        <f>Details2!H1258</f>
        <v>11215</v>
      </c>
      <c r="I74" s="17">
        <f>Details2!I1258</f>
        <v>9162</v>
      </c>
      <c r="J74" s="17">
        <f>Details2!J1258</f>
        <v>5994</v>
      </c>
      <c r="K74" s="17">
        <f>Details2!K1258</f>
        <v>6825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5444</v>
      </c>
      <c r="G75" s="17">
        <f>Details2!G1259</f>
        <v>4719</v>
      </c>
      <c r="H75" s="17">
        <f>Details2!H1259</f>
        <v>5217</v>
      </c>
      <c r="I75" s="17">
        <f>Details2!I1259</f>
        <v>4564</v>
      </c>
      <c r="J75" s="17">
        <f>Details2!J1259</f>
        <v>1844</v>
      </c>
      <c r="K75" s="17">
        <f>Details2!K1259</f>
        <v>3174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7567</v>
      </c>
      <c r="G76" s="17">
        <f>Details2!G1260</f>
        <v>7126</v>
      </c>
      <c r="H76" s="17">
        <f>Details2!H1260</f>
        <v>8895</v>
      </c>
      <c r="I76" s="17">
        <f>Details2!I1260</f>
        <v>7642</v>
      </c>
      <c r="J76" s="17">
        <f>Details2!J1260</f>
        <v>7064</v>
      </c>
      <c r="K76" s="17">
        <f>Details2!K1260</f>
        <v>5623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32509</v>
      </c>
      <c r="G77" s="17">
        <f>Details2!G1261</f>
        <v>0</v>
      </c>
      <c r="H77" s="17">
        <f>Details2!H1261</f>
        <v>0</v>
      </c>
      <c r="I77" s="17" t="str">
        <f>Details2!I1261</f>
        <v>NULL</v>
      </c>
      <c r="J77" s="17" t="str">
        <f>Details2!J1261</f>
        <v>NULL</v>
      </c>
      <c r="K77" s="17" t="str">
        <f>Details2!K1261</f>
        <v>NULL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22145</v>
      </c>
      <c r="G78" s="17">
        <f>Details2!G1262</f>
        <v>18764</v>
      </c>
      <c r="H78" s="17">
        <f>Details2!H1262</f>
        <v>17161</v>
      </c>
      <c r="I78" s="17">
        <f>Details2!I1262</f>
        <v>10292</v>
      </c>
      <c r="J78" s="17">
        <f>Details2!J1262</f>
        <v>10877</v>
      </c>
      <c r="K78" s="17">
        <f>Details2!K1262</f>
        <v>3231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12814</v>
      </c>
      <c r="G79" s="17">
        <f>Details2!G1263</f>
        <v>13088</v>
      </c>
      <c r="H79" s="17">
        <f>Details2!H1263</f>
        <v>11499</v>
      </c>
      <c r="I79" s="17">
        <f>Details2!I1263</f>
        <v>9885</v>
      </c>
      <c r="J79" s="17">
        <f>Details2!J1263</f>
        <v>8324</v>
      </c>
      <c r="K79" s="17">
        <f>Details2!K1263</f>
        <v>7211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13832</v>
      </c>
      <c r="G80" s="17">
        <f>Details2!G1264</f>
        <v>16378</v>
      </c>
      <c r="H80" s="17">
        <f>Details2!H1264</f>
        <v>11915</v>
      </c>
      <c r="I80" s="17">
        <f>Details2!I1264</f>
        <v>8556</v>
      </c>
      <c r="J80" s="17">
        <f>Details2!J1264</f>
        <v>7300</v>
      </c>
      <c r="K80" s="17">
        <f>Details2!K1264</f>
        <v>5576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8618</v>
      </c>
      <c r="G81" s="17">
        <f>Details2!G1265</f>
        <v>25431</v>
      </c>
      <c r="H81" s="17">
        <f>Details2!H1265</f>
        <v>25662</v>
      </c>
      <c r="I81" s="17">
        <f>Details2!I1265</f>
        <v>24564</v>
      </c>
      <c r="J81" s="17">
        <f>Details2!J1265</f>
        <v>11789</v>
      </c>
      <c r="K81" s="17">
        <f>Details2!K1265</f>
        <v>12085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5470</v>
      </c>
      <c r="G82" s="17">
        <f>Details2!G1266</f>
        <v>4977</v>
      </c>
      <c r="H82" s="17">
        <f>Details2!H1266</f>
        <v>4570</v>
      </c>
      <c r="I82" s="17">
        <f>Details2!I1266</f>
        <v>4844</v>
      </c>
      <c r="J82" s="17">
        <f>Details2!J1266</f>
        <v>4666</v>
      </c>
      <c r="K82" s="17">
        <f>Details2!K1266</f>
        <v>2575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2564</v>
      </c>
      <c r="G83" s="17">
        <f>Details2!G1267</f>
        <v>3545</v>
      </c>
      <c r="H83" s="17">
        <f>Details2!H1267</f>
        <v>2486</v>
      </c>
      <c r="I83" s="17">
        <f>Details2!I1267</f>
        <v>2716</v>
      </c>
      <c r="J83" s="17">
        <f>Details2!J1267</f>
        <v>0</v>
      </c>
      <c r="K83" s="17" t="str">
        <f>Details2!K1267</f>
        <v>NULL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9352</v>
      </c>
      <c r="G84" s="17">
        <f>Details2!G1268</f>
        <v>10426</v>
      </c>
      <c r="H84" s="17">
        <f>Details2!H1268</f>
        <v>6700</v>
      </c>
      <c r="I84" s="17">
        <f>Details2!I1268</f>
        <v>8000</v>
      </c>
      <c r="J84" s="17">
        <f>Details2!J1268</f>
        <v>6615</v>
      </c>
      <c r="K84" s="17">
        <f>Details2!K1268</f>
        <v>1944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11929</v>
      </c>
      <c r="G85" s="17">
        <f>Details2!G1269</f>
        <v>5659</v>
      </c>
      <c r="H85" s="17">
        <f>Details2!H1269</f>
        <v>11936</v>
      </c>
      <c r="I85" s="17">
        <f>Details2!I1269</f>
        <v>10504</v>
      </c>
      <c r="J85" s="17">
        <f>Details2!J1269</f>
        <v>10448</v>
      </c>
      <c r="K85" s="17">
        <f>Details2!K1269</f>
        <v>8344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3708</v>
      </c>
      <c r="G86" s="17">
        <f>Details2!G1270</f>
        <v>4054</v>
      </c>
      <c r="H86" s="17">
        <f>Details2!H1270</f>
        <v>3127</v>
      </c>
      <c r="I86" s="17">
        <f>Details2!I1270</f>
        <v>3309</v>
      </c>
      <c r="J86" s="17">
        <f>Details2!J1270</f>
        <v>3173</v>
      </c>
      <c r="K86" s="17">
        <f>Details2!K1270</f>
        <v>125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6056</v>
      </c>
      <c r="G87" s="17">
        <f>Details2!G1271</f>
        <v>36254</v>
      </c>
      <c r="H87" s="17">
        <f>Details2!H1271</f>
        <v>33168</v>
      </c>
      <c r="I87" s="17">
        <f>Details2!I1271</f>
        <v>25115</v>
      </c>
      <c r="J87" s="17">
        <f>Details2!J1271</f>
        <v>25895</v>
      </c>
      <c r="K87" s="17">
        <f>Details2!K1271</f>
        <v>13400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6986</v>
      </c>
      <c r="G88" s="17">
        <f>Details2!G1272</f>
        <v>6193</v>
      </c>
      <c r="H88" s="17">
        <f>Details2!H1272</f>
        <v>5045</v>
      </c>
      <c r="I88" s="17">
        <f>Details2!I1272</f>
        <v>3653</v>
      </c>
      <c r="J88" s="17">
        <f>Details2!J1272</f>
        <v>1784</v>
      </c>
      <c r="K88" s="17" t="str">
        <f>Details2!K1272</f>
        <v>NULL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I</v>
      </c>
      <c r="F89" s="17" t="str">
        <f>Details2!F1273</f>
        <v>NULL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9045</v>
      </c>
      <c r="G90" s="17">
        <f>Details2!G1274</f>
        <v>6602</v>
      </c>
      <c r="H90" s="17">
        <f>Details2!H1274</f>
        <v>6164</v>
      </c>
      <c r="I90" s="17">
        <f>Details2!I1274</f>
        <v>4968</v>
      </c>
      <c r="J90" s="17">
        <f>Details2!J1274</f>
        <v>4917</v>
      </c>
      <c r="K90" s="17">
        <f>Details2!K1274</f>
        <v>3118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36099</v>
      </c>
      <c r="G91" s="17">
        <f>Details2!G1275</f>
        <v>29842</v>
      </c>
      <c r="H91" s="17">
        <f>Details2!H1275</f>
        <v>23182</v>
      </c>
      <c r="I91" s="17">
        <f>Details2!I1275</f>
        <v>9596</v>
      </c>
      <c r="J91" s="17">
        <f>Details2!J1275</f>
        <v>11303</v>
      </c>
      <c r="K91" s="17">
        <f>Details2!K1275</f>
        <v>13556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6186</v>
      </c>
      <c r="G92" s="17">
        <f>Details2!G1276</f>
        <v>7445</v>
      </c>
      <c r="H92" s="17">
        <f>Details2!H1276</f>
        <v>7906</v>
      </c>
      <c r="I92" s="17">
        <f>Details2!I1276</f>
        <v>8074</v>
      </c>
      <c r="J92" s="17">
        <f>Details2!J1276</f>
        <v>8073</v>
      </c>
      <c r="K92" s="17">
        <f>Details2!K1276</f>
        <v>8085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16398</v>
      </c>
      <c r="G93" s="17">
        <f>Details2!G1277</f>
        <v>9570</v>
      </c>
      <c r="H93" s="17">
        <f>Details2!H1277</f>
        <v>9093</v>
      </c>
      <c r="I93" s="17">
        <f>Details2!I1277</f>
        <v>14826</v>
      </c>
      <c r="J93" s="17">
        <f>Details2!J1277</f>
        <v>12563</v>
      </c>
      <c r="K93" s="17">
        <f>Details2!K1277</f>
        <v>1580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18635</v>
      </c>
      <c r="G94" s="17">
        <f>Details2!G1278</f>
        <v>19760</v>
      </c>
      <c r="H94" s="17">
        <f>Details2!H1278</f>
        <v>19306</v>
      </c>
      <c r="I94" s="17">
        <f>Details2!I1278</f>
        <v>13763</v>
      </c>
      <c r="J94" s="17">
        <f>Details2!J1278</f>
        <v>18037</v>
      </c>
      <c r="K94" s="17">
        <f>Details2!K1278</f>
        <v>8825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24169</v>
      </c>
      <c r="G95" s="17">
        <f>Details2!G1279</f>
        <v>21125</v>
      </c>
      <c r="H95" s="17">
        <f>Details2!H1279</f>
        <v>15487</v>
      </c>
      <c r="I95" s="17">
        <f>Details2!I1279</f>
        <v>20968</v>
      </c>
      <c r="J95" s="17">
        <f>Details2!J1279</f>
        <v>24439</v>
      </c>
      <c r="K95" s="17">
        <f>Details2!K1279</f>
        <v>10939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6531</v>
      </c>
      <c r="G96" s="17">
        <f>Details2!G1280</f>
        <v>6463</v>
      </c>
      <c r="H96" s="17">
        <f>Details2!H1280</f>
        <v>5931</v>
      </c>
      <c r="I96" s="17">
        <f>Details2!I1280</f>
        <v>5601</v>
      </c>
      <c r="J96" s="17">
        <f>Details2!J1280</f>
        <v>4115</v>
      </c>
      <c r="K96" s="17">
        <f>Details2!K1280</f>
        <v>2847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8982</v>
      </c>
      <c r="G97" s="17">
        <f>Details2!G1281</f>
        <v>10052</v>
      </c>
      <c r="H97" s="17">
        <f>Details2!H1281</f>
        <v>10721</v>
      </c>
      <c r="I97" s="17">
        <f>Details2!I1281</f>
        <v>10469</v>
      </c>
      <c r="J97" s="17">
        <f>Details2!J1281</f>
        <v>7956</v>
      </c>
      <c r="K97" s="17">
        <f>Details2!K1281</f>
        <v>5816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5255</v>
      </c>
      <c r="G98" s="17">
        <f>Details2!G1282</f>
        <v>8170</v>
      </c>
      <c r="H98" s="17">
        <f>Details2!H1282</f>
        <v>9286</v>
      </c>
      <c r="I98" s="17">
        <f>Details2!I1282</f>
        <v>7928</v>
      </c>
      <c r="J98" s="17">
        <f>Details2!J1282</f>
        <v>6993</v>
      </c>
      <c r="K98" s="17">
        <f>Details2!K1282</f>
        <v>3850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20202</v>
      </c>
      <c r="G99" s="17">
        <f>Details2!G1283</f>
        <v>26659</v>
      </c>
      <c r="H99" s="17">
        <f>Details2!H1283</f>
        <v>30714</v>
      </c>
      <c r="I99" s="17">
        <f>Details2!I1283</f>
        <v>20397</v>
      </c>
      <c r="J99" s="17">
        <f>Details2!J1283</f>
        <v>17082</v>
      </c>
      <c r="K99" s="17">
        <f>Details2!K1283</f>
        <v>28314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542</v>
      </c>
      <c r="G100" s="17">
        <f>Details2!G1284</f>
        <v>410</v>
      </c>
      <c r="H100" s="17">
        <f>Details2!H1284</f>
        <v>166</v>
      </c>
      <c r="I100" s="17">
        <f>Details2!I1284</f>
        <v>99</v>
      </c>
      <c r="J100" s="17">
        <f>Details2!J1284</f>
        <v>107</v>
      </c>
      <c r="K100" s="17">
        <f>Details2!K1284</f>
        <v>536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2752</v>
      </c>
      <c r="G106" s="17">
        <f>Details2!G1290</f>
        <v>2695</v>
      </c>
      <c r="H106" s="17">
        <f>Details2!H1290</f>
        <v>2914</v>
      </c>
      <c r="I106" s="17">
        <f>Details2!I1290</f>
        <v>2646</v>
      </c>
      <c r="J106" s="17">
        <f>Details2!J1290</f>
        <v>2090</v>
      </c>
      <c r="K106" s="17">
        <f>Details2!K1290</f>
        <v>1555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I</v>
      </c>
      <c r="F113" s="17">
        <f>Details2!F1297</f>
        <v>3883</v>
      </c>
      <c r="G113" s="17">
        <f>Details2!G1297</f>
        <v>5102</v>
      </c>
      <c r="H113" s="17" t="str">
        <f>Details2!H1297</f>
        <v>NULL</v>
      </c>
      <c r="I113" s="17" t="str">
        <f>Details2!I1297</f>
        <v>NULL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8600</v>
      </c>
      <c r="G114" s="17">
        <f>Details2!G1298</f>
        <v>14612</v>
      </c>
      <c r="H114" s="17">
        <f>Details2!H1298</f>
        <v>6996</v>
      </c>
      <c r="I114" s="17">
        <f>Details2!I1298</f>
        <v>13560</v>
      </c>
      <c r="J114" s="17">
        <f>Details2!J1298</f>
        <v>9632</v>
      </c>
      <c r="K114" s="17">
        <f>Details2!K1298</f>
        <v>4169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1351</v>
      </c>
      <c r="G115" s="17">
        <f>Details2!G1299</f>
        <v>1848</v>
      </c>
      <c r="H115" s="17">
        <f>Details2!H1299</f>
        <v>649</v>
      </c>
      <c r="I115" s="17">
        <f>Details2!I1299</f>
        <v>1634</v>
      </c>
      <c r="J115" s="17">
        <f>Details2!J1299</f>
        <v>1311</v>
      </c>
      <c r="K115" s="17">
        <f>Details2!K1299</f>
        <v>71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>
        <f>Details2!G1300</f>
        <v>713</v>
      </c>
      <c r="H116" s="17">
        <f>Details2!H1300</f>
        <v>488</v>
      </c>
      <c r="I116" s="17">
        <f>Details2!I1300</f>
        <v>539</v>
      </c>
      <c r="J116" s="17">
        <f>Details2!J1300</f>
        <v>435</v>
      </c>
      <c r="K116" s="17">
        <f>Details2!K1300</f>
        <v>183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1455</v>
      </c>
      <c r="G117" s="17">
        <f>Details2!G1301</f>
        <v>3270</v>
      </c>
      <c r="H117" s="17">
        <f>Details2!H1301</f>
        <v>3043</v>
      </c>
      <c r="I117" s="17">
        <f>Details2!I1301</f>
        <v>3946</v>
      </c>
      <c r="J117" s="17">
        <f>Details2!J1301</f>
        <v>3132</v>
      </c>
      <c r="K117" s="17">
        <f>Details2!K1301</f>
        <v>2589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3471</v>
      </c>
      <c r="G118" s="17">
        <f>Details2!G1302</f>
        <v>3781</v>
      </c>
      <c r="H118" s="17">
        <f>Details2!H1302</f>
        <v>4901</v>
      </c>
      <c r="I118" s="17">
        <f>Details2!I1302</f>
        <v>3137</v>
      </c>
      <c r="J118" s="17">
        <f>Details2!J1302</f>
        <v>4393</v>
      </c>
      <c r="K118" s="17">
        <f>Details2!K1302</f>
        <v>3967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6783</v>
      </c>
      <c r="G119" s="17">
        <f>Details2!G1303</f>
        <v>6963</v>
      </c>
      <c r="H119" s="17">
        <f>Details2!H1303</f>
        <v>6364</v>
      </c>
      <c r="I119" s="17">
        <f>Details2!I1303</f>
        <v>7431</v>
      </c>
      <c r="J119" s="17">
        <f>Details2!J1303</f>
        <v>6481</v>
      </c>
      <c r="K119" s="17">
        <f>Details2!K1303</f>
        <v>5769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10061</v>
      </c>
      <c r="G120" s="17">
        <f>Details2!G1304</f>
        <v>8592</v>
      </c>
      <c r="H120" s="17">
        <f>Details2!H1304</f>
        <v>8450</v>
      </c>
      <c r="I120" s="17">
        <f>Details2!I1304</f>
        <v>7991</v>
      </c>
      <c r="J120" s="17">
        <f>Details2!J1304</f>
        <v>11490</v>
      </c>
      <c r="K120" s="17">
        <f>Details2!K1304</f>
        <v>8129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3602</v>
      </c>
      <c r="G121" s="17">
        <f>Details2!G1305</f>
        <v>4294</v>
      </c>
      <c r="H121" s="17">
        <f>Details2!H1305</f>
        <v>5874</v>
      </c>
      <c r="I121" s="17">
        <f>Details2!I1305</f>
        <v>3123</v>
      </c>
      <c r="J121" s="17">
        <f>Details2!J1305</f>
        <v>2741</v>
      </c>
      <c r="K121" s="17">
        <f>Details2!K1305</f>
        <v>1206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3377</v>
      </c>
      <c r="G122" s="17">
        <f>Details2!G1306</f>
        <v>2983</v>
      </c>
      <c r="H122" s="17" t="str">
        <f>Details2!H1306</f>
        <v>NULL</v>
      </c>
      <c r="I122" s="17" t="str">
        <f>Details2!I1306</f>
        <v>NULL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12660</v>
      </c>
      <c r="G123" s="17">
        <f>Details2!G1307</f>
        <v>15079</v>
      </c>
      <c r="H123" s="17">
        <f>Details2!H1307</f>
        <v>11423</v>
      </c>
      <c r="I123" s="17">
        <f>Details2!I1307</f>
        <v>8264</v>
      </c>
      <c r="J123" s="17">
        <f>Details2!J1307</f>
        <v>10114</v>
      </c>
      <c r="K123" s="17">
        <f>Details2!K1307</f>
        <v>15224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26334</v>
      </c>
      <c r="G124" s="17">
        <f>Details2!G1308</f>
        <v>25949</v>
      </c>
      <c r="H124" s="17">
        <f>Details2!H1308</f>
        <v>26564</v>
      </c>
      <c r="I124" s="17">
        <f>Details2!I1308</f>
        <v>29409</v>
      </c>
      <c r="J124" s="17">
        <f>Details2!J1308</f>
        <v>24507</v>
      </c>
      <c r="K124" s="17">
        <f>Details2!K1308</f>
        <v>24383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7251</v>
      </c>
      <c r="G125" s="17" t="str">
        <f>Details2!G1309</f>
        <v>NULL</v>
      </c>
      <c r="H125" s="17" t="str">
        <f>Details2!H1309</f>
        <v>NULL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3774</v>
      </c>
      <c r="G126" s="17">
        <f>Details2!G1310</f>
        <v>3569</v>
      </c>
      <c r="H126" s="17">
        <f>Details2!H1310</f>
        <v>3017</v>
      </c>
      <c r="I126" s="17">
        <f>Details2!I1310</f>
        <v>2997</v>
      </c>
      <c r="J126" s="17">
        <f>Details2!J1310</f>
        <v>2070</v>
      </c>
      <c r="K126" s="17">
        <f>Details2!K1310</f>
        <v>562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13947</v>
      </c>
      <c r="G127" s="17">
        <f>Details2!G1311</f>
        <v>12478</v>
      </c>
      <c r="H127" s="17">
        <f>Details2!H1311</f>
        <v>6357</v>
      </c>
      <c r="I127" s="17">
        <f>Details2!I1311</f>
        <v>19702</v>
      </c>
      <c r="J127" s="17">
        <f>Details2!J1311</f>
        <v>14158</v>
      </c>
      <c r="K127" s="17">
        <f>Details2!K1311</f>
        <v>10080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8754</v>
      </c>
      <c r="G128" s="17">
        <f>Details2!G1312</f>
        <v>7219</v>
      </c>
      <c r="H128" s="17">
        <f>Details2!H1312</f>
        <v>5893</v>
      </c>
      <c r="I128" s="17">
        <f>Details2!I1312</f>
        <v>5115</v>
      </c>
      <c r="J128" s="17">
        <f>Details2!J1312</f>
        <v>3976</v>
      </c>
      <c r="K128" s="17">
        <f>Details2!K1312</f>
        <v>3492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2073</v>
      </c>
      <c r="G129" s="17">
        <f>Details2!G1313</f>
        <v>2384</v>
      </c>
      <c r="H129" s="17">
        <f>Details2!H1313</f>
        <v>5284</v>
      </c>
      <c r="I129" s="17">
        <f>Details2!I1313</f>
        <v>4649</v>
      </c>
      <c r="J129" s="17">
        <f>Details2!J1313</f>
        <v>4541</v>
      </c>
      <c r="K129" s="17">
        <f>Details2!K1313</f>
        <v>4645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6973</v>
      </c>
      <c r="G130" s="17">
        <f>Details2!G1314</f>
        <v>4692</v>
      </c>
      <c r="H130" s="17">
        <f>Details2!H1314</f>
        <v>7901</v>
      </c>
      <c r="I130" s="17">
        <f>Details2!I1314</f>
        <v>6860</v>
      </c>
      <c r="J130" s="17">
        <f>Details2!J1314</f>
        <v>6385</v>
      </c>
      <c r="K130" s="17">
        <f>Details2!K1314</f>
        <v>593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3780</v>
      </c>
      <c r="G131" s="17">
        <f>Details2!G1315</f>
        <v>3196</v>
      </c>
      <c r="H131" s="17">
        <f>Details2!H1315</f>
        <v>4979</v>
      </c>
      <c r="I131" s="17">
        <f>Details2!I1315</f>
        <v>5107</v>
      </c>
      <c r="J131" s="17">
        <f>Details2!J1315</f>
        <v>3918</v>
      </c>
      <c r="K131" s="17">
        <f>Details2!K1315</f>
        <v>770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0</v>
      </c>
      <c r="G132" s="17" t="str">
        <f>Details2!G1316</f>
        <v>NULL</v>
      </c>
      <c r="H132" s="17" t="str">
        <f>Details2!H1316</f>
        <v>NULL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4446</v>
      </c>
      <c r="G133" s="17">
        <f>Details2!G1317</f>
        <v>5501</v>
      </c>
      <c r="H133" s="17">
        <f>Details2!H1317</f>
        <v>3616</v>
      </c>
      <c r="I133" s="17">
        <f>Details2!I1317</f>
        <v>3283</v>
      </c>
      <c r="J133" s="17">
        <f>Details2!J1317</f>
        <v>5286</v>
      </c>
      <c r="K133" s="17">
        <f>Details2!K1317</f>
        <v>5647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24133</v>
      </c>
      <c r="G134" s="17">
        <f>Details2!G1318</f>
        <v>22052</v>
      </c>
      <c r="H134" s="17">
        <f>Details2!H1318</f>
        <v>19040</v>
      </c>
      <c r="I134" s="17">
        <f>Details2!I1318</f>
        <v>21279</v>
      </c>
      <c r="J134" s="41">
        <f>Details2!J1318</f>
        <v>20161</v>
      </c>
      <c r="K134" s="41">
        <f>Details2!K1318</f>
        <v>23653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13950</v>
      </c>
      <c r="G135" s="17">
        <f>Details2!G1319</f>
        <v>16300</v>
      </c>
      <c r="H135" s="17">
        <f>Details2!H1319</f>
        <v>16219</v>
      </c>
      <c r="I135" s="17">
        <f>Details2!I1319</f>
        <v>17395</v>
      </c>
      <c r="J135" s="17">
        <f>Details2!J1319</f>
        <v>15106</v>
      </c>
      <c r="K135" s="17">
        <f>Details2!K1319</f>
        <v>13768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4469</v>
      </c>
      <c r="G136" s="17">
        <f>Details2!G1320</f>
        <v>4324</v>
      </c>
      <c r="H136" s="17">
        <f>Details2!H1320</f>
        <v>4147</v>
      </c>
      <c r="I136" s="17">
        <f>Details2!I1320</f>
        <v>3991</v>
      </c>
      <c r="J136" s="17">
        <f>Details2!J1320</f>
        <v>2641</v>
      </c>
      <c r="K136" s="17">
        <f>Details2!K1320</f>
        <v>2878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2286</v>
      </c>
      <c r="G137" s="17">
        <f>Details2!G1321</f>
        <v>2111</v>
      </c>
      <c r="H137" s="17">
        <f>Details2!H1321</f>
        <v>974</v>
      </c>
      <c r="I137" s="17">
        <f>Details2!I1321</f>
        <v>4691</v>
      </c>
      <c r="J137" s="17">
        <f>Details2!J1321</f>
        <v>1661</v>
      </c>
      <c r="K137" s="17">
        <f>Details2!K1321</f>
        <v>4445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0</v>
      </c>
      <c r="G138" s="17" t="str">
        <f>Details2!G1322</f>
        <v>NULL</v>
      </c>
      <c r="H138" s="17" t="str">
        <f>Details2!H1322</f>
        <v>NULL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1881</v>
      </c>
      <c r="G139" s="17">
        <f>Details2!G1323</f>
        <v>2289</v>
      </c>
      <c r="H139" s="17">
        <f>Details2!H1323</f>
        <v>1711</v>
      </c>
      <c r="I139" s="17">
        <f>Details2!I1323</f>
        <v>2256</v>
      </c>
      <c r="J139" s="17">
        <f>Details2!J1323</f>
        <v>1766</v>
      </c>
      <c r="K139" s="17">
        <f>Details2!K1323</f>
        <v>8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417</v>
      </c>
      <c r="G140" s="17">
        <f>Details2!G1324</f>
        <v>551</v>
      </c>
      <c r="H140" s="17" t="str">
        <f>Details2!H1324</f>
        <v>NULL</v>
      </c>
      <c r="I140" s="17" t="str">
        <f>Details2!I1324</f>
        <v>NULL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1895</v>
      </c>
      <c r="G141" s="17">
        <f>Details2!G1325</f>
        <v>1476</v>
      </c>
      <c r="H141" s="17">
        <f>Details2!H1325</f>
        <v>2346</v>
      </c>
      <c r="I141" s="17">
        <f>Details2!I1325</f>
        <v>2788</v>
      </c>
      <c r="J141" s="17">
        <f>Details2!J1325</f>
        <v>2951</v>
      </c>
      <c r="K141" s="17">
        <f>Details2!K1325</f>
        <v>732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8119</v>
      </c>
      <c r="G143" s="17">
        <f>Details2!G1327</f>
        <v>10101</v>
      </c>
      <c r="H143" s="17">
        <f>Details2!H1327</f>
        <v>7355</v>
      </c>
      <c r="I143" s="17">
        <f>Details2!I1327</f>
        <v>4648</v>
      </c>
      <c r="J143" s="17">
        <f>Details2!J1327</f>
        <v>5957</v>
      </c>
      <c r="K143" s="17">
        <f>Details2!K1327</f>
        <v>5186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20081</v>
      </c>
      <c r="G146" s="17">
        <f>Details2!G1330</f>
        <v>66475</v>
      </c>
      <c r="H146" s="17">
        <f>Details2!H1330</f>
        <v>52606</v>
      </c>
      <c r="I146" s="17">
        <f>Details2!I1330</f>
        <v>81470</v>
      </c>
      <c r="J146" s="17">
        <f>Details2!J1330</f>
        <v>48437</v>
      </c>
      <c r="K146" s="17">
        <f>Details2!K1330</f>
        <v>54087</v>
      </c>
      <c r="L146" s="26"/>
    </row>
    <row r="147" spans="2:12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19211</v>
      </c>
      <c r="G147" s="17">
        <f>Details2!G1331</f>
        <v>55201</v>
      </c>
      <c r="H147" s="17">
        <f>Details2!H1331</f>
        <v>52626</v>
      </c>
      <c r="I147" s="17">
        <f>Details2!I1331</f>
        <v>44848</v>
      </c>
      <c r="J147" s="17">
        <f>Details2!J1331</f>
        <v>47066</v>
      </c>
      <c r="K147" s="17">
        <f>Details2!K1331</f>
        <v>38861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134</v>
      </c>
      <c r="C151" s="9"/>
      <c r="F151" s="18">
        <f t="shared" ref="F151:K151" si="0">SUM(F5:F69)</f>
        <v>576774</v>
      </c>
      <c r="G151" s="18">
        <f t="shared" si="0"/>
        <v>555846</v>
      </c>
      <c r="H151" s="18">
        <f t="shared" si="0"/>
        <v>501624</v>
      </c>
      <c r="I151" s="18">
        <f t="shared" si="0"/>
        <v>457608</v>
      </c>
      <c r="J151" s="18">
        <f t="shared" si="0"/>
        <v>403835</v>
      </c>
      <c r="K151" s="18">
        <f t="shared" si="0"/>
        <v>145612</v>
      </c>
      <c r="L151" s="2"/>
    </row>
    <row r="152" spans="2:12" x14ac:dyDescent="0.2">
      <c r="B152" s="14" t="s">
        <v>135</v>
      </c>
      <c r="C152" s="9"/>
      <c r="F152" s="18">
        <f>SUM(F71:F117)</f>
        <v>363036</v>
      </c>
      <c r="G152" s="18">
        <f t="shared" ref="G152:K152" si="1">SUM(G71:G117)</f>
        <v>374474</v>
      </c>
      <c r="H152" s="18">
        <f t="shared" si="1"/>
        <v>329691</v>
      </c>
      <c r="I152" s="18">
        <f t="shared" si="1"/>
        <v>283428</v>
      </c>
      <c r="J152" s="18">
        <f t="shared" si="1"/>
        <v>246363</v>
      </c>
      <c r="K152" s="18">
        <f t="shared" si="1"/>
        <v>172426</v>
      </c>
      <c r="L152" s="21"/>
    </row>
    <row r="153" spans="2:12" x14ac:dyDescent="0.2">
      <c r="B153" s="14" t="s">
        <v>433</v>
      </c>
      <c r="C153" s="9"/>
      <c r="F153" s="18">
        <f>SUM(F146:F147)</f>
        <v>39292</v>
      </c>
      <c r="G153" s="18">
        <f t="shared" ref="G153:K153" si="2">SUM(G146:G147)</f>
        <v>121676</v>
      </c>
      <c r="H153" s="18">
        <f t="shared" si="2"/>
        <v>105232</v>
      </c>
      <c r="I153" s="18">
        <f t="shared" si="2"/>
        <v>126318</v>
      </c>
      <c r="J153" s="18">
        <f t="shared" si="2"/>
        <v>95503</v>
      </c>
      <c r="K153" s="18">
        <f t="shared" si="2"/>
        <v>92948</v>
      </c>
      <c r="L153" s="27"/>
    </row>
    <row r="154" spans="2:12" x14ac:dyDescent="0.2">
      <c r="B154" s="14" t="s">
        <v>311</v>
      </c>
      <c r="C154" s="9"/>
      <c r="F154" s="18">
        <f>SUM(F118:F145)</f>
        <v>174436</v>
      </c>
      <c r="G154" s="18">
        <f t="shared" ref="G154:K154" si="3">SUM(G118:G145)</f>
        <v>165884</v>
      </c>
      <c r="H154" s="18">
        <f t="shared" si="3"/>
        <v>152415</v>
      </c>
      <c r="I154" s="18">
        <f t="shared" si="3"/>
        <v>164116</v>
      </c>
      <c r="J154" s="18">
        <f t="shared" si="3"/>
        <v>150303</v>
      </c>
      <c r="K154" s="18">
        <f t="shared" si="3"/>
        <v>135137</v>
      </c>
      <c r="L154" s="27"/>
    </row>
    <row r="155" spans="2:12" x14ac:dyDescent="0.2">
      <c r="B155" s="14" t="s">
        <v>139</v>
      </c>
      <c r="C155" s="9"/>
      <c r="F155" s="18">
        <f>SUM(F5:F147)</f>
        <v>1153538</v>
      </c>
      <c r="G155" s="18">
        <f t="shared" ref="G155:K155" si="4">SUM(G5:G147)</f>
        <v>1217880</v>
      </c>
      <c r="H155" s="18">
        <f t="shared" si="4"/>
        <v>1088962</v>
      </c>
      <c r="I155" s="18">
        <f t="shared" si="4"/>
        <v>1031470</v>
      </c>
      <c r="J155" s="18">
        <f t="shared" si="4"/>
        <v>896004</v>
      </c>
      <c r="K155" s="18">
        <f t="shared" si="4"/>
        <v>546123</v>
      </c>
      <c r="L155" s="2"/>
    </row>
    <row r="156" spans="2:12" x14ac:dyDescent="0.2">
      <c r="L156" s="2"/>
    </row>
    <row r="157" spans="2:12" x14ac:dyDescent="0.2">
      <c r="B157" s="15" t="s">
        <v>392</v>
      </c>
      <c r="C157" s="3"/>
      <c r="D157" s="3"/>
      <c r="E157" s="3"/>
      <c r="F157" s="43" t="str">
        <f>IF(F151='Collected to Claims Ratio'!L15,"yes","no")</f>
        <v>yes</v>
      </c>
      <c r="G157" s="43" t="str">
        <f>IF(G151='Collected to Claims Ratio'!M15,"yes","no")</f>
        <v>yes</v>
      </c>
      <c r="H157" s="43" t="str">
        <f>IF(H151='Collected to Claims Ratio'!N15,"yes","no")</f>
        <v>yes</v>
      </c>
      <c r="I157" s="43" t="str">
        <f>IF(I151='Collected to Claims Ratio'!O15,"yes","no")</f>
        <v>yes</v>
      </c>
      <c r="J157" s="43" t="str">
        <f>IF(J151='Collected to Claims Ratio'!P15,"yes","no")</f>
        <v>yes</v>
      </c>
      <c r="K157" s="43" t="str">
        <f>IF(K151='Collected to Claims Ratio'!Q15,"yes","no")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IF(F152='Collected to Claims Ratio'!L16,"yes","no")</f>
        <v>yes</v>
      </c>
      <c r="G158" s="43" t="str">
        <f>IF(G152='Collected to Claims Ratio'!M16,"yes","no")</f>
        <v>yes</v>
      </c>
      <c r="H158" s="43" t="str">
        <f>IF(H152='Collected to Claims Ratio'!N16,"yes","no")</f>
        <v>yes</v>
      </c>
      <c r="I158" s="43" t="str">
        <f>IF(I152='Collected to Claims Ratio'!O16,"yes","no")</f>
        <v>yes</v>
      </c>
      <c r="J158" s="43" t="str">
        <f>IF(J152='Collected to Claims Ratio'!P16,"yes","no")</f>
        <v>yes</v>
      </c>
      <c r="K158" s="43" t="str">
        <f>IF(K152='Collected to Claims Ratio'!Q16,"yes","no")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IF(F154='Collected to Claims Ratio'!L17,"yes","no")</f>
        <v>yes</v>
      </c>
      <c r="G159" s="43" t="str">
        <f>IF(G154='Collected to Claims Ratio'!M17,"yes","no")</f>
        <v>yes</v>
      </c>
      <c r="H159" s="43" t="str">
        <f>IF(H154='Collected to Claims Ratio'!N17,"yes","no")</f>
        <v>yes</v>
      </c>
      <c r="I159" s="43" t="str">
        <f>IF(I154='Collected to Claims Ratio'!O17,"yes","no")</f>
        <v>yes</v>
      </c>
      <c r="J159" s="43" t="str">
        <f>IF(J154='Collected to Claims Ratio'!P17,"yes","no")</f>
        <v>yes</v>
      </c>
      <c r="K159" s="43" t="str">
        <f>IF(K154='Collected to Claims Ratio'!Q17,"yes","no")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IF(F153='Collected to Claims Ratio'!L18,"yes","no")</f>
        <v>yes</v>
      </c>
      <c r="G160" s="43" t="str">
        <f>IF(G153='Collected to Claims Ratio'!M18,"yes","no")</f>
        <v>yes</v>
      </c>
      <c r="H160" s="43" t="str">
        <f>IF(H153='Collected to Claims Ratio'!N18,"yes","no")</f>
        <v>yes</v>
      </c>
      <c r="I160" s="43" t="str">
        <f>IF(I153='Collected to Claims Ratio'!O18,"yes","no")</f>
        <v>yes</v>
      </c>
      <c r="J160" s="43" t="str">
        <f>IF(J153='Collected to Claims Ratio'!P18,"yes","no")</f>
        <v>yes</v>
      </c>
      <c r="K160" s="43" t="str">
        <f>IF(K153='Collected to Claims Ratio'!Q18,"yes","no")</f>
        <v>yes</v>
      </c>
      <c r="L160" s="27"/>
    </row>
    <row r="161" spans="2:11" x14ac:dyDescent="0.2">
      <c r="B161" s="15" t="s">
        <v>395</v>
      </c>
      <c r="F161" s="43" t="str">
        <f>IF(F155='Collected to Claims Ratio'!L19,"yes","no")</f>
        <v>yes</v>
      </c>
      <c r="G161" s="43" t="str">
        <f>IF(G155='Collected to Claims Ratio'!M19,"yes","no")</f>
        <v>yes</v>
      </c>
      <c r="H161" s="43" t="str">
        <f>IF(H155='Collected to Claims Ratio'!N19,"yes","no")</f>
        <v>yes</v>
      </c>
      <c r="I161" s="43" t="str">
        <f>IF(I155='Collected to Claims Ratio'!O19,"yes","no")</f>
        <v>yes</v>
      </c>
      <c r="J161" s="43" t="str">
        <f>IF(J155='Collected to Claims Ratio'!P19,"yes","no")</f>
        <v>yes</v>
      </c>
      <c r="K161" s="43" t="str">
        <f>IF(K155='Collected to Claims Ratio'!Q19,"yes","no")</f>
        <v>yes</v>
      </c>
    </row>
    <row r="162" spans="2:11" x14ac:dyDescent="0.2">
      <c r="K162" s="43"/>
    </row>
  </sheetData>
  <sheetProtection algorithmName="SHA-512" hashValue="adGd0fMiNiCi9SL5uekCpK6e1Frinp9r6V/QD9RV7Pm1GqOL364QxGeztESZkUuR2KGz1gntOYF/RxPkgQXHJA==" saltValue="cR0dLk6uljf0ZI2o08RhT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s="149" t="s">
        <v>460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124</v>
      </c>
    </row>
    <row r="4" spans="1:11" x14ac:dyDescent="0.2"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23633</v>
      </c>
      <c r="G5" s="17">
        <f>Details2!G1337</f>
        <v>23314</v>
      </c>
      <c r="H5" s="17">
        <f>Details2!H1337</f>
        <v>23349</v>
      </c>
      <c r="I5" s="17">
        <f>Details2!I1337</f>
        <v>21225</v>
      </c>
      <c r="J5" s="17">
        <f>Details2!J1337</f>
        <v>23559</v>
      </c>
      <c r="K5" s="17">
        <f>Details2!K1337</f>
        <v>24032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72749</v>
      </c>
      <c r="G6" s="17">
        <f>Details2!G1338</f>
        <v>69534</v>
      </c>
      <c r="H6" s="17">
        <f>Details2!H1338</f>
        <v>74262</v>
      </c>
      <c r="I6" s="17">
        <f>Details2!I1338</f>
        <v>33555</v>
      </c>
      <c r="J6" s="17">
        <f>Details2!J1338</f>
        <v>67994</v>
      </c>
      <c r="K6" s="17">
        <f>Details2!K1338</f>
        <v>65982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38890</v>
      </c>
      <c r="G7" s="17">
        <f>Details2!G1339</f>
        <v>42216</v>
      </c>
      <c r="H7" s="17">
        <f>Details2!H1339</f>
        <v>42385</v>
      </c>
      <c r="I7" s="17">
        <f>Details2!I1339</f>
        <v>34158</v>
      </c>
      <c r="J7" s="17">
        <f>Details2!J1339</f>
        <v>32075</v>
      </c>
      <c r="K7" s="17">
        <f>Details2!K1339</f>
        <v>31362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16313</v>
      </c>
      <c r="G8" s="17">
        <f>Details2!G1340</f>
        <v>14682</v>
      </c>
      <c r="H8" s="17">
        <f>Details2!H1340</f>
        <v>18153</v>
      </c>
      <c r="I8" s="17">
        <f>Details2!I1340</f>
        <v>14392</v>
      </c>
      <c r="J8" s="17">
        <f>Details2!J1340</f>
        <v>17613</v>
      </c>
      <c r="K8" s="17">
        <f>Details2!K1340</f>
        <v>14824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9616</v>
      </c>
      <c r="G9" s="17">
        <f>Details2!G1341</f>
        <v>7636</v>
      </c>
      <c r="H9" s="17">
        <f>Details2!H1341</f>
        <v>8110</v>
      </c>
      <c r="I9" s="17">
        <f>Details2!I1341</f>
        <v>8629</v>
      </c>
      <c r="J9" s="17">
        <f>Details2!J1341</f>
        <v>10931</v>
      </c>
      <c r="K9" s="17">
        <f>Details2!K1341</f>
        <v>10270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112210</v>
      </c>
      <c r="G10" s="17">
        <f>Details2!G1342</f>
        <v>143799</v>
      </c>
      <c r="H10" s="17">
        <f>Details2!H1342</f>
        <v>106026</v>
      </c>
      <c r="I10" s="17">
        <f>Details2!I1342</f>
        <v>103566</v>
      </c>
      <c r="J10" s="17">
        <f>Details2!J1342</f>
        <v>92087</v>
      </c>
      <c r="K10" s="17">
        <f>Details2!K1342</f>
        <v>77461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7545</v>
      </c>
      <c r="G11" s="17">
        <f>Details2!G1343</f>
        <v>8309</v>
      </c>
      <c r="H11" s="17">
        <f>Details2!H1343</f>
        <v>7762</v>
      </c>
      <c r="I11" s="17">
        <f>Details2!I1343</f>
        <v>8704</v>
      </c>
      <c r="J11" s="17">
        <f>Details2!J1343</f>
        <v>7851</v>
      </c>
      <c r="K11" s="17">
        <f>Details2!K1343</f>
        <v>5953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7556</v>
      </c>
      <c r="G12" s="17">
        <f>Details2!G1344</f>
        <v>7875</v>
      </c>
      <c r="H12" s="17">
        <f>Details2!H1344</f>
        <v>7926</v>
      </c>
      <c r="I12" s="17">
        <f>Details2!I1344</f>
        <v>9724</v>
      </c>
      <c r="J12" s="17">
        <f>Details2!J1344</f>
        <v>8916</v>
      </c>
      <c r="K12" s="17">
        <f>Details2!K1344</f>
        <v>8327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8688</v>
      </c>
      <c r="G13" s="17">
        <f>Details2!G1345</f>
        <v>8737</v>
      </c>
      <c r="H13" s="17">
        <f>Details2!H1345</f>
        <v>9106</v>
      </c>
      <c r="I13" s="17">
        <f>Details2!I1345</f>
        <v>7542</v>
      </c>
      <c r="J13" s="17">
        <f>Details2!J1345</f>
        <v>7968</v>
      </c>
      <c r="K13" s="17">
        <f>Details2!K1345</f>
        <v>8642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47193</v>
      </c>
      <c r="G14" s="17">
        <f>Details2!G1346</f>
        <v>28588</v>
      </c>
      <c r="H14" s="17">
        <f>Details2!H1346</f>
        <v>42781</v>
      </c>
      <c r="I14" s="17">
        <f>Details2!I1346</f>
        <v>47870</v>
      </c>
      <c r="J14" s="17">
        <f>Details2!J1346</f>
        <v>44871</v>
      </c>
      <c r="K14" s="17">
        <f>Details2!K1346</f>
        <v>42019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14392</v>
      </c>
      <c r="G15" s="17">
        <f>Details2!G1347</f>
        <v>11709</v>
      </c>
      <c r="H15" s="17">
        <f>Details2!H1347</f>
        <v>10648</v>
      </c>
      <c r="I15" s="17">
        <f>Details2!I1347</f>
        <v>9486</v>
      </c>
      <c r="J15" s="17">
        <f>Details2!J1347</f>
        <v>9913</v>
      </c>
      <c r="K15" s="41">
        <f>Details2!K1347</f>
        <v>9927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84077</v>
      </c>
      <c r="G16" s="17">
        <f>Details2!G1348</f>
        <v>88415</v>
      </c>
      <c r="H16" s="17">
        <f>Details2!H1348</f>
        <v>86264</v>
      </c>
      <c r="I16" s="17">
        <f>Details2!I1348</f>
        <v>84287</v>
      </c>
      <c r="J16" s="17">
        <f>Details2!J1348</f>
        <v>91551</v>
      </c>
      <c r="K16" s="17">
        <f>Details2!K1348</f>
        <v>84745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16177</v>
      </c>
      <c r="G17" s="17">
        <f>Details2!G1349</f>
        <v>15717</v>
      </c>
      <c r="H17" s="17">
        <f>Details2!H1349</f>
        <v>12938</v>
      </c>
      <c r="I17" s="17">
        <f>Details2!I1349</f>
        <v>13230</v>
      </c>
      <c r="J17" s="17">
        <f>Details2!J1349</f>
        <v>11446</v>
      </c>
      <c r="K17" s="17">
        <f>Details2!K1349</f>
        <v>14165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39995</v>
      </c>
      <c r="G18" s="17">
        <f>Details2!G1350</f>
        <v>40352</v>
      </c>
      <c r="H18" s="17">
        <f>Details2!H1350</f>
        <v>39883</v>
      </c>
      <c r="I18" s="17">
        <f>Details2!I1350</f>
        <v>40531</v>
      </c>
      <c r="J18" s="17">
        <f>Details2!J1350</f>
        <v>43034</v>
      </c>
      <c r="K18" s="17">
        <f>Details2!K1350</f>
        <v>44556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19946</v>
      </c>
      <c r="G19" s="17">
        <f>Details2!G1351</f>
        <v>23645</v>
      </c>
      <c r="H19" s="17">
        <f>Details2!H1351</f>
        <v>22241</v>
      </c>
      <c r="I19" s="17">
        <f>Details2!I1351</f>
        <v>18267</v>
      </c>
      <c r="J19" s="17">
        <f>Details2!J1351</f>
        <v>19305</v>
      </c>
      <c r="K19" s="17">
        <f>Details2!K1351</f>
        <v>18287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11197</v>
      </c>
      <c r="G20" s="17">
        <f>Details2!G1352</f>
        <v>7777</v>
      </c>
      <c r="H20" s="17">
        <f>Details2!H1352</f>
        <v>6588</v>
      </c>
      <c r="I20" s="17">
        <f>Details2!I1352</f>
        <v>6743</v>
      </c>
      <c r="J20" s="17">
        <f>Details2!J1352</f>
        <v>8291</v>
      </c>
      <c r="K20" s="17">
        <f>Details2!K1352</f>
        <v>8115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12712</v>
      </c>
      <c r="G21" s="17">
        <f>Details2!G1353</f>
        <v>13499</v>
      </c>
      <c r="H21" s="17">
        <f>Details2!H1353</f>
        <v>14773</v>
      </c>
      <c r="I21" s="17">
        <f>Details2!I1353</f>
        <v>13491</v>
      </c>
      <c r="J21" s="17">
        <f>Details2!J1353</f>
        <v>14004</v>
      </c>
      <c r="K21" s="17">
        <f>Details2!K1353</f>
        <v>13196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14315</v>
      </c>
      <c r="G22" s="17">
        <f>Details2!G1354</f>
        <v>14725</v>
      </c>
      <c r="H22" s="17">
        <f>Details2!H1354</f>
        <v>14505</v>
      </c>
      <c r="I22" s="17">
        <f>Details2!I1354</f>
        <v>13322</v>
      </c>
      <c r="J22" s="17">
        <f>Details2!J1354</f>
        <v>12647</v>
      </c>
      <c r="K22" s="17">
        <f>Details2!K1354</f>
        <v>12599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42015</v>
      </c>
      <c r="G23" s="17">
        <f>Details2!G1355</f>
        <v>39776</v>
      </c>
      <c r="H23" s="17">
        <f>Details2!H1355</f>
        <v>41388</v>
      </c>
      <c r="I23" s="17">
        <f>Details2!I1355</f>
        <v>37836</v>
      </c>
      <c r="J23" s="17">
        <f>Details2!J1355</f>
        <v>35697</v>
      </c>
      <c r="K23" s="17">
        <f>Details2!K1355</f>
        <v>34521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11873</v>
      </c>
      <c r="G24" s="17">
        <f>Details2!G1356</f>
        <v>18194</v>
      </c>
      <c r="H24" s="17">
        <f>Details2!H1356</f>
        <v>16150</v>
      </c>
      <c r="I24" s="17">
        <f>Details2!I1356</f>
        <v>15546</v>
      </c>
      <c r="J24" s="17">
        <f>Details2!J1356</f>
        <v>13136</v>
      </c>
      <c r="K24" s="17">
        <f>Details2!K1356</f>
        <v>11693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8347</v>
      </c>
      <c r="G25" s="17">
        <f>Details2!G1357</f>
        <v>14023</v>
      </c>
      <c r="H25" s="17">
        <f>Details2!H1357</f>
        <v>19038</v>
      </c>
      <c r="I25" s="17">
        <f>Details2!I1357</f>
        <v>17425</v>
      </c>
      <c r="J25" s="17">
        <f>Details2!J1357</f>
        <v>16672</v>
      </c>
      <c r="K25" s="17">
        <f>Details2!K1357</f>
        <v>13414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41147</v>
      </c>
      <c r="G26" s="17">
        <f>Details2!G1358</f>
        <v>39222</v>
      </c>
      <c r="H26" s="17">
        <f>Details2!H1358</f>
        <v>31288</v>
      </c>
      <c r="I26" s="17">
        <f>Details2!I1358</f>
        <v>31452</v>
      </c>
      <c r="J26" s="17">
        <f>Details2!J1358</f>
        <v>29312</v>
      </c>
      <c r="K26" s="17">
        <f>Details2!K1358</f>
        <v>44810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62710</v>
      </c>
      <c r="G27" s="17">
        <f>Details2!G1359</f>
        <v>67377</v>
      </c>
      <c r="H27" s="17">
        <f>Details2!H1359</f>
        <v>68361</v>
      </c>
      <c r="I27" s="17">
        <f>Details2!I1359</f>
        <v>76800</v>
      </c>
      <c r="J27" s="17">
        <f>Details2!J1359</f>
        <v>77704</v>
      </c>
      <c r="K27" s="17">
        <f>Details2!K1359</f>
        <v>68581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5673</v>
      </c>
      <c r="G28" s="17">
        <f>Details2!G1360</f>
        <v>4949</v>
      </c>
      <c r="H28" s="17">
        <f>Details2!H1360</f>
        <v>5254</v>
      </c>
      <c r="I28" s="17">
        <f>Details2!I1360</f>
        <v>4880</v>
      </c>
      <c r="J28" s="17">
        <f>Details2!J1360</f>
        <v>4804</v>
      </c>
      <c r="K28" s="17">
        <f>Details2!K1360</f>
        <v>5480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12027</v>
      </c>
      <c r="G29" s="17">
        <f>Details2!G1361</f>
        <v>9643</v>
      </c>
      <c r="H29" s="17">
        <f>Details2!H1361</f>
        <v>11536</v>
      </c>
      <c r="I29" s="17">
        <f>Details2!I1361</f>
        <v>9278</v>
      </c>
      <c r="J29" s="17">
        <f>Details2!J1361</f>
        <v>9571</v>
      </c>
      <c r="K29" s="17">
        <f>Details2!K1361</f>
        <v>9475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8025</v>
      </c>
      <c r="G30" s="17">
        <f>Details2!G1362</f>
        <v>8547</v>
      </c>
      <c r="H30" s="17">
        <f>Details2!H1362</f>
        <v>8650</v>
      </c>
      <c r="I30" s="17">
        <f>Details2!I1362</f>
        <v>8025</v>
      </c>
      <c r="J30" s="17">
        <f>Details2!J1362</f>
        <v>9351</v>
      </c>
      <c r="K30" s="17">
        <f>Details2!K1362</f>
        <v>10502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33834</v>
      </c>
      <c r="G31" s="17">
        <f>Details2!G1363</f>
        <v>34597</v>
      </c>
      <c r="H31" s="17">
        <f>Details2!H1363</f>
        <v>34139</v>
      </c>
      <c r="I31" s="17">
        <f>Details2!I1363</f>
        <v>34707</v>
      </c>
      <c r="J31" s="17">
        <f>Details2!J1363</f>
        <v>35207</v>
      </c>
      <c r="K31" s="17">
        <f>Details2!K1363</f>
        <v>34334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80542</v>
      </c>
      <c r="G32" s="17">
        <f>Details2!G1364</f>
        <v>111624</v>
      </c>
      <c r="H32" s="17">
        <f>Details2!H1364</f>
        <v>97878</v>
      </c>
      <c r="I32" s="17">
        <f>Details2!I1364</f>
        <v>97714</v>
      </c>
      <c r="J32" s="17">
        <f>Details2!J1364</f>
        <v>98315</v>
      </c>
      <c r="K32" s="17">
        <f>Details2!K1364</f>
        <v>95644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10865</v>
      </c>
      <c r="G33" s="17">
        <f>Details2!G1365</f>
        <v>5209</v>
      </c>
      <c r="H33" s="17">
        <f>Details2!H1365</f>
        <v>10572</v>
      </c>
      <c r="I33" s="17">
        <f>Details2!I1365</f>
        <v>14415</v>
      </c>
      <c r="J33" s="17">
        <f>Details2!J1365</f>
        <v>16379</v>
      </c>
      <c r="K33" s="17">
        <f>Details2!K1365</f>
        <v>15604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8541</v>
      </c>
      <c r="G34" s="17">
        <f>Details2!G1366</f>
        <v>10446</v>
      </c>
      <c r="H34" s="17">
        <f>Details2!H1366</f>
        <v>8990</v>
      </c>
      <c r="I34" s="17">
        <f>Details2!I1366</f>
        <v>8930</v>
      </c>
      <c r="J34" s="17">
        <f>Details2!J1366</f>
        <v>9744</v>
      </c>
      <c r="K34" s="17">
        <f>Details2!K1366</f>
        <v>10791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7853</v>
      </c>
      <c r="G35" s="17">
        <f>Details2!G1367</f>
        <v>10104</v>
      </c>
      <c r="H35" s="17">
        <f>Details2!H1367</f>
        <v>7482</v>
      </c>
      <c r="I35" s="17">
        <f>Details2!I1367</f>
        <v>9376</v>
      </c>
      <c r="J35" s="17">
        <f>Details2!J1367</f>
        <v>11722</v>
      </c>
      <c r="K35" s="17">
        <f>Details2!K1367</f>
        <v>13210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8591</v>
      </c>
      <c r="G36" s="17">
        <f>Details2!G1368</f>
        <v>7601</v>
      </c>
      <c r="H36" s="17">
        <f>Details2!H1368</f>
        <v>10612</v>
      </c>
      <c r="I36" s="17">
        <f>Details2!I1368</f>
        <v>6177</v>
      </c>
      <c r="J36" s="17">
        <f>Details2!J1368</f>
        <v>7193</v>
      </c>
      <c r="K36" s="17">
        <f>Details2!K1368</f>
        <v>7922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6125</v>
      </c>
      <c r="G37" s="17">
        <f>Details2!G1369</f>
        <v>6325</v>
      </c>
      <c r="H37" s="17">
        <f>Details2!H1369</f>
        <v>6512</v>
      </c>
      <c r="I37" s="17">
        <f>Details2!I1369</f>
        <v>5723</v>
      </c>
      <c r="J37" s="17">
        <f>Details2!J1369</f>
        <v>5079</v>
      </c>
      <c r="K37" s="17">
        <f>Details2!K1369</f>
        <v>5094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11335</v>
      </c>
      <c r="G38" s="17">
        <f>Details2!G1370</f>
        <v>12947</v>
      </c>
      <c r="H38" s="17">
        <f>Details2!H1370</f>
        <v>14918</v>
      </c>
      <c r="I38" s="17">
        <f>Details2!I1370</f>
        <v>12705</v>
      </c>
      <c r="J38" s="17">
        <f>Details2!J1370</f>
        <v>11089</v>
      </c>
      <c r="K38" s="17">
        <f>Details2!K1370</f>
        <v>10732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130683</v>
      </c>
      <c r="G39" s="17">
        <f>Details2!G1371</f>
        <v>115658</v>
      </c>
      <c r="H39" s="17">
        <f>Details2!H1371</f>
        <v>98240</v>
      </c>
      <c r="I39" s="17">
        <f>Details2!I1371</f>
        <v>110821</v>
      </c>
      <c r="J39" s="17">
        <f>Details2!J1371</f>
        <v>119191</v>
      </c>
      <c r="K39" s="17">
        <f>Details2!K1371</f>
        <v>119333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42114</v>
      </c>
      <c r="G40" s="17">
        <f>Details2!G1372</f>
        <v>32915</v>
      </c>
      <c r="H40" s="17">
        <f>Details2!H1372</f>
        <v>24568</v>
      </c>
      <c r="I40" s="17">
        <f>Details2!I1372</f>
        <v>23916</v>
      </c>
      <c r="J40" s="17">
        <f>Details2!J1372</f>
        <v>23161</v>
      </c>
      <c r="K40" s="17">
        <f>Details2!K1372</f>
        <v>20198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6044</v>
      </c>
      <c r="G41" s="17">
        <f>Details2!G1373</f>
        <v>5211</v>
      </c>
      <c r="H41" s="17">
        <f>Details2!H1373</f>
        <v>6139</v>
      </c>
      <c r="I41" s="17">
        <f>Details2!I1373</f>
        <v>4818</v>
      </c>
      <c r="J41" s="17">
        <f>Details2!J1373</f>
        <v>6315</v>
      </c>
      <c r="K41" s="17">
        <f>Details2!K1373</f>
        <v>6290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14122</v>
      </c>
      <c r="G42" s="17">
        <f>Details2!G1374</f>
        <v>10119</v>
      </c>
      <c r="H42" s="17">
        <f>Details2!H1374</f>
        <v>11602</v>
      </c>
      <c r="I42" s="17">
        <f>Details2!I1374</f>
        <v>12380</v>
      </c>
      <c r="J42" s="17">
        <f>Details2!J1374</f>
        <v>13264</v>
      </c>
      <c r="K42" s="17">
        <f>Details2!K1374</f>
        <v>13080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13618</v>
      </c>
      <c r="G43" s="17">
        <f>Details2!G1375</f>
        <v>14316</v>
      </c>
      <c r="H43" s="17">
        <f>Details2!H1375</f>
        <v>13786</v>
      </c>
      <c r="I43" s="17">
        <f>Details2!I1375</f>
        <v>15441</v>
      </c>
      <c r="J43" s="17">
        <f>Details2!J1375</f>
        <v>11234</v>
      </c>
      <c r="K43" s="17">
        <f>Details2!K1375</f>
        <v>11456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7988</v>
      </c>
      <c r="G44" s="17">
        <f>Details2!G1376</f>
        <v>6457</v>
      </c>
      <c r="H44" s="17">
        <f>Details2!H1376</f>
        <v>5541</v>
      </c>
      <c r="I44" s="17">
        <f>Details2!I1376</f>
        <v>7651</v>
      </c>
      <c r="J44" s="17">
        <f>Details2!J1376</f>
        <v>7995</v>
      </c>
      <c r="K44" s="17">
        <f>Details2!K1376</f>
        <v>8763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16059</v>
      </c>
      <c r="G45" s="17">
        <f>Details2!G1377</f>
        <v>17227</v>
      </c>
      <c r="H45" s="17">
        <f>Details2!H1377</f>
        <v>15302</v>
      </c>
      <c r="I45" s="17">
        <f>Details2!I1377</f>
        <v>17022</v>
      </c>
      <c r="J45" s="17">
        <f>Details2!J1377</f>
        <v>15097</v>
      </c>
      <c r="K45" s="17">
        <f>Details2!K1377</f>
        <v>14836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4013</v>
      </c>
      <c r="G46" s="17">
        <f>Details2!G1378</f>
        <v>3613</v>
      </c>
      <c r="H46" s="17">
        <f>Details2!H1378</f>
        <v>4272</v>
      </c>
      <c r="I46" s="17">
        <f>Details2!I1378</f>
        <v>4447</v>
      </c>
      <c r="J46" s="17">
        <f>Details2!J1378</f>
        <v>4482</v>
      </c>
      <c r="K46" s="17">
        <f>Details2!K1378</f>
        <v>4191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180124</v>
      </c>
      <c r="G47" s="17">
        <f>Details2!G1379</f>
        <v>142200</v>
      </c>
      <c r="H47" s="17">
        <f>Details2!H1379</f>
        <v>138212</v>
      </c>
      <c r="I47" s="17">
        <f>Details2!I1379</f>
        <v>143912</v>
      </c>
      <c r="J47" s="17">
        <f>Details2!J1379</f>
        <v>143219</v>
      </c>
      <c r="K47" s="17">
        <f>Details2!K1379</f>
        <v>127727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23168</v>
      </c>
      <c r="G48" s="17">
        <f>Details2!G1380</f>
        <v>23149</v>
      </c>
      <c r="H48" s="17">
        <f>Details2!H1380</f>
        <v>22181</v>
      </c>
      <c r="I48" s="17">
        <f>Details2!I1380</f>
        <v>21897</v>
      </c>
      <c r="J48" s="17">
        <f>Details2!J1380</f>
        <v>21879</v>
      </c>
      <c r="K48" s="17">
        <f>Details2!K1380</f>
        <v>31002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70832</v>
      </c>
      <c r="G49" s="17">
        <f>Details2!G1381</f>
        <v>70628</v>
      </c>
      <c r="H49" s="17">
        <f>Details2!H1381</f>
        <v>75543</v>
      </c>
      <c r="I49" s="17">
        <f>Details2!I1381</f>
        <v>74140</v>
      </c>
      <c r="J49" s="17">
        <f>Details2!J1381</f>
        <v>73543</v>
      </c>
      <c r="K49" s="17">
        <f>Details2!K1381</f>
        <v>75031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12657</v>
      </c>
      <c r="G50" s="17">
        <f>Details2!G1382</f>
        <v>13251</v>
      </c>
      <c r="H50" s="17">
        <f>Details2!H1382</f>
        <v>10793</v>
      </c>
      <c r="I50" s="17">
        <f>Details2!I1382</f>
        <v>11465</v>
      </c>
      <c r="J50" s="17">
        <f>Details2!J1382</f>
        <v>9052</v>
      </c>
      <c r="K50" s="17">
        <f>Details2!K1382</f>
        <v>9347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5390</v>
      </c>
      <c r="G51" s="17">
        <f>Details2!G1383</f>
        <v>7656</v>
      </c>
      <c r="H51" s="17">
        <f>Details2!H1383</f>
        <v>8823</v>
      </c>
      <c r="I51" s="17">
        <f>Details2!I1383</f>
        <v>6904</v>
      </c>
      <c r="J51" s="17">
        <f>Details2!J1383</f>
        <v>8360</v>
      </c>
      <c r="K51" s="17">
        <f>Details2!K1383</f>
        <v>9165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4385</v>
      </c>
      <c r="G52" s="17">
        <f>Details2!G1384</f>
        <v>5948</v>
      </c>
      <c r="H52" s="17">
        <f>Details2!H1384</f>
        <v>5563</v>
      </c>
      <c r="I52" s="17">
        <f>Details2!I1384</f>
        <v>5481</v>
      </c>
      <c r="J52" s="17">
        <f>Details2!J1384</f>
        <v>6380</v>
      </c>
      <c r="K52" s="17">
        <f>Details2!K1384</f>
        <v>5712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6661</v>
      </c>
      <c r="G53" s="17">
        <f>Details2!G1385</f>
        <v>6556</v>
      </c>
      <c r="H53" s="17">
        <f>Details2!H1385</f>
        <v>6483</v>
      </c>
      <c r="I53" s="17">
        <f>Details2!I1385</f>
        <v>6323</v>
      </c>
      <c r="J53" s="17">
        <f>Details2!J1385</f>
        <v>6221</v>
      </c>
      <c r="K53" s="17">
        <f>Details2!K1385</f>
        <v>6454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12985</v>
      </c>
      <c r="G55" s="17">
        <f>Details2!G1387</f>
        <v>21380</v>
      </c>
      <c r="H55" s="17">
        <f>Details2!H1387</f>
        <v>25244</v>
      </c>
      <c r="I55" s="17">
        <f>Details2!I1387</f>
        <v>28804</v>
      </c>
      <c r="J55" s="17">
        <f>Details2!J1387</f>
        <v>24451</v>
      </c>
      <c r="K55" s="17">
        <f>Details2!K1387</f>
        <v>23998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10117</v>
      </c>
      <c r="G56" s="17">
        <f>Details2!G1388</f>
        <v>11091</v>
      </c>
      <c r="H56" s="17">
        <f>Details2!H1388</f>
        <v>10780</v>
      </c>
      <c r="I56" s="17">
        <f>Details2!I1388</f>
        <v>11355</v>
      </c>
      <c r="J56" s="17">
        <f>Details2!J1388</f>
        <v>11353</v>
      </c>
      <c r="K56" s="17">
        <f>Details2!K1388</f>
        <v>12068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4231</v>
      </c>
      <c r="G57" s="17">
        <f>Details2!G1389</f>
        <v>5525</v>
      </c>
      <c r="H57" s="17">
        <f>Details2!H1389</f>
        <v>4886</v>
      </c>
      <c r="I57" s="17">
        <f>Details2!I1389</f>
        <v>3210</v>
      </c>
      <c r="J57" s="17">
        <f>Details2!J1389</f>
        <v>3483</v>
      </c>
      <c r="K57" s="17">
        <f>Details2!K1389</f>
        <v>3975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15608</v>
      </c>
      <c r="G58" s="17">
        <f>Details2!G1390</f>
        <v>16305</v>
      </c>
      <c r="H58" s="17">
        <f>Details2!H1390</f>
        <v>13211</v>
      </c>
      <c r="I58" s="17">
        <f>Details2!I1390</f>
        <v>17494</v>
      </c>
      <c r="J58" s="17">
        <f>Details2!J1390</f>
        <v>12210</v>
      </c>
      <c r="K58" s="17">
        <f>Details2!K1390</f>
        <v>13497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5015</v>
      </c>
      <c r="G59" s="17">
        <f>Details2!G1391</f>
        <v>7621</v>
      </c>
      <c r="H59" s="17">
        <f>Details2!H1391</f>
        <v>9893</v>
      </c>
      <c r="I59" s="17" t="str">
        <f>Details2!I1391</f>
        <v>NULL</v>
      </c>
      <c r="J59" s="17" t="str">
        <f>Details2!J1391</f>
        <v>NULL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4033</v>
      </c>
      <c r="G60" s="17">
        <f>Details2!G1392</f>
        <v>3977</v>
      </c>
      <c r="H60" s="17">
        <f>Details2!H1392</f>
        <v>3980</v>
      </c>
      <c r="I60" s="17">
        <f>Details2!I1392</f>
        <v>2059</v>
      </c>
      <c r="J60" s="17">
        <f>Details2!J1392</f>
        <v>4230</v>
      </c>
      <c r="K60" s="17">
        <f>Details2!K1392</f>
        <v>4377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10120</v>
      </c>
      <c r="G61" s="17">
        <f>Details2!G1393</f>
        <v>11609</v>
      </c>
      <c r="H61" s="17">
        <f>Details2!H1393</f>
        <v>10493</v>
      </c>
      <c r="I61" s="17">
        <f>Details2!I1393</f>
        <v>7055</v>
      </c>
      <c r="J61" s="17">
        <f>Details2!J1393</f>
        <v>11641</v>
      </c>
      <c r="K61" s="17">
        <f>Details2!K1393</f>
        <v>11498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11568</v>
      </c>
      <c r="G63" s="17">
        <f>Details2!G1395</f>
        <v>6283</v>
      </c>
      <c r="H63" s="17">
        <f>Details2!H1395</f>
        <v>7032</v>
      </c>
      <c r="I63" s="17">
        <f>Details2!I1395</f>
        <v>6238</v>
      </c>
      <c r="J63" s="17">
        <f>Details2!J1395</f>
        <v>9298</v>
      </c>
      <c r="K63" s="17">
        <f>Details2!K1395</f>
        <v>7040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29128</v>
      </c>
      <c r="G65" s="17">
        <f>Details2!G1397</f>
        <v>35279</v>
      </c>
      <c r="H65" s="17">
        <f>Details2!H1397</f>
        <v>35779</v>
      </c>
      <c r="I65" s="17">
        <f>Details2!I1397</f>
        <v>33582</v>
      </c>
      <c r="J65" s="17">
        <f>Details2!J1397</f>
        <v>34168</v>
      </c>
      <c r="K65" s="17">
        <f>Details2!K1397</f>
        <v>34935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7450</v>
      </c>
      <c r="G67" s="17">
        <f>Details2!G1399</f>
        <v>7206</v>
      </c>
      <c r="H67" s="17">
        <f>Details2!H1399</f>
        <v>7946</v>
      </c>
      <c r="I67" s="17">
        <f>Details2!I1399</f>
        <v>10348</v>
      </c>
      <c r="J67" s="17">
        <f>Details2!J1399</f>
        <v>7969</v>
      </c>
      <c r="K67" s="17">
        <f>Details2!K1399</f>
        <v>9666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13495</v>
      </c>
      <c r="G68" s="17">
        <f>Details2!G1400</f>
        <v>11160</v>
      </c>
      <c r="H68" s="17">
        <f>Details2!H1400</f>
        <v>9718</v>
      </c>
      <c r="I68" s="17">
        <f>Details2!I1400</f>
        <v>9558</v>
      </c>
      <c r="J68" s="17">
        <f>Details2!J1400</f>
        <v>8449</v>
      </c>
      <c r="K68" s="17">
        <f>Details2!K1400</f>
        <v>8800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10562</v>
      </c>
      <c r="G69" s="17">
        <f>Details2!G1401</f>
        <v>12544</v>
      </c>
      <c r="H69" s="17">
        <f>Details2!H1401</f>
        <v>12429</v>
      </c>
      <c r="I69" s="17">
        <f>Details2!I1401</f>
        <v>11258</v>
      </c>
      <c r="J69" s="17">
        <f>Details2!J1401</f>
        <v>12708</v>
      </c>
      <c r="K69" s="17">
        <f>Details2!K1401</f>
        <v>5677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27757</v>
      </c>
      <c r="G71" s="17">
        <f>Details2!G1403</f>
        <v>22309</v>
      </c>
      <c r="H71" s="17">
        <f>Details2!H1403</f>
        <v>20830</v>
      </c>
      <c r="I71" s="17">
        <f>Details2!I1403</f>
        <v>17755</v>
      </c>
      <c r="J71" s="17">
        <f>Details2!J1403</f>
        <v>21242</v>
      </c>
      <c r="K71" s="17">
        <f>Details2!K1403</f>
        <v>9697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37171</v>
      </c>
      <c r="G73" s="17">
        <f>Details2!G1405</f>
        <v>27411</v>
      </c>
      <c r="H73" s="17">
        <f>Details2!H1405</f>
        <v>23230</v>
      </c>
      <c r="I73" s="17">
        <f>Details2!I1405</f>
        <v>22292</v>
      </c>
      <c r="J73" s="17">
        <f>Details2!J1405</f>
        <v>25615</v>
      </c>
      <c r="K73" s="17">
        <f>Details2!K1405</f>
        <v>39261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47155</v>
      </c>
      <c r="G74" s="17">
        <f>Details2!G1406</f>
        <v>43750</v>
      </c>
      <c r="H74" s="17">
        <f>Details2!H1406</f>
        <v>36936</v>
      </c>
      <c r="I74" s="17">
        <f>Details2!I1406</f>
        <v>36401</v>
      </c>
      <c r="J74" s="17">
        <f>Details2!J1406</f>
        <v>36715</v>
      </c>
      <c r="K74" s="17">
        <f>Details2!K1406</f>
        <v>0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31801</v>
      </c>
      <c r="G75" s="17">
        <f>Details2!G1407</f>
        <v>24931</v>
      </c>
      <c r="H75" s="17">
        <f>Details2!H1407</f>
        <v>21243</v>
      </c>
      <c r="I75" s="17">
        <f>Details2!I1407</f>
        <v>17971</v>
      </c>
      <c r="J75" s="17">
        <f>Details2!J1407</f>
        <v>19775</v>
      </c>
      <c r="K75" s="17">
        <f>Details2!K1407</f>
        <v>21306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195586</v>
      </c>
      <c r="G76" s="17">
        <f>Details2!G1408</f>
        <v>183083</v>
      </c>
      <c r="H76" s="17">
        <f>Details2!H1408</f>
        <v>151454</v>
      </c>
      <c r="I76" s="17">
        <f>Details2!I1408</f>
        <v>130655</v>
      </c>
      <c r="J76" s="17">
        <f>Details2!J1408</f>
        <v>143756</v>
      </c>
      <c r="K76" s="17">
        <f>Details2!K1408</f>
        <v>133237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201118</v>
      </c>
      <c r="G77" s="17">
        <f>Details2!G1409</f>
        <v>0</v>
      </c>
      <c r="H77" s="17">
        <f>Details2!H1409</f>
        <v>0</v>
      </c>
      <c r="I77" s="17" t="str">
        <f>Details2!I1409</f>
        <v>NULL</v>
      </c>
      <c r="J77" s="17" t="str">
        <f>Details2!J1409</f>
        <v>NULL</v>
      </c>
      <c r="K77" s="17" t="str">
        <f>Details2!K1409</f>
        <v>NULL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175540</v>
      </c>
      <c r="G78" s="17">
        <f>Details2!G1410</f>
        <v>160081</v>
      </c>
      <c r="H78" s="17">
        <f>Details2!H1410</f>
        <v>126576</v>
      </c>
      <c r="I78" s="17">
        <f>Details2!I1410</f>
        <v>111929</v>
      </c>
      <c r="J78" s="17">
        <f>Details2!J1410</f>
        <v>125509</v>
      </c>
      <c r="K78" s="17">
        <f>Details2!K1410</f>
        <v>87677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124448</v>
      </c>
      <c r="G79" s="17">
        <f>Details2!G1411</f>
        <v>104996</v>
      </c>
      <c r="H79" s="17">
        <f>Details2!H1411</f>
        <v>86755</v>
      </c>
      <c r="I79" s="17">
        <f>Details2!I1411</f>
        <v>85475</v>
      </c>
      <c r="J79" s="17">
        <f>Details2!J1411</f>
        <v>91106</v>
      </c>
      <c r="K79" s="17">
        <f>Details2!K1411</f>
        <v>0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147526</v>
      </c>
      <c r="G80" s="17">
        <f>Details2!G1412</f>
        <v>104700</v>
      </c>
      <c r="H80" s="17">
        <f>Details2!H1412</f>
        <v>100174</v>
      </c>
      <c r="I80" s="17">
        <f>Details2!I1412</f>
        <v>95179</v>
      </c>
      <c r="J80" s="17">
        <f>Details2!J1412</f>
        <v>107233</v>
      </c>
      <c r="K80" s="17">
        <f>Details2!K1412</f>
        <v>0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288544</v>
      </c>
      <c r="G81" s="17">
        <f>Details2!G1413</f>
        <v>266322</v>
      </c>
      <c r="H81" s="17">
        <f>Details2!H1413</f>
        <v>218953</v>
      </c>
      <c r="I81" s="17">
        <f>Details2!I1413</f>
        <v>209583</v>
      </c>
      <c r="J81" s="17">
        <f>Details2!J1413</f>
        <v>208915</v>
      </c>
      <c r="K81" s="17">
        <f>Details2!K1413</f>
        <v>0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103302</v>
      </c>
      <c r="G82" s="17">
        <f>Details2!G1414</f>
        <v>84732</v>
      </c>
      <c r="H82" s="17">
        <f>Details2!H1414</f>
        <v>77646</v>
      </c>
      <c r="I82" s="17">
        <f>Details2!I1414</f>
        <v>83123</v>
      </c>
      <c r="J82" s="17">
        <f>Details2!J1414</f>
        <v>82727</v>
      </c>
      <c r="K82" s="17">
        <f>Details2!K1414</f>
        <v>52447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46666</v>
      </c>
      <c r="G83" s="17">
        <f>Details2!G1415</f>
        <v>25294</v>
      </c>
      <c r="H83" s="17">
        <f>Details2!H1415</f>
        <v>26133</v>
      </c>
      <c r="I83" s="17">
        <f>Details2!I1415</f>
        <v>29075</v>
      </c>
      <c r="J83" s="17">
        <f>Details2!J1415</f>
        <v>25748</v>
      </c>
      <c r="K83" s="17" t="str">
        <f>Details2!K1415</f>
        <v>NULL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210445</v>
      </c>
      <c r="G84" s="17">
        <f>Details2!G1416</f>
        <v>157287</v>
      </c>
      <c r="H84" s="17">
        <f>Details2!H1416</f>
        <v>139025</v>
      </c>
      <c r="I84" s="17">
        <f>Details2!I1416</f>
        <v>128425</v>
      </c>
      <c r="J84" s="17">
        <f>Details2!J1416</f>
        <v>135463</v>
      </c>
      <c r="K84" s="17">
        <f>Details2!K1416</f>
        <v>94128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104984</v>
      </c>
      <c r="G85" s="17">
        <f>Details2!G1417</f>
        <v>76048</v>
      </c>
      <c r="H85" s="17">
        <f>Details2!H1417</f>
        <v>82326</v>
      </c>
      <c r="I85" s="17">
        <f>Details2!I1417</f>
        <v>82528</v>
      </c>
      <c r="J85" s="17">
        <f>Details2!J1417</f>
        <v>72151</v>
      </c>
      <c r="K85" s="17">
        <f>Details2!K1417</f>
        <v>0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62908</v>
      </c>
      <c r="G86" s="17">
        <f>Details2!G1418</f>
        <v>40200</v>
      </c>
      <c r="H86" s="17">
        <f>Details2!H1418</f>
        <v>41537</v>
      </c>
      <c r="I86" s="17">
        <f>Details2!I1418</f>
        <v>41010</v>
      </c>
      <c r="J86" s="17">
        <f>Details2!J1418</f>
        <v>42878</v>
      </c>
      <c r="K86" s="17">
        <f>Details2!K1418</f>
        <v>0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114167</v>
      </c>
      <c r="G87" s="17">
        <f>Details2!G1419</f>
        <v>88599</v>
      </c>
      <c r="H87" s="17">
        <f>Details2!H1419</f>
        <v>77958</v>
      </c>
      <c r="I87" s="17">
        <f>Details2!I1419</f>
        <v>62775</v>
      </c>
      <c r="J87" s="17">
        <f>Details2!J1419</f>
        <v>68592</v>
      </c>
      <c r="K87" s="17">
        <f>Details2!K1419</f>
        <v>45941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62515</v>
      </c>
      <c r="G88" s="17">
        <f>Details2!G1420</f>
        <v>54388</v>
      </c>
      <c r="H88" s="17">
        <f>Details2!H1420</f>
        <v>61223</v>
      </c>
      <c r="I88" s="17">
        <f>Details2!I1420</f>
        <v>58010</v>
      </c>
      <c r="J88" s="17">
        <f>Details2!J1420</f>
        <v>65629</v>
      </c>
      <c r="K88" s="17" t="str">
        <f>Details2!K1420</f>
        <v>NULL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I</v>
      </c>
      <c r="F89" s="17" t="str">
        <f>Details2!F1421</f>
        <v>NULL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30444</v>
      </c>
      <c r="G90" s="17">
        <f>Details2!G1422</f>
        <v>21631</v>
      </c>
      <c r="H90" s="17">
        <f>Details2!H1422</f>
        <v>14978</v>
      </c>
      <c r="I90" s="17">
        <f>Details2!I1422</f>
        <v>14698</v>
      </c>
      <c r="J90" s="17">
        <f>Details2!J1422</f>
        <v>15257</v>
      </c>
      <c r="K90" s="17">
        <f>Details2!K1422</f>
        <v>0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295792</v>
      </c>
      <c r="G91" s="17">
        <f>Details2!G1423</f>
        <v>236325</v>
      </c>
      <c r="H91" s="17">
        <f>Details2!H1423</f>
        <v>213735</v>
      </c>
      <c r="I91" s="17">
        <f>Details2!I1423</f>
        <v>205156</v>
      </c>
      <c r="J91" s="17">
        <f>Details2!J1423</f>
        <v>211610</v>
      </c>
      <c r="K91" s="17">
        <f>Details2!K1423</f>
        <v>0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93908</v>
      </c>
      <c r="G92" s="17">
        <f>Details2!G1424</f>
        <v>68013</v>
      </c>
      <c r="H92" s="17">
        <f>Details2!H1424</f>
        <v>37220</v>
      </c>
      <c r="I92" s="17">
        <f>Details2!I1424</f>
        <v>62559</v>
      </c>
      <c r="J92" s="17">
        <f>Details2!J1424</f>
        <v>58149</v>
      </c>
      <c r="K92" s="17">
        <f>Details2!K1424</f>
        <v>29477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51379</v>
      </c>
      <c r="G93" s="17">
        <f>Details2!G1425</f>
        <v>53235</v>
      </c>
      <c r="H93" s="17">
        <f>Details2!H1425</f>
        <v>50689</v>
      </c>
      <c r="I93" s="17">
        <f>Details2!I1425</f>
        <v>42533</v>
      </c>
      <c r="J93" s="17">
        <f>Details2!J1425</f>
        <v>42348</v>
      </c>
      <c r="K93" s="17">
        <f>Details2!K1425</f>
        <v>74726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140436</v>
      </c>
      <c r="G94" s="17">
        <f>Details2!G1426</f>
        <v>135748</v>
      </c>
      <c r="H94" s="17">
        <f>Details2!H1426</f>
        <v>135814</v>
      </c>
      <c r="I94" s="17">
        <f>Details2!I1426</f>
        <v>133325</v>
      </c>
      <c r="J94" s="17">
        <f>Details2!J1426</f>
        <v>140914</v>
      </c>
      <c r="K94" s="17">
        <f>Details2!K1426</f>
        <v>1661694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270046</v>
      </c>
      <c r="G95" s="17">
        <f>Details2!G1427</f>
        <v>288974</v>
      </c>
      <c r="H95" s="17">
        <f>Details2!H1427</f>
        <v>253039</v>
      </c>
      <c r="I95" s="17">
        <f>Details2!I1427</f>
        <v>265043</v>
      </c>
      <c r="J95" s="17">
        <f>Details2!J1427</f>
        <v>306613</v>
      </c>
      <c r="K95" s="17">
        <f>Details2!K1427</f>
        <v>0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210648</v>
      </c>
      <c r="G96" s="17">
        <f>Details2!G1428</f>
        <v>195780</v>
      </c>
      <c r="H96" s="17">
        <f>Details2!H1428</f>
        <v>181765</v>
      </c>
      <c r="I96" s="17">
        <f>Details2!I1428</f>
        <v>164691</v>
      </c>
      <c r="J96" s="17">
        <f>Details2!J1428</f>
        <v>173492</v>
      </c>
      <c r="K96" s="17">
        <f>Details2!K1428</f>
        <v>254510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59148</v>
      </c>
      <c r="G97" s="17">
        <f>Details2!G1429</f>
        <v>53899</v>
      </c>
      <c r="H97" s="17">
        <f>Details2!H1429</f>
        <v>50785</v>
      </c>
      <c r="I97" s="17">
        <f>Details2!I1429</f>
        <v>52660</v>
      </c>
      <c r="J97" s="17">
        <f>Details2!J1429</f>
        <v>53366</v>
      </c>
      <c r="K97" s="17">
        <f>Details2!K1429</f>
        <v>0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40042</v>
      </c>
      <c r="G98" s="17">
        <f>Details2!G1430</f>
        <v>32382</v>
      </c>
      <c r="H98" s="17">
        <f>Details2!H1430</f>
        <v>28147</v>
      </c>
      <c r="I98" s="17">
        <f>Details2!I1430</f>
        <v>25949</v>
      </c>
      <c r="J98" s="17">
        <f>Details2!J1430</f>
        <v>29283</v>
      </c>
      <c r="K98" s="17">
        <f>Details2!K1430</f>
        <v>18647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358104</v>
      </c>
      <c r="G99" s="17">
        <f>Details2!G1431</f>
        <v>292238</v>
      </c>
      <c r="H99" s="17">
        <f>Details2!H1431</f>
        <v>286004</v>
      </c>
      <c r="I99" s="17">
        <f>Details2!I1431</f>
        <v>276118</v>
      </c>
      <c r="J99" s="17">
        <f>Details2!J1431</f>
        <v>279686</v>
      </c>
      <c r="K99" s="17">
        <f>Details2!K1431</f>
        <v>0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27694</v>
      </c>
      <c r="G100" s="17">
        <f>Details2!G1432</f>
        <v>19709</v>
      </c>
      <c r="H100" s="17">
        <f>Details2!H1432</f>
        <v>18799</v>
      </c>
      <c r="I100" s="17">
        <f>Details2!I1432</f>
        <v>17019</v>
      </c>
      <c r="J100" s="17">
        <f>Details2!J1432</f>
        <v>18016</v>
      </c>
      <c r="K100" s="17">
        <f>Details2!K1432</f>
        <v>0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53925</v>
      </c>
      <c r="G106" s="17">
        <f>Details2!G1438</f>
        <v>40183</v>
      </c>
      <c r="H106" s="17">
        <f>Details2!H1438</f>
        <v>35213</v>
      </c>
      <c r="I106" s="17">
        <f>Details2!I1438</f>
        <v>32452</v>
      </c>
      <c r="J106" s="17">
        <f>Details2!J1438</f>
        <v>36321</v>
      </c>
      <c r="K106" s="17">
        <f>Details2!K1438</f>
        <v>0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I</v>
      </c>
      <c r="F113" s="17">
        <f>Details2!F1445</f>
        <v>49567</v>
      </c>
      <c r="G113" s="17">
        <f>Details2!G1445</f>
        <v>35857</v>
      </c>
      <c r="H113" s="17" t="str">
        <f>Details2!H1445</f>
        <v>NULL</v>
      </c>
      <c r="I113" s="17" t="str">
        <f>Details2!I1445</f>
        <v>NULL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133089</v>
      </c>
      <c r="G114" s="17">
        <f>Details2!G1446</f>
        <v>123799</v>
      </c>
      <c r="H114" s="17">
        <f>Details2!H1446</f>
        <v>128932</v>
      </c>
      <c r="I114" s="17">
        <f>Details2!I1446</f>
        <v>110586</v>
      </c>
      <c r="J114" s="17">
        <f>Details2!J1446</f>
        <v>96567</v>
      </c>
      <c r="K114" s="17">
        <f>Details2!K1446</f>
        <v>123795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70477</v>
      </c>
      <c r="G115" s="17">
        <f>Details2!G1447</f>
        <v>57311</v>
      </c>
      <c r="H115" s="17">
        <f>Details2!H1447</f>
        <v>65353</v>
      </c>
      <c r="I115" s="17">
        <f>Details2!I1447</f>
        <v>48071</v>
      </c>
      <c r="J115" s="17">
        <f>Details2!J1447</f>
        <v>57099</v>
      </c>
      <c r="K115" s="17">
        <f>Details2!K1447</f>
        <v>78343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>
        <f>Details2!G1448</f>
        <v>3259</v>
      </c>
      <c r="H116" s="17">
        <f>Details2!H1448</f>
        <v>4499</v>
      </c>
      <c r="I116" s="17">
        <f>Details2!I1448</f>
        <v>4185</v>
      </c>
      <c r="J116" s="17">
        <f>Details2!J1448</f>
        <v>4481</v>
      </c>
      <c r="K116" s="17">
        <f>Details2!K1448</f>
        <v>0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51798</v>
      </c>
      <c r="G117" s="17">
        <f>Details2!G1449</f>
        <v>41201</v>
      </c>
      <c r="H117" s="17">
        <f>Details2!H1449</f>
        <v>34874</v>
      </c>
      <c r="I117" s="17">
        <f>Details2!I1449</f>
        <v>33658</v>
      </c>
      <c r="J117" s="17">
        <f>Details2!J1449</f>
        <v>31253</v>
      </c>
      <c r="K117" s="17">
        <f>Details2!K1449</f>
        <v>1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111845</v>
      </c>
      <c r="G118" s="17">
        <f>Details2!G1450</f>
        <v>116049</v>
      </c>
      <c r="H118" s="17">
        <f>Details2!H1450</f>
        <v>127711</v>
      </c>
      <c r="I118" s="17">
        <f>Details2!I1450</f>
        <v>110152</v>
      </c>
      <c r="J118" s="17">
        <f>Details2!J1450</f>
        <v>108958</v>
      </c>
      <c r="K118" s="17">
        <f>Details2!K1450</f>
        <v>111481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34481</v>
      </c>
      <c r="G119" s="17">
        <f>Details2!G1451</f>
        <v>39095</v>
      </c>
      <c r="H119" s="17">
        <f>Details2!H1451</f>
        <v>41133</v>
      </c>
      <c r="I119" s="17">
        <f>Details2!I1451</f>
        <v>34439</v>
      </c>
      <c r="J119" s="17">
        <f>Details2!J1451</f>
        <v>24181</v>
      </c>
      <c r="K119" s="17">
        <f>Details2!K1451</f>
        <v>24055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374677</v>
      </c>
      <c r="G120" s="17">
        <f>Details2!G1452</f>
        <v>237523</v>
      </c>
      <c r="H120" s="17">
        <f>Details2!H1452</f>
        <v>381609</v>
      </c>
      <c r="I120" s="17">
        <f>Details2!I1452</f>
        <v>363233</v>
      </c>
      <c r="J120" s="17">
        <f>Details2!J1452</f>
        <v>365998</v>
      </c>
      <c r="K120" s="17">
        <f>Details2!K1452</f>
        <v>299425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18698</v>
      </c>
      <c r="G121" s="17">
        <f>Details2!G1453</f>
        <v>37457</v>
      </c>
      <c r="H121" s="17">
        <f>Details2!H1453</f>
        <v>38181</v>
      </c>
      <c r="I121" s="17">
        <f>Details2!I1453</f>
        <v>31247</v>
      </c>
      <c r="J121" s="17">
        <f>Details2!J1453</f>
        <v>13612</v>
      </c>
      <c r="K121" s="17">
        <f>Details2!K1453</f>
        <v>23518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19920</v>
      </c>
      <c r="G122" s="17">
        <f>Details2!G1454</f>
        <v>22718</v>
      </c>
      <c r="H122" s="17" t="str">
        <f>Details2!H1454</f>
        <v>NULL</v>
      </c>
      <c r="I122" s="17" t="str">
        <f>Details2!I1454</f>
        <v>NULL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41103</v>
      </c>
      <c r="G123" s="17">
        <f>Details2!G1455</f>
        <v>85449</v>
      </c>
      <c r="H123" s="17">
        <f>Details2!H1455</f>
        <v>92775</v>
      </c>
      <c r="I123" s="17">
        <f>Details2!I1455</f>
        <v>88649</v>
      </c>
      <c r="J123" s="17">
        <f>Details2!J1455</f>
        <v>93766</v>
      </c>
      <c r="K123" s="17">
        <f>Details2!K1455</f>
        <v>92804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122483</v>
      </c>
      <c r="G124" s="17">
        <f>Details2!G1456</f>
        <v>124383</v>
      </c>
      <c r="H124" s="17">
        <f>Details2!H1456</f>
        <v>130815</v>
      </c>
      <c r="I124" s="17">
        <f>Details2!I1456</f>
        <v>134430</v>
      </c>
      <c r="J124" s="17">
        <f>Details2!J1456</f>
        <v>153881</v>
      </c>
      <c r="K124" s="17">
        <f>Details2!K1456</f>
        <v>150683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13409</v>
      </c>
      <c r="G125" s="17" t="str">
        <f>Details2!G1457</f>
        <v>NULL</v>
      </c>
      <c r="H125" s="17" t="str">
        <f>Details2!H1457</f>
        <v>NULL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13023</v>
      </c>
      <c r="G126" s="17">
        <f>Details2!G1458</f>
        <v>24659</v>
      </c>
      <c r="H126" s="17">
        <f>Details2!H1458</f>
        <v>28298</v>
      </c>
      <c r="I126" s="17">
        <f>Details2!I1458</f>
        <v>32783</v>
      </c>
      <c r="J126" s="17">
        <f>Details2!J1458</f>
        <v>18899</v>
      </c>
      <c r="K126" s="17">
        <f>Details2!K1458</f>
        <v>50269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93520</v>
      </c>
      <c r="G127" s="17">
        <f>Details2!G1459</f>
        <v>105297</v>
      </c>
      <c r="H127" s="17">
        <f>Details2!H1459</f>
        <v>93623</v>
      </c>
      <c r="I127" s="17">
        <f>Details2!I1459</f>
        <v>79985</v>
      </c>
      <c r="J127" s="17">
        <f>Details2!J1459</f>
        <v>122378</v>
      </c>
      <c r="K127" s="17">
        <f>Details2!K1459</f>
        <v>132648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28204</v>
      </c>
      <c r="G128" s="17">
        <f>Details2!G1460</f>
        <v>24953</v>
      </c>
      <c r="H128" s="17">
        <f>Details2!H1460</f>
        <v>24794</v>
      </c>
      <c r="I128" s="17">
        <f>Details2!I1460</f>
        <v>26404</v>
      </c>
      <c r="J128" s="17">
        <f>Details2!J1460</f>
        <v>24428</v>
      </c>
      <c r="K128" s="17">
        <f>Details2!K1460</f>
        <v>21342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21552</v>
      </c>
      <c r="G129" s="17">
        <f>Details2!G1461</f>
        <v>21121</v>
      </c>
      <c r="H129" s="17">
        <f>Details2!H1461</f>
        <v>46578</v>
      </c>
      <c r="I129" s="17">
        <f>Details2!I1461</f>
        <v>35999</v>
      </c>
      <c r="J129" s="17">
        <f>Details2!J1461</f>
        <v>37669</v>
      </c>
      <c r="K129" s="17">
        <f>Details2!K1461</f>
        <v>14397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32473</v>
      </c>
      <c r="G130" s="17">
        <f>Details2!G1462</f>
        <v>30120</v>
      </c>
      <c r="H130" s="17">
        <f>Details2!H1462</f>
        <v>22470</v>
      </c>
      <c r="I130" s="17">
        <f>Details2!I1462</f>
        <v>20277</v>
      </c>
      <c r="J130" s="17">
        <f>Details2!J1462</f>
        <v>14232</v>
      </c>
      <c r="K130" s="17">
        <f>Details2!K1462</f>
        <v>18787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15221</v>
      </c>
      <c r="G131" s="17">
        <f>Details2!G1463</f>
        <v>28692</v>
      </c>
      <c r="H131" s="17">
        <f>Details2!H1463</f>
        <v>27413</v>
      </c>
      <c r="I131" s="17">
        <f>Details2!I1463</f>
        <v>23722</v>
      </c>
      <c r="J131" s="17">
        <f>Details2!J1463</f>
        <v>17728</v>
      </c>
      <c r="K131" s="17">
        <f>Details2!K1463</f>
        <v>16934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0</v>
      </c>
      <c r="G132" s="17" t="str">
        <f>Details2!G1464</f>
        <v>NULL</v>
      </c>
      <c r="H132" s="17" t="str">
        <f>Details2!H1464</f>
        <v>NULL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19080</v>
      </c>
      <c r="G133" s="17">
        <f>Details2!G1465</f>
        <v>17528</v>
      </c>
      <c r="H133" s="17">
        <f>Details2!H1465</f>
        <v>20016</v>
      </c>
      <c r="I133" s="17">
        <f>Details2!I1465</f>
        <v>14398</v>
      </c>
      <c r="J133" s="17">
        <f>Details2!J1465</f>
        <v>15611</v>
      </c>
      <c r="K133" s="17">
        <f>Details2!K1465</f>
        <v>14824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187610</v>
      </c>
      <c r="G134" s="17">
        <f>Details2!G1466</f>
        <v>211554</v>
      </c>
      <c r="H134" s="17">
        <f>Details2!H1466</f>
        <v>393100</v>
      </c>
      <c r="I134" s="17">
        <f>Details2!I1466</f>
        <v>400000</v>
      </c>
      <c r="J134" s="17">
        <f>Details2!J1466</f>
        <v>405949</v>
      </c>
      <c r="K134" s="17">
        <f>Details2!K1466</f>
        <v>313297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98996</v>
      </c>
      <c r="G135" s="17">
        <f>Details2!G1467</f>
        <v>99563</v>
      </c>
      <c r="H135" s="17">
        <f>Details2!H1467</f>
        <v>93952</v>
      </c>
      <c r="I135" s="17">
        <f>Details2!I1467</f>
        <v>90000</v>
      </c>
      <c r="J135" s="17">
        <f>Details2!J1467</f>
        <v>81580</v>
      </c>
      <c r="K135" s="17">
        <f>Details2!K1467</f>
        <v>85394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12399</v>
      </c>
      <c r="G136" s="17">
        <f>Details2!G1468</f>
        <v>35064</v>
      </c>
      <c r="H136" s="17">
        <f>Details2!H1468</f>
        <v>33631</v>
      </c>
      <c r="I136" s="17">
        <f>Details2!I1468</f>
        <v>33774</v>
      </c>
      <c r="J136" s="17">
        <f>Details2!J1468</f>
        <v>21870</v>
      </c>
      <c r="K136" s="17">
        <f>Details2!K1468</f>
        <v>23437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45395</v>
      </c>
      <c r="G137" s="17">
        <f>Details2!G1469</f>
        <v>31316</v>
      </c>
      <c r="H137" s="17">
        <f>Details2!H1469</f>
        <v>38673</v>
      </c>
      <c r="I137" s="17">
        <f>Details2!I1469</f>
        <v>35738</v>
      </c>
      <c r="J137" s="17">
        <f>Details2!J1469</f>
        <v>31925</v>
      </c>
      <c r="K137" s="17">
        <f>Details2!K1469</f>
        <v>27451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0</v>
      </c>
      <c r="G138" s="17" t="str">
        <f>Details2!G1470</f>
        <v>NULL</v>
      </c>
      <c r="H138" s="17" t="str">
        <f>Details2!H1470</f>
        <v>NULL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13468</v>
      </c>
      <c r="G139" s="17">
        <f>Details2!G1471</f>
        <v>10099</v>
      </c>
      <c r="H139" s="17">
        <f>Details2!H1471</f>
        <v>17328</v>
      </c>
      <c r="I139" s="17">
        <f>Details2!I1471</f>
        <v>11034</v>
      </c>
      <c r="J139" s="17">
        <f>Details2!J1471</f>
        <v>11575</v>
      </c>
      <c r="K139" s="17">
        <f>Details2!K1471</f>
        <v>13705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3513</v>
      </c>
      <c r="G140" s="17">
        <f>Details2!G1472</f>
        <v>3705</v>
      </c>
      <c r="H140" s="17" t="str">
        <f>Details2!H1472</f>
        <v>NULL</v>
      </c>
      <c r="I140" s="17" t="str">
        <f>Details2!I1472</f>
        <v>NULL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29005</v>
      </c>
      <c r="G141" s="17">
        <f>Details2!G1473</f>
        <v>30501</v>
      </c>
      <c r="H141" s="17">
        <f>Details2!H1473</f>
        <v>29217</v>
      </c>
      <c r="I141" s="17">
        <f>Details2!I1473</f>
        <v>19833</v>
      </c>
      <c r="J141" s="17">
        <f>Details2!J1473</f>
        <v>19524</v>
      </c>
      <c r="K141" s="17">
        <f>Details2!K1473</f>
        <v>18955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33296</v>
      </c>
      <c r="G143" s="17">
        <f>Details2!G1475</f>
        <v>35942</v>
      </c>
      <c r="H143" s="17">
        <f>Details2!H1475</f>
        <v>33660</v>
      </c>
      <c r="I143" s="17">
        <f>Details2!I1475</f>
        <v>29181</v>
      </c>
      <c r="J143" s="17">
        <f>Details2!J1475</f>
        <v>28844</v>
      </c>
      <c r="K143" s="17">
        <f>Details2!K1475</f>
        <v>29949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109127</v>
      </c>
      <c r="G146" s="17">
        <f>Details2!G1478</f>
        <v>171493</v>
      </c>
      <c r="H146" s="17">
        <f>Details2!H1478</f>
        <v>218322</v>
      </c>
      <c r="I146" s="17">
        <f>Details2!I1478</f>
        <v>387910</v>
      </c>
      <c r="J146" s="17">
        <f>Details2!J1478</f>
        <v>205088</v>
      </c>
      <c r="K146" s="17">
        <f>Details2!K1478</f>
        <v>415788</v>
      </c>
      <c r="L146" s="26"/>
    </row>
    <row r="147" spans="2:12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257761</v>
      </c>
      <c r="G147" s="17">
        <f>Details2!G1479</f>
        <v>248216</v>
      </c>
      <c r="H147" s="17">
        <f>Details2!H1479</f>
        <v>249121</v>
      </c>
      <c r="I147" s="17">
        <f>Details2!I1479</f>
        <v>297520</v>
      </c>
      <c r="J147" s="17">
        <f>Details2!J1479</f>
        <v>230159</v>
      </c>
      <c r="K147" s="17">
        <f>Details2!K1479</f>
        <v>223859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1588877</v>
      </c>
      <c r="G151" s="18">
        <f t="shared" si="0"/>
        <v>1595997</v>
      </c>
      <c r="H151" s="18">
        <f t="shared" si="0"/>
        <v>1538907</v>
      </c>
      <c r="I151" s="18">
        <f t="shared" si="0"/>
        <v>1487290</v>
      </c>
      <c r="J151" s="18">
        <f t="shared" si="0"/>
        <v>1524384</v>
      </c>
      <c r="K151" s="18">
        <f t="shared" si="0"/>
        <v>1484385</v>
      </c>
      <c r="L151" s="2"/>
    </row>
    <row r="152" spans="2:12" x14ac:dyDescent="0.2">
      <c r="B152" s="14" t="s">
        <v>135</v>
      </c>
      <c r="C152" s="9"/>
      <c r="F152" s="18">
        <f>SUM(F71:F117)</f>
        <v>3918130</v>
      </c>
      <c r="G152" s="18">
        <f t="shared" ref="G152:K152" si="1">SUM(G71:G117)</f>
        <v>3163675</v>
      </c>
      <c r="H152" s="18">
        <f t="shared" si="1"/>
        <v>2831845</v>
      </c>
      <c r="I152" s="18">
        <f t="shared" si="1"/>
        <v>2700889</v>
      </c>
      <c r="J152" s="18">
        <f t="shared" si="1"/>
        <v>2827509</v>
      </c>
      <c r="K152" s="18">
        <f t="shared" si="1"/>
        <v>2724887</v>
      </c>
      <c r="L152" s="21"/>
    </row>
    <row r="153" spans="2:12" x14ac:dyDescent="0.2">
      <c r="B153" s="14" t="s">
        <v>427</v>
      </c>
      <c r="C153" s="9"/>
      <c r="F153" s="18">
        <f>SUM(F146:F147)</f>
        <v>366888</v>
      </c>
      <c r="G153" s="18">
        <f t="shared" ref="G153:K153" si="2">SUM(G146:G147)</f>
        <v>419709</v>
      </c>
      <c r="H153" s="18">
        <f t="shared" si="2"/>
        <v>467443</v>
      </c>
      <c r="I153" s="18">
        <f t="shared" si="2"/>
        <v>685430</v>
      </c>
      <c r="J153" s="18">
        <f t="shared" si="2"/>
        <v>435247</v>
      </c>
      <c r="K153" s="18">
        <f t="shared" si="2"/>
        <v>639647</v>
      </c>
      <c r="L153" s="21"/>
    </row>
    <row r="154" spans="2:12" x14ac:dyDescent="0.2">
      <c r="B154" s="14" t="s">
        <v>311</v>
      </c>
      <c r="C154" s="9"/>
      <c r="F154" s="18">
        <f>SUM(F118:F145)</f>
        <v>1383371</v>
      </c>
      <c r="G154" s="18">
        <f t="shared" ref="G154:K154" si="3">SUM(G118:G145)</f>
        <v>1372788</v>
      </c>
      <c r="H154" s="18">
        <f t="shared" si="3"/>
        <v>1714977</v>
      </c>
      <c r="I154" s="18">
        <f t="shared" si="3"/>
        <v>1615278</v>
      </c>
      <c r="J154" s="18">
        <f t="shared" si="3"/>
        <v>1612608</v>
      </c>
      <c r="K154" s="18">
        <f t="shared" si="3"/>
        <v>1483355</v>
      </c>
      <c r="L154" s="27"/>
    </row>
    <row r="155" spans="2:12" x14ac:dyDescent="0.2">
      <c r="B155" s="14" t="s">
        <v>139</v>
      </c>
      <c r="C155" s="9"/>
      <c r="F155" s="18">
        <f>SUM(F5:F147)</f>
        <v>7257266</v>
      </c>
      <c r="G155" s="18">
        <f t="shared" ref="G155:K155" si="4">SUM(G5:G147)</f>
        <v>6552169</v>
      </c>
      <c r="H155" s="18">
        <f t="shared" si="4"/>
        <v>6553172</v>
      </c>
      <c r="I155" s="18">
        <f t="shared" si="4"/>
        <v>6488887</v>
      </c>
      <c r="J155" s="18">
        <f t="shared" si="4"/>
        <v>6399748</v>
      </c>
      <c r="K155" s="18">
        <f t="shared" si="4"/>
        <v>6332274</v>
      </c>
      <c r="L155" s="2"/>
    </row>
    <row r="156" spans="2:12" x14ac:dyDescent="0.2">
      <c r="L156" s="2"/>
    </row>
    <row r="157" spans="2:12" x14ac:dyDescent="0.2">
      <c r="B157" s="15" t="s">
        <v>392</v>
      </c>
      <c r="C157" s="3"/>
      <c r="D157" s="3"/>
      <c r="E157" s="3"/>
      <c r="F157" s="43" t="str">
        <f>IF(F151='Claims per Disp or Visits'!L14,"yes","no")</f>
        <v>yes</v>
      </c>
      <c r="G157" s="43" t="str">
        <f>IF(G151='Claims per Disp or Visits'!M14,"yes","no")</f>
        <v>yes</v>
      </c>
      <c r="H157" s="43" t="str">
        <f>IF(H151='Claims per Disp or Visits'!N14,"yes","no")</f>
        <v>yes</v>
      </c>
      <c r="I157" s="43" t="str">
        <f>IF(I151='Claims per Disp or Visits'!O14,"yes","no")</f>
        <v>yes</v>
      </c>
      <c r="J157" s="43" t="str">
        <f>IF(J151='Claims per Disp or Visits'!P14,"yes","no")</f>
        <v>yes</v>
      </c>
      <c r="K157" s="43" t="str">
        <f>IF(K151='Claims per Disp or Visits'!Q14,"yes","no")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IF(F152='Claims per Disp or Visits'!L15,"yes","no")</f>
        <v>yes</v>
      </c>
      <c r="G158" s="43" t="str">
        <f>IF(G152='Claims per Disp or Visits'!M15,"yes","no")</f>
        <v>yes</v>
      </c>
      <c r="H158" s="43" t="str">
        <f>IF(H152='Claims per Disp or Visits'!N15,"yes","no")</f>
        <v>yes</v>
      </c>
      <c r="I158" s="43" t="str">
        <f>IF(I152='Claims per Disp or Visits'!O15,"yes","no")</f>
        <v>yes</v>
      </c>
      <c r="J158" s="43" t="str">
        <f>IF(J152='Claims per Disp or Visits'!P15,"yes","no")</f>
        <v>yes</v>
      </c>
      <c r="K158" s="43" t="str">
        <f>IF(K152='Claims per Disp or Visits'!Q15,"yes","no")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IF(F154='Claims per Disp or Visits'!L16,"yes","no")</f>
        <v>yes</v>
      </c>
      <c r="G159" s="43" t="str">
        <f>IF(G154='Claims per Disp or Visits'!M16,"yes","no")</f>
        <v>yes</v>
      </c>
      <c r="H159" s="43" t="str">
        <f>IF(H154='Claims per Disp or Visits'!N16,"yes","no")</f>
        <v>yes</v>
      </c>
      <c r="I159" s="43" t="str">
        <f>IF(I154='Claims per Disp or Visits'!O16,"yes","no")</f>
        <v>yes</v>
      </c>
      <c r="J159" s="43" t="str">
        <f>IF(J154='Claims per Disp or Visits'!P16,"yes","no")</f>
        <v>yes</v>
      </c>
      <c r="K159" s="43" t="str">
        <f>IF(K154='Claims per Disp or Visits'!Q16,"yes","no")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IF(F153='Claims per Disp or Visits'!L17,"yes","no")</f>
        <v>yes</v>
      </c>
      <c r="G160" s="43" t="str">
        <f>IF(G153='Claims per Disp or Visits'!M17,"yes","no")</f>
        <v>yes</v>
      </c>
      <c r="H160" s="43" t="str">
        <f>IF(H153='Claims per Disp or Visits'!N17,"yes","no")</f>
        <v>yes</v>
      </c>
      <c r="I160" s="43" t="str">
        <f>IF(I153='Claims per Disp or Visits'!O17,"yes","no")</f>
        <v>yes</v>
      </c>
      <c r="J160" s="43" t="str">
        <f>IF(J153='Claims per Disp or Visits'!P17,"yes","no")</f>
        <v>yes</v>
      </c>
      <c r="K160" s="43" t="str">
        <f>IF(K153='Claims per Disp or Visits'!Q17,"yes","no")</f>
        <v>yes</v>
      </c>
      <c r="L160" s="27"/>
    </row>
    <row r="161" spans="2:11" x14ac:dyDescent="0.2">
      <c r="B161" s="15" t="s">
        <v>395</v>
      </c>
      <c r="F161" s="43" t="str">
        <f>IF(F155='Claims per Disp or Visits'!L18,"yes","no")</f>
        <v>yes</v>
      </c>
      <c r="G161" s="43" t="str">
        <f>IF(G155='Claims per Disp or Visits'!M18,"yes","no")</f>
        <v>yes</v>
      </c>
      <c r="H161" s="43" t="str">
        <f>IF(H155='Claims per Disp or Visits'!N18,"yes","no")</f>
        <v>yes</v>
      </c>
      <c r="I161" s="43" t="str">
        <f>IF(I155='Claims per Disp or Visits'!O18,"yes","no")</f>
        <v>yes</v>
      </c>
      <c r="J161" s="43" t="str">
        <f>IF(J155='Claims per Disp or Visits'!P18,"yes","no")</f>
        <v>yes</v>
      </c>
      <c r="K161" s="43" t="str">
        <f>IF(K155='Claims per Disp or Visits'!Q18,"yes","no")</f>
        <v>yes</v>
      </c>
    </row>
    <row r="162" spans="2:11" x14ac:dyDescent="0.2">
      <c r="K162" s="43"/>
    </row>
  </sheetData>
  <sheetProtection algorithmName="SHA-512" hashValue="BJXvP1tn/cZCOTKpaYavQG6Kt76qpi1mhDvLv4tjswKEjaZhI+hXEBHBjg8Yuoy14aahq5Rm2lG0eqEdv44HKg==" saltValue="UcX3gZInYRxp3SXMMY1qUQ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9" t="s">
        <v>459</v>
      </c>
    </row>
    <row r="3" spans="1:12" x14ac:dyDescent="0.2">
      <c r="B3" s="6" t="s">
        <v>4</v>
      </c>
      <c r="C3" s="45" t="s">
        <v>8</v>
      </c>
      <c r="D3" s="45" t="s">
        <v>9</v>
      </c>
      <c r="E3" s="45" t="s">
        <v>289</v>
      </c>
      <c r="F3" s="45"/>
      <c r="G3" s="6" t="s">
        <v>391</v>
      </c>
      <c r="H3" s="45"/>
      <c r="I3" s="6"/>
      <c r="J3" s="6"/>
      <c r="K3" s="6"/>
      <c r="L3" s="6"/>
    </row>
    <row r="4" spans="1:12" x14ac:dyDescent="0.2">
      <c r="B4" s="6"/>
      <c r="C4" s="6"/>
      <c r="D4" s="6"/>
      <c r="E4" s="6"/>
      <c r="F4" s="117" t="s">
        <v>412</v>
      </c>
      <c r="G4" s="117" t="s">
        <v>418</v>
      </c>
      <c r="H4" s="117" t="s">
        <v>419</v>
      </c>
      <c r="I4" s="117" t="s">
        <v>434</v>
      </c>
      <c r="J4" s="117" t="s">
        <v>449</v>
      </c>
      <c r="K4" s="117" t="s">
        <v>456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6" t="str">
        <f>IF($E5="h",'OP Claims by DMISID'!F5/'OP Visits by DMISID'!F5," ")</f>
        <v xml:space="preserve"> </v>
      </c>
      <c r="G5" s="46" t="str">
        <f>IF($E5="h",'OP Claims by DMISID'!G5/'OP Visits by DMISID'!G5," ")</f>
        <v xml:space="preserve"> </v>
      </c>
      <c r="H5" s="46" t="str">
        <f>IF($E5="h",'OP Claims by DMISID'!H5/'OP Visits by DMISID'!H5," ")</f>
        <v xml:space="preserve"> </v>
      </c>
      <c r="I5" s="46">
        <f>'OP Claims by DMISID'!I5/'OP Visits by DMISID'!I5</f>
        <v>0.70318021201413428</v>
      </c>
      <c r="J5" s="46">
        <f>'OP Claims by DMISID'!J5/'OP Visits by DMISID'!J5</f>
        <v>0.60953351160915148</v>
      </c>
      <c r="K5" s="46">
        <f>'OP Claims by DMISID'!K5/'OP Visits by DMISID'!K5</f>
        <v>0.10140645805592544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6">
        <f>IF($E6="h",'OP Claims by DMISID'!F6/'OP Visits by DMISID'!F6," ")</f>
        <v>0.44944947696875559</v>
      </c>
      <c r="G6" s="46">
        <f>IF($E6="h",'OP Claims by DMISID'!G6/'OP Visits by DMISID'!G6," ")</f>
        <v>0.38480455604452496</v>
      </c>
      <c r="H6" s="46">
        <f>IF($E6="h",'OP Claims by DMISID'!H6/'OP Visits by DMISID'!H6," ")</f>
        <v>0.42566857881554498</v>
      </c>
      <c r="I6" s="46">
        <f>'OP Claims by DMISID'!I6/'OP Visits by DMISID'!I6</f>
        <v>0.74227387870660111</v>
      </c>
      <c r="J6" s="46">
        <f>IF($E6="h",'OP Claims by DMISID'!J6/'OP Visits by DMISID'!J6," ")</f>
        <v>0.39538782833779451</v>
      </c>
      <c r="K6" s="46">
        <f>'OP Claims by DMISID'!K6/'OP Visits by DMISID'!K6</f>
        <v>0.31191840198842108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6" t="str">
        <f>IF($E7="h",'OP Claims by DMISID'!F7/'OP Visits by DMISID'!F7," ")</f>
        <v xml:space="preserve"> </v>
      </c>
      <c r="G7" s="46" t="str">
        <f>IF($E7="h",'OP Claims by DMISID'!G7/'OP Visits by DMISID'!G7," ")</f>
        <v xml:space="preserve"> </v>
      </c>
      <c r="H7" s="46" t="str">
        <f>IF($E7="h",'OP Claims by DMISID'!H7/'OP Visits by DMISID'!H7," ")</f>
        <v xml:space="preserve"> </v>
      </c>
      <c r="I7" s="46">
        <f>'OP Claims by DMISID'!I7/'OP Visits by DMISID'!I7</f>
        <v>0.2799051466713508</v>
      </c>
      <c r="J7" s="46">
        <f>'OP Claims by DMISID'!J7/'OP Visits by DMISID'!J7</f>
        <v>0.25605611847233045</v>
      </c>
      <c r="K7" s="46">
        <f>'OP Claims by DMISID'!K7/'OP Visits by DMISID'!K7</f>
        <v>0.28011606402652894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6" t="str">
        <f>IF($E8="h",'OP Claims by DMISID'!F8/'OP Visits by DMISID'!F8," ")</f>
        <v xml:space="preserve"> </v>
      </c>
      <c r="G8" s="46" t="str">
        <f>IF($E8="h",'OP Claims by DMISID'!G8/'OP Visits by DMISID'!G8," ")</f>
        <v xml:space="preserve"> </v>
      </c>
      <c r="H8" s="46" t="str">
        <f>IF($E8="h",'OP Claims by DMISID'!H8/'OP Visits by DMISID'!H8," ")</f>
        <v xml:space="preserve"> </v>
      </c>
      <c r="I8" s="46">
        <f>'OP Claims by DMISID'!I8/'OP Visits by DMISID'!I8</f>
        <v>0.33386603668704834</v>
      </c>
      <c r="J8" s="46">
        <f>'OP Claims by DMISID'!J8/'OP Visits by DMISID'!J8</f>
        <v>0.27479702492477148</v>
      </c>
      <c r="K8" s="46">
        <f>'OP Claims by DMISID'!K8/'OP Visits by DMISID'!K8</f>
        <v>0.32285483000539666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6" t="str">
        <f>IF($E9="h",'OP Claims by DMISID'!F9/'OP Visits by DMISID'!F9," ")</f>
        <v xml:space="preserve"> </v>
      </c>
      <c r="G9" s="46" t="str">
        <f>IF($E9="h",'OP Claims by DMISID'!G9/'OP Visits by DMISID'!G9," ")</f>
        <v xml:space="preserve"> </v>
      </c>
      <c r="H9" s="46" t="str">
        <f>IF($E9="h",'OP Claims by DMISID'!H9/'OP Visits by DMISID'!H9," ")</f>
        <v xml:space="preserve"> </v>
      </c>
      <c r="I9" s="46">
        <f>'OP Claims by DMISID'!I9/'OP Visits by DMISID'!I9</f>
        <v>0.76231313014254254</v>
      </c>
      <c r="J9" s="46">
        <f>'OP Claims by DMISID'!J9/'OP Visits by DMISID'!J9</f>
        <v>0.53050955996706617</v>
      </c>
      <c r="K9" s="46">
        <f>'OP Claims by DMISID'!K9/'OP Visits by DMISID'!K9</f>
        <v>1.1197663096397274E-2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6">
        <f>IF($E10="h",'OP Claims by DMISID'!F10/'OP Visits by DMISID'!F10," ")</f>
        <v>0.23720702254701007</v>
      </c>
      <c r="G10" s="46">
        <f>IF($E10="h",'OP Claims by DMISID'!G10/'OP Visits by DMISID'!G10," ")</f>
        <v>0.18548807710762941</v>
      </c>
      <c r="H10" s="46">
        <f>IF($E10="h",'OP Claims by DMISID'!H10/'OP Visits by DMISID'!H10," ")</f>
        <v>0.22811385886480676</v>
      </c>
      <c r="I10" s="46">
        <f>'OP Claims by DMISID'!I10/'OP Visits by DMISID'!I10</f>
        <v>0.18346754726454628</v>
      </c>
      <c r="J10" s="46">
        <f>IF($E10="h",'OP Claims by DMISID'!J10/'OP Visits by DMISID'!J10," ")</f>
        <v>0.1979975457990813</v>
      </c>
      <c r="K10" s="46">
        <f>IF($E10="h",'OP Claims by DMISID'!K10/'OP Visits by DMISID'!K10," ")</f>
        <v>0.16763274421967184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6" t="str">
        <f>IF($E11="h",'OP Claims by DMISID'!F11/'OP Visits by DMISID'!F11," ")</f>
        <v xml:space="preserve"> </v>
      </c>
      <c r="G11" s="46" t="str">
        <f>IF($E11="h",'OP Claims by DMISID'!G11/'OP Visits by DMISID'!G11," ")</f>
        <v xml:space="preserve"> </v>
      </c>
      <c r="H11" s="46" t="str">
        <f>IF($E11="h",'OP Claims by DMISID'!H11/'OP Visits by DMISID'!H11," ")</f>
        <v xml:space="preserve"> </v>
      </c>
      <c r="I11" s="46">
        <f>'OP Claims by DMISID'!I11/'OP Visits by DMISID'!I11</f>
        <v>0.14326746323529413</v>
      </c>
      <c r="J11" s="46">
        <f>'OP Claims by DMISID'!J11/'OP Visits by DMISID'!J11</f>
        <v>0.14711501719526174</v>
      </c>
      <c r="K11" s="46">
        <f>'OP Claims by DMISID'!K11/'OP Visits by DMISID'!K11</f>
        <v>0.19973122795229295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6" t="str">
        <f>IF($E12="h",'OP Claims by DMISID'!F12/'OP Visits by DMISID'!F12," ")</f>
        <v xml:space="preserve"> </v>
      </c>
      <c r="G12" s="46" t="str">
        <f>IF($E12="h",'OP Claims by DMISID'!G12/'OP Visits by DMISID'!G12," ")</f>
        <v xml:space="preserve"> </v>
      </c>
      <c r="H12" s="46" t="str">
        <f>IF($E12="h",'OP Claims by DMISID'!H12/'OP Visits by DMISID'!H12," ")</f>
        <v xml:space="preserve"> </v>
      </c>
      <c r="I12" s="46">
        <f>'OP Claims by DMISID'!I12/'OP Visits by DMISID'!I12</f>
        <v>0.12895927601809956</v>
      </c>
      <c r="J12" s="46">
        <f>'OP Claims by DMISID'!J12/'OP Visits by DMISID'!J12</f>
        <v>0.16072229699416779</v>
      </c>
      <c r="K12" s="46">
        <f>'OP Claims by DMISID'!K12/'OP Visits by DMISID'!K12</f>
        <v>0.118049717785517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6" t="str">
        <f>IF($E13="h",'OP Claims by DMISID'!F13/'OP Visits by DMISID'!F13," ")</f>
        <v xml:space="preserve"> </v>
      </c>
      <c r="G13" s="46" t="str">
        <f>IF($E13="h",'OP Claims by DMISID'!G13/'OP Visits by DMISID'!G13," ")</f>
        <v xml:space="preserve"> </v>
      </c>
      <c r="H13" s="46" t="str">
        <f>IF($E13="h",'OP Claims by DMISID'!H13/'OP Visits by DMISID'!H13," ")</f>
        <v xml:space="preserve"> </v>
      </c>
      <c r="I13" s="46">
        <f>'OP Claims by DMISID'!I13/'OP Visits by DMISID'!I13</f>
        <v>0.22261999469636701</v>
      </c>
      <c r="J13" s="46">
        <f>'OP Claims by DMISID'!J13/'OP Visits by DMISID'!J13</f>
        <v>0.1875</v>
      </c>
      <c r="K13" s="46">
        <f>'OP Claims by DMISID'!K13/'OP Visits by DMISID'!K13</f>
        <v>0.1728766489238602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6">
        <f>IF($E14="h",'OP Claims by DMISID'!F14/'OP Visits by DMISID'!F14," ")</f>
        <v>0.20808170703282267</v>
      </c>
      <c r="G14" s="46">
        <f>IF($E14="h",'OP Claims by DMISID'!G14/'OP Visits by DMISID'!G14," ")</f>
        <v>0.35829718763117391</v>
      </c>
      <c r="H14" s="46">
        <f>IF($E14="h",'OP Claims by DMISID'!H14/'OP Visits by DMISID'!H14," ")</f>
        <v>0.19884995675650405</v>
      </c>
      <c r="I14" s="46">
        <f>'OP Claims by DMISID'!I14/'OP Visits by DMISID'!I14</f>
        <v>0.18518905368706914</v>
      </c>
      <c r="J14" s="46">
        <f>'OP Claims by DMISID'!J14/'OP Visits by DMISID'!J14</f>
        <v>0.14207394530988834</v>
      </c>
      <c r="K14" s="46">
        <f>'OP Claims by DMISID'!K14/'OP Visits by DMISID'!K14</f>
        <v>6.851662343225684E-2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6" t="str">
        <f>IF($E15="h",'OP Claims by DMISID'!F15/'OP Visits by DMISID'!F15," ")</f>
        <v xml:space="preserve"> </v>
      </c>
      <c r="G15" s="46" t="str">
        <f>IF($E15="h",'OP Claims by DMISID'!G15/'OP Visits by DMISID'!G15," ")</f>
        <v xml:space="preserve"> </v>
      </c>
      <c r="H15" s="46" t="str">
        <f>IF($E15="h",'OP Claims by DMISID'!H15/'OP Visits by DMISID'!H15," ")</f>
        <v xml:space="preserve"> </v>
      </c>
      <c r="I15" s="46">
        <f>'OP Claims by DMISID'!I15/'OP Visits by DMISID'!I15</f>
        <v>1.27988614800759</v>
      </c>
      <c r="J15" s="46">
        <f>'OP Claims by DMISID'!J15/'OP Visits by DMISID'!J15</f>
        <v>1.1648340562897206</v>
      </c>
      <c r="K15" s="46">
        <f>'OP Claims by DMISID'!K15/'OP Visits by DMISID'!K15</f>
        <v>1.2289714918908028E-2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6">
        <f>IF($E16="h",'OP Claims by DMISID'!F16/'OP Visits by DMISID'!F16," ")</f>
        <v>0.20808306671265625</v>
      </c>
      <c r="G16" s="46">
        <f>IF($E16="h",'OP Claims by DMISID'!G16/'OP Visits by DMISID'!G16," ")</f>
        <v>0.1752417576203133</v>
      </c>
      <c r="H16" s="46">
        <f>IF($E16="h",'OP Claims by DMISID'!H16/'OP Visits by DMISID'!H16," ")</f>
        <v>0.19231660947788184</v>
      </c>
      <c r="I16" s="46">
        <f>'OP Claims by DMISID'!I16/'OP Visits by DMISID'!I16</f>
        <v>0.15238411617449904</v>
      </c>
      <c r="J16" s="46">
        <f>'OP Claims by DMISID'!J16/'OP Visits by DMISID'!J16</f>
        <v>0.12144050856899433</v>
      </c>
      <c r="K16" s="46">
        <f>'OP Claims by DMISID'!K16/'OP Visits by DMISID'!K16</f>
        <v>1.2047908431175881E-2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6" t="str">
        <f>IF($E17="h",'OP Claims by DMISID'!F17/'OP Visits by DMISID'!F17," ")</f>
        <v xml:space="preserve"> </v>
      </c>
      <c r="G17" s="46" t="str">
        <f>IF($E17="h",'OP Claims by DMISID'!G17/'OP Visits by DMISID'!G17," ")</f>
        <v xml:space="preserve"> </v>
      </c>
      <c r="H17" s="46" t="str">
        <f>IF($E17="h",'OP Claims by DMISID'!H17/'OP Visits by DMISID'!H17," ")</f>
        <v xml:space="preserve"> </v>
      </c>
      <c r="I17" s="46">
        <f>'OP Claims by DMISID'!I17/'OP Visits by DMISID'!I17</f>
        <v>0.29856386999244144</v>
      </c>
      <c r="J17" s="46">
        <f>'OP Claims by DMISID'!J17/'OP Visits by DMISID'!J17</f>
        <v>0.30779311549886423</v>
      </c>
      <c r="K17" s="46">
        <f>'OP Claims by DMISID'!K17/'OP Visits by DMISID'!K17</f>
        <v>8.8245675961877868E-3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6" t="str">
        <f>IF($E18="h",'OP Claims by DMISID'!F18/'OP Visits by DMISID'!F18," ")</f>
        <v xml:space="preserve"> </v>
      </c>
      <c r="G18" s="46" t="str">
        <f>IF($E18="h",'OP Claims by DMISID'!G18/'OP Visits by DMISID'!G18," ")</f>
        <v xml:space="preserve"> </v>
      </c>
      <c r="H18" s="46" t="str">
        <f>IF($E18="h",'OP Claims by DMISID'!H18/'OP Visits by DMISID'!H18," ")</f>
        <v xml:space="preserve"> </v>
      </c>
      <c r="I18" s="46">
        <f>'OP Claims by DMISID'!I18/'OP Visits by DMISID'!I18</f>
        <v>0.34403296242382375</v>
      </c>
      <c r="J18" s="46">
        <f>'OP Claims by DMISID'!J18/'OP Visits by DMISID'!J18</f>
        <v>0.24366779755542128</v>
      </c>
      <c r="K18" s="46">
        <f>'OP Claims by DMISID'!K18/'OP Visits by DMISID'!K18</f>
        <v>1.0458748541161684E-2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6" t="str">
        <f>IF($E19="h",'OP Claims by DMISID'!F19/'OP Visits by DMISID'!F19," ")</f>
        <v xml:space="preserve"> </v>
      </c>
      <c r="G19" s="46" t="str">
        <f>IF($E19="h",'OP Claims by DMISID'!G19/'OP Visits by DMISID'!G19," ")</f>
        <v xml:space="preserve"> </v>
      </c>
      <c r="H19" s="46" t="str">
        <f>IF($E19="h",'OP Claims by DMISID'!H19/'OP Visits by DMISID'!H19," ")</f>
        <v xml:space="preserve"> </v>
      </c>
      <c r="I19" s="46">
        <f>'OP Claims by DMISID'!I19/'OP Visits by DMISID'!I19</f>
        <v>0.54634039524826195</v>
      </c>
      <c r="J19" s="46">
        <f>'OP Claims by DMISID'!J19/'OP Visits by DMISID'!J19</f>
        <v>0.44936544936544937</v>
      </c>
      <c r="K19" s="46">
        <f>'OP Claims by DMISID'!K19/'OP Visits by DMISID'!K19</f>
        <v>8.6400174987696175E-3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6" t="str">
        <f>IF($E20="h",'OP Claims by DMISID'!F20/'OP Visits by DMISID'!F20," ")</f>
        <v xml:space="preserve"> </v>
      </c>
      <c r="G20" s="46" t="str">
        <f>IF($E20="h",'OP Claims by DMISID'!G20/'OP Visits by DMISID'!G20," ")</f>
        <v xml:space="preserve"> </v>
      </c>
      <c r="H20" s="46" t="str">
        <f>IF($E20="h",'OP Claims by DMISID'!H20/'OP Visits by DMISID'!H20," ")</f>
        <v xml:space="preserve"> </v>
      </c>
      <c r="I20" s="46">
        <f>'OP Claims by DMISID'!I20/'OP Visits by DMISID'!I20</f>
        <v>0.26990953581491917</v>
      </c>
      <c r="J20" s="46">
        <f>'OP Claims by DMISID'!J20/'OP Visits by DMISID'!J20</f>
        <v>0.21058979616451573</v>
      </c>
      <c r="K20" s="46">
        <f>'OP Claims by DMISID'!K20/'OP Visits by DMISID'!K20</f>
        <v>5.3850893407270485E-2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6" t="str">
        <f>IF($E21="h",'OP Claims by DMISID'!F21/'OP Visits by DMISID'!F21," ")</f>
        <v xml:space="preserve"> </v>
      </c>
      <c r="G21" s="46" t="str">
        <f>IF($E21="h",'OP Claims by DMISID'!G21/'OP Visits by DMISID'!G21," ")</f>
        <v xml:space="preserve"> </v>
      </c>
      <c r="H21" s="46" t="str">
        <f>IF($E21="h",'OP Claims by DMISID'!H21/'OP Visits by DMISID'!H21," ")</f>
        <v xml:space="preserve"> </v>
      </c>
      <c r="I21" s="46">
        <f>'OP Claims by DMISID'!I21/'OP Visits by DMISID'!I21</f>
        <v>0.64657920094878063</v>
      </c>
      <c r="J21" s="46">
        <f>'OP Claims by DMISID'!J21/'OP Visits by DMISID'!J21</f>
        <v>0.49471579548700373</v>
      </c>
      <c r="K21" s="46">
        <f>'OP Claims by DMISID'!K21/'OP Visits by DMISID'!K21</f>
        <v>2.015762352227948E-2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6">
        <f>IF($E22="h",'OP Claims by DMISID'!F22/'OP Visits by DMISID'!F22," ")</f>
        <v>0.32609151239958084</v>
      </c>
      <c r="G22" s="46">
        <f>IF($E22="h",'OP Claims by DMISID'!G22/'OP Visits by DMISID'!G22," ")</f>
        <v>0.32264855687606114</v>
      </c>
      <c r="H22" s="46">
        <f>IF($E22="h",'OP Claims by DMISID'!H22/'OP Visits by DMISID'!H22," ")</f>
        <v>0.22716304722509478</v>
      </c>
      <c r="I22" s="46">
        <f>IF($E22="h",'OP Claims by DMISID'!I22/'OP Visits by DMISID'!I22," ")</f>
        <v>0.239903918330581</v>
      </c>
      <c r="J22" s="46">
        <f>'OP Claims by DMISID'!J22/'OP Visits by DMISID'!J22</f>
        <v>0.26599193484620859</v>
      </c>
      <c r="K22" s="46">
        <f>'OP Claims by DMISID'!K22/'OP Visits by DMISID'!K22</f>
        <v>0.28303833637590287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6" t="str">
        <f>IF($E23="h",'OP Claims by DMISID'!F23/'OP Visits by DMISID'!F23," ")</f>
        <v xml:space="preserve"> </v>
      </c>
      <c r="G23" s="46" t="str">
        <f>IF($E23="h",'OP Claims by DMISID'!G23/'OP Visits by DMISID'!G23," ")</f>
        <v xml:space="preserve"> </v>
      </c>
      <c r="H23" s="46" t="str">
        <f>IF($E23="h",'OP Claims by DMISID'!H23/'OP Visits by DMISID'!H23," ")</f>
        <v xml:space="preserve"> </v>
      </c>
      <c r="I23" s="46" t="str">
        <f>IF($E23="h",'OP Claims by DMISID'!I23/'OP Visits by DMISID'!I23," ")</f>
        <v xml:space="preserve"> </v>
      </c>
      <c r="J23" s="46">
        <f>'OP Claims by DMISID'!J23/'OP Visits by DMISID'!J23</f>
        <v>0.28831554472364623</v>
      </c>
      <c r="K23" s="46">
        <f>'OP Claims by DMISID'!K23/'OP Visits by DMISID'!K23</f>
        <v>1.7177949653833898E-2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6" t="str">
        <f>IF($E24="h",'OP Claims by DMISID'!F24/'OP Visits by DMISID'!F24," ")</f>
        <v xml:space="preserve"> </v>
      </c>
      <c r="G24" s="46" t="str">
        <f>IF($E24="h",'OP Claims by DMISID'!G24/'OP Visits by DMISID'!G24," ")</f>
        <v xml:space="preserve"> </v>
      </c>
      <c r="H24" s="46" t="str">
        <f>IF($E24="h",'OP Claims by DMISID'!H24/'OP Visits by DMISID'!H24," ")</f>
        <v xml:space="preserve"> </v>
      </c>
      <c r="I24" s="46">
        <f>'OP Claims by DMISID'!I24/'OP Visits by DMISID'!I24</f>
        <v>0.31924610832368455</v>
      </c>
      <c r="J24" s="46">
        <f>'OP Claims by DMISID'!J24/'OP Visits by DMISID'!J24</f>
        <v>0.29933008526187577</v>
      </c>
      <c r="K24" s="46">
        <f>'OP Claims by DMISID'!K24/'OP Visits by DMISID'!K24</f>
        <v>1.9584366715128709E-2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6" t="str">
        <f>IF($E25="h",'OP Claims by DMISID'!F25/'OP Visits by DMISID'!F25," ")</f>
        <v xml:space="preserve"> </v>
      </c>
      <c r="G25" s="46" t="str">
        <f>IF($E25="h",'OP Claims by DMISID'!G25/'OP Visits by DMISID'!G25," ")</f>
        <v xml:space="preserve"> </v>
      </c>
      <c r="H25" s="46" t="str">
        <f>IF($E25="h",'OP Claims by DMISID'!H25/'OP Visits by DMISID'!H25," ")</f>
        <v xml:space="preserve"> </v>
      </c>
      <c r="I25" s="46">
        <f>'OP Claims by DMISID'!I25/'OP Visits by DMISID'!I25</f>
        <v>0.42634146341463414</v>
      </c>
      <c r="J25" s="46">
        <f>'OP Claims by DMISID'!J25/'OP Visits by DMISID'!J25</f>
        <v>0.39515355086372361</v>
      </c>
      <c r="K25" s="46">
        <f>'OP Claims by DMISID'!K25/'OP Visits by DMISID'!K25</f>
        <v>1.5953481437304309E-2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6">
        <f>IF($E26="h",'OP Claims by DMISID'!F26/'OP Visits by DMISID'!F26," ")</f>
        <v>0.51833669526332415</v>
      </c>
      <c r="G26" s="46">
        <f>IF($E26="h",'OP Claims by DMISID'!G26/'OP Visits by DMISID'!G26," ")</f>
        <v>0.56340829126510628</v>
      </c>
      <c r="H26" s="46">
        <f>IF($E26="h",'OP Claims by DMISID'!H26/'OP Visits by DMISID'!H26," ")</f>
        <v>0.59418946560981845</v>
      </c>
      <c r="I26" s="46">
        <f>'OP Claims by DMISID'!I26/'OP Visits by DMISID'!I26</f>
        <v>0.56953452880579936</v>
      </c>
      <c r="J26" s="46">
        <f>'OP Claims by DMISID'!J26/'OP Visits by DMISID'!J26</f>
        <v>0.51252046943231444</v>
      </c>
      <c r="K26" s="46">
        <f>'OP Claims by DMISID'!K26/'OP Visits by DMISID'!K26</f>
        <v>4.8449006918098642E-2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6">
        <f>IF($E27="h",'OP Claims by DMISID'!F27/'OP Visits by DMISID'!F27," ")</f>
        <v>0.31489395630680911</v>
      </c>
      <c r="G27" s="46">
        <f>IF($E27="h",'OP Claims by DMISID'!G27/'OP Visits by DMISID'!G27," ")</f>
        <v>0.29841043679593926</v>
      </c>
      <c r="H27" s="46">
        <f>IF($E27="h",'OP Claims by DMISID'!H27/'OP Visits by DMISID'!H27," ")</f>
        <v>0.26696508243004052</v>
      </c>
      <c r="I27" s="46">
        <f>'OP Claims by DMISID'!I27/'OP Visits by DMISID'!I27</f>
        <v>0.25173177083333331</v>
      </c>
      <c r="J27" s="46">
        <f>'OP Claims by DMISID'!J27/'OP Visits by DMISID'!J27</f>
        <v>0.20186862967157418</v>
      </c>
      <c r="K27" s="46">
        <f>'OP Claims by DMISID'!K27/'OP Visits by DMISID'!K27</f>
        <v>1.6112334320001167E-2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6" t="str">
        <f>IF($E28="h",'OP Claims by DMISID'!F28/'OP Visits by DMISID'!F28," ")</f>
        <v xml:space="preserve"> </v>
      </c>
      <c r="G28" s="46" t="str">
        <f>IF($E28="h",'OP Claims by DMISID'!G28/'OP Visits by DMISID'!G28," ")</f>
        <v xml:space="preserve"> </v>
      </c>
      <c r="H28" s="46" t="str">
        <f>IF($E28="h",'OP Claims by DMISID'!H28/'OP Visits by DMISID'!H28," ")</f>
        <v xml:space="preserve"> </v>
      </c>
      <c r="I28" s="46">
        <f>'OP Claims by DMISID'!I28/'OP Visits by DMISID'!I28</f>
        <v>0.37848360655737706</v>
      </c>
      <c r="J28" s="46">
        <f>'OP Claims by DMISID'!J28/'OP Visits by DMISID'!J28</f>
        <v>0.33534554537885097</v>
      </c>
      <c r="K28" s="46">
        <f>'OP Claims by DMISID'!K28/'OP Visits by DMISID'!K28</f>
        <v>3.2846715328467154E-3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6" t="str">
        <f>IF($E29="h",'OP Claims by DMISID'!F29/'OP Visits by DMISID'!F29," ")</f>
        <v xml:space="preserve"> </v>
      </c>
      <c r="G29" s="46" t="str">
        <f>IF($E29="h",'OP Claims by DMISID'!G29/'OP Visits by DMISID'!G29," ")</f>
        <v xml:space="preserve"> </v>
      </c>
      <c r="H29" s="46" t="str">
        <f>IF($E29="h",'OP Claims by DMISID'!H29/'OP Visits by DMISID'!H29," ")</f>
        <v xml:space="preserve"> </v>
      </c>
      <c r="I29" s="46">
        <f>'OP Claims by DMISID'!I29/'OP Visits by DMISID'!I29</f>
        <v>0.26471222246173742</v>
      </c>
      <c r="J29" s="46">
        <f>'OP Claims by DMISID'!J29/'OP Visits by DMISID'!J29</f>
        <v>0.2070838992790722</v>
      </c>
      <c r="K29" s="46">
        <f>'OP Claims by DMISID'!K29/'OP Visits by DMISID'!K29</f>
        <v>3.862796833773087E-2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6" t="str">
        <f>IF($E30="h",'OP Claims by DMISID'!F30/'OP Visits by DMISID'!F30," ")</f>
        <v xml:space="preserve"> </v>
      </c>
      <c r="G30" s="46" t="str">
        <f>IF($E30="h",'OP Claims by DMISID'!G30/'OP Visits by DMISID'!G30," ")</f>
        <v xml:space="preserve"> </v>
      </c>
      <c r="H30" s="46" t="str">
        <f>IF($E30="h",'OP Claims by DMISID'!H30/'OP Visits by DMISID'!H30," ")</f>
        <v xml:space="preserve"> </v>
      </c>
      <c r="I30" s="46">
        <f>'OP Claims by DMISID'!I30/'OP Visits by DMISID'!I30</f>
        <v>5.2585669781931466E-2</v>
      </c>
      <c r="J30" s="46">
        <f>'OP Claims by DMISID'!J30/'OP Visits by DMISID'!J30</f>
        <v>0.14950272698107153</v>
      </c>
      <c r="K30" s="46">
        <f>'OP Claims by DMISID'!K30/'OP Visits by DMISID'!K30</f>
        <v>0.16235002856598743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6" t="str">
        <f>IF($E31="h",'OP Claims by DMISID'!F31/'OP Visits by DMISID'!F31," ")</f>
        <v xml:space="preserve"> </v>
      </c>
      <c r="G31" s="46" t="str">
        <f>IF($E31="h",'OP Claims by DMISID'!G31/'OP Visits by DMISID'!G31," ")</f>
        <v xml:space="preserve"> </v>
      </c>
      <c r="H31" s="46" t="str">
        <f>IF($E31="h",'OP Claims by DMISID'!H31/'OP Visits by DMISID'!H31," ")</f>
        <v xml:space="preserve"> </v>
      </c>
      <c r="I31" s="46">
        <f>'OP Claims by DMISID'!I31/'OP Visits by DMISID'!I31</f>
        <v>0.279713026190682</v>
      </c>
      <c r="J31" s="46">
        <f>'OP Claims by DMISID'!J31/'OP Visits by DMISID'!J31</f>
        <v>0.25480728264265629</v>
      </c>
      <c r="K31" s="46">
        <f>'OP Claims by DMISID'!K31/'OP Visits by DMISID'!K31</f>
        <v>0.15858915360866779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6">
        <f>IF($E32="h",'OP Claims by DMISID'!F32/'OP Visits by DMISID'!F32," ")</f>
        <v>0.28751458866181617</v>
      </c>
      <c r="G32" s="46">
        <f>IF($E32="h",'OP Claims by DMISID'!G32/'OP Visits by DMISID'!G32," ")</f>
        <v>0.26352755679782125</v>
      </c>
      <c r="H32" s="46">
        <f>IF($E32="h",'OP Claims by DMISID'!H32/'OP Visits by DMISID'!H32," ")</f>
        <v>0.24983142279163856</v>
      </c>
      <c r="I32" s="46">
        <f>'OP Claims by DMISID'!I32/'OP Visits by DMISID'!I32</f>
        <v>0.29418507071658107</v>
      </c>
      <c r="J32" s="46">
        <f>'OP Claims by DMISID'!J32/'OP Visits by DMISID'!J32</f>
        <v>0.27505467120988658</v>
      </c>
      <c r="K32" s="46">
        <f>'OP Claims by DMISID'!K32/'OP Visits by DMISID'!K32</f>
        <v>0.23584333570323282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6" t="str">
        <f>IF($E33="h",'OP Claims by DMISID'!F33/'OP Visits by DMISID'!F33," ")</f>
        <v xml:space="preserve"> </v>
      </c>
      <c r="G33" s="46" t="str">
        <f>IF($E33="h",'OP Claims by DMISID'!G33/'OP Visits by DMISID'!G33," ")</f>
        <v xml:space="preserve"> </v>
      </c>
      <c r="H33" s="46" t="str">
        <f>IF($E33="h",'OP Claims by DMISID'!H33/'OP Visits by DMISID'!H33," ")</f>
        <v xml:space="preserve"> </v>
      </c>
      <c r="I33" s="46">
        <f>'OP Claims by DMISID'!I33/'OP Visits by DMISID'!I33</f>
        <v>0.42379465834200486</v>
      </c>
      <c r="J33" s="46">
        <f>'OP Claims by DMISID'!J33/'OP Visits by DMISID'!J33</f>
        <v>0.29165394712741927</v>
      </c>
      <c r="K33" s="46">
        <f>'OP Claims by DMISID'!K33/'OP Visits by DMISID'!K33</f>
        <v>0.1413740066649577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6" t="str">
        <f>IF($E34="h",'OP Claims by DMISID'!F34/'OP Visits by DMISID'!F34," ")</f>
        <v xml:space="preserve"> </v>
      </c>
      <c r="G34" s="46" t="str">
        <f>IF($E34="h",'OP Claims by DMISID'!G34/'OP Visits by DMISID'!G34," ")</f>
        <v xml:space="preserve"> </v>
      </c>
      <c r="H34" s="46" t="str">
        <f>IF($E34="h",'OP Claims by DMISID'!H34/'OP Visits by DMISID'!H34," ")</f>
        <v xml:space="preserve"> </v>
      </c>
      <c r="I34" s="46">
        <f>'OP Claims by DMISID'!I34/'OP Visits by DMISID'!I34</f>
        <v>0.18376259798432251</v>
      </c>
      <c r="J34" s="46">
        <f>'OP Claims by DMISID'!J34/'OP Visits by DMISID'!J34</f>
        <v>0.1509646962233169</v>
      </c>
      <c r="K34" s="46">
        <f>'OP Claims by DMISID'!K34/'OP Visits by DMISID'!K34</f>
        <v>0.14400889630247429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6" t="str">
        <f>IF($E35="h",'OP Claims by DMISID'!F35/'OP Visits by DMISID'!F35," ")</f>
        <v xml:space="preserve"> </v>
      </c>
      <c r="G35" s="46" t="str">
        <f>IF($E35="h",'OP Claims by DMISID'!G35/'OP Visits by DMISID'!G35," ")</f>
        <v xml:space="preserve"> </v>
      </c>
      <c r="H35" s="46" t="str">
        <f>IF($E35="h",'OP Claims by DMISID'!H35/'OP Visits by DMISID'!H35," ")</f>
        <v xml:space="preserve"> </v>
      </c>
      <c r="I35" s="46">
        <f>'OP Claims by DMISID'!I35/'OP Visits by DMISID'!I35</f>
        <v>0.15518344709897611</v>
      </c>
      <c r="J35" s="46">
        <f>'OP Claims by DMISID'!J35/'OP Visits by DMISID'!J35</f>
        <v>0.12608769834499231</v>
      </c>
      <c r="K35" s="46">
        <f>'OP Claims by DMISID'!K35/'OP Visits by DMISID'!K35</f>
        <v>8.3951551854655568E-2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6" t="str">
        <f>IF($E36="h",'OP Claims by DMISID'!F36/'OP Visits by DMISID'!F36," ")</f>
        <v xml:space="preserve"> </v>
      </c>
      <c r="G36" s="46" t="str">
        <f>IF($E36="h",'OP Claims by DMISID'!G36/'OP Visits by DMISID'!G36," ")</f>
        <v xml:space="preserve"> </v>
      </c>
      <c r="H36" s="46" t="str">
        <f>IF($E36="h",'OP Claims by DMISID'!H36/'OP Visits by DMISID'!H36," ")</f>
        <v xml:space="preserve"> </v>
      </c>
      <c r="I36" s="46">
        <f>'OP Claims by DMISID'!I36/'OP Visits by DMISID'!I36</f>
        <v>0.95013760725271168</v>
      </c>
      <c r="J36" s="46">
        <f>'OP Claims by DMISID'!J36/'OP Visits by DMISID'!J36</f>
        <v>0.67704712915334353</v>
      </c>
      <c r="K36" s="46">
        <f>'OP Claims by DMISID'!K36/'OP Visits by DMISID'!K36</f>
        <v>2.0954304468568542E-2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6" t="str">
        <f>IF($E37="h",'OP Claims by DMISID'!F37/'OP Visits by DMISID'!F37," ")</f>
        <v xml:space="preserve"> </v>
      </c>
      <c r="G37" s="46" t="str">
        <f>IF($E37="h",'OP Claims by DMISID'!G37/'OP Visits by DMISID'!G37," ")</f>
        <v xml:space="preserve"> </v>
      </c>
      <c r="H37" s="46" t="str">
        <f>IF($E37="h",'OP Claims by DMISID'!H37/'OP Visits by DMISID'!H37," ")</f>
        <v xml:space="preserve"> </v>
      </c>
      <c r="I37" s="46">
        <f>'OP Claims by DMISID'!I37/'OP Visits by DMISID'!I37</f>
        <v>0.21632011182946007</v>
      </c>
      <c r="J37" s="46">
        <f>'OP Claims by DMISID'!J37/'OP Visits by DMISID'!J37</f>
        <v>0.27229769639692852</v>
      </c>
      <c r="K37" s="46">
        <f>'OP Claims by DMISID'!K37/'OP Visits by DMISID'!K37</f>
        <v>3.1605810757754219E-2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6" t="str">
        <f>IF($E38="h",'OP Claims by DMISID'!F38/'OP Visits by DMISID'!F38," ")</f>
        <v xml:space="preserve"> </v>
      </c>
      <c r="G38" s="46" t="str">
        <f>IF($E38="h",'OP Claims by DMISID'!G38/'OP Visits by DMISID'!G38," ")</f>
        <v xml:space="preserve"> </v>
      </c>
      <c r="H38" s="46" t="str">
        <f>IF($E38="h",'OP Claims by DMISID'!H38/'OP Visits by DMISID'!H38," ")</f>
        <v xml:space="preserve"> </v>
      </c>
      <c r="I38" s="46">
        <f>'OP Claims by DMISID'!I38/'OP Visits by DMISID'!I38</f>
        <v>0.12160566706021252</v>
      </c>
      <c r="J38" s="46">
        <f>'OP Claims by DMISID'!J38/'OP Visits by DMISID'!J38</f>
        <v>0.11714311479844891</v>
      </c>
      <c r="K38" s="46">
        <f>'OP Claims by DMISID'!K38/'OP Visits by DMISID'!K38</f>
        <v>4.8080506895266495E-2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6">
        <f>IF($E39="h",'OP Claims by DMISID'!F39/'OP Visits by DMISID'!F39," ")</f>
        <v>0.41840943351468823</v>
      </c>
      <c r="G39" s="46">
        <f>IF($E39="h",'OP Claims by DMISID'!G39/'OP Visits by DMISID'!G39," ")</f>
        <v>0.41763647996679865</v>
      </c>
      <c r="H39" s="46">
        <f>IF($E39="h",'OP Claims by DMISID'!H39/'OP Visits by DMISID'!H39," ")</f>
        <v>0.38515879478827364</v>
      </c>
      <c r="I39" s="46">
        <f>'OP Claims by DMISID'!I39/'OP Visits by DMISID'!I39</f>
        <v>0.26781025256945884</v>
      </c>
      <c r="J39" s="46">
        <f>'OP Claims by DMISID'!J39/'OP Visits by DMISID'!J39</f>
        <v>0.19801830675134868</v>
      </c>
      <c r="K39" s="46">
        <f>'OP Claims by DMISID'!K39/'OP Visits by DMISID'!K39</f>
        <v>1.8092229307903093E-2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6" t="str">
        <f>IF($E40="h",'OP Claims by DMISID'!F40/'OP Visits by DMISID'!F40," ")</f>
        <v xml:space="preserve"> </v>
      </c>
      <c r="G40" s="46" t="str">
        <f>IF($E40="h",'OP Claims by DMISID'!G40/'OP Visits by DMISID'!G40," ")</f>
        <v xml:space="preserve"> </v>
      </c>
      <c r="H40" s="46" t="str">
        <f>IF($E40="h",'OP Claims by DMISID'!H40/'OP Visits by DMISID'!H40," ")</f>
        <v xml:space="preserve"> </v>
      </c>
      <c r="I40" s="46">
        <f>'OP Claims by DMISID'!I40/'OP Visits by DMISID'!I40</f>
        <v>0.39024084295032613</v>
      </c>
      <c r="J40" s="46">
        <f>'OP Claims by DMISID'!J40/'OP Visits by DMISID'!J40</f>
        <v>0.46008376149561764</v>
      </c>
      <c r="K40" s="46">
        <f>'OP Claims by DMISID'!K40/'OP Visits by DMISID'!K40</f>
        <v>2.232894345974849E-2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6" t="str">
        <f>IF($E41="h",'OP Claims by DMISID'!F41/'OP Visits by DMISID'!F41," ")</f>
        <v xml:space="preserve"> </v>
      </c>
      <c r="G41" s="46" t="str">
        <f>IF($E41="h",'OP Claims by DMISID'!G41/'OP Visits by DMISID'!G41," ")</f>
        <v xml:space="preserve"> </v>
      </c>
      <c r="H41" s="46" t="str">
        <f>IF($E41="h",'OP Claims by DMISID'!H41/'OP Visits by DMISID'!H41," ")</f>
        <v xml:space="preserve"> </v>
      </c>
      <c r="I41" s="46">
        <f>'OP Claims by DMISID'!I41/'OP Visits by DMISID'!I41</f>
        <v>0.2833125778331258</v>
      </c>
      <c r="J41" s="46">
        <f>'OP Claims by DMISID'!J41/'OP Visits by DMISID'!J41</f>
        <v>0.16896278701504355</v>
      </c>
      <c r="K41" s="46">
        <f>'OP Claims by DMISID'!K41/'OP Visits by DMISID'!K41</f>
        <v>0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6" t="str">
        <f>IF($E42="h",'OP Claims by DMISID'!F42/'OP Visits by DMISID'!F42," ")</f>
        <v xml:space="preserve"> </v>
      </c>
      <c r="G42" s="46" t="str">
        <f>IF($E42="h",'OP Claims by DMISID'!G42/'OP Visits by DMISID'!G42," ")</f>
        <v xml:space="preserve"> </v>
      </c>
      <c r="H42" s="46" t="str">
        <f>IF($E42="h",'OP Claims by DMISID'!H42/'OP Visits by DMISID'!H42," ")</f>
        <v xml:space="preserve"> </v>
      </c>
      <c r="I42" s="46">
        <f>'OP Claims by DMISID'!I42/'OP Visits by DMISID'!I42</f>
        <v>0.46688206785137321</v>
      </c>
      <c r="J42" s="46">
        <f>'OP Claims by DMISID'!J42/'OP Visits by DMISID'!J42</f>
        <v>0.38909831121833532</v>
      </c>
      <c r="K42" s="46">
        <f>'OP Claims by DMISID'!K42/'OP Visits by DMISID'!K42</f>
        <v>5.9021406727828747E-2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6" t="str">
        <f>IF($E43="h",'OP Claims by DMISID'!F43/'OP Visits by DMISID'!F43," ")</f>
        <v xml:space="preserve"> </v>
      </c>
      <c r="G43" s="46" t="str">
        <f>IF($E43="h",'OP Claims by DMISID'!G43/'OP Visits by DMISID'!G43," ")</f>
        <v xml:space="preserve"> </v>
      </c>
      <c r="H43" s="46" t="str">
        <f>IF($E43="h",'OP Claims by DMISID'!H43/'OP Visits by DMISID'!H43," ")</f>
        <v xml:space="preserve"> </v>
      </c>
      <c r="I43" s="46">
        <f>'OP Claims by DMISID'!I43/'OP Visits by DMISID'!I43</f>
        <v>0.18677546791010946</v>
      </c>
      <c r="J43" s="46">
        <f>'OP Claims by DMISID'!J43/'OP Visits by DMISID'!J43</f>
        <v>0.24336834609222005</v>
      </c>
      <c r="K43" s="46">
        <f>'OP Claims by DMISID'!K43/'OP Visits by DMISID'!K43</f>
        <v>3.0027932960893854E-2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6" t="str">
        <f>IF($E44="h",'OP Claims by DMISID'!F44/'OP Visits by DMISID'!F44," ")</f>
        <v xml:space="preserve"> </v>
      </c>
      <c r="G44" s="46" t="str">
        <f>IF($E44="h",'OP Claims by DMISID'!G44/'OP Visits by DMISID'!G44," ")</f>
        <v xml:space="preserve"> </v>
      </c>
      <c r="H44" s="46" t="str">
        <f>IF($E44="h",'OP Claims by DMISID'!H44/'OP Visits by DMISID'!H44," ")</f>
        <v xml:space="preserve"> </v>
      </c>
      <c r="I44" s="46">
        <f>'OP Claims by DMISID'!I44/'OP Visits by DMISID'!I44</f>
        <v>0.30897921840282316</v>
      </c>
      <c r="J44" s="46">
        <f>'OP Claims by DMISID'!J44/'OP Visits by DMISID'!J44</f>
        <v>0.2988117573483427</v>
      </c>
      <c r="K44" s="46">
        <f>'OP Claims by DMISID'!K44/'OP Visits by DMISID'!K44</f>
        <v>2.0655026817300012E-2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6" t="str">
        <f>IF($E45="h",'OP Claims by DMISID'!F45/'OP Visits by DMISID'!F45," ")</f>
        <v xml:space="preserve"> </v>
      </c>
      <c r="G45" s="46" t="str">
        <f>IF($E45="h",'OP Claims by DMISID'!G45/'OP Visits by DMISID'!G45," ")</f>
        <v xml:space="preserve"> </v>
      </c>
      <c r="H45" s="46" t="str">
        <f>IF($E45="h",'OP Claims by DMISID'!H45/'OP Visits by DMISID'!H45," ")</f>
        <v xml:space="preserve"> </v>
      </c>
      <c r="I45" s="46">
        <f>'OP Claims by DMISID'!I45/'OP Visits by DMISID'!I45</f>
        <v>0.33186464575255553</v>
      </c>
      <c r="J45" s="46">
        <f>'OP Claims by DMISID'!J45/'OP Visits by DMISID'!J45</f>
        <v>0.32470027157713455</v>
      </c>
      <c r="K45" s="46">
        <f>'OP Claims by DMISID'!K45/'OP Visits by DMISID'!K45</f>
        <v>7.7042329468859527E-2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6" t="str">
        <f>IF($E46="h",'OP Claims by DMISID'!F46/'OP Visits by DMISID'!F46," ")</f>
        <v xml:space="preserve"> </v>
      </c>
      <c r="G46" s="46" t="str">
        <f>IF($E46="h",'OP Claims by DMISID'!G46/'OP Visits by DMISID'!G46," ")</f>
        <v xml:space="preserve"> </v>
      </c>
      <c r="H46" s="46" t="str">
        <f>IF($E46="h",'OP Claims by DMISID'!H46/'OP Visits by DMISID'!H46," ")</f>
        <v xml:space="preserve"> </v>
      </c>
      <c r="I46" s="46">
        <f>'OP Claims by DMISID'!I46/'OP Visits by DMISID'!I46</f>
        <v>0.18169552507308298</v>
      </c>
      <c r="J46" s="46">
        <f>'OP Claims by DMISID'!J46/'OP Visits by DMISID'!J46</f>
        <v>0.13966979027219992</v>
      </c>
      <c r="K46" s="46">
        <f>'OP Claims by DMISID'!K46/'OP Visits by DMISID'!K46</f>
        <v>5.2254831782390834E-2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6">
        <f>IF($E47="h",'OP Claims by DMISID'!F47/'OP Visits by DMISID'!F47," ")</f>
        <v>0.21487419777486622</v>
      </c>
      <c r="G47" s="46">
        <f>IF($E47="h",'OP Claims by DMISID'!G47/'OP Visits by DMISID'!G47," ")</f>
        <v>0.25536568213783406</v>
      </c>
      <c r="H47" s="46">
        <f>IF($E47="h",'OP Claims by DMISID'!H47/'OP Visits by DMISID'!H47," ")</f>
        <v>0.23045032269267501</v>
      </c>
      <c r="I47" s="46">
        <f>IF($E47="h",'OP Claims by DMISID'!I47/'OP Visits by DMISID'!I47," ")</f>
        <v>0.24669242314747902</v>
      </c>
      <c r="J47" s="46">
        <f>'OP Claims by DMISID'!J47/'OP Visits by DMISID'!J47</f>
        <v>0.20537777808810284</v>
      </c>
      <c r="K47" s="46">
        <f>'OP Claims by DMISID'!K47/'OP Visits by DMISID'!K47</f>
        <v>4.2911835398936796E-2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6" t="str">
        <f>IF($E48="h",'OP Claims by DMISID'!F48/'OP Visits by DMISID'!F48," ")</f>
        <v xml:space="preserve"> </v>
      </c>
      <c r="G48" s="46" t="str">
        <f>IF($E48="h",'OP Claims by DMISID'!G48/'OP Visits by DMISID'!G48," ")</f>
        <v xml:space="preserve"> </v>
      </c>
      <c r="H48" s="46" t="str">
        <f>IF($E48="h",'OP Claims by DMISID'!H48/'OP Visits by DMISID'!H48," ")</f>
        <v xml:space="preserve"> </v>
      </c>
      <c r="I48" s="46">
        <f>'OP Claims by DMISID'!I48/'OP Visits by DMISID'!I48</f>
        <v>0.53966296752979859</v>
      </c>
      <c r="J48" s="46">
        <f>'OP Claims by DMISID'!J48/'OP Visits by DMISID'!J48</f>
        <v>0.52401846519493578</v>
      </c>
      <c r="K48" s="46">
        <f>'OP Claims by DMISID'!K48/'OP Visits by DMISID'!K48</f>
        <v>0.31588284626798269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6">
        <f>IF($E49="h",'OP Claims by DMISID'!F49/'OP Visits by DMISID'!F49," ")</f>
        <v>0.18519878021233341</v>
      </c>
      <c r="G49" s="46">
        <f>IF($E49="h",'OP Claims by DMISID'!G49/'OP Visits by DMISID'!G49," ")</f>
        <v>0.17681372826640993</v>
      </c>
      <c r="H49" s="46">
        <f>IF($E49="h",'OP Claims by DMISID'!H49/'OP Visits by DMISID'!H49," ")</f>
        <v>0.14941159339713805</v>
      </c>
      <c r="I49" s="46">
        <f>IF($E49="h",'OP Claims by DMISID'!I49/'OP Visits by DMISID'!I49," ")</f>
        <v>0.15865929322902617</v>
      </c>
      <c r="J49" s="46">
        <f>'OP Claims by DMISID'!J49/'OP Visits by DMISID'!J49</f>
        <v>0.12603510871191004</v>
      </c>
      <c r="K49" s="46">
        <f>'OP Claims by DMISID'!K49/'OP Visits by DMISID'!K49</f>
        <v>2.177766523170423E-2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6" t="str">
        <f>IF($E50="h",'OP Claims by DMISID'!F50/'OP Visits by DMISID'!F50," ")</f>
        <v xml:space="preserve"> </v>
      </c>
      <c r="G50" s="46" t="str">
        <f>IF($E50="h",'OP Claims by DMISID'!G50/'OP Visits by DMISID'!G50," ")</f>
        <v xml:space="preserve"> </v>
      </c>
      <c r="H50" s="46" t="str">
        <f>IF($E50="h",'OP Claims by DMISID'!H50/'OP Visits by DMISID'!H50," ")</f>
        <v xml:space="preserve"> </v>
      </c>
      <c r="I50" s="46">
        <f>'OP Claims by DMISID'!I50/'OP Visits by DMISID'!I50</f>
        <v>0.48512865242040992</v>
      </c>
      <c r="J50" s="46">
        <f>'OP Claims by DMISID'!J50/'OP Visits by DMISID'!J50</f>
        <v>0.49790101634997791</v>
      </c>
      <c r="K50" s="46">
        <f>'OP Claims by DMISID'!K50/'OP Visits by DMISID'!K50</f>
        <v>0.32031667914838985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6" t="str">
        <f>IF($E51="h",'OP Claims by DMISID'!F51/'OP Visits by DMISID'!F51," ")</f>
        <v xml:space="preserve"> </v>
      </c>
      <c r="G51" s="46" t="str">
        <f>IF($E51="h",'OP Claims by DMISID'!G51/'OP Visits by DMISID'!G51," ")</f>
        <v xml:space="preserve"> </v>
      </c>
      <c r="H51" s="46" t="str">
        <f>IF($E51="h",'OP Claims by DMISID'!H51/'OP Visits by DMISID'!H51," ")</f>
        <v xml:space="preserve"> </v>
      </c>
      <c r="I51" s="46">
        <f>'OP Claims by DMISID'!I51/'OP Visits by DMISID'!I51</f>
        <v>0.41193511008111239</v>
      </c>
      <c r="J51" s="46">
        <f>'OP Claims by DMISID'!J51/'OP Visits by DMISID'!J51</f>
        <v>0.31806220095693782</v>
      </c>
      <c r="K51" s="46">
        <f>'OP Claims by DMISID'!K51/'OP Visits by DMISID'!K51</f>
        <v>0.16628477905073649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6" t="str">
        <f>IF($E52="h",'OP Claims by DMISID'!F52/'OP Visits by DMISID'!F52," ")</f>
        <v xml:space="preserve"> </v>
      </c>
      <c r="G52" s="46" t="str">
        <f>IF($E52="h",'OP Claims by DMISID'!G52/'OP Visits by DMISID'!G52," ")</f>
        <v xml:space="preserve"> </v>
      </c>
      <c r="H52" s="46" t="str">
        <f>IF($E52="h",'OP Claims by DMISID'!H52/'OP Visits by DMISID'!H52," ")</f>
        <v xml:space="preserve"> </v>
      </c>
      <c r="I52" s="46">
        <f>'OP Claims by DMISID'!I52/'OP Visits by DMISID'!I52</f>
        <v>0.16767013318737456</v>
      </c>
      <c r="J52" s="46">
        <f>'OP Claims by DMISID'!J52/'OP Visits by DMISID'!J52</f>
        <v>0.16128526645768024</v>
      </c>
      <c r="K52" s="46">
        <f>'OP Claims by DMISID'!K52/'OP Visits by DMISID'!K52</f>
        <v>0.14915966386554622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6" t="str">
        <f>IF($E53="h",'OP Claims by DMISID'!F53/'OP Visits by DMISID'!F53," ")</f>
        <v xml:space="preserve"> </v>
      </c>
      <c r="G53" s="46" t="str">
        <f>IF($E53="h",'OP Claims by DMISID'!G53/'OP Visits by DMISID'!G53," ")</f>
        <v xml:space="preserve"> </v>
      </c>
      <c r="H53" s="46" t="str">
        <f>IF($E53="h",'OP Claims by DMISID'!H53/'OP Visits by DMISID'!H53," ")</f>
        <v xml:space="preserve"> </v>
      </c>
      <c r="I53" s="46">
        <f>'OP Claims by DMISID'!I53/'OP Visits by DMISID'!I53</f>
        <v>0.43792503558437451</v>
      </c>
      <c r="J53" s="46">
        <f>'OP Claims by DMISID'!J53/'OP Visits by DMISID'!J53</f>
        <v>0.45587526121202376</v>
      </c>
      <c r="K53" s="46">
        <f>'OP Claims by DMISID'!K53/'OP Visits by DMISID'!K53</f>
        <v>0.32522466687325691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6" t="str">
        <f>IF($E54="h",'OP Claims by DMISID'!F54/'OP Visits by DMISID'!F54," ")</f>
        <v xml:space="preserve"> </v>
      </c>
      <c r="G54" s="46" t="str">
        <f>IF($E54="h",'OP Claims by DMISID'!G54/'OP Visits by DMISID'!G54," ")</f>
        <v xml:space="preserve"> </v>
      </c>
      <c r="H54" s="46" t="str">
        <f>IF($E54="h",'OP Claims by DMISID'!H54/'OP Visits by DMISID'!H54," ")</f>
        <v xml:space="preserve"> </v>
      </c>
      <c r="I54" s="46"/>
      <c r="J54" s="46"/>
      <c r="K54" s="46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6" t="str">
        <f>IF($E55="h",'OP Claims by DMISID'!F55/'OP Visits by DMISID'!F55," ")</f>
        <v xml:space="preserve"> </v>
      </c>
      <c r="G55" s="46" t="str">
        <f>IF($E55="h",'OP Claims by DMISID'!G55/'OP Visits by DMISID'!G55," ")</f>
        <v xml:space="preserve"> </v>
      </c>
      <c r="H55" s="46" t="str">
        <f>IF($E55="h",'OP Claims by DMISID'!H55/'OP Visits by DMISID'!H55," ")</f>
        <v xml:space="preserve"> </v>
      </c>
      <c r="I55" s="46">
        <f>'OP Claims by DMISID'!I55/'OP Visits by DMISID'!I55</f>
        <v>0.21021385918622412</v>
      </c>
      <c r="J55" s="46">
        <f>'OP Claims by DMISID'!J55/'OP Visits by DMISID'!J55</f>
        <v>0.20829413929900617</v>
      </c>
      <c r="K55" s="46">
        <f>'OP Claims by DMISID'!K55/'OP Visits by DMISID'!K55</f>
        <v>0.22376864738728228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6" t="str">
        <f>IF($E56="h",'OP Claims by DMISID'!F56/'OP Visits by DMISID'!F56," ")</f>
        <v xml:space="preserve"> </v>
      </c>
      <c r="G56" s="46" t="str">
        <f>IF($E56="h",'OP Claims by DMISID'!G56/'OP Visits by DMISID'!G56," ")</f>
        <v xml:space="preserve"> </v>
      </c>
      <c r="H56" s="46" t="str">
        <f>IF($E56="h",'OP Claims by DMISID'!H56/'OP Visits by DMISID'!H56," ")</f>
        <v xml:space="preserve"> </v>
      </c>
      <c r="I56" s="46">
        <f>'OP Claims by DMISID'!I56/'OP Visits by DMISID'!I56</f>
        <v>0.24147952443857332</v>
      </c>
      <c r="J56" s="46">
        <f>'OP Claims by DMISID'!J56/'OP Visits by DMISID'!J56</f>
        <v>0.17554831322117501</v>
      </c>
      <c r="K56" s="46">
        <f>'OP Claims by DMISID'!K56/'OP Visits by DMISID'!K56</f>
        <v>0.15942989724892276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6" t="str">
        <f>IF($E57="h",'OP Claims by DMISID'!F57/'OP Visits by DMISID'!F57," ")</f>
        <v xml:space="preserve"> </v>
      </c>
      <c r="G57" s="46" t="str">
        <f>IF($E57="h",'OP Claims by DMISID'!G57/'OP Visits by DMISID'!G57," ")</f>
        <v xml:space="preserve"> </v>
      </c>
      <c r="H57" s="46" t="str">
        <f>IF($E57="h",'OP Claims by DMISID'!H57/'OP Visits by DMISID'!H57," ")</f>
        <v xml:space="preserve"> </v>
      </c>
      <c r="I57" s="46">
        <f>'OP Claims by DMISID'!I57/'OP Visits by DMISID'!I57</f>
        <v>0.99532710280373837</v>
      </c>
      <c r="J57" s="46">
        <f>'OP Claims by DMISID'!J57/'OP Visits by DMISID'!J57</f>
        <v>0.80275624461670969</v>
      </c>
      <c r="K57" s="46">
        <f>'OP Claims by DMISID'!K57/'OP Visits by DMISID'!K57</f>
        <v>0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6" t="str">
        <f>IF($E58="h",'OP Claims by DMISID'!F58/'OP Visits by DMISID'!F58," ")</f>
        <v xml:space="preserve"> </v>
      </c>
      <c r="G58" s="46" t="str">
        <f>IF($E58="h",'OP Claims by DMISID'!G58/'OP Visits by DMISID'!G58," ")</f>
        <v xml:space="preserve"> </v>
      </c>
      <c r="H58" s="46" t="str">
        <f>IF($E58="h",'OP Claims by DMISID'!H58/'OP Visits by DMISID'!H58," ")</f>
        <v xml:space="preserve"> </v>
      </c>
      <c r="I58" s="46">
        <f>'OP Claims by DMISID'!I58/'OP Visits by DMISID'!I58</f>
        <v>0.39544986852635189</v>
      </c>
      <c r="J58" s="46">
        <f>'OP Claims by DMISID'!J58/'OP Visits by DMISID'!J58</f>
        <v>0.4759213759213759</v>
      </c>
      <c r="K58" s="46">
        <f>'OP Claims by DMISID'!K58/'OP Visits by DMISID'!K58</f>
        <v>5.4826998592279767E-3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6" t="str">
        <f>IF($E59="h",'OP Claims by DMISID'!F59/'OP Visits by DMISID'!F59," ")</f>
        <v xml:space="preserve"> </v>
      </c>
      <c r="G59" s="46" t="str">
        <f>IF($E59="h",'OP Claims by DMISID'!G59/'OP Visits by DMISID'!G59," ")</f>
        <v xml:space="preserve"> </v>
      </c>
      <c r="H59" s="46" t="str">
        <f>IF($E59="h",'OP Claims by DMISID'!H59/'OP Visits by DMISID'!H59," ")</f>
        <v xml:space="preserve"> </v>
      </c>
      <c r="I59" s="46" t="e">
        <f>'OP Claims by DMISID'!I59/'OP Visits by DMISID'!I59</f>
        <v>#VALUE!</v>
      </c>
      <c r="J59" s="46" t="e">
        <f>'OP Claims by DMISID'!J59/'OP Visits by DMISID'!J59</f>
        <v>#VALUE!</v>
      </c>
      <c r="K59" s="46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6" t="str">
        <f>IF($E60="h",'OP Claims by DMISID'!F60/'OP Visits by DMISID'!F60," ")</f>
        <v xml:space="preserve"> </v>
      </c>
      <c r="G60" s="46" t="str">
        <f>IF($E60="h",'OP Claims by DMISID'!G60/'OP Visits by DMISID'!G60," ")</f>
        <v xml:space="preserve"> </v>
      </c>
      <c r="H60" s="46" t="str">
        <f>IF($E60="h",'OP Claims by DMISID'!H60/'OP Visits by DMISID'!H60," ")</f>
        <v xml:space="preserve"> </v>
      </c>
      <c r="I60" s="46">
        <f>'OP Claims by DMISID'!I60/'OP Visits by DMISID'!I60</f>
        <v>0.68479844584749883</v>
      </c>
      <c r="J60" s="46">
        <f>'OP Claims by DMISID'!J60/'OP Visits by DMISID'!J60</f>
        <v>0.27966903073286054</v>
      </c>
      <c r="K60" s="46">
        <f>'OP Claims by DMISID'!K60/'OP Visits by DMISID'!K60</f>
        <v>9.8240804203792546E-3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6" t="str">
        <f>IF($E61="h",'OP Claims by DMISID'!F61/'OP Visits by DMISID'!F61," ")</f>
        <v xml:space="preserve"> </v>
      </c>
      <c r="G61" s="46" t="str">
        <f>IF($E61="h",'OP Claims by DMISID'!G61/'OP Visits by DMISID'!G61," ")</f>
        <v xml:space="preserve"> </v>
      </c>
      <c r="H61" s="46" t="str">
        <f>IF($E61="h",'OP Claims by DMISID'!H61/'OP Visits by DMISID'!H61," ")</f>
        <v xml:space="preserve"> </v>
      </c>
      <c r="I61" s="46">
        <f>'OP Claims by DMISID'!I61/'OP Visits by DMISID'!I61</f>
        <v>0.61530829199149539</v>
      </c>
      <c r="J61" s="46">
        <f>'OP Claims by DMISID'!J61/'OP Visits by DMISID'!J61</f>
        <v>0.28811957735589727</v>
      </c>
      <c r="K61" s="46">
        <f>'OP Claims by DMISID'!K61/'OP Visits by DMISID'!K61</f>
        <v>3.4788658897199512E-3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6" t="str">
        <f>IF($E62="h",'OP Claims by DMISID'!F62/'OP Visits by DMISID'!F62," ")</f>
        <v xml:space="preserve"> </v>
      </c>
      <c r="G62" s="46" t="str">
        <f>IF($E62="h",'OP Claims by DMISID'!G62/'OP Visits by DMISID'!G62," ")</f>
        <v xml:space="preserve"> </v>
      </c>
      <c r="H62" s="46" t="str">
        <f>IF($E62="h",'OP Claims by DMISID'!H62/'OP Visits by DMISID'!H62," ")</f>
        <v xml:space="preserve"> </v>
      </c>
      <c r="I62" s="46" t="e">
        <f>'OP Claims by DMISID'!I62/'OP Visits by DMISID'!I62</f>
        <v>#VALUE!</v>
      </c>
      <c r="J62" s="46" t="e">
        <f>'OP Claims by DMISID'!J62/'OP Visits by DMISID'!J62</f>
        <v>#VALUE!</v>
      </c>
      <c r="K62" s="46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6" t="str">
        <f>IF($E63="h",'OP Claims by DMISID'!F63/'OP Visits by DMISID'!F63," ")</f>
        <v xml:space="preserve"> </v>
      </c>
      <c r="G63" s="46" t="str">
        <f>IF($E63="h",'OP Claims by DMISID'!G63/'OP Visits by DMISID'!G63," ")</f>
        <v xml:space="preserve"> </v>
      </c>
      <c r="H63" s="46" t="str">
        <f>IF($E63="h",'OP Claims by DMISID'!H63/'OP Visits by DMISID'!H63," ")</f>
        <v xml:space="preserve"> </v>
      </c>
      <c r="I63" s="46">
        <f>'OP Claims by DMISID'!I63/'OP Visits by DMISID'!I63</f>
        <v>0.43828150048092335</v>
      </c>
      <c r="J63" s="46">
        <f>'OP Claims by DMISID'!J63/'OP Visits by DMISID'!J63</f>
        <v>0.19509571950957194</v>
      </c>
      <c r="K63" s="46">
        <f>'OP Claims by DMISID'!K63/'OP Visits by DMISID'!K63</f>
        <v>2.7414772727272729E-2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6" t="str">
        <f>IF($E64="h",'OP Claims by DMISID'!F64/'OP Visits by DMISID'!F64," ")</f>
        <v xml:space="preserve"> </v>
      </c>
      <c r="G64" s="46" t="str">
        <f>IF($E64="h",'OP Claims by DMISID'!G64/'OP Visits by DMISID'!G64," ")</f>
        <v xml:space="preserve"> </v>
      </c>
      <c r="H64" s="46" t="str">
        <f>IF($E64="h",'OP Claims by DMISID'!H64/'OP Visits by DMISID'!H64," ")</f>
        <v xml:space="preserve"> </v>
      </c>
      <c r="I64" s="46"/>
      <c r="J64" s="46"/>
      <c r="K64" s="46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6" t="str">
        <f>IF($E65="h",'OP Claims by DMISID'!F65/'OP Visits by DMISID'!F65," ")</f>
        <v xml:space="preserve"> </v>
      </c>
      <c r="G65" s="46" t="str">
        <f>IF($E65="h",'OP Claims by DMISID'!G65/'OP Visits by DMISID'!G65," ")</f>
        <v xml:space="preserve"> </v>
      </c>
      <c r="H65" s="46" t="str">
        <f>IF($E65="h",'OP Claims by DMISID'!H65/'OP Visits by DMISID'!H65," ")</f>
        <v xml:space="preserve"> </v>
      </c>
      <c r="I65" s="46">
        <f>'OP Claims by DMISID'!I65/'OP Visits by DMISID'!I65</f>
        <v>0.17289023881841462</v>
      </c>
      <c r="J65" s="46">
        <f>'OP Claims by DMISID'!J65/'OP Visits by DMISID'!J65</f>
        <v>0.14586747834230859</v>
      </c>
      <c r="K65" s="46">
        <f>'OP Claims by DMISID'!K65/'OP Visits by DMISID'!K65</f>
        <v>1.9665092314297982E-2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6" t="str">
        <f>IF($E66="h",'OP Claims by DMISID'!F66/'OP Visits by DMISID'!F66," ")</f>
        <v xml:space="preserve"> </v>
      </c>
      <c r="G66" s="46" t="str">
        <f>IF($E66="h",'OP Claims by DMISID'!G66/'OP Visits by DMISID'!G66," ")</f>
        <v xml:space="preserve"> </v>
      </c>
      <c r="H66" s="46" t="str">
        <f>IF($E66="h",'OP Claims by DMISID'!H66/'OP Visits by DMISID'!H66," ")</f>
        <v xml:space="preserve"> </v>
      </c>
      <c r="I66" s="46" t="e">
        <f>'OP Claims by DMISID'!I66/'OP Visits by DMISID'!I66</f>
        <v>#VALUE!</v>
      </c>
      <c r="J66" s="46" t="e">
        <f>'OP Claims by DMISID'!J66/'OP Visits by DMISID'!J66</f>
        <v>#VALUE!</v>
      </c>
      <c r="K66" s="46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6" t="str">
        <f>IF($E67="h",'OP Claims by DMISID'!F67/'OP Visits by DMISID'!F67," ")</f>
        <v xml:space="preserve"> </v>
      </c>
      <c r="G67" s="46" t="str">
        <f>IF($E67="h",'OP Claims by DMISID'!G67/'OP Visits by DMISID'!G67," ")</f>
        <v xml:space="preserve"> </v>
      </c>
      <c r="H67" s="46" t="str">
        <f>IF($E67="h",'OP Claims by DMISID'!H67/'OP Visits by DMISID'!H67," ")</f>
        <v xml:space="preserve"> </v>
      </c>
      <c r="I67" s="46">
        <f>'OP Claims by DMISID'!I67/'OP Visits by DMISID'!I67</f>
        <v>0.2140510243525319</v>
      </c>
      <c r="J67" s="46">
        <f>'OP Claims by DMISID'!J67/'OP Visits by DMISID'!J67</f>
        <v>0.26327017191617519</v>
      </c>
      <c r="K67" s="46">
        <f>'OP Claims by DMISID'!K67/'OP Visits by DMISID'!K67</f>
        <v>9.3109869646182495E-4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6" t="str">
        <f>IF($E68="h",'OP Claims by DMISID'!F68/'OP Visits by DMISID'!F68," ")</f>
        <v xml:space="preserve"> </v>
      </c>
      <c r="G68" s="46" t="str">
        <f>IF($E68="h",'OP Claims by DMISID'!G68/'OP Visits by DMISID'!G68," ")</f>
        <v xml:space="preserve"> </v>
      </c>
      <c r="H68" s="46" t="str">
        <f>IF($E68="h",'OP Claims by DMISID'!H68/'OP Visits by DMISID'!H68," ")</f>
        <v xml:space="preserve"> </v>
      </c>
      <c r="I68" s="46">
        <f>'OP Claims by DMISID'!I68/'OP Visits by DMISID'!I68</f>
        <v>0.28415986608077004</v>
      </c>
      <c r="J68" s="46">
        <f>'OP Claims by DMISID'!J68/'OP Visits by DMISID'!J68</f>
        <v>0.2694993490353888</v>
      </c>
      <c r="K68" s="46">
        <f>'OP Claims by DMISID'!K68/'OP Visits by DMISID'!K68</f>
        <v>2.6136363636363635E-2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6" t="str">
        <f>IF($E69="h",'OP Claims by DMISID'!F69/'OP Visits by DMISID'!F69," ")</f>
        <v xml:space="preserve"> </v>
      </c>
      <c r="G69" s="46" t="str">
        <f>IF($E69="h",'OP Claims by DMISID'!G69/'OP Visits by DMISID'!G69," ")</f>
        <v xml:space="preserve"> </v>
      </c>
      <c r="H69" s="46" t="str">
        <f>IF($E69="h",'OP Claims by DMISID'!H69/'OP Visits by DMISID'!H69," ")</f>
        <v xml:space="preserve"> </v>
      </c>
      <c r="I69" s="46">
        <f>'OP Claims by DMISID'!I69/'OP Visits by DMISID'!I69</f>
        <v>0.63679161485166103</v>
      </c>
      <c r="J69" s="46">
        <f>'OP Claims by DMISID'!J69/'OP Visits by DMISID'!J69</f>
        <v>0.48316021403840098</v>
      </c>
      <c r="K69" s="46">
        <f>'OP Claims by DMISID'!K69/'OP Visits by DMISID'!K69</f>
        <v>0.86066584463625151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6" t="str">
        <f>IF($E70="h",'OP Claims by DMISID'!F70/'OP Visits by DMISID'!F70," ")</f>
        <v xml:space="preserve"> </v>
      </c>
      <c r="G70" s="46" t="str">
        <f>IF($E70="h",'OP Claims by DMISID'!G70/'OP Visits by DMISID'!G70," ")</f>
        <v xml:space="preserve"> </v>
      </c>
      <c r="H70" s="46" t="str">
        <f>IF($E70="h",'OP Claims by DMISID'!H70/'OP Visits by DMISID'!H70," ")</f>
        <v xml:space="preserve"> </v>
      </c>
      <c r="I70" s="46"/>
      <c r="J70" s="46"/>
      <c r="K70" s="46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6" t="str">
        <f>IF($E71="h",'OP Claims by DMISID'!F71/'OP Visits by DMISID'!F71," ")</f>
        <v xml:space="preserve"> </v>
      </c>
      <c r="G71" s="46" t="str">
        <f>IF($E71="h",'OP Claims by DMISID'!G71/'OP Visits by DMISID'!G71," ")</f>
        <v xml:space="preserve"> </v>
      </c>
      <c r="H71" s="46" t="str">
        <f>IF($E71="h",'OP Claims by DMISID'!H71/'OP Visits by DMISID'!H71," ")</f>
        <v xml:space="preserve"> </v>
      </c>
      <c r="I71" s="46">
        <f>'OP Claims by DMISID'!I71/'OP Visits by DMISID'!I71</f>
        <v>0.17848493382145875</v>
      </c>
      <c r="J71" s="46">
        <f>'OP Claims by DMISID'!J71/'OP Visits by DMISID'!J71</f>
        <v>8.1630731569532058E-2</v>
      </c>
      <c r="K71" s="46">
        <f>'OP Claims by DMISID'!K71/'OP Visits by DMISID'!K71</f>
        <v>4.9809219346189544E-2</v>
      </c>
      <c r="L71" s="45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6" t="str">
        <f>IF($E72="h",'OP Claims by DMISID'!F72/'OP Visits by DMISID'!F72," ")</f>
        <v xml:space="preserve"> </v>
      </c>
      <c r="G72" s="46" t="str">
        <f>IF($E72="h",'OP Claims by DMISID'!G72/'OP Visits by DMISID'!G72," ")</f>
        <v xml:space="preserve"> </v>
      </c>
      <c r="H72" s="46" t="str">
        <f>IF($E72="h",'OP Claims by DMISID'!H72/'OP Visits by DMISID'!H72," ")</f>
        <v xml:space="preserve"> </v>
      </c>
      <c r="I72" s="46"/>
      <c r="J72" s="46"/>
      <c r="K72" s="46"/>
      <c r="L72" s="45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6" t="str">
        <f>IF($E73="h",'OP Claims by DMISID'!F73/'OP Visits by DMISID'!F73," ")</f>
        <v xml:space="preserve"> </v>
      </c>
      <c r="G73" s="46" t="str">
        <f>IF($E73="h",'OP Claims by DMISID'!G73/'OP Visits by DMISID'!G73," ")</f>
        <v xml:space="preserve"> </v>
      </c>
      <c r="H73" s="46" t="str">
        <f>IF($E73="h",'OP Claims by DMISID'!H73/'OP Visits by DMISID'!H73," ")</f>
        <v xml:space="preserve"> </v>
      </c>
      <c r="I73" s="46">
        <f>'OP Claims by DMISID'!I73/'OP Visits by DMISID'!I73</f>
        <v>0.37856630181230932</v>
      </c>
      <c r="J73" s="46">
        <f>'OP Claims by DMISID'!J73/'OP Visits by DMISID'!J73</f>
        <v>0.26043333983993755</v>
      </c>
      <c r="K73" s="46">
        <f>'OP Claims by DMISID'!K73/'OP Visits by DMISID'!K73</f>
        <v>0.1476528870889687</v>
      </c>
      <c r="L73" s="45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6">
        <f>IF($E74="h",'OP Claims by DMISID'!F74/'OP Visits by DMISID'!F74," ")</f>
        <v>0.24326158413741916</v>
      </c>
      <c r="G74" s="46">
        <f>IF($E74="h",'OP Claims by DMISID'!G74/'OP Visits by DMISID'!G74," ")</f>
        <v>0.28068571428571426</v>
      </c>
      <c r="H74" s="46">
        <f>IF($E74="h",'OP Claims by DMISID'!H74/'OP Visits by DMISID'!H74," ")</f>
        <v>0.30363331167424734</v>
      </c>
      <c r="I74" s="46">
        <f>'OP Claims by DMISID'!I74/'OP Visits by DMISID'!I74</f>
        <v>0.25169638196752836</v>
      </c>
      <c r="J74" s="46">
        <f>'OP Claims by DMISID'!J74/'OP Visits by DMISID'!J74</f>
        <v>0.16325752417268147</v>
      </c>
      <c r="K74" s="46" t="e">
        <f>'OP Claims by DMISID'!K74/'OP Visits by DMISID'!K74</f>
        <v>#DIV/0!</v>
      </c>
      <c r="L74" s="45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6" t="str">
        <f>IF($E75="h",'OP Claims by DMISID'!F75/'OP Visits by DMISID'!F75," ")</f>
        <v xml:space="preserve"> </v>
      </c>
      <c r="G75" s="46" t="str">
        <f>IF($E75="h",'OP Claims by DMISID'!G75/'OP Visits by DMISID'!G75," ")</f>
        <v xml:space="preserve"> </v>
      </c>
      <c r="H75" s="46" t="str">
        <f>IF($E75="h",'OP Claims by DMISID'!H75/'OP Visits by DMISID'!H75," ")</f>
        <v xml:space="preserve"> </v>
      </c>
      <c r="I75" s="46">
        <f>'OP Claims by DMISID'!I75/'OP Visits by DMISID'!I75</f>
        <v>0.25396472093929107</v>
      </c>
      <c r="J75" s="46">
        <f>'OP Claims by DMISID'!J75/'OP Visits by DMISID'!J75</f>
        <v>9.3249051833122626E-2</v>
      </c>
      <c r="K75" s="46">
        <f>'OP Claims by DMISID'!K75/'OP Visits by DMISID'!K75</f>
        <v>0.14897212052942832</v>
      </c>
      <c r="L75" s="45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6">
        <f>IF($E76="h",'OP Claims by DMISID'!F76/'OP Visits by DMISID'!F76," ")</f>
        <v>3.8688863211068278E-2</v>
      </c>
      <c r="G76" s="46">
        <f>IF($E76="h",'OP Claims by DMISID'!G76/'OP Visits by DMISID'!G76," ")</f>
        <v>3.8922237455143296E-2</v>
      </c>
      <c r="H76" s="46">
        <f>IF($E76="h",'OP Claims by DMISID'!H76/'OP Visits by DMISID'!H76," ")</f>
        <v>5.8730703712018169E-2</v>
      </c>
      <c r="I76" s="46">
        <f>'OP Claims by DMISID'!I76/'OP Visits by DMISID'!I76</f>
        <v>5.8489916191496689E-2</v>
      </c>
      <c r="J76" s="46">
        <f>'OP Claims by DMISID'!J76/'OP Visits by DMISID'!J76</f>
        <v>4.9138818553660368E-2</v>
      </c>
      <c r="K76" s="46">
        <f>'OP Claims by DMISID'!K76/'OP Visits by DMISID'!K76</f>
        <v>4.2202991661475418E-2</v>
      </c>
      <c r="L76" s="45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6">
        <f>IF($E77="h",'OP Claims by DMISID'!F77/'OP Visits by DMISID'!F77," ")</f>
        <v>0.16164142443739496</v>
      </c>
      <c r="G77" s="46" t="e">
        <f>IF($E77="h",'OP Claims by DMISID'!G77/'OP Visits by DMISID'!G77," ")</f>
        <v>#DIV/0!</v>
      </c>
      <c r="H77" s="46" t="e">
        <f>IF($E77="h",'OP Claims by DMISID'!H77/'OP Visits by DMISID'!H77," ")</f>
        <v>#DIV/0!</v>
      </c>
      <c r="I77" s="46" t="e">
        <f>'OP Claims by DMISID'!I77/'OP Visits by DMISID'!I77</f>
        <v>#VALUE!</v>
      </c>
      <c r="J77" s="46" t="e">
        <f>'OP Claims by DMISID'!J77/'OP Visits by DMISID'!J77</f>
        <v>#VALUE!</v>
      </c>
      <c r="K77" s="46" t="e">
        <f>'OP Claims by DMISID'!K77/'OP Visits by DMISID'!K77</f>
        <v>#VALUE!</v>
      </c>
      <c r="L77" s="45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6">
        <f>IF($E78="h",'OP Claims by DMISID'!F78/'OP Visits by DMISID'!F78," ")</f>
        <v>0.1261535832288937</v>
      </c>
      <c r="G78" s="46">
        <f>IF($E78="h",'OP Claims by DMISID'!G78/'OP Visits by DMISID'!G78," ")</f>
        <v>0.11721565957234151</v>
      </c>
      <c r="H78" s="46">
        <f>IF($E78="h",'OP Claims by DMISID'!H78/'OP Visits by DMISID'!H78," ")</f>
        <v>0.1355786246997851</v>
      </c>
      <c r="I78" s="46">
        <f>IF($E78="h",'OP Claims by DMISID'!I78/'OP Visits by DMISID'!I78," ")</f>
        <v>9.1951147602498007E-2</v>
      </c>
      <c r="J78" s="46">
        <f>'OP Claims by DMISID'!J78/'OP Visits by DMISID'!J78</f>
        <v>8.6663107824936858E-2</v>
      </c>
      <c r="K78" s="46">
        <f>'OP Claims by DMISID'!K78/'OP Visits by DMISID'!K78</f>
        <v>3.685116963399751E-2</v>
      </c>
      <c r="L78" s="45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6">
        <f>IF($E79="h",'OP Claims by DMISID'!F79/'OP Visits by DMISID'!F79," ")</f>
        <v>0.10296670095140138</v>
      </c>
      <c r="G79" s="46">
        <f>IF($E79="h",'OP Claims by DMISID'!G79/'OP Visits by DMISID'!G79," ")</f>
        <v>0.12465236770924606</v>
      </c>
      <c r="H79" s="46">
        <f>IF($E79="h",'OP Claims by DMISID'!H79/'OP Visits by DMISID'!H79," ")</f>
        <v>0.13254567460088756</v>
      </c>
      <c r="I79" s="46">
        <f>IF($E79="h",'OP Claims by DMISID'!I79/'OP Visits by DMISID'!I79," ")</f>
        <v>0.1156478502486107</v>
      </c>
      <c r="J79" s="46">
        <f>'OP Claims by DMISID'!J79/'OP Visits by DMISID'!J79</f>
        <v>9.1366101025179461E-2</v>
      </c>
      <c r="K79" s="46" t="e">
        <f>'OP Claims by DMISID'!K79/'OP Visits by DMISID'!K79</f>
        <v>#DIV/0!</v>
      </c>
      <c r="L79" s="45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6">
        <f>IF($E80="h",'OP Claims by DMISID'!F80/'OP Visits by DMISID'!F80," ")</f>
        <v>9.3759744045117471E-2</v>
      </c>
      <c r="G80" s="46">
        <f>IF($E80="h",'OP Claims by DMISID'!G80/'OP Visits by DMISID'!G80," ")</f>
        <v>0.15642788920725884</v>
      </c>
      <c r="H80" s="46">
        <f>IF($E80="h",'OP Claims by DMISID'!H80/'OP Visits by DMISID'!H80," ")</f>
        <v>0.11894303911194522</v>
      </c>
      <c r="I80" s="46">
        <f>IF($E80="h",'OP Claims by DMISID'!I80/'OP Visits by DMISID'!I80," ")</f>
        <v>8.9893779089925296E-2</v>
      </c>
      <c r="J80" s="46">
        <f>'OP Claims by DMISID'!J80/'OP Visits by DMISID'!J80</f>
        <v>6.8076058675967291E-2</v>
      </c>
      <c r="K80" s="46" t="e">
        <f>'OP Claims by DMISID'!K80/'OP Visits by DMISID'!K80</f>
        <v>#DIV/0!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6">
        <f>IF($E81="h",'OP Claims by DMISID'!F81/'OP Visits by DMISID'!F81," ")</f>
        <v>2.9867195297770877E-2</v>
      </c>
      <c r="G81" s="46">
        <f>IF($E81="h",'OP Claims by DMISID'!G81/'OP Visits by DMISID'!G81," ")</f>
        <v>9.54896703989907E-2</v>
      </c>
      <c r="H81" s="46">
        <f>IF($E81="h",'OP Claims by DMISID'!H81/'OP Visits by DMISID'!H81," ")</f>
        <v>0.11720323539755108</v>
      </c>
      <c r="I81" s="46">
        <f>IF($E81="h",'OP Claims by DMISID'!I81/'OP Visits by DMISID'!I81," ")</f>
        <v>0.11720416255135196</v>
      </c>
      <c r="J81" s="46">
        <f>'OP Claims by DMISID'!J81/'OP Visits by DMISID'!J81</f>
        <v>5.6429648421606873E-2</v>
      </c>
      <c r="K81" s="46" t="e">
        <f>'OP Claims by DMISID'!K81/'OP Visits by DMISID'!K81</f>
        <v>#DIV/0!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6">
        <f>IF($E82="h",'OP Claims by DMISID'!F82/'OP Visits by DMISID'!F82," ")</f>
        <v>5.2951540144430889E-2</v>
      </c>
      <c r="G82" s="46">
        <f>IF($E82="h",'OP Claims by DMISID'!G82/'OP Visits by DMISID'!G82," ")</f>
        <v>5.8738139073785584E-2</v>
      </c>
      <c r="H82" s="46">
        <f>IF($E82="h",'OP Claims by DMISID'!H82/'OP Visits by DMISID'!H82," ")</f>
        <v>5.8856863199649695E-2</v>
      </c>
      <c r="I82" s="46">
        <f>IF($E82="h",'OP Claims by DMISID'!I82/'OP Visits by DMISID'!I82," ")</f>
        <v>5.8275086317866293E-2</v>
      </c>
      <c r="J82" s="46">
        <f>'OP Claims by DMISID'!J82/'OP Visits by DMISID'!J82</f>
        <v>5.6402383744122236E-2</v>
      </c>
      <c r="K82" s="46">
        <f>'OP Claims by DMISID'!K82/'OP Visits by DMISID'!K82</f>
        <v>4.9097183823669607E-2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6" t="str">
        <f>IF($E83="h",'OP Claims by DMISID'!F83/'OP Visits by DMISID'!F83," ")</f>
        <v xml:space="preserve"> </v>
      </c>
      <c r="G83" s="46" t="str">
        <f>IF($E83="h",'OP Claims by DMISID'!G83/'OP Visits by DMISID'!G83," ")</f>
        <v xml:space="preserve"> </v>
      </c>
      <c r="H83" s="46" t="str">
        <f>IF($E83="h",'OP Claims by DMISID'!H83/'OP Visits by DMISID'!H83," ")</f>
        <v xml:space="preserve"> </v>
      </c>
      <c r="I83" s="46" t="str">
        <f>IF($E83="h",'OP Claims by DMISID'!I83/'OP Visits by DMISID'!I83," ")</f>
        <v xml:space="preserve"> </v>
      </c>
      <c r="J83" s="46">
        <f>'OP Claims by DMISID'!J83/'OP Visits by DMISID'!J83</f>
        <v>0</v>
      </c>
      <c r="K83" s="46" t="e">
        <f>'OP Claims by DMISID'!K83/'OP Visits by DMISID'!K83</f>
        <v>#VALUE!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6">
        <f>IF($E84="h",'OP Claims by DMISID'!F84/'OP Visits by DMISID'!F84," ")</f>
        <v>4.443916462733731E-2</v>
      </c>
      <c r="G84" s="46">
        <f>IF($E84="h",'OP Claims by DMISID'!G84/'OP Visits by DMISID'!G84," ")</f>
        <v>6.6286469956194721E-2</v>
      </c>
      <c r="H84" s="46">
        <f>IF($E84="h",'OP Claims by DMISID'!H84/'OP Visits by DMISID'!H84," ")</f>
        <v>4.8192771084337352E-2</v>
      </c>
      <c r="I84" s="46">
        <f>IF($E84="h",'OP Claims by DMISID'!I84/'OP Visits by DMISID'!I84," ")</f>
        <v>6.229316721822075E-2</v>
      </c>
      <c r="J84" s="46">
        <f>'OP Claims by DMISID'!J84/'OP Visits by DMISID'!J84</f>
        <v>4.8832522533828422E-2</v>
      </c>
      <c r="K84" s="46">
        <f>'OP Claims by DMISID'!K84/'OP Visits by DMISID'!K84</f>
        <v>2.065272819989801E-2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6">
        <f>IF($E85="h",'OP Claims by DMISID'!F85/'OP Visits by DMISID'!F85," ")</f>
        <v>0.11362683837537149</v>
      </c>
      <c r="G85" s="46">
        <f>IF($E85="h",'OP Claims by DMISID'!G85/'OP Visits by DMISID'!G85," ")</f>
        <v>7.44135282979171E-2</v>
      </c>
      <c r="H85" s="46">
        <f>IF($E85="h",'OP Claims by DMISID'!H85/'OP Visits by DMISID'!H85," ")</f>
        <v>0.1449845735247674</v>
      </c>
      <c r="I85" s="46">
        <f>IF($E85="h",'OP Claims by DMISID'!I85/'OP Visits by DMISID'!I85," ")</f>
        <v>0.12727801473439318</v>
      </c>
      <c r="J85" s="46">
        <f>'OP Claims by DMISID'!J85/'OP Visits by DMISID'!J85</f>
        <v>0.14480741777660738</v>
      </c>
      <c r="K85" s="46" t="e">
        <f>'OP Claims by DMISID'!K85/'OP Visits by DMISID'!K85</f>
        <v>#DIV/0!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6">
        <f>IF($E86="h",'OP Claims by DMISID'!F86/'OP Visits by DMISID'!F86," ")</f>
        <v>5.8943218668531826E-2</v>
      </c>
      <c r="G86" s="46">
        <f>IF($E86="h",'OP Claims by DMISID'!G86/'OP Visits by DMISID'!G86," ")</f>
        <v>0.1008457711442786</v>
      </c>
      <c r="H86" s="46">
        <f>IF($E86="h",'OP Claims by DMISID'!H86/'OP Visits by DMISID'!H86," ")</f>
        <v>7.5282278450538073E-2</v>
      </c>
      <c r="I86" s="46">
        <f>IF($E86="h",'OP Claims by DMISID'!I86/'OP Visits by DMISID'!I86," ")</f>
        <v>8.068763716166788E-2</v>
      </c>
      <c r="J86" s="46">
        <f>'OP Claims by DMISID'!J86/'OP Visits by DMISID'!J86</f>
        <v>7.4000653015532436E-2</v>
      </c>
      <c r="K86" s="46" t="e">
        <f>'OP Claims by DMISID'!K86/'OP Visits by DMISID'!K86</f>
        <v>#DIV/0!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6" t="str">
        <f>IF($E87="h",'OP Claims by DMISID'!F87/'OP Visits by DMISID'!F87," ")</f>
        <v xml:space="preserve"> </v>
      </c>
      <c r="G87" s="46" t="str">
        <f>IF($E87="h",'OP Claims by DMISID'!G87/'OP Visits by DMISID'!G87," ")</f>
        <v xml:space="preserve"> </v>
      </c>
      <c r="H87" s="46" t="str">
        <f>IF($E87="h",'OP Claims by DMISID'!H87/'OP Visits by DMISID'!H87," ")</f>
        <v xml:space="preserve"> </v>
      </c>
      <c r="I87" s="46" t="str">
        <f>IF($E87="h",'OP Claims by DMISID'!I87/'OP Visits by DMISID'!I87," ")</f>
        <v xml:space="preserve"> </v>
      </c>
      <c r="J87" s="46">
        <f>'OP Claims by DMISID'!J87/'OP Visits by DMISID'!J87</f>
        <v>0.37752216001866107</v>
      </c>
      <c r="K87" s="46">
        <f>'OP Claims by DMISID'!K87/'OP Visits by DMISID'!K87</f>
        <v>0.29167845715156399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6">
        <f>IF($E88="h",'OP Claims by DMISID'!F88/'OP Visits by DMISID'!F88," ")</f>
        <v>0.11174918019675278</v>
      </c>
      <c r="G88" s="46">
        <f>IF($E88="h",'OP Claims by DMISID'!G88/'OP Visits by DMISID'!G88," ")</f>
        <v>0.11386702949179967</v>
      </c>
      <c r="H88" s="46">
        <f>IF($E88="h",'OP Claims by DMISID'!H88/'OP Visits by DMISID'!H88," ")</f>
        <v>8.2403671822681018E-2</v>
      </c>
      <c r="I88" s="46">
        <f>IF($E88="h",'OP Claims by DMISID'!I88/'OP Visits by DMISID'!I88," ")</f>
        <v>6.2971901396310981E-2</v>
      </c>
      <c r="J88" s="46">
        <f>'OP Claims by DMISID'!J88/'OP Visits by DMISID'!J88</f>
        <v>2.718310502978866E-2</v>
      </c>
      <c r="K88" s="46" t="e">
        <f>'OP Claims by DMISID'!K88/'OP Visits by DMISID'!K88</f>
        <v>#VALUE!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I</v>
      </c>
      <c r="F89" s="46" t="str">
        <f>IF($E89="h",'OP Claims by DMISID'!F89/'OP Visits by DMISID'!F89," ")</f>
        <v xml:space="preserve"> </v>
      </c>
      <c r="G89" s="46" t="str">
        <f>IF($E89="h",'OP Claims by DMISID'!G89/'OP Visits by DMISID'!G89," ")</f>
        <v xml:space="preserve"> </v>
      </c>
      <c r="H89" s="46" t="str">
        <f>IF($E89="h",'OP Claims by DMISID'!H89/'OP Visits by DMISID'!H89," ")</f>
        <v xml:space="preserve"> </v>
      </c>
      <c r="I89" s="46" t="str">
        <f>IF($E89="h",'OP Claims by DMISID'!I89/'OP Visits by DMISID'!I89," ")</f>
        <v xml:space="preserve"> </v>
      </c>
      <c r="J89" s="46" t="e">
        <f>'OP Claims by DMISID'!J89/'OP Visits by DMISID'!J89</f>
        <v>#VALUE!</v>
      </c>
      <c r="K89" s="46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6">
        <f>IF($E90="h",'OP Claims by DMISID'!F90/'OP Visits by DMISID'!F90," ")</f>
        <v>0.29710287741426883</v>
      </c>
      <c r="G90" s="46">
        <f>IF($E90="h",'OP Claims by DMISID'!G90/'OP Visits by DMISID'!G90," ")</f>
        <v>0.3052101151125699</v>
      </c>
      <c r="H90" s="46">
        <f>IF($E90="h",'OP Claims by DMISID'!H90/'OP Visits by DMISID'!H90," ")</f>
        <v>0.41153692081719856</v>
      </c>
      <c r="I90" s="46">
        <f>IF($E90="h",'OP Claims by DMISID'!I90/'OP Visits by DMISID'!I90," ")</f>
        <v>0.33800517077153353</v>
      </c>
      <c r="J90" s="46">
        <f>'OP Claims by DMISID'!J90/'OP Visits by DMISID'!J90</f>
        <v>0.32227829848594086</v>
      </c>
      <c r="K90" s="46" t="e">
        <f>'OP Claims by DMISID'!K90/'OP Visits by DMISID'!K90</f>
        <v>#DIV/0!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6">
        <f>IF($E91="h",'OP Claims by DMISID'!F91/'OP Visits by DMISID'!F91," ")</f>
        <v>0.1220418402120409</v>
      </c>
      <c r="G91" s="46">
        <f>IF($E91="h",'OP Claims by DMISID'!G91/'OP Visits by DMISID'!G91," ")</f>
        <v>0.12627525653231778</v>
      </c>
      <c r="H91" s="46">
        <f>IF($E91="h",'OP Claims by DMISID'!H91/'OP Visits by DMISID'!H91," ")</f>
        <v>0.1084614124967834</v>
      </c>
      <c r="I91" s="46">
        <f>IF($E91="h",'OP Claims by DMISID'!I91/'OP Visits by DMISID'!I91," ")</f>
        <v>4.6774162101035313E-2</v>
      </c>
      <c r="J91" s="46">
        <f>'OP Claims by DMISID'!J91/'OP Visits by DMISID'!J91</f>
        <v>5.3414299891309483E-2</v>
      </c>
      <c r="K91" s="46" t="e">
        <f>'OP Claims by DMISID'!K91/'OP Visits by DMISID'!K91</f>
        <v>#DIV/0!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6">
        <f>IF($E92="h",'OP Claims by DMISID'!F92/'OP Visits by DMISID'!F92," ")</f>
        <v>6.5872982067555486E-2</v>
      </c>
      <c r="G92" s="46">
        <f>IF($E92="h",'OP Claims by DMISID'!G92/'OP Visits by DMISID'!G92," ")</f>
        <v>0.1094643671062885</v>
      </c>
      <c r="H92" s="46">
        <f>IF($E92="h",'OP Claims by DMISID'!H92/'OP Visits by DMISID'!H92," ")</f>
        <v>0.21241268135411071</v>
      </c>
      <c r="I92" s="46">
        <f>IF($E92="h",'OP Claims by DMISID'!I92/'OP Visits by DMISID'!I92," ")</f>
        <v>0.12906216531594175</v>
      </c>
      <c r="J92" s="46">
        <f>'OP Claims by DMISID'!J92/'OP Visits by DMISID'!J92</f>
        <v>0.13883299798792756</v>
      </c>
      <c r="K92" s="46">
        <f>'OP Claims by DMISID'!K92/'OP Visits by DMISID'!K92</f>
        <v>0.27428164331512705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6">
        <f>IF($E93="h",'OP Claims by DMISID'!F93/'OP Visits by DMISID'!F93," ")</f>
        <v>0.31915763249576673</v>
      </c>
      <c r="G93" s="46">
        <f>IF($E93="h",'OP Claims by DMISID'!G93/'OP Visits by DMISID'!G93," ")</f>
        <v>0.17976894899971824</v>
      </c>
      <c r="H93" s="46">
        <f>IF($E93="h",'OP Claims by DMISID'!H93/'OP Visits by DMISID'!H93," ")</f>
        <v>0.17938803290654778</v>
      </c>
      <c r="I93" s="46">
        <f>IF($E93="h",'OP Claims by DMISID'!I93/'OP Visits by DMISID'!I93," ")</f>
        <v>0.34857639950156349</v>
      </c>
      <c r="J93" s="46">
        <f>'OP Claims by DMISID'!J93/'OP Visits by DMISID'!J93</f>
        <v>0.29666099933881174</v>
      </c>
      <c r="K93" s="46">
        <f>'OP Claims by DMISID'!K93/'OP Visits by DMISID'!K93</f>
        <v>2.1143912426732327E-2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6">
        <f>IF($E94="h",'OP Claims by DMISID'!F94/'OP Visits by DMISID'!F94," ")</f>
        <v>0.13269389615198382</v>
      </c>
      <c r="G94" s="46">
        <f>IF($E94="h",'OP Claims by DMISID'!G94/'OP Visits by DMISID'!G94," ")</f>
        <v>0.14556383887792085</v>
      </c>
      <c r="H94" s="46">
        <f>IF($E94="h",'OP Claims by DMISID'!H94/'OP Visits by DMISID'!H94," ")</f>
        <v>0.14215029378414595</v>
      </c>
      <c r="I94" s="46">
        <f>IF($E94="h",'OP Claims by DMISID'!I94/'OP Visits by DMISID'!I94," ")</f>
        <v>0.10322895180948809</v>
      </c>
      <c r="J94" s="46">
        <f>'OP Claims by DMISID'!J94/'OP Visits by DMISID'!J94</f>
        <v>0.12800005677221568</v>
      </c>
      <c r="K94" s="46">
        <f>'OP Claims by DMISID'!K94/'OP Visits by DMISID'!K94</f>
        <v>5.3108454384501597E-3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6">
        <f>IF($E95="h",'OP Claims by DMISID'!F95/'OP Visits by DMISID'!F95," ")</f>
        <v>8.9499566740481248E-2</v>
      </c>
      <c r="G95" s="46">
        <f>IF($E95="h",'OP Claims by DMISID'!G95/'OP Visits by DMISID'!G95," ")</f>
        <v>7.3103462595250787E-2</v>
      </c>
      <c r="H95" s="46">
        <f>IF($E95="h",'OP Claims by DMISID'!H95/'OP Visits by DMISID'!H95," ")</f>
        <v>6.1204004125846215E-2</v>
      </c>
      <c r="I95" s="46">
        <f>IF($E95="h",'OP Claims by DMISID'!I95/'OP Visits by DMISID'!I95," ")</f>
        <v>7.9111691310466609E-2</v>
      </c>
      <c r="J95" s="46">
        <f>'OP Claims by DMISID'!J95/'OP Visits by DMISID'!J95</f>
        <v>7.9706339913832747E-2</v>
      </c>
      <c r="K95" s="46" t="e">
        <f>'OP Claims by DMISID'!K95/'OP Visits by DMISID'!K95</f>
        <v>#DIV/0!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6">
        <f>IF($E96="h",'OP Claims by DMISID'!F96/'OP Visits by DMISID'!F96," ")</f>
        <v>3.1004329497550415E-2</v>
      </c>
      <c r="G96" s="46">
        <f>IF($E96="h",'OP Claims by DMISID'!G96/'OP Visits by DMISID'!G96," ")</f>
        <v>3.301154356931249E-2</v>
      </c>
      <c r="H96" s="46">
        <f>IF($E96="h",'OP Claims by DMISID'!H96/'OP Visits by DMISID'!H96," ")</f>
        <v>3.2630044287954227E-2</v>
      </c>
      <c r="I96" s="46">
        <f>IF($E96="h",'OP Claims by DMISID'!I96/'OP Visits by DMISID'!I96," ")</f>
        <v>3.4009144397690219E-2</v>
      </c>
      <c r="J96" s="46">
        <f>'OP Claims by DMISID'!J96/'OP Visits by DMISID'!J96</f>
        <v>2.3718672907108107E-2</v>
      </c>
      <c r="K96" s="46">
        <f>'OP Claims by DMISID'!K96/'OP Visits by DMISID'!K96</f>
        <v>1.118620093513025E-2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6">
        <f>IF($E97="h",'OP Claims by DMISID'!F97/'OP Visits by DMISID'!F97," ")</f>
        <v>0.15185636031649422</v>
      </c>
      <c r="G97" s="46">
        <f>IF($E97="h",'OP Claims by DMISID'!G97/'OP Visits by DMISID'!G97," ")</f>
        <v>0.1864969665485445</v>
      </c>
      <c r="H97" s="46">
        <f>IF($E97="h",'OP Claims by DMISID'!H97/'OP Visits by DMISID'!H97," ")</f>
        <v>0.21110564142955598</v>
      </c>
      <c r="I97" s="46">
        <f>IF($E97="h",'OP Claims by DMISID'!I97/'OP Visits by DMISID'!I97," ")</f>
        <v>0.19880364603114317</v>
      </c>
      <c r="J97" s="46">
        <f>'OP Claims by DMISID'!J97/'OP Visits by DMISID'!J97</f>
        <v>0.14908368624217666</v>
      </c>
      <c r="K97" s="46" t="e">
        <f>'OP Claims by DMISID'!K97/'OP Visits by DMISID'!K97</f>
        <v>#DIV/0!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6" t="str">
        <f>IF($E98="h",'OP Claims by DMISID'!F98/'OP Visits by DMISID'!F98," ")</f>
        <v xml:space="preserve"> </v>
      </c>
      <c r="G98" s="46" t="str">
        <f>IF($E98="h",'OP Claims by DMISID'!G98/'OP Visits by DMISID'!G98," ")</f>
        <v xml:space="preserve"> </v>
      </c>
      <c r="H98" s="46" t="str">
        <f>IF($E98="h",'OP Claims by DMISID'!H98/'OP Visits by DMISID'!H98," ")</f>
        <v xml:space="preserve"> </v>
      </c>
      <c r="I98" s="46" t="str">
        <f>IF($E98="h",'OP Claims by DMISID'!I98/'OP Visits by DMISID'!I98," ")</f>
        <v xml:space="preserve"> </v>
      </c>
      <c r="J98" s="46">
        <f>'OP Claims by DMISID'!J98/'OP Visits by DMISID'!J98</f>
        <v>0.23880749923163611</v>
      </c>
      <c r="K98" s="46">
        <f>'OP Claims by DMISID'!K98/'OP Visits by DMISID'!K98</f>
        <v>0.20646752828873277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6">
        <f>IF($E99="h",'OP Claims by DMISID'!F99/'OP Visits by DMISID'!F99," ")</f>
        <v>5.6413779237316532E-2</v>
      </c>
      <c r="G99" s="46">
        <f>IF($E99="h",'OP Claims by DMISID'!G99/'OP Visits by DMISID'!G99," ")</f>
        <v>9.1223591730028267E-2</v>
      </c>
      <c r="H99" s="46">
        <f>IF($E99="h",'OP Claims by DMISID'!H99/'OP Visits by DMISID'!H99," ")</f>
        <v>0.10739010643207787</v>
      </c>
      <c r="I99" s="46">
        <f>IF($E99="h",'OP Claims by DMISID'!I99/'OP Visits by DMISID'!I99," ")</f>
        <v>7.3870591558681434E-2</v>
      </c>
      <c r="J99" s="46">
        <f>'OP Claims by DMISID'!J99/'OP Visits by DMISID'!J99</f>
        <v>6.1075634819047077E-2</v>
      </c>
      <c r="K99" s="46" t="e">
        <f>'OP Claims by DMISID'!K99/'OP Visits by DMISID'!K99</f>
        <v>#DIV/0!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6">
        <f>IF($E100="h",'OP Claims by DMISID'!F100/'OP Visits by DMISID'!F100," ")</f>
        <v>1.9571026215064635E-2</v>
      </c>
      <c r="G100" s="46">
        <f>IF($E100="h",'OP Claims by DMISID'!G100/'OP Visits by DMISID'!G100," ")</f>
        <v>2.0802678979146581E-2</v>
      </c>
      <c r="H100" s="46">
        <f>IF($E100="h",'OP Claims by DMISID'!H100/'OP Visits by DMISID'!H100," ")</f>
        <v>8.8302569285600291E-3</v>
      </c>
      <c r="I100" s="46">
        <f>IF($E100="h",'OP Claims by DMISID'!I100/'OP Visits by DMISID'!I100," ")</f>
        <v>5.8170280274986779E-3</v>
      </c>
      <c r="J100" s="46">
        <f>'OP Claims by DMISID'!J100/'OP Visits by DMISID'!J100</f>
        <v>5.9391651865008882E-3</v>
      </c>
      <c r="K100" s="46" t="e">
        <f>'OP Claims by DMISID'!K100/'OP Visits by DMISID'!K100</f>
        <v>#DIV/0!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6" t="str">
        <f>IF($E101="h",'OP Claims by DMISID'!F101/'OP Visits by DMISID'!F101," ")</f>
        <v xml:space="preserve"> </v>
      </c>
      <c r="G101" s="46" t="str">
        <f>IF($E101="h",'OP Claims by DMISID'!G101/'OP Visits by DMISID'!G101," ")</f>
        <v xml:space="preserve"> </v>
      </c>
      <c r="H101" s="46" t="str">
        <f>IF($E101="h",'OP Claims by DMISID'!H101/'OP Visits by DMISID'!H101," ")</f>
        <v xml:space="preserve"> </v>
      </c>
      <c r="I101" s="46" t="str">
        <f>IF($E101="h",'OP Claims by DMISID'!I101/'OP Visits by DMISID'!I101," ")</f>
        <v xml:space="preserve"> </v>
      </c>
      <c r="J101" s="46" t="e">
        <f>'OP Claims by DMISID'!J101/'OP Visits by DMISID'!J101</f>
        <v>#VALUE!</v>
      </c>
      <c r="K101" s="46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6" t="str">
        <f>IF($E102="h",'OP Claims by DMISID'!F102/'OP Visits by DMISID'!F102," ")</f>
        <v xml:space="preserve"> </v>
      </c>
      <c r="G102" s="46" t="str">
        <f>IF($E102="h",'OP Claims by DMISID'!G102/'OP Visits by DMISID'!G102," ")</f>
        <v xml:space="preserve"> </v>
      </c>
      <c r="H102" s="46" t="str">
        <f>IF($E102="h",'OP Claims by DMISID'!H102/'OP Visits by DMISID'!H102," ")</f>
        <v xml:space="preserve"> </v>
      </c>
      <c r="I102" s="46" t="str">
        <f>IF($E102="h",'OP Claims by DMISID'!I102/'OP Visits by DMISID'!I102," ")</f>
        <v xml:space="preserve"> </v>
      </c>
      <c r="J102" s="46" t="e">
        <f>'OP Claims by DMISID'!J102/'OP Visits by DMISID'!J102</f>
        <v>#VALUE!</v>
      </c>
      <c r="K102" s="46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6" t="str">
        <f>IF($E103="h",'OP Claims by DMISID'!F103/'OP Visits by DMISID'!F103," ")</f>
        <v xml:space="preserve"> </v>
      </c>
      <c r="G103" s="46" t="str">
        <f>IF($E103="h",'OP Claims by DMISID'!G103/'OP Visits by DMISID'!G103," ")</f>
        <v xml:space="preserve"> </v>
      </c>
      <c r="H103" s="46" t="str">
        <f>IF($E103="h",'OP Claims by DMISID'!H103/'OP Visits by DMISID'!H103," ")</f>
        <v xml:space="preserve"> </v>
      </c>
      <c r="I103" s="46" t="str">
        <f>IF($E103="h",'OP Claims by DMISID'!I103/'OP Visits by DMISID'!I103," ")</f>
        <v xml:space="preserve"> </v>
      </c>
      <c r="J103" s="46" t="e">
        <f>'OP Claims by DMISID'!J103/'OP Visits by DMISID'!J103</f>
        <v>#VALUE!</v>
      </c>
      <c r="K103" s="46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6" t="str">
        <f>IF($E104="h",'OP Claims by DMISID'!F104/'OP Visits by DMISID'!F104," ")</f>
        <v xml:space="preserve"> </v>
      </c>
      <c r="G104" s="46" t="str">
        <f>IF($E104="h",'OP Claims by DMISID'!G104/'OP Visits by DMISID'!G104," ")</f>
        <v xml:space="preserve"> </v>
      </c>
      <c r="H104" s="46" t="str">
        <f>IF($E104="h",'OP Claims by DMISID'!H104/'OP Visits by DMISID'!H104," ")</f>
        <v xml:space="preserve"> </v>
      </c>
      <c r="I104" s="46"/>
      <c r="J104" s="46"/>
      <c r="K104" s="46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6" t="str">
        <f>IF($E105="h",'OP Claims by DMISID'!F105/'OP Visits by DMISID'!F105," ")</f>
        <v xml:space="preserve"> </v>
      </c>
      <c r="G105" s="46" t="str">
        <f>IF($E105="h",'OP Claims by DMISID'!G105/'OP Visits by DMISID'!G105," ")</f>
        <v xml:space="preserve"> </v>
      </c>
      <c r="H105" s="46" t="str">
        <f>IF($E105="h",'OP Claims by DMISID'!H105/'OP Visits by DMISID'!H105," ")</f>
        <v xml:space="preserve"> </v>
      </c>
      <c r="I105" s="46" t="str">
        <f>IF($E105="h",'OP Claims by DMISID'!I105/'OP Visits by DMISID'!I105," ")</f>
        <v xml:space="preserve"> </v>
      </c>
      <c r="J105" s="46" t="e">
        <f>'OP Claims by DMISID'!J105/'OP Visits by DMISID'!J105</f>
        <v>#VALUE!</v>
      </c>
      <c r="K105" s="46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6" t="str">
        <f>IF($E106="h",'OP Claims by DMISID'!F106/'OP Visits by DMISID'!F106," ")</f>
        <v xml:space="preserve"> </v>
      </c>
      <c r="G106" s="46" t="str">
        <f>IF($E106="h",'OP Claims by DMISID'!G106/'OP Visits by DMISID'!G106," ")</f>
        <v xml:space="preserve"> </v>
      </c>
      <c r="H106" s="46" t="str">
        <f>IF($E106="h",'OP Claims by DMISID'!H106/'OP Visits by DMISID'!H106," ")</f>
        <v xml:space="preserve"> </v>
      </c>
      <c r="I106" s="46" t="str">
        <f>IF($E106="h",'OP Claims by DMISID'!I106/'OP Visits by DMISID'!I106," ")</f>
        <v xml:space="preserve"> </v>
      </c>
      <c r="J106" s="46">
        <f>'OP Claims by DMISID'!J106/'OP Visits by DMISID'!J106</f>
        <v>5.7542468544368272E-2</v>
      </c>
      <c r="K106" s="46" t="e">
        <f>'OP Claims by DMISID'!K106/'OP Visits by DMISID'!K106</f>
        <v>#DIV/0!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6" t="str">
        <f>IF($E107="h",'OP Claims by DMISID'!F107/'OP Visits by DMISID'!F107," ")</f>
        <v xml:space="preserve"> </v>
      </c>
      <c r="G107" s="46" t="str">
        <f>IF($E107="h",'OP Claims by DMISID'!G107/'OP Visits by DMISID'!G107," ")</f>
        <v xml:space="preserve"> </v>
      </c>
      <c r="H107" s="46" t="str">
        <f>IF($E107="h",'OP Claims by DMISID'!H107/'OP Visits by DMISID'!H107," ")</f>
        <v xml:space="preserve"> </v>
      </c>
      <c r="I107" s="46" t="str">
        <f>IF($E107="h",'OP Claims by DMISID'!I107/'OP Visits by DMISID'!I107," ")</f>
        <v xml:space="preserve"> </v>
      </c>
      <c r="J107" s="46" t="e">
        <f>'OP Claims by DMISID'!J107/'OP Visits by DMISID'!J107</f>
        <v>#VALUE!</v>
      </c>
      <c r="K107" s="46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6" t="str">
        <f>IF($E108="h",'OP Claims by DMISID'!F108/'OP Visits by DMISID'!F108," ")</f>
        <v xml:space="preserve"> </v>
      </c>
      <c r="G108" s="46" t="str">
        <f>IF($E108="h",'OP Claims by DMISID'!G108/'OP Visits by DMISID'!G108," ")</f>
        <v xml:space="preserve"> </v>
      </c>
      <c r="H108" s="46" t="str">
        <f>IF($E108="h",'OP Claims by DMISID'!H108/'OP Visits by DMISID'!H108," ")</f>
        <v xml:space="preserve"> </v>
      </c>
      <c r="I108" s="46"/>
      <c r="J108" s="46"/>
      <c r="K108" s="46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6" t="str">
        <f>IF($E109="h",'OP Claims by DMISID'!F109/'OP Visits by DMISID'!F109," ")</f>
        <v xml:space="preserve"> </v>
      </c>
      <c r="G109" s="46" t="str">
        <f>IF($E109="h",'OP Claims by DMISID'!G109/'OP Visits by DMISID'!G109," ")</f>
        <v xml:space="preserve"> </v>
      </c>
      <c r="H109" s="46" t="str">
        <f>IF($E109="h",'OP Claims by DMISID'!H109/'OP Visits by DMISID'!H109," ")</f>
        <v xml:space="preserve"> </v>
      </c>
      <c r="I109" s="46"/>
      <c r="J109" s="46"/>
      <c r="K109" s="46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6" t="str">
        <f>IF($E110="h",'OP Claims by DMISID'!F110/'OP Visits by DMISID'!F110," ")</f>
        <v xml:space="preserve"> </v>
      </c>
      <c r="G110" s="46" t="str">
        <f>IF($E110="h",'OP Claims by DMISID'!G110/'OP Visits by DMISID'!G110," ")</f>
        <v xml:space="preserve"> </v>
      </c>
      <c r="H110" s="46" t="str">
        <f>IF($E110="h",'OP Claims by DMISID'!H110/'OP Visits by DMISID'!H110," ")</f>
        <v xml:space="preserve"> </v>
      </c>
      <c r="I110" s="46" t="str">
        <f>IF($E110="h",'OP Claims by DMISID'!I110/'OP Visits by DMISID'!I110," ")</f>
        <v xml:space="preserve"> </v>
      </c>
      <c r="J110" s="46" t="e">
        <f>'OP Claims by DMISID'!J110/'OP Visits by DMISID'!J110</f>
        <v>#VALUE!</v>
      </c>
      <c r="K110" s="46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6" t="str">
        <f>IF($E111="h",'OP Claims by DMISID'!F111/'OP Visits by DMISID'!F111," ")</f>
        <v xml:space="preserve"> </v>
      </c>
      <c r="G111" s="46" t="str">
        <f>IF($E111="h",'OP Claims by DMISID'!G111/'OP Visits by DMISID'!G111," ")</f>
        <v xml:space="preserve"> </v>
      </c>
      <c r="H111" s="46" t="str">
        <f>IF($E111="h",'OP Claims by DMISID'!H111/'OP Visits by DMISID'!H111," ")</f>
        <v xml:space="preserve"> </v>
      </c>
      <c r="I111" s="46" t="str">
        <f>IF($E111="h",'OP Claims by DMISID'!I111/'OP Visits by DMISID'!I111," ")</f>
        <v xml:space="preserve"> </v>
      </c>
      <c r="J111" s="46" t="e">
        <f>'OP Claims by DMISID'!J111/'OP Visits by DMISID'!J111</f>
        <v>#VALUE!</v>
      </c>
      <c r="K111" s="46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6" t="str">
        <f>IF($E112="h",'OP Claims by DMISID'!F112/'OP Visits by DMISID'!F112," ")</f>
        <v xml:space="preserve"> </v>
      </c>
      <c r="G112" s="46" t="str">
        <f>IF($E112="h",'OP Claims by DMISID'!G112/'OP Visits by DMISID'!G112," ")</f>
        <v xml:space="preserve"> </v>
      </c>
      <c r="H112" s="46" t="str">
        <f>IF($E112="h",'OP Claims by DMISID'!H112/'OP Visits by DMISID'!H112," ")</f>
        <v xml:space="preserve"> </v>
      </c>
      <c r="I112" s="46"/>
      <c r="J112" s="46"/>
      <c r="K112" s="46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I</v>
      </c>
      <c r="F113" s="46" t="str">
        <f>IF($E113="h",'OP Claims by DMISID'!F113/'OP Visits by DMISID'!F113," ")</f>
        <v xml:space="preserve"> </v>
      </c>
      <c r="G113" s="46" t="str">
        <f>IF($E113="h",'OP Claims by DMISID'!G113/'OP Visits by DMISID'!G113," ")</f>
        <v xml:space="preserve"> </v>
      </c>
      <c r="H113" s="46" t="str">
        <f>IF($E113="h",'OP Claims by DMISID'!H113/'OP Visits by DMISID'!H113," ")</f>
        <v xml:space="preserve"> </v>
      </c>
      <c r="I113" s="46"/>
      <c r="J113" s="46"/>
      <c r="K113" s="46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6">
        <f>IF($E114="h",'OP Claims by DMISID'!F114/'OP Visits by DMISID'!F114," ")</f>
        <v>6.4618413242266456E-2</v>
      </c>
      <c r="G114" s="46">
        <f>IF($E114="h",'OP Claims by DMISID'!G114/'OP Visits by DMISID'!G114," ")</f>
        <v>0.11803003255276699</v>
      </c>
      <c r="H114" s="46">
        <f>IF($E114="h",'OP Claims by DMISID'!H114/'OP Visits by DMISID'!H114," ")</f>
        <v>5.4261160922036422E-2</v>
      </c>
      <c r="I114" s="46">
        <f>IF($E114="h",'OP Claims by DMISID'!I114/'OP Visits by DMISID'!I114," ")</f>
        <v>0.12261949975584613</v>
      </c>
      <c r="J114" s="46">
        <f>'OP Claims by DMISID'!J114/'OP Visits by DMISID'!J114</f>
        <v>9.9744219039630516E-2</v>
      </c>
      <c r="K114" s="46">
        <f>'OP Claims by DMISID'!K114/'OP Visits by DMISID'!K114</f>
        <v>3.3676642836948177E-2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6" t="str">
        <f>IF($E115="h",'OP Claims by DMISID'!F115/'OP Visits by DMISID'!F115," ")</f>
        <v xml:space="preserve"> </v>
      </c>
      <c r="G115" s="46" t="str">
        <f>IF($E115="h",'OP Claims by DMISID'!G115/'OP Visits by DMISID'!G115," ")</f>
        <v xml:space="preserve"> </v>
      </c>
      <c r="H115" s="46" t="str">
        <f>IF($E115="h",'OP Claims by DMISID'!H115/'OP Visits by DMISID'!H115," ")</f>
        <v xml:space="preserve"> </v>
      </c>
      <c r="I115" s="46" t="str">
        <f>IF($E115="h",'OP Claims by DMISID'!I115/'OP Visits by DMISID'!I115," ")</f>
        <v xml:space="preserve"> </v>
      </c>
      <c r="J115" s="46">
        <f>'OP Claims by DMISID'!J115/'OP Visits by DMISID'!J115</f>
        <v>2.2960121893553301E-2</v>
      </c>
      <c r="K115" s="46">
        <f>'OP Claims by DMISID'!K115/'OP Visits by DMISID'!K115</f>
        <v>9.062711410081309E-4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6" t="str">
        <f>IF($E116="h",'OP Claims by DMISID'!F116/'OP Visits by DMISID'!F116," ")</f>
        <v xml:space="preserve"> </v>
      </c>
      <c r="G116" s="46" t="str">
        <f>IF($E116="h",'OP Claims by DMISID'!G116/'OP Visits by DMISID'!G116," ")</f>
        <v xml:space="preserve"> </v>
      </c>
      <c r="H116" s="46" t="str">
        <f>IF($E116="h",'OP Claims by DMISID'!H116/'OP Visits by DMISID'!H116," ")</f>
        <v xml:space="preserve"> </v>
      </c>
      <c r="I116" s="46" t="str">
        <f>IF($E116="h",'OP Claims by DMISID'!I116/'OP Visits by DMISID'!I116," ")</f>
        <v xml:space="preserve"> </v>
      </c>
      <c r="J116" s="46">
        <f>'OP Claims by DMISID'!J116/'OP Visits by DMISID'!J116</f>
        <v>9.7076545413970095E-2</v>
      </c>
      <c r="K116" s="46" t="e">
        <f>'OP Claims by DMISID'!K116/'OP Visits by DMISID'!K116</f>
        <v>#DIV/0!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6">
        <f>IF($E117="h",'OP Claims by DMISID'!F117/'OP Visits by DMISID'!F117," ")</f>
        <v>2.8089887640449437E-2</v>
      </c>
      <c r="G117" s="46">
        <f>IF($E117="h",'OP Claims by DMISID'!G117/'OP Visits by DMISID'!G117," ")</f>
        <v>7.9367005655202549E-2</v>
      </c>
      <c r="H117" s="46">
        <f>IF($E117="h",'OP Claims by DMISID'!H117/'OP Visits by DMISID'!H117," ")</f>
        <v>8.7256982279061771E-2</v>
      </c>
      <c r="I117" s="46">
        <f>IF($E117="h",'OP Claims by DMISID'!I117/'OP Visits by DMISID'!I117," ")</f>
        <v>0.11723810089726068</v>
      </c>
      <c r="J117" s="46"/>
      <c r="K117" s="46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6">
        <f>IF($E118="h",'OP Claims by DMISID'!F118/'OP Visits by DMISID'!F118," ")</f>
        <v>3.1034020295945281E-2</v>
      </c>
      <c r="G118" s="46">
        <f>IF($E118="h",'OP Claims by DMISID'!G118/'OP Visits by DMISID'!G118," ")</f>
        <v>3.2581064895001247E-2</v>
      </c>
      <c r="H118" s="46">
        <f>IF($E118="h",'OP Claims by DMISID'!H118/'OP Visits by DMISID'!H118," ")</f>
        <v>3.8375707652434012E-2</v>
      </c>
      <c r="I118" s="46">
        <f>IF($E118="h",'OP Claims by DMISID'!I118/'OP Visits by DMISID'!I118," ")</f>
        <v>2.8478829254121579E-2</v>
      </c>
      <c r="J118" s="46">
        <f>'OP Claims by DMISID'!J118/'OP Visits by DMISID'!J118</f>
        <v>4.0318287780612715E-2</v>
      </c>
      <c r="K118" s="46">
        <f>'OP Claims by DMISID'!K118/'OP Visits by DMISID'!K118</f>
        <v>3.5584539069437843E-2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6">
        <f>IF($E119="h",'OP Claims by DMISID'!F119/'OP Visits by DMISID'!F119," ")</f>
        <v>0.19671703256866099</v>
      </c>
      <c r="G119" s="46">
        <f>IF($E119="h",'OP Claims by DMISID'!G119/'OP Visits by DMISID'!G119," ")</f>
        <v>0.17810461695869037</v>
      </c>
      <c r="H119" s="46">
        <f>IF($E119="h",'OP Claims by DMISID'!H119/'OP Visits by DMISID'!H119," ")</f>
        <v>0.15471762331947583</v>
      </c>
      <c r="I119" s="46">
        <f>IF($E119="h",'OP Claims by DMISID'!I119/'OP Visits by DMISID'!I119," ")</f>
        <v>0.21577281570312726</v>
      </c>
      <c r="J119" s="46">
        <f>'OP Claims by DMISID'!J119/'OP Visits by DMISID'!J119</f>
        <v>0.26802034655307888</v>
      </c>
      <c r="K119" s="46">
        <f>'OP Claims by DMISID'!K119/'OP Visits by DMISID'!K119</f>
        <v>0.23982540012471421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6">
        <f>IF($E120="h",'OP Claims by DMISID'!F120/'OP Visits by DMISID'!F120," ")</f>
        <v>2.6852462254154913E-2</v>
      </c>
      <c r="G120" s="46">
        <f>IF($E120="h",'OP Claims by DMISID'!G120/'OP Visits by DMISID'!G120," ")</f>
        <v>3.6173339002959715E-2</v>
      </c>
      <c r="H120" s="46">
        <f>IF($E120="h",'OP Claims by DMISID'!H120/'OP Visits by DMISID'!H120," ")</f>
        <v>2.2143083627482581E-2</v>
      </c>
      <c r="I120" s="46">
        <f>IF($E120="h",'OP Claims by DMISID'!I120/'OP Visits by DMISID'!I120," ")</f>
        <v>2.1999653115218055E-2</v>
      </c>
      <c r="J120" s="46">
        <f>'OP Claims by DMISID'!J120/'OP Visits by DMISID'!J120</f>
        <v>3.139361417275504E-2</v>
      </c>
      <c r="K120" s="46">
        <f>'OP Claims by DMISID'!K120/'OP Visits by DMISID'!K120</f>
        <v>2.7148701678216581E-2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6">
        <f>IF($E121="h",'OP Claims by DMISID'!F121/'OP Visits by DMISID'!F121," ")</f>
        <v>0.19264092416301209</v>
      </c>
      <c r="G121" s="46">
        <f>IF($E121="h",'OP Claims by DMISID'!G121/'OP Visits by DMISID'!G121," ")</f>
        <v>0.11463811837573751</v>
      </c>
      <c r="H121" s="46">
        <f>IF($E121="h",'OP Claims by DMISID'!H121/'OP Visits by DMISID'!H121," ")</f>
        <v>0.15384615384615385</v>
      </c>
      <c r="I121" s="46">
        <f>IF($E121="h",'OP Claims by DMISID'!I121/'OP Visits by DMISID'!I121," ")</f>
        <v>9.9945594777098606E-2</v>
      </c>
      <c r="J121" s="46">
        <f>'OP Claims by DMISID'!J121/'OP Visits by DMISID'!J121</f>
        <v>0.20136644137525714</v>
      </c>
      <c r="K121" s="46">
        <f>'OP Claims by DMISID'!K121/'OP Visits by DMISID'!K121</f>
        <v>5.1279870737307595E-2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6" t="str">
        <f>IF($E122="h",'OP Claims by DMISID'!F122/'OP Visits by DMISID'!F122," ")</f>
        <v xml:space="preserve"> </v>
      </c>
      <c r="G122" s="46" t="str">
        <f>IF($E122="h",'OP Claims by DMISID'!G122/'OP Visits by DMISID'!G122," ")</f>
        <v xml:space="preserve"> </v>
      </c>
      <c r="H122" s="46" t="str">
        <f>IF($E122="h",'OP Claims by DMISID'!H122/'OP Visits by DMISID'!H122," ")</f>
        <v xml:space="preserve"> </v>
      </c>
      <c r="I122" s="46" t="str">
        <f>IF($E122="h",'OP Claims by DMISID'!I122/'OP Visits by DMISID'!I122," ")</f>
        <v xml:space="preserve"> </v>
      </c>
      <c r="J122" s="46" t="e">
        <f>'OP Claims by DMISID'!J122/'OP Visits by DMISID'!J122</f>
        <v>#VALUE!</v>
      </c>
      <c r="K122" s="46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6">
        <f>IF($E123="h",'OP Claims by DMISID'!F123/'OP Visits by DMISID'!F123," ")</f>
        <v>0.30800671483833297</v>
      </c>
      <c r="G123" s="46">
        <f>IF($E123="h",'OP Claims by DMISID'!G123/'OP Visits by DMISID'!G123," ")</f>
        <v>0.17646783461479948</v>
      </c>
      <c r="H123" s="46">
        <f>IF($E123="h",'OP Claims by DMISID'!H123/'OP Visits by DMISID'!H123," ")</f>
        <v>0.12312584209108057</v>
      </c>
      <c r="I123" s="46">
        <f>IF($E123="h",'OP Claims by DMISID'!I123/'OP Visits by DMISID'!I123," ")</f>
        <v>9.3221581743730894E-2</v>
      </c>
      <c r="J123" s="46">
        <f>'OP Claims by DMISID'!J123/'OP Visits by DMISID'!J123</f>
        <v>0.10786425783332979</v>
      </c>
      <c r="K123" s="46">
        <f>'OP Claims by DMISID'!K123/'OP Visits by DMISID'!K123</f>
        <v>0.16404465324770484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6">
        <f>IF($E124="h",'OP Claims by DMISID'!F124/'OP Visits by DMISID'!F124," ")</f>
        <v>0.21500126548174031</v>
      </c>
      <c r="G124" s="46">
        <f>IF($E124="h",'OP Claims by DMISID'!G124/'OP Visits by DMISID'!G124," ")</f>
        <v>0.20862175699251506</v>
      </c>
      <c r="H124" s="46">
        <f>IF($E124="h",'OP Claims by DMISID'!H124/'OP Visits by DMISID'!H124," ")</f>
        <v>0.20306539769904064</v>
      </c>
      <c r="I124" s="46">
        <f>IF($E124="h",'OP Claims by DMISID'!I124/'OP Visits by DMISID'!I124," ")</f>
        <v>0.21876813211336754</v>
      </c>
      <c r="J124" s="46">
        <f>'OP Claims by DMISID'!J124/'OP Visits by DMISID'!J124</f>
        <v>0.15925942773961699</v>
      </c>
      <c r="K124" s="46">
        <f>'OP Claims by DMISID'!K124/'OP Visits by DMISID'!K124</f>
        <v>0.16181652873914112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6" t="str">
        <f>IF($E125="h",'OP Claims by DMISID'!F125/'OP Visits by DMISID'!F125," ")</f>
        <v xml:space="preserve"> </v>
      </c>
      <c r="G125" s="46" t="str">
        <f>IF($E125="h",'OP Claims by DMISID'!G125/'OP Visits by DMISID'!G125," ")</f>
        <v xml:space="preserve"> </v>
      </c>
      <c r="H125" s="46" t="str">
        <f>IF($E125="h",'OP Claims by DMISID'!H125/'OP Visits by DMISID'!H125," ")</f>
        <v xml:space="preserve"> </v>
      </c>
      <c r="I125" s="46" t="str">
        <f>IF($E125="h",'OP Claims by DMISID'!I125/'OP Visits by DMISID'!I125," ")</f>
        <v xml:space="preserve"> </v>
      </c>
      <c r="J125" s="46" t="e">
        <f>'OP Claims by DMISID'!J125/'OP Visits by DMISID'!J125</f>
        <v>#VALUE!</v>
      </c>
      <c r="K125" s="46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6" t="str">
        <f>IF($E126="h",'OP Claims by DMISID'!F126/'OP Visits by DMISID'!F126," ")</f>
        <v xml:space="preserve"> </v>
      </c>
      <c r="G126" s="46" t="str">
        <f>IF($E126="h",'OP Claims by DMISID'!G126/'OP Visits by DMISID'!G126," ")</f>
        <v xml:space="preserve"> </v>
      </c>
      <c r="H126" s="46" t="str">
        <f>IF($E126="h",'OP Claims by DMISID'!H126/'OP Visits by DMISID'!H126," ")</f>
        <v xml:space="preserve"> </v>
      </c>
      <c r="I126" s="46" t="str">
        <f>IF($E126="h",'OP Claims by DMISID'!I126/'OP Visits by DMISID'!I126," ")</f>
        <v xml:space="preserve"> </v>
      </c>
      <c r="J126" s="46">
        <f>'OP Claims by DMISID'!J126/'OP Visits by DMISID'!J126</f>
        <v>0.10952960474099159</v>
      </c>
      <c r="K126" s="46">
        <f>'OP Claims by DMISID'!K126/'OP Visits by DMISID'!K126</f>
        <v>1.1179852394119637E-2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6">
        <f>IF($E127="h",'OP Claims by DMISID'!F127/'OP Visits by DMISID'!F127," ")</f>
        <v>0.14913387510692899</v>
      </c>
      <c r="G127" s="46">
        <f>IF($E127="h",'OP Claims by DMISID'!G127/'OP Visits by DMISID'!G127," ")</f>
        <v>0.11850290131722652</v>
      </c>
      <c r="H127" s="46">
        <f>IF($E127="h",'OP Claims by DMISID'!H127/'OP Visits by DMISID'!H127," ")</f>
        <v>6.7899981842068718E-2</v>
      </c>
      <c r="I127" s="46">
        <f>IF($E127="h",'OP Claims by DMISID'!I127/'OP Visits by DMISID'!I127," ")</f>
        <v>0.24632118522222918</v>
      </c>
      <c r="J127" s="46">
        <f>'OP Claims by DMISID'!J127/'OP Visits by DMISID'!J127</f>
        <v>0.11569072872575135</v>
      </c>
      <c r="K127" s="46">
        <f>'OP Claims by DMISID'!K127/'OP Visits by DMISID'!K127</f>
        <v>7.5990591641034916E-2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6">
        <f>IF($E128="h",'OP Claims by DMISID'!F128/'OP Visits by DMISID'!F128," ")</f>
        <v>0.31038150616933768</v>
      </c>
      <c r="G128" s="46">
        <f>IF($E128="h",'OP Claims by DMISID'!G128/'OP Visits by DMISID'!G128," ")</f>
        <v>0.28930389131567347</v>
      </c>
      <c r="H128" s="46">
        <f>IF($E128="h",'OP Claims by DMISID'!H128/'OP Visits by DMISID'!H128," ")</f>
        <v>0.23767847059772526</v>
      </c>
      <c r="I128" s="46">
        <f>IF($E128="h",'OP Claims by DMISID'!I128/'OP Visits by DMISID'!I128," ")</f>
        <v>0.1937206483866081</v>
      </c>
      <c r="J128" s="46">
        <f>'OP Claims by DMISID'!J128/'OP Visits by DMISID'!J128</f>
        <v>0.16276404126412314</v>
      </c>
      <c r="K128" s="46">
        <f>'OP Claims by DMISID'!K128/'OP Visits by DMISID'!K128</f>
        <v>0.16362102895698621</v>
      </c>
      <c r="L128" s="6"/>
    </row>
    <row r="129" spans="2:12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6" t="str">
        <f>IF($E129="h",'OP Claims by DMISID'!F129/'OP Visits by DMISID'!F129," ")</f>
        <v xml:space="preserve"> </v>
      </c>
      <c r="G129" s="46" t="str">
        <f>IF($E129="h",'OP Claims by DMISID'!G129/'OP Visits by DMISID'!G129," ")</f>
        <v xml:space="preserve"> </v>
      </c>
      <c r="H129" s="46" t="str">
        <f>IF($E129="h",'OP Claims by DMISID'!H129/'OP Visits by DMISID'!H129," ")</f>
        <v xml:space="preserve"> </v>
      </c>
      <c r="I129" s="46" t="str">
        <f>IF($E129="h",'OP Claims by DMISID'!I129/'OP Visits by DMISID'!I129," ")</f>
        <v xml:space="preserve"> </v>
      </c>
      <c r="J129" s="46">
        <f>'OP Claims by DMISID'!J129/'OP Visits by DMISID'!J129</f>
        <v>0.12055005442140752</v>
      </c>
      <c r="K129" s="46">
        <f>'OP Claims by DMISID'!K129/'OP Visits by DMISID'!K129</f>
        <v>0.32263666041536432</v>
      </c>
      <c r="L129" s="6"/>
    </row>
    <row r="130" spans="2:12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6">
        <f>IF($E130="h",'OP Claims by DMISID'!F130/'OP Visits by DMISID'!F130," ")</f>
        <v>0.21473223909093708</v>
      </c>
      <c r="G130" s="46">
        <f>IF($E130="h",'OP Claims by DMISID'!G130/'OP Visits by DMISID'!G130," ")</f>
        <v>0.1557768924302789</v>
      </c>
      <c r="H130" s="46">
        <f>IF($E130="h",'OP Claims by DMISID'!H130/'OP Visits by DMISID'!H130," ")</f>
        <v>0.35162438807298618</v>
      </c>
      <c r="I130" s="46">
        <f>IF($E130="h",'OP Claims by DMISID'!I130/'OP Visits by DMISID'!I130," ")</f>
        <v>0.33831434630369384</v>
      </c>
      <c r="J130" s="46">
        <f>'OP Claims by DMISID'!J130/'OP Visits by DMISID'!J130</f>
        <v>0.44863687464867902</v>
      </c>
      <c r="K130" s="46">
        <f>'OP Claims by DMISID'!K130/'OP Visits by DMISID'!K130</f>
        <v>3.156437962420823E-2</v>
      </c>
      <c r="L130" s="6"/>
    </row>
    <row r="131" spans="2:12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6">
        <f>IF($E131="h",'OP Claims by DMISID'!F131/'OP Visits by DMISID'!F131," ")</f>
        <v>0.2483411076801787</v>
      </c>
      <c r="G131" s="46">
        <f>IF($E131="h",'OP Claims by DMISID'!G131/'OP Visits by DMISID'!G131," ")</f>
        <v>0.11138993447650913</v>
      </c>
      <c r="H131" s="46">
        <f>IF($E131="h",'OP Claims by DMISID'!H131/'OP Visits by DMISID'!H131," ")</f>
        <v>0.18162915405099769</v>
      </c>
      <c r="I131" s="46">
        <f>IF($E131="h",'OP Claims by DMISID'!I131/'OP Visits by DMISID'!I131," ")</f>
        <v>0.21528538909029593</v>
      </c>
      <c r="J131" s="46">
        <f>'OP Claims by DMISID'!J131/'OP Visits by DMISID'!J131</f>
        <v>0.22100631768953069</v>
      </c>
      <c r="K131" s="46">
        <f>'OP Claims by DMISID'!K131/'OP Visits by DMISID'!K131</f>
        <v>4.5470650761781035E-2</v>
      </c>
      <c r="L131" s="6"/>
    </row>
    <row r="132" spans="2:12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6" t="str">
        <f>IF($E132="h",'OP Claims by DMISID'!F132/'OP Visits by DMISID'!F132," ")</f>
        <v xml:space="preserve"> </v>
      </c>
      <c r="G132" s="46" t="str">
        <f>IF($E132="h",'OP Claims by DMISID'!G132/'OP Visits by DMISID'!G132," ")</f>
        <v xml:space="preserve"> </v>
      </c>
      <c r="H132" s="46" t="str">
        <f>IF($E132="h",'OP Claims by DMISID'!H132/'OP Visits by DMISID'!H132," ")</f>
        <v xml:space="preserve"> </v>
      </c>
      <c r="I132" s="46" t="str">
        <f>IF($E132="h",'OP Claims by DMISID'!I132/'OP Visits by DMISID'!I132," ")</f>
        <v xml:space="preserve"> </v>
      </c>
      <c r="J132" s="46" t="e">
        <f>'OP Claims by DMISID'!J132/'OP Visits by DMISID'!J132</f>
        <v>#VALUE!</v>
      </c>
      <c r="K132" s="46" t="e">
        <f>'OP Claims by DMISID'!K132/'OP Visits by DMISID'!K132</f>
        <v>#VALUE!</v>
      </c>
      <c r="L132" s="6"/>
    </row>
    <row r="133" spans="2:12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6" t="str">
        <f>IF($E133="h",'OP Claims by DMISID'!F133/'OP Visits by DMISID'!F133," ")</f>
        <v xml:space="preserve"> </v>
      </c>
      <c r="G133" s="46" t="str">
        <f>IF($E133="h",'OP Claims by DMISID'!G133/'OP Visits by DMISID'!G133," ")</f>
        <v xml:space="preserve"> </v>
      </c>
      <c r="H133" s="46" t="str">
        <f>IF($E133="h",'OP Claims by DMISID'!H133/'OP Visits by DMISID'!H133," ")</f>
        <v xml:space="preserve"> </v>
      </c>
      <c r="I133" s="46" t="str">
        <f>IF($E133="h",'OP Claims by DMISID'!I133/'OP Visits by DMISID'!I133," ")</f>
        <v xml:space="preserve"> </v>
      </c>
      <c r="J133" s="46">
        <f>'OP Claims by DMISID'!J133/'OP Visits by DMISID'!J133</f>
        <v>0.33860739222343217</v>
      </c>
      <c r="K133" s="46">
        <f>'OP Claims by DMISID'!K133/'OP Visits by DMISID'!K133</f>
        <v>0.38093631948192119</v>
      </c>
      <c r="L133" s="6"/>
    </row>
    <row r="134" spans="2:12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6">
        <f>IF($E134="h",'OP Claims by DMISID'!F134/'OP Visits by DMISID'!F134," ")</f>
        <v>0.12863386813069666</v>
      </c>
      <c r="G134" s="46">
        <f>IF($E134="h",'OP Claims by DMISID'!G134/'OP Visits by DMISID'!G134," ")</f>
        <v>0.10423816141505242</v>
      </c>
      <c r="H134" s="46">
        <f>IF($E134="h",'OP Claims by DMISID'!H134/'OP Visits by DMISID'!H134," ")</f>
        <v>4.8435512592215721E-2</v>
      </c>
      <c r="I134" s="46">
        <f>'OP Claims by DMISID'!I134/'OP Visits by DMISID'!I134</f>
        <v>5.3197500000000002E-2</v>
      </c>
      <c r="J134" s="46">
        <f>'OP Claims by DMISID'!J134/'OP Visits by DMISID'!J134</f>
        <v>4.9663874033437701E-2</v>
      </c>
      <c r="K134" s="46">
        <f>'OP Claims by DMISID'!K134/'OP Visits by DMISID'!K134</f>
        <v>7.5497052317768765E-2</v>
      </c>
      <c r="L134" s="6"/>
    </row>
    <row r="135" spans="2:12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6">
        <f>IF($E135="h",'OP Claims by DMISID'!F135/'OP Visits by DMISID'!F135," ")</f>
        <v>0.14091478443573477</v>
      </c>
      <c r="G135" s="46">
        <f>IF($E135="h",'OP Claims by DMISID'!G135/'OP Visits by DMISID'!G135," ")</f>
        <v>0.16371543645731848</v>
      </c>
      <c r="H135" s="46">
        <f>IF($E135="h",'OP Claims by DMISID'!H135/'OP Visits by DMISID'!H135," ")</f>
        <v>0.17263070504087194</v>
      </c>
      <c r="I135" s="46">
        <f>IF($E135="h",'OP Claims by DMISID'!I135/'OP Visits by DMISID'!I135," ")</f>
        <v>0.19327777777777777</v>
      </c>
      <c r="J135" s="46">
        <f>'OP Claims by DMISID'!J135/'OP Visits by DMISID'!J135</f>
        <v>0.18516793331698947</v>
      </c>
      <c r="K135" s="46">
        <f>'OP Claims by DMISID'!K135/'OP Visits by DMISID'!K135</f>
        <v>0.16122912616811486</v>
      </c>
      <c r="L135" s="6"/>
    </row>
    <row r="136" spans="2:12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6">
        <f>IF($E136="h",'OP Claims by DMISID'!F136/'OP Visits by DMISID'!F136," ")</f>
        <v>0.36043229292684892</v>
      </c>
      <c r="G136" s="46">
        <f>IF($E136="h",'OP Claims by DMISID'!G136/'OP Visits by DMISID'!G136," ")</f>
        <v>0.12331736253707506</v>
      </c>
      <c r="H136" s="46">
        <f>IF($E136="h",'OP Claims by DMISID'!H136/'OP Visits by DMISID'!H136," ")</f>
        <v>0.12330885195206803</v>
      </c>
      <c r="I136" s="46">
        <f>IF($E136="h",'OP Claims by DMISID'!I136/'OP Visits by DMISID'!I136," ")</f>
        <v>0.11816782140107775</v>
      </c>
      <c r="J136" s="46">
        <f>'OP Claims by DMISID'!J136/'OP Visits by DMISID'!J136</f>
        <v>0.12075903063557385</v>
      </c>
      <c r="K136" s="46">
        <f>'OP Claims by DMISID'!K136/'OP Visits by DMISID'!K136</f>
        <v>0.12279728634210864</v>
      </c>
      <c r="L136" s="6"/>
    </row>
    <row r="137" spans="2:12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6" t="str">
        <f>IF($E137="h",'OP Claims by DMISID'!F137/'OP Visits by DMISID'!F137," ")</f>
        <v xml:space="preserve"> </v>
      </c>
      <c r="G137" s="46" t="str">
        <f>IF($E137="h",'OP Claims by DMISID'!G137/'OP Visits by DMISID'!G137," ")</f>
        <v xml:space="preserve"> </v>
      </c>
      <c r="H137" s="46" t="str">
        <f>IF($E137="h",'OP Claims by DMISID'!H137/'OP Visits by DMISID'!H137," ")</f>
        <v xml:space="preserve"> </v>
      </c>
      <c r="I137" s="46" t="str">
        <f>IF($E137="h",'OP Claims by DMISID'!I137/'OP Visits by DMISID'!I137," ")</f>
        <v xml:space="preserve"> </v>
      </c>
      <c r="J137" s="46">
        <f>'OP Claims by DMISID'!J137/'OP Visits by DMISID'!J137</f>
        <v>5.202819107282694E-2</v>
      </c>
      <c r="K137" s="46">
        <f>'OP Claims by DMISID'!K137/'OP Visits by DMISID'!K137</f>
        <v>0.16192488433936833</v>
      </c>
      <c r="L137" s="6"/>
    </row>
    <row r="138" spans="2:12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6" t="str">
        <f>IF($E138="h",'OP Claims by DMISID'!F138/'OP Visits by DMISID'!F138," ")</f>
        <v xml:space="preserve"> </v>
      </c>
      <c r="G138" s="46" t="str">
        <f>IF($E138="h",'OP Claims by DMISID'!G138/'OP Visits by DMISID'!G138," ")</f>
        <v xml:space="preserve"> </v>
      </c>
      <c r="H138" s="46" t="str">
        <f>IF($E138="h",'OP Claims by DMISID'!H138/'OP Visits by DMISID'!H138," ")</f>
        <v xml:space="preserve"> </v>
      </c>
      <c r="I138" s="46" t="str">
        <f>IF($E138="h",'OP Claims by DMISID'!I138/'OP Visits by DMISID'!I138," ")</f>
        <v xml:space="preserve"> </v>
      </c>
      <c r="J138" s="46" t="e">
        <f>'OP Claims by DMISID'!J138/'OP Visits by DMISID'!J138</f>
        <v>#VALUE!</v>
      </c>
      <c r="K138" s="46" t="e">
        <f>'OP Claims by DMISID'!K138/'OP Visits by DMISID'!K138</f>
        <v>#VALUE!</v>
      </c>
      <c r="L138" s="6"/>
    </row>
    <row r="139" spans="2:12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6" t="str">
        <f>IF($E139="h",'OP Claims by DMISID'!F139/'OP Visits by DMISID'!F139," ")</f>
        <v xml:space="preserve"> </v>
      </c>
      <c r="G139" s="46" t="str">
        <f>IF($E139="h",'OP Claims by DMISID'!G139/'OP Visits by DMISID'!G139," ")</f>
        <v xml:space="preserve"> </v>
      </c>
      <c r="H139" s="46" t="str">
        <f>IF($E139="h",'OP Claims by DMISID'!H139/'OP Visits by DMISID'!H139," ")</f>
        <v xml:space="preserve"> </v>
      </c>
      <c r="I139" s="46" t="str">
        <f>IF($E139="h",'OP Claims by DMISID'!I139/'OP Visits by DMISID'!I139," ")</f>
        <v xml:space="preserve"> </v>
      </c>
      <c r="J139" s="46">
        <f>'OP Claims by DMISID'!J139/'OP Visits by DMISID'!J139</f>
        <v>0.15257019438444924</v>
      </c>
      <c r="K139" s="46">
        <f>'OP Claims by DMISID'!K139/'OP Visits by DMISID'!K139</f>
        <v>5.837285662167092E-4</v>
      </c>
      <c r="L139" s="6"/>
    </row>
    <row r="140" spans="2:12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6" t="str">
        <f>IF($E140="h",'OP Claims by DMISID'!F140/'OP Visits by DMISID'!F140," ")</f>
        <v xml:space="preserve"> </v>
      </c>
      <c r="G140" s="46" t="str">
        <f>IF($E140="h",'OP Claims by DMISID'!G140/'OP Visits by DMISID'!G140," ")</f>
        <v xml:space="preserve"> </v>
      </c>
      <c r="H140" s="46" t="str">
        <f>IF($E140="h",'OP Claims by DMISID'!H140/'OP Visits by DMISID'!H140," ")</f>
        <v xml:space="preserve"> </v>
      </c>
      <c r="I140" s="46" t="str">
        <f>IF($E140="h",'OP Claims by DMISID'!I140/'OP Visits by DMISID'!I140," ")</f>
        <v xml:space="preserve"> </v>
      </c>
      <c r="J140" s="46" t="e">
        <f>'OP Claims by DMISID'!J140/'OP Visits by DMISID'!J140</f>
        <v>#VALUE!</v>
      </c>
      <c r="K140" s="46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6" t="str">
        <f>IF($E141="h",'OP Claims by DMISID'!F141/'OP Visits by DMISID'!F141," ")</f>
        <v xml:space="preserve"> </v>
      </c>
      <c r="G141" s="46" t="str">
        <f>IF($E141="h",'OP Claims by DMISID'!G141/'OP Visits by DMISID'!G141," ")</f>
        <v xml:space="preserve"> </v>
      </c>
      <c r="H141" s="46" t="str">
        <f>IF($E141="h",'OP Claims by DMISID'!H141/'OP Visits by DMISID'!H141," ")</f>
        <v xml:space="preserve"> </v>
      </c>
      <c r="I141" s="46" t="str">
        <f>IF($E141="h",'OP Claims by DMISID'!I141/'OP Visits by DMISID'!I141," ")</f>
        <v xml:space="preserve"> </v>
      </c>
      <c r="J141" s="46">
        <f>'OP Claims by DMISID'!J141/'OP Visits by DMISID'!J141</f>
        <v>0.15114730587994263</v>
      </c>
      <c r="K141" s="46">
        <f>'OP Claims by DMISID'!K141/'OP Visits by DMISID'!K141</f>
        <v>3.8617778950145079E-2</v>
      </c>
      <c r="L141" s="6"/>
    </row>
    <row r="142" spans="2:12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6" t="str">
        <f>IF($E142="h",'OP Claims by DMISID'!F142/'OP Visits by DMISID'!F142," ")</f>
        <v xml:space="preserve"> </v>
      </c>
      <c r="G142" s="46" t="str">
        <f>IF($E142="h",'OP Claims by DMISID'!G142/'OP Visits by DMISID'!G142," ")</f>
        <v xml:space="preserve"> </v>
      </c>
      <c r="H142" s="46" t="str">
        <f>IF($E142="h",'OP Claims by DMISID'!H142/'OP Visits by DMISID'!H142," ")</f>
        <v xml:space="preserve"> </v>
      </c>
      <c r="I142" s="46" t="str">
        <f>IF($E142="h",'OP Claims by DMISID'!I142/'OP Visits by DMISID'!I142," ")</f>
        <v xml:space="preserve"> </v>
      </c>
      <c r="J142" s="46" t="e">
        <f>'OP Claims by DMISID'!J142/'OP Visits by DMISID'!J142</f>
        <v>#VALUE!</v>
      </c>
      <c r="K142" s="46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6">
        <f>IF($E143="h",'OP Claims by DMISID'!F143/'OP Visits by DMISID'!F143," ")</f>
        <v>0.24384310427679001</v>
      </c>
      <c r="G143" s="46">
        <f>IF($E143="h",'OP Claims by DMISID'!G143/'OP Visits by DMISID'!G143," ")</f>
        <v>0.28103611373880139</v>
      </c>
      <c r="H143" s="46">
        <f>IF($E143="h",'OP Claims by DMISID'!H143/'OP Visits by DMISID'!H143," ")</f>
        <v>0.21850861556743909</v>
      </c>
      <c r="I143" s="46">
        <f>IF($E143="h",'OP Claims by DMISID'!I143/'OP Visits by DMISID'!I143," ")</f>
        <v>0.15928172440971866</v>
      </c>
      <c r="J143" s="46">
        <f>'OP Claims by DMISID'!J143/'OP Visits by DMISID'!J143</f>
        <v>0.20652475384828733</v>
      </c>
      <c r="K143" s="46">
        <f>'OP Claims by DMISID'!K143/'OP Visits by DMISID'!K143</f>
        <v>0.17316104043540687</v>
      </c>
      <c r="L143" s="6"/>
    </row>
    <row r="144" spans="2:12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6" t="str">
        <f>IF($E144="h",'OP Claims by DMISID'!F144/'OP Visits by DMISID'!F144," ")</f>
        <v xml:space="preserve"> </v>
      </c>
      <c r="G144" s="46" t="str">
        <f>IF($E144="h",'OP Claims by DMISID'!G144/'OP Visits by DMISID'!G144," ")</f>
        <v xml:space="preserve"> </v>
      </c>
      <c r="H144" s="46" t="str">
        <f>IF($E144="h",'OP Claims by DMISID'!H144/'OP Visits by DMISID'!H144," ")</f>
        <v xml:space="preserve"> </v>
      </c>
      <c r="I144" s="46"/>
      <c r="J144" s="46"/>
      <c r="K144" s="46"/>
      <c r="L144" s="6"/>
    </row>
    <row r="145" spans="2:12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6" t="str">
        <f>IF($E145="h",'OP Claims by DMISID'!F145/'OP Visits by DMISID'!F145," ")</f>
        <v xml:space="preserve"> </v>
      </c>
      <c r="G145" s="46" t="str">
        <f>IF($E145="h",'OP Claims by DMISID'!G145/'OP Visits by DMISID'!G145," ")</f>
        <v xml:space="preserve"> </v>
      </c>
      <c r="H145" s="46" t="str">
        <f>IF($E145="h",'OP Claims by DMISID'!H145/'OP Visits by DMISID'!H145," ")</f>
        <v xml:space="preserve"> </v>
      </c>
      <c r="I145" s="46" t="str">
        <f>IF($E145="h",'OP Claims by DMISID'!I145/'OP Visits by DMISID'!I145," ")</f>
        <v xml:space="preserve"> </v>
      </c>
      <c r="J145" s="46" t="e">
        <f>'OP Claims by DMISID'!J145/'OP Visits by DMISID'!J145</f>
        <v>#VALUE!</v>
      </c>
      <c r="K145" s="46" t="e">
        <f>'OP Claims by DMISID'!K145/'OP Visits by DMISID'!K145</f>
        <v>#VALUE!</v>
      </c>
      <c r="L145" s="6"/>
    </row>
    <row r="146" spans="2:12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6">
        <f>IF($E146="h",'OP Claims by DMISID'!F146/'OP Visits by DMISID'!F146," ")</f>
        <v>0.18401495505237017</v>
      </c>
      <c r="G146" s="46">
        <f>IF($E146="h",'OP Claims by DMISID'!G146/'OP Visits by DMISID'!G146," ")</f>
        <v>0.38762515088079397</v>
      </c>
      <c r="H146" s="46">
        <f>IF($E146="h",'OP Claims by DMISID'!H146/'OP Visits by DMISID'!H146," ")</f>
        <v>0.24095601909106731</v>
      </c>
      <c r="I146" s="46"/>
      <c r="J146" s="46"/>
      <c r="K146" s="46"/>
      <c r="L146" s="6"/>
    </row>
    <row r="147" spans="2:12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6">
        <f>IF($E147="h",'OP Claims by DMISID'!F147/'OP Visits by DMISID'!F147," ")</f>
        <v>7.453028192783237E-2</v>
      </c>
      <c r="G147" s="46">
        <f>IF($E147="h",'OP Claims by DMISID'!G147/'OP Visits by DMISID'!G147," ")</f>
        <v>0.22239098204789376</v>
      </c>
      <c r="H147" s="46">
        <f>IF($E147="h",'OP Claims by DMISID'!H147/'OP Visits by DMISID'!H147," ")</f>
        <v>0.21124674355032294</v>
      </c>
      <c r="I147" s="46"/>
      <c r="J147" s="46"/>
      <c r="K147" s="46"/>
      <c r="L147" s="6"/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R3o/B/7TZRgtAnj7WSW+ftoe8lSagIuJ8Exz6YERV3xHBc706W+dPetfKCuzAv49OsRpWwGMA+ftTqKOzs5kcA==" saltValue="tZk7g3SS7IlIp0z0WOqYWQ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481"/>
  <sheetViews>
    <sheetView workbookViewId="0"/>
  </sheetViews>
  <sheetFormatPr defaultRowHeight="12.75" x14ac:dyDescent="0.2"/>
  <sheetData>
    <row r="1" spans="1:11" x14ac:dyDescent="0.2">
      <c r="A1" s="143" t="s">
        <v>315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x14ac:dyDescent="0.2">
      <c r="A2" s="143"/>
      <c r="B2" s="143"/>
      <c r="C2" s="143"/>
      <c r="D2" s="143"/>
      <c r="E2" s="143"/>
      <c r="F2" s="143" t="s">
        <v>469</v>
      </c>
      <c r="G2" s="143" t="s">
        <v>470</v>
      </c>
      <c r="H2" s="143" t="s">
        <v>471</v>
      </c>
      <c r="I2" s="143" t="s">
        <v>472</v>
      </c>
      <c r="J2" s="143" t="s">
        <v>473</v>
      </c>
      <c r="K2" s="143" t="s">
        <v>474</v>
      </c>
    </row>
    <row r="3" spans="1:11" x14ac:dyDescent="0.2">
      <c r="A3" s="143"/>
      <c r="B3" s="143" t="s">
        <v>316</v>
      </c>
      <c r="C3" s="144" t="s">
        <v>8</v>
      </c>
      <c r="D3" s="143" t="s">
        <v>9</v>
      </c>
      <c r="E3" s="143" t="s">
        <v>289</v>
      </c>
      <c r="F3" s="143" t="s">
        <v>317</v>
      </c>
      <c r="G3" s="143" t="s">
        <v>317</v>
      </c>
      <c r="H3" s="143" t="s">
        <v>317</v>
      </c>
      <c r="I3" s="143" t="s">
        <v>317</v>
      </c>
      <c r="J3" s="143" t="s">
        <v>317</v>
      </c>
      <c r="K3" s="143" t="s">
        <v>317</v>
      </c>
    </row>
    <row r="4" spans="1:11" x14ac:dyDescent="0.2">
      <c r="B4" t="s">
        <v>318</v>
      </c>
      <c r="C4" s="2" t="s">
        <v>346</v>
      </c>
      <c r="D4" t="s">
        <v>347</v>
      </c>
      <c r="E4" t="s">
        <v>348</v>
      </c>
      <c r="F4" t="s">
        <v>319</v>
      </c>
      <c r="G4" t="s">
        <v>319</v>
      </c>
      <c r="H4" t="s">
        <v>319</v>
      </c>
      <c r="I4" t="s">
        <v>319</v>
      </c>
      <c r="J4" t="s">
        <v>319</v>
      </c>
      <c r="K4" t="s">
        <v>319</v>
      </c>
    </row>
    <row r="5" spans="1:11" x14ac:dyDescent="0.2">
      <c r="B5" t="s">
        <v>1</v>
      </c>
      <c r="C5" s="2" t="s">
        <v>149</v>
      </c>
      <c r="D5" t="s">
        <v>150</v>
      </c>
      <c r="E5" t="s">
        <v>290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414</v>
      </c>
      <c r="E6" t="s">
        <v>291</v>
      </c>
      <c r="F6">
        <v>474697.46</v>
      </c>
      <c r="G6">
        <v>353558.32</v>
      </c>
      <c r="H6">
        <v>328129.73</v>
      </c>
      <c r="I6">
        <v>419178.01</v>
      </c>
      <c r="J6">
        <v>442072.28</v>
      </c>
      <c r="K6">
        <v>105117.91</v>
      </c>
    </row>
    <row r="7" spans="1:11" x14ac:dyDescent="0.2">
      <c r="B7" t="s">
        <v>1</v>
      </c>
      <c r="C7" s="2" t="s">
        <v>11</v>
      </c>
      <c r="D7" t="s">
        <v>12</v>
      </c>
      <c r="E7" t="s">
        <v>290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151</v>
      </c>
      <c r="D8" t="s">
        <v>152</v>
      </c>
      <c r="E8" t="s">
        <v>290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153</v>
      </c>
      <c r="D9" t="s">
        <v>154</v>
      </c>
      <c r="E9" t="s">
        <v>290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291</v>
      </c>
      <c r="F10">
        <v>501234.22</v>
      </c>
      <c r="G10">
        <v>176116.33</v>
      </c>
      <c r="H10">
        <v>152667.5</v>
      </c>
      <c r="I10">
        <v>308546.59999999998</v>
      </c>
      <c r="J10">
        <v>313469.77</v>
      </c>
      <c r="K10">
        <v>4338.82</v>
      </c>
    </row>
    <row r="11" spans="1:11" x14ac:dyDescent="0.2">
      <c r="B11" t="s">
        <v>1</v>
      </c>
      <c r="C11" s="2" t="s">
        <v>155</v>
      </c>
      <c r="D11" t="s">
        <v>156</v>
      </c>
      <c r="E11" t="s">
        <v>290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157</v>
      </c>
      <c r="D12" t="s">
        <v>158</v>
      </c>
      <c r="E12" t="s">
        <v>290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159</v>
      </c>
      <c r="D13" t="s">
        <v>160</v>
      </c>
      <c r="E13" t="s">
        <v>290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291</v>
      </c>
      <c r="F14" t="s">
        <v>125</v>
      </c>
      <c r="G14" t="s">
        <v>125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161</v>
      </c>
      <c r="D15" t="s">
        <v>162</v>
      </c>
      <c r="E15" t="s">
        <v>290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291</v>
      </c>
      <c r="F16">
        <v>134061.34</v>
      </c>
      <c r="G16">
        <v>128674.2</v>
      </c>
      <c r="H16">
        <v>139831.29</v>
      </c>
      <c r="I16">
        <v>89551.2</v>
      </c>
      <c r="J16">
        <v>157467.87</v>
      </c>
      <c r="K16">
        <v>0</v>
      </c>
    </row>
    <row r="17" spans="2:11" x14ac:dyDescent="0.2">
      <c r="B17" t="s">
        <v>1</v>
      </c>
      <c r="C17" s="2" t="s">
        <v>163</v>
      </c>
      <c r="D17" t="s">
        <v>164</v>
      </c>
      <c r="E17" t="s">
        <v>290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290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165</v>
      </c>
      <c r="D19" t="s">
        <v>166</v>
      </c>
      <c r="E19" t="s">
        <v>290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167</v>
      </c>
      <c r="D20" t="s">
        <v>168</v>
      </c>
      <c r="E20" t="s">
        <v>290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169</v>
      </c>
      <c r="D21" t="s">
        <v>170</v>
      </c>
      <c r="E21" t="s">
        <v>290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291</v>
      </c>
      <c r="F22">
        <v>12721.67</v>
      </c>
      <c r="G22">
        <v>958.97</v>
      </c>
      <c r="H22">
        <v>24013.67</v>
      </c>
      <c r="I22">
        <v>15216.35</v>
      </c>
      <c r="J22">
        <v>0</v>
      </c>
      <c r="K22">
        <v>164.69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290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171</v>
      </c>
      <c r="D24" t="s">
        <v>172</v>
      </c>
      <c r="E24" t="s">
        <v>290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173</v>
      </c>
      <c r="D25" t="s">
        <v>174</v>
      </c>
      <c r="E25" t="s">
        <v>290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382</v>
      </c>
      <c r="E26" t="s">
        <v>291</v>
      </c>
      <c r="F26">
        <v>97429.06</v>
      </c>
      <c r="G26">
        <v>47424.38</v>
      </c>
      <c r="H26">
        <v>0</v>
      </c>
      <c r="I26" t="s">
        <v>125</v>
      </c>
      <c r="J26" t="s">
        <v>125</v>
      </c>
      <c r="K26" t="s">
        <v>125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291</v>
      </c>
      <c r="F27">
        <v>364290.43</v>
      </c>
      <c r="G27">
        <v>240580.04</v>
      </c>
      <c r="H27">
        <v>465492.3</v>
      </c>
      <c r="I27">
        <v>243294.53</v>
      </c>
      <c r="J27">
        <v>413120.11</v>
      </c>
      <c r="K27">
        <v>0</v>
      </c>
    </row>
    <row r="28" spans="2:11" x14ac:dyDescent="0.2">
      <c r="B28" t="s">
        <v>1</v>
      </c>
      <c r="C28" s="2" t="s">
        <v>175</v>
      </c>
      <c r="D28" t="s">
        <v>176</v>
      </c>
      <c r="E28" t="s">
        <v>290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177</v>
      </c>
      <c r="D29" t="s">
        <v>178</v>
      </c>
      <c r="E29" t="s">
        <v>290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179</v>
      </c>
      <c r="D30" t="s">
        <v>180</v>
      </c>
      <c r="E30" t="s">
        <v>290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290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383</v>
      </c>
      <c r="E32" t="s">
        <v>291</v>
      </c>
      <c r="F32">
        <v>245918.27</v>
      </c>
      <c r="G32">
        <v>257395.47</v>
      </c>
      <c r="H32">
        <v>287957.12</v>
      </c>
      <c r="I32">
        <v>379433.36</v>
      </c>
      <c r="J32">
        <v>483928.7</v>
      </c>
      <c r="K32">
        <v>1729.01</v>
      </c>
    </row>
    <row r="33" spans="2:11" x14ac:dyDescent="0.2">
      <c r="B33" t="s">
        <v>1</v>
      </c>
      <c r="C33" s="2" t="s">
        <v>181</v>
      </c>
      <c r="D33" t="s">
        <v>182</v>
      </c>
      <c r="E33" t="s">
        <v>290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183</v>
      </c>
      <c r="D34" t="s">
        <v>184</v>
      </c>
      <c r="E34" t="s">
        <v>290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185</v>
      </c>
      <c r="D35" t="s">
        <v>186</v>
      </c>
      <c r="E35" t="s">
        <v>290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187</v>
      </c>
      <c r="D36" t="s">
        <v>188</v>
      </c>
      <c r="E36" t="s">
        <v>290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189</v>
      </c>
      <c r="D37" t="s">
        <v>190</v>
      </c>
      <c r="E37" t="s">
        <v>290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191</v>
      </c>
      <c r="D38" t="s">
        <v>192</v>
      </c>
      <c r="E38" t="s">
        <v>290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384</v>
      </c>
      <c r="E39" t="s">
        <v>291</v>
      </c>
      <c r="F39">
        <v>714711.67</v>
      </c>
      <c r="G39">
        <v>1072235.3700000001</v>
      </c>
      <c r="H39">
        <v>602736.68999999994</v>
      </c>
      <c r="I39">
        <v>297204.89</v>
      </c>
      <c r="J39">
        <v>4783.3100000000004</v>
      </c>
      <c r="K39">
        <v>17.8</v>
      </c>
    </row>
    <row r="40" spans="2:11" x14ac:dyDescent="0.2">
      <c r="B40" t="s">
        <v>1</v>
      </c>
      <c r="C40" s="2" t="s">
        <v>193</v>
      </c>
      <c r="D40" t="s">
        <v>194</v>
      </c>
      <c r="E40" t="s">
        <v>290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195</v>
      </c>
      <c r="D41" t="s">
        <v>196</v>
      </c>
      <c r="E41" t="s">
        <v>290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290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197</v>
      </c>
      <c r="D43" t="s">
        <v>198</v>
      </c>
      <c r="E43" t="s">
        <v>290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199</v>
      </c>
      <c r="D44" t="s">
        <v>200</v>
      </c>
      <c r="E44" t="s">
        <v>290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290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201</v>
      </c>
      <c r="D46" t="s">
        <v>202</v>
      </c>
      <c r="E46" t="s">
        <v>290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291</v>
      </c>
      <c r="F47">
        <v>1983701.39</v>
      </c>
      <c r="G47">
        <v>350208.38</v>
      </c>
      <c r="H47">
        <v>-740.56</v>
      </c>
      <c r="I47" t="s">
        <v>125</v>
      </c>
      <c r="J47" t="s">
        <v>125</v>
      </c>
      <c r="K47" t="s">
        <v>125</v>
      </c>
    </row>
    <row r="48" spans="2:11" x14ac:dyDescent="0.2">
      <c r="B48" t="s">
        <v>1</v>
      </c>
      <c r="C48" s="2" t="s">
        <v>203</v>
      </c>
      <c r="D48" t="s">
        <v>204</v>
      </c>
      <c r="E48" t="s">
        <v>290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291</v>
      </c>
      <c r="F49">
        <v>23024.81</v>
      </c>
      <c r="G49">
        <v>24618.51</v>
      </c>
      <c r="H49">
        <v>94546.31</v>
      </c>
      <c r="I49">
        <v>92825.78</v>
      </c>
      <c r="J49">
        <v>199445.67</v>
      </c>
      <c r="K49">
        <v>0</v>
      </c>
    </row>
    <row r="50" spans="2:11" x14ac:dyDescent="0.2">
      <c r="B50" t="s">
        <v>1</v>
      </c>
      <c r="C50" s="2" t="s">
        <v>205</v>
      </c>
      <c r="D50" t="s">
        <v>206</v>
      </c>
      <c r="E50" t="s">
        <v>290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207</v>
      </c>
      <c r="D51" t="s">
        <v>208</v>
      </c>
      <c r="E51" t="s">
        <v>290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209</v>
      </c>
      <c r="D52" t="s">
        <v>210</v>
      </c>
      <c r="E52" t="s">
        <v>290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211</v>
      </c>
      <c r="D53" t="s">
        <v>212</v>
      </c>
      <c r="E53" t="s">
        <v>290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270</v>
      </c>
      <c r="D54" t="s">
        <v>271</v>
      </c>
      <c r="E54" t="s">
        <v>292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268</v>
      </c>
      <c r="D55" t="s">
        <v>269</v>
      </c>
      <c r="E55" t="s">
        <v>290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213</v>
      </c>
      <c r="D56" t="s">
        <v>214</v>
      </c>
      <c r="E56" t="s">
        <v>290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215</v>
      </c>
      <c r="D57" t="s">
        <v>216</v>
      </c>
      <c r="E57" t="s">
        <v>290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217</v>
      </c>
      <c r="D58" t="s">
        <v>375</v>
      </c>
      <c r="E58" t="s">
        <v>290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218</v>
      </c>
      <c r="D59" t="s">
        <v>219</v>
      </c>
      <c r="E59" t="s">
        <v>290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220</v>
      </c>
      <c r="D60" t="s">
        <v>342</v>
      </c>
      <c r="E60" t="s">
        <v>290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221</v>
      </c>
      <c r="D61" t="s">
        <v>343</v>
      </c>
      <c r="E61" t="s">
        <v>290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222</v>
      </c>
      <c r="D62" t="s">
        <v>344</v>
      </c>
      <c r="E62" t="s">
        <v>292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223</v>
      </c>
      <c r="D63" t="s">
        <v>224</v>
      </c>
      <c r="E63" t="s">
        <v>290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272</v>
      </c>
      <c r="D64" t="s">
        <v>273</v>
      </c>
      <c r="E64" t="s">
        <v>292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225</v>
      </c>
      <c r="D65" t="s">
        <v>226</v>
      </c>
      <c r="E65" t="s">
        <v>290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227</v>
      </c>
      <c r="D66" t="s">
        <v>228</v>
      </c>
      <c r="E66" t="s">
        <v>290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229</v>
      </c>
      <c r="D67" t="s">
        <v>385</v>
      </c>
      <c r="E67" t="s">
        <v>290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230</v>
      </c>
      <c r="D68" t="s">
        <v>386</v>
      </c>
      <c r="E68" t="s">
        <v>290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263</v>
      </c>
      <c r="D69" t="s">
        <v>264</v>
      </c>
      <c r="E69" t="s">
        <v>290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293</v>
      </c>
      <c r="C70" s="2" t="s">
        <v>274</v>
      </c>
      <c r="D70" t="s">
        <v>275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231</v>
      </c>
      <c r="D71" t="s">
        <v>232</v>
      </c>
      <c r="E71" t="s">
        <v>290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276</v>
      </c>
      <c r="D72" t="s">
        <v>277</v>
      </c>
      <c r="E72" t="s">
        <v>292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361</v>
      </c>
      <c r="E73" t="s">
        <v>290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291</v>
      </c>
      <c r="F74">
        <v>109464.16</v>
      </c>
      <c r="G74">
        <v>224982.45</v>
      </c>
      <c r="H74">
        <v>198775.2</v>
      </c>
      <c r="I74">
        <v>171187.95</v>
      </c>
      <c r="J74">
        <v>193697.71</v>
      </c>
      <c r="K74">
        <v>31516.799999999999</v>
      </c>
    </row>
    <row r="75" spans="2:11" x14ac:dyDescent="0.2">
      <c r="B75" t="s">
        <v>2</v>
      </c>
      <c r="C75" s="2" t="s">
        <v>233</v>
      </c>
      <c r="D75" t="s">
        <v>234</v>
      </c>
      <c r="E75" t="s">
        <v>290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291</v>
      </c>
      <c r="F76">
        <v>85102.39</v>
      </c>
      <c r="G76">
        <v>95055.49</v>
      </c>
      <c r="H76">
        <v>156485.53</v>
      </c>
      <c r="I76">
        <v>36194.559999999998</v>
      </c>
      <c r="J76">
        <v>38184.82</v>
      </c>
      <c r="K76">
        <v>144272.44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291</v>
      </c>
      <c r="F77">
        <v>1715745.12</v>
      </c>
      <c r="G77">
        <v>2102469.16</v>
      </c>
      <c r="H77">
        <v>226584.28</v>
      </c>
      <c r="I77" t="s">
        <v>125</v>
      </c>
      <c r="J77" t="s">
        <v>125</v>
      </c>
      <c r="K77" t="s">
        <v>125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291</v>
      </c>
      <c r="F78">
        <v>557925.27</v>
      </c>
      <c r="G78">
        <v>500043.23</v>
      </c>
      <c r="H78">
        <v>421479.96</v>
      </c>
      <c r="I78">
        <v>304544.42</v>
      </c>
      <c r="J78">
        <v>478200.55</v>
      </c>
      <c r="K78">
        <v>355189.49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291</v>
      </c>
      <c r="F79">
        <v>71095.03</v>
      </c>
      <c r="G79">
        <v>31062.91</v>
      </c>
      <c r="H79">
        <v>55648.53</v>
      </c>
      <c r="I79">
        <v>27722.86</v>
      </c>
      <c r="J79">
        <v>31339.14</v>
      </c>
      <c r="K79">
        <v>5742.84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291</v>
      </c>
      <c r="F80">
        <v>24960.720000000001</v>
      </c>
      <c r="G80">
        <v>29324.31</v>
      </c>
      <c r="H80">
        <v>40889.71</v>
      </c>
      <c r="I80">
        <v>69873.179999999993</v>
      </c>
      <c r="J80">
        <v>65558.509999999995</v>
      </c>
      <c r="K80">
        <v>69961.02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291</v>
      </c>
      <c r="F81">
        <v>1553246.11</v>
      </c>
      <c r="G81">
        <v>1201285.8700000001</v>
      </c>
      <c r="H81">
        <v>2023009.56</v>
      </c>
      <c r="I81">
        <v>676465.43</v>
      </c>
      <c r="J81">
        <v>1158650.32</v>
      </c>
      <c r="K81">
        <v>409359.98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291</v>
      </c>
      <c r="F82">
        <v>40104.47</v>
      </c>
      <c r="G82">
        <v>96239.49</v>
      </c>
      <c r="H82">
        <v>28814.42</v>
      </c>
      <c r="I82">
        <v>171344.23</v>
      </c>
      <c r="J82">
        <v>67578.94</v>
      </c>
      <c r="K82">
        <v>19223.990000000002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290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291</v>
      </c>
      <c r="F84">
        <v>40517.040000000001</v>
      </c>
      <c r="G84">
        <v>48331.31</v>
      </c>
      <c r="H84">
        <v>87365.83</v>
      </c>
      <c r="I84">
        <v>22128.41</v>
      </c>
      <c r="J84">
        <v>20177.73</v>
      </c>
      <c r="K84">
        <v>1260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291</v>
      </c>
      <c r="F85">
        <v>63062.35</v>
      </c>
      <c r="G85">
        <v>0</v>
      </c>
      <c r="H85">
        <v>22550.240000000002</v>
      </c>
      <c r="I85">
        <v>21785.77</v>
      </c>
      <c r="J85">
        <v>17175.349999999999</v>
      </c>
      <c r="K85">
        <v>20855.96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291</v>
      </c>
      <c r="F86">
        <v>10691.64</v>
      </c>
      <c r="G86">
        <v>0</v>
      </c>
      <c r="H86">
        <v>24119.08</v>
      </c>
      <c r="I86">
        <v>10065.459999999999</v>
      </c>
      <c r="J86">
        <v>7553.15</v>
      </c>
      <c r="K86">
        <v>43577.93</v>
      </c>
    </row>
    <row r="87" spans="2:11" x14ac:dyDescent="0.2">
      <c r="B87" t="s">
        <v>2</v>
      </c>
      <c r="C87" s="2" t="s">
        <v>235</v>
      </c>
      <c r="D87" t="s">
        <v>236</v>
      </c>
      <c r="E87" t="s">
        <v>290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291</v>
      </c>
      <c r="F88">
        <v>7503.38</v>
      </c>
      <c r="G88">
        <v>6786.82</v>
      </c>
      <c r="H88">
        <v>6234.48</v>
      </c>
      <c r="I88">
        <v>15232.52</v>
      </c>
      <c r="J88">
        <v>8734.2099999999991</v>
      </c>
      <c r="K88" t="s">
        <v>125</v>
      </c>
    </row>
    <row r="89" spans="2:11" x14ac:dyDescent="0.2">
      <c r="B89" t="s">
        <v>2</v>
      </c>
      <c r="C89" s="2" t="s">
        <v>237</v>
      </c>
      <c r="D89" t="s">
        <v>238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291</v>
      </c>
      <c r="F90">
        <v>2224.0100000000002</v>
      </c>
      <c r="G90">
        <v>4132</v>
      </c>
      <c r="H90">
        <v>15251.37</v>
      </c>
      <c r="I90">
        <v>19989.099999999999</v>
      </c>
      <c r="J90">
        <v>4783.3100000000004</v>
      </c>
      <c r="K90">
        <v>0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291</v>
      </c>
      <c r="F91">
        <v>789827.85</v>
      </c>
      <c r="G91">
        <v>356984</v>
      </c>
      <c r="H91">
        <v>477482.88</v>
      </c>
      <c r="I91">
        <v>408428.84</v>
      </c>
      <c r="J91">
        <v>545031.38</v>
      </c>
      <c r="K91">
        <v>273793.69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291</v>
      </c>
      <c r="F92">
        <v>39088.94</v>
      </c>
      <c r="G92">
        <v>58823.64</v>
      </c>
      <c r="H92">
        <v>104690.18</v>
      </c>
      <c r="I92">
        <v>48640.49</v>
      </c>
      <c r="J92">
        <v>36470.239999999998</v>
      </c>
      <c r="K92">
        <v>14825.28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291</v>
      </c>
      <c r="F93">
        <v>17591.72</v>
      </c>
      <c r="G93">
        <v>22324.98</v>
      </c>
      <c r="H93">
        <v>11314.99</v>
      </c>
      <c r="I93">
        <v>7688.75</v>
      </c>
      <c r="J93">
        <v>0</v>
      </c>
      <c r="K93">
        <v>0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291</v>
      </c>
      <c r="F94">
        <v>654916.47</v>
      </c>
      <c r="G94">
        <v>421362.81</v>
      </c>
      <c r="H94">
        <v>385503.84</v>
      </c>
      <c r="I94">
        <v>336639.57</v>
      </c>
      <c r="J94">
        <v>198526.24</v>
      </c>
      <c r="K94">
        <v>121738.97</v>
      </c>
    </row>
    <row r="95" spans="2:11" x14ac:dyDescent="0.2">
      <c r="B95" t="s">
        <v>2</v>
      </c>
      <c r="C95" s="2" t="s">
        <v>75</v>
      </c>
      <c r="D95" t="s">
        <v>448</v>
      </c>
      <c r="E95" t="s">
        <v>291</v>
      </c>
      <c r="F95">
        <v>2247464.21</v>
      </c>
      <c r="G95">
        <v>3355118.77</v>
      </c>
      <c r="H95">
        <v>3442850.59</v>
      </c>
      <c r="I95">
        <v>2793447.89</v>
      </c>
      <c r="J95">
        <v>4034759.66</v>
      </c>
      <c r="K95">
        <v>1388576.68</v>
      </c>
    </row>
    <row r="96" spans="2:11" x14ac:dyDescent="0.2">
      <c r="B96" t="s">
        <v>2</v>
      </c>
      <c r="C96" s="2" t="s">
        <v>76</v>
      </c>
      <c r="D96" t="s">
        <v>362</v>
      </c>
      <c r="E96" t="s">
        <v>291</v>
      </c>
      <c r="F96">
        <v>176096.82</v>
      </c>
      <c r="G96">
        <v>113088.37</v>
      </c>
      <c r="H96">
        <v>317405.17</v>
      </c>
      <c r="I96">
        <v>183105.31</v>
      </c>
      <c r="J96">
        <v>199288.73</v>
      </c>
      <c r="K96">
        <v>97246.87</v>
      </c>
    </row>
    <row r="97" spans="2:11" x14ac:dyDescent="0.2">
      <c r="B97" t="s">
        <v>2</v>
      </c>
      <c r="C97" s="2" t="s">
        <v>77</v>
      </c>
      <c r="D97" t="s">
        <v>363</v>
      </c>
      <c r="E97" t="s">
        <v>291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239</v>
      </c>
      <c r="D98" t="s">
        <v>240</v>
      </c>
      <c r="E98" t="s">
        <v>290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291</v>
      </c>
      <c r="F99">
        <v>2321715.13</v>
      </c>
      <c r="G99">
        <v>1476914.96</v>
      </c>
      <c r="H99">
        <v>1581100.58</v>
      </c>
      <c r="I99">
        <v>1656617.57</v>
      </c>
      <c r="J99">
        <v>2309614.9500000002</v>
      </c>
      <c r="K99">
        <v>1330390.83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18.850000000000001</v>
      </c>
    </row>
    <row r="101" spans="2:11" x14ac:dyDescent="0.2">
      <c r="B101" t="s">
        <v>2</v>
      </c>
      <c r="C101" s="2" t="s">
        <v>241</v>
      </c>
      <c r="D101" t="s">
        <v>242</v>
      </c>
      <c r="E101" t="s">
        <v>292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265</v>
      </c>
      <c r="D102" t="s">
        <v>266</v>
      </c>
      <c r="E102" t="s">
        <v>292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278</v>
      </c>
      <c r="D103" t="s">
        <v>279</v>
      </c>
      <c r="E103" t="s">
        <v>292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243</v>
      </c>
      <c r="D104" t="s">
        <v>244</v>
      </c>
      <c r="E104" t="s">
        <v>292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245</v>
      </c>
      <c r="D105" t="s">
        <v>246</v>
      </c>
      <c r="E105" t="s">
        <v>292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247</v>
      </c>
      <c r="D106" t="s">
        <v>248</v>
      </c>
      <c r="E106" t="s">
        <v>290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280</v>
      </c>
      <c r="D107" t="s">
        <v>281</v>
      </c>
      <c r="E107" t="s">
        <v>292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282</v>
      </c>
      <c r="D108" t="s">
        <v>283</v>
      </c>
      <c r="E108" t="s">
        <v>292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249</v>
      </c>
      <c r="D109" t="s">
        <v>250</v>
      </c>
      <c r="E109" t="s">
        <v>290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251</v>
      </c>
      <c r="D110" t="s">
        <v>252</v>
      </c>
      <c r="E110" t="s">
        <v>292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284</v>
      </c>
      <c r="D111" t="s">
        <v>285</v>
      </c>
      <c r="E111" t="s">
        <v>292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286</v>
      </c>
      <c r="D112" t="s">
        <v>287</v>
      </c>
      <c r="E112" t="s">
        <v>292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390</v>
      </c>
      <c r="E113" t="s">
        <v>292</v>
      </c>
      <c r="F113" t="s">
        <v>125</v>
      </c>
      <c r="G113" t="s">
        <v>125</v>
      </c>
      <c r="H113" t="s">
        <v>125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291</v>
      </c>
      <c r="F114">
        <v>826411.74</v>
      </c>
      <c r="G114">
        <v>629964.04</v>
      </c>
      <c r="H114">
        <v>1178929.51</v>
      </c>
      <c r="I114">
        <v>1039026.14</v>
      </c>
      <c r="J114">
        <v>460029.75</v>
      </c>
      <c r="K114">
        <v>288900.40000000002</v>
      </c>
    </row>
    <row r="115" spans="2:11" x14ac:dyDescent="0.2">
      <c r="B115" t="s">
        <v>2</v>
      </c>
      <c r="C115" s="2" t="s">
        <v>86</v>
      </c>
      <c r="D115" t="s">
        <v>387</v>
      </c>
      <c r="E115" t="s">
        <v>290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288</v>
      </c>
      <c r="D116" t="s">
        <v>417</v>
      </c>
      <c r="E116" t="s">
        <v>290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388</v>
      </c>
      <c r="E117" t="s">
        <v>291</v>
      </c>
      <c r="F117">
        <v>50409.7</v>
      </c>
      <c r="G117">
        <v>51773.1</v>
      </c>
      <c r="H117">
        <v>8321</v>
      </c>
      <c r="I117">
        <v>10929.14</v>
      </c>
      <c r="J117">
        <v>36214.04</v>
      </c>
      <c r="K117">
        <v>52886.01</v>
      </c>
    </row>
    <row r="118" spans="2:11" x14ac:dyDescent="0.2">
      <c r="B118" t="s">
        <v>3</v>
      </c>
      <c r="C118" s="2" t="s">
        <v>88</v>
      </c>
      <c r="D118" t="s">
        <v>89</v>
      </c>
      <c r="E118" t="s">
        <v>291</v>
      </c>
      <c r="F118">
        <v>50690.1</v>
      </c>
      <c r="G118">
        <v>30200.63</v>
      </c>
      <c r="H118">
        <v>27298.13</v>
      </c>
      <c r="I118">
        <v>62905.95</v>
      </c>
      <c r="J118">
        <v>146839.25</v>
      </c>
      <c r="K118">
        <v>139508.96</v>
      </c>
    </row>
    <row r="119" spans="2:11" x14ac:dyDescent="0.2">
      <c r="B119" t="s">
        <v>3</v>
      </c>
      <c r="C119" s="2" t="s">
        <v>90</v>
      </c>
      <c r="D119" t="s">
        <v>91</v>
      </c>
      <c r="E119" t="s">
        <v>291</v>
      </c>
      <c r="F119">
        <v>0</v>
      </c>
      <c r="G119">
        <v>1800</v>
      </c>
      <c r="H119">
        <v>13511.84</v>
      </c>
      <c r="I119">
        <v>14999.85</v>
      </c>
      <c r="J119">
        <v>0</v>
      </c>
      <c r="K119">
        <v>0</v>
      </c>
    </row>
    <row r="120" spans="2:11" x14ac:dyDescent="0.2">
      <c r="B120" t="s">
        <v>3</v>
      </c>
      <c r="C120" s="2" t="s">
        <v>92</v>
      </c>
      <c r="D120" t="s">
        <v>93</v>
      </c>
      <c r="E120" t="s">
        <v>291</v>
      </c>
      <c r="F120">
        <v>957050.91</v>
      </c>
      <c r="G120">
        <v>512655.48</v>
      </c>
      <c r="H120">
        <v>686214.01</v>
      </c>
      <c r="I120">
        <v>783478.59</v>
      </c>
      <c r="J120">
        <v>413464.26</v>
      </c>
      <c r="K120">
        <v>421212.6</v>
      </c>
    </row>
    <row r="121" spans="2:11" x14ac:dyDescent="0.2">
      <c r="B121" t="s">
        <v>3</v>
      </c>
      <c r="C121" s="2" t="s">
        <v>94</v>
      </c>
      <c r="D121" t="s">
        <v>95</v>
      </c>
      <c r="E121" t="s">
        <v>291</v>
      </c>
      <c r="F121">
        <v>70</v>
      </c>
      <c r="G121">
        <v>4809.16</v>
      </c>
      <c r="H121">
        <v>8137.16</v>
      </c>
      <c r="I121">
        <v>8421.7099999999991</v>
      </c>
      <c r="J121">
        <v>0</v>
      </c>
      <c r="K121">
        <v>2080</v>
      </c>
    </row>
    <row r="122" spans="2:11" x14ac:dyDescent="0.2">
      <c r="B122" t="s">
        <v>3</v>
      </c>
      <c r="C122" s="2" t="s">
        <v>253</v>
      </c>
      <c r="D122" t="s">
        <v>376</v>
      </c>
      <c r="E122" t="s">
        <v>290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 x14ac:dyDescent="0.2">
      <c r="B123" t="s">
        <v>3</v>
      </c>
      <c r="C123" s="2" t="s">
        <v>96</v>
      </c>
      <c r="D123" t="s">
        <v>97</v>
      </c>
      <c r="E123" t="s">
        <v>291</v>
      </c>
      <c r="F123">
        <v>3300</v>
      </c>
      <c r="G123">
        <v>71148.69</v>
      </c>
      <c r="H123">
        <v>94708.59</v>
      </c>
      <c r="I123">
        <v>64982.05</v>
      </c>
      <c r="J123">
        <v>44569.94</v>
      </c>
      <c r="K123">
        <v>5827.87</v>
      </c>
    </row>
    <row r="124" spans="2:11" x14ac:dyDescent="0.2">
      <c r="B124" t="s">
        <v>3</v>
      </c>
      <c r="C124" s="2" t="s">
        <v>98</v>
      </c>
      <c r="D124" t="s">
        <v>99</v>
      </c>
      <c r="E124" t="s">
        <v>291</v>
      </c>
      <c r="F124">
        <v>423414.84</v>
      </c>
      <c r="G124">
        <v>222042.45</v>
      </c>
      <c r="H124">
        <v>164796.70000000001</v>
      </c>
      <c r="I124">
        <v>168426.58</v>
      </c>
      <c r="J124">
        <v>251038.87</v>
      </c>
      <c r="K124">
        <v>476131.99</v>
      </c>
    </row>
    <row r="125" spans="2:11" x14ac:dyDescent="0.2">
      <c r="B125" t="s">
        <v>3</v>
      </c>
      <c r="C125" s="2" t="s">
        <v>100</v>
      </c>
      <c r="D125" t="s">
        <v>377</v>
      </c>
      <c r="E125" t="s">
        <v>290</v>
      </c>
      <c r="F125" t="s">
        <v>125</v>
      </c>
      <c r="G125" t="s">
        <v>125</v>
      </c>
      <c r="H125" t="s">
        <v>125</v>
      </c>
      <c r="I125" t="s">
        <v>125</v>
      </c>
      <c r="J125" t="s">
        <v>125</v>
      </c>
      <c r="K125" t="s">
        <v>125</v>
      </c>
    </row>
    <row r="126" spans="2:11" x14ac:dyDescent="0.2">
      <c r="B126" t="s">
        <v>3</v>
      </c>
      <c r="C126" s="2" t="s">
        <v>254</v>
      </c>
      <c r="D126" t="s">
        <v>364</v>
      </c>
      <c r="E126" t="s">
        <v>290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 x14ac:dyDescent="0.2">
      <c r="B127" t="s">
        <v>3</v>
      </c>
      <c r="C127" s="2" t="s">
        <v>102</v>
      </c>
      <c r="D127" t="s">
        <v>103</v>
      </c>
      <c r="E127" t="s">
        <v>291</v>
      </c>
      <c r="F127">
        <v>165000.84</v>
      </c>
      <c r="G127">
        <v>155837.79</v>
      </c>
      <c r="H127">
        <v>168722.71</v>
      </c>
      <c r="I127">
        <v>108792.99</v>
      </c>
      <c r="J127">
        <v>128538.57</v>
      </c>
      <c r="K127">
        <v>142238.32</v>
      </c>
    </row>
    <row r="128" spans="2:11" x14ac:dyDescent="0.2">
      <c r="B128" t="s">
        <v>3</v>
      </c>
      <c r="C128" s="2" t="s">
        <v>104</v>
      </c>
      <c r="D128" t="s">
        <v>378</v>
      </c>
      <c r="E128" t="s">
        <v>291</v>
      </c>
      <c r="F128" t="s">
        <v>125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105</v>
      </c>
      <c r="D129" t="s">
        <v>421</v>
      </c>
      <c r="E129" t="s">
        <v>290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 x14ac:dyDescent="0.2">
      <c r="B130" t="s">
        <v>3</v>
      </c>
      <c r="C130" s="2" t="s">
        <v>255</v>
      </c>
      <c r="D130" t="s">
        <v>379</v>
      </c>
      <c r="E130" t="s">
        <v>291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106</v>
      </c>
      <c r="D131" t="s">
        <v>107</v>
      </c>
      <c r="E131" t="s">
        <v>291</v>
      </c>
      <c r="F131">
        <v>0</v>
      </c>
      <c r="G131">
        <v>8255.15</v>
      </c>
      <c r="H131">
        <v>4964.04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256</v>
      </c>
      <c r="D132" t="s">
        <v>365</v>
      </c>
      <c r="E132" t="s">
        <v>290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257</v>
      </c>
      <c r="D133" t="s">
        <v>380</v>
      </c>
      <c r="E133" t="s">
        <v>290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 x14ac:dyDescent="0.2">
      <c r="B134" t="s">
        <v>3</v>
      </c>
      <c r="C134" s="2" t="s">
        <v>108</v>
      </c>
      <c r="D134" t="s">
        <v>422</v>
      </c>
      <c r="E134" t="s">
        <v>291</v>
      </c>
      <c r="F134">
        <v>579194.18000000005</v>
      </c>
      <c r="G134">
        <v>837947.81</v>
      </c>
      <c r="H134">
        <v>609560.9</v>
      </c>
      <c r="I134">
        <v>513199.43</v>
      </c>
      <c r="J134">
        <v>1589070.36</v>
      </c>
      <c r="K134">
        <v>896780</v>
      </c>
    </row>
    <row r="135" spans="2:11" x14ac:dyDescent="0.2">
      <c r="B135" t="s">
        <v>3</v>
      </c>
      <c r="C135" s="2" t="s">
        <v>109</v>
      </c>
      <c r="D135" t="s">
        <v>110</v>
      </c>
      <c r="E135" t="s">
        <v>291</v>
      </c>
      <c r="F135">
        <v>133815.78</v>
      </c>
      <c r="G135">
        <v>180821.74</v>
      </c>
      <c r="H135">
        <v>301040.18</v>
      </c>
      <c r="I135">
        <v>174082.17</v>
      </c>
      <c r="J135">
        <v>306670.71999999997</v>
      </c>
      <c r="K135">
        <v>132592.04999999999</v>
      </c>
    </row>
    <row r="136" spans="2:11" x14ac:dyDescent="0.2">
      <c r="B136" t="s">
        <v>3</v>
      </c>
      <c r="C136" s="2" t="s">
        <v>111</v>
      </c>
      <c r="D136" t="s">
        <v>112</v>
      </c>
      <c r="E136" t="s">
        <v>291</v>
      </c>
      <c r="F136">
        <v>21125</v>
      </c>
      <c r="G136">
        <v>0</v>
      </c>
      <c r="H136">
        <v>17673.66</v>
      </c>
      <c r="I136">
        <v>0</v>
      </c>
      <c r="J136">
        <v>9930.6299999999992</v>
      </c>
      <c r="K136">
        <v>11645.56</v>
      </c>
    </row>
    <row r="137" spans="2:11" x14ac:dyDescent="0.2">
      <c r="B137" t="s">
        <v>3</v>
      </c>
      <c r="C137" s="2" t="s">
        <v>267</v>
      </c>
      <c r="D137" t="s">
        <v>389</v>
      </c>
      <c r="E137" t="s">
        <v>290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 x14ac:dyDescent="0.2">
      <c r="B138" t="s">
        <v>3</v>
      </c>
      <c r="C138" s="2" t="s">
        <v>258</v>
      </c>
      <c r="D138" t="s">
        <v>259</v>
      </c>
      <c r="E138" t="s">
        <v>290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 x14ac:dyDescent="0.2">
      <c r="B139" t="s">
        <v>3</v>
      </c>
      <c r="C139" s="2" t="s">
        <v>260</v>
      </c>
      <c r="D139" t="s">
        <v>366</v>
      </c>
      <c r="E139" t="s">
        <v>290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261</v>
      </c>
      <c r="D140" t="s">
        <v>381</v>
      </c>
      <c r="E140" t="s">
        <v>290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262</v>
      </c>
      <c r="D141" t="s">
        <v>367</v>
      </c>
      <c r="E141" t="s">
        <v>290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113</v>
      </c>
      <c r="D142" t="s">
        <v>114</v>
      </c>
      <c r="E142" t="s">
        <v>292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115</v>
      </c>
      <c r="D143" t="s">
        <v>116</v>
      </c>
      <c r="E143" t="s">
        <v>291</v>
      </c>
      <c r="F143">
        <v>97626.86</v>
      </c>
      <c r="G143">
        <v>70855.520000000004</v>
      </c>
      <c r="H143">
        <v>179366.74</v>
      </c>
      <c r="I143">
        <v>28851.200000000001</v>
      </c>
      <c r="J143">
        <v>17237.46</v>
      </c>
      <c r="K143">
        <v>136846.35999999999</v>
      </c>
    </row>
    <row r="144" spans="2:11" x14ac:dyDescent="0.2">
      <c r="B144" t="s">
        <v>3</v>
      </c>
      <c r="C144" s="2" t="s">
        <v>117</v>
      </c>
      <c r="D144" t="s">
        <v>118</v>
      </c>
      <c r="E144" t="s">
        <v>292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129</v>
      </c>
      <c r="D145" t="s">
        <v>127</v>
      </c>
      <c r="E145" t="s">
        <v>292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 x14ac:dyDescent="0.2">
      <c r="B146" t="s">
        <v>426</v>
      </c>
      <c r="C146" s="2" t="s">
        <v>101</v>
      </c>
      <c r="D146" t="s">
        <v>416</v>
      </c>
      <c r="E146" t="s">
        <v>291</v>
      </c>
      <c r="F146">
        <v>1105935.1399999999</v>
      </c>
      <c r="G146">
        <v>917678.42</v>
      </c>
      <c r="H146">
        <v>2392886.5099999998</v>
      </c>
      <c r="I146">
        <v>3046644.04</v>
      </c>
      <c r="J146">
        <v>4712821.37</v>
      </c>
      <c r="K146">
        <v>4341068.7</v>
      </c>
    </row>
    <row r="147" spans="2:11" x14ac:dyDescent="0.2">
      <c r="B147" t="s">
        <v>426</v>
      </c>
      <c r="C147" s="2" t="s">
        <v>78</v>
      </c>
      <c r="D147" t="s">
        <v>415</v>
      </c>
      <c r="E147" t="s">
        <v>291</v>
      </c>
      <c r="F147">
        <v>119854.58</v>
      </c>
      <c r="G147">
        <v>81188.800000000003</v>
      </c>
      <c r="H147">
        <v>534092.27</v>
      </c>
      <c r="I147">
        <v>547784.43999999994</v>
      </c>
      <c r="J147">
        <v>547551.9</v>
      </c>
      <c r="K147">
        <v>116473.49</v>
      </c>
    </row>
    <row r="149" spans="2:11" x14ac:dyDescent="0.2">
      <c r="B149" t="s">
        <v>458</v>
      </c>
      <c r="C149" s="2" t="s">
        <v>368</v>
      </c>
      <c r="D149" t="s">
        <v>369</v>
      </c>
    </row>
    <row r="151" spans="2:11" x14ac:dyDescent="0.2">
      <c r="B151" t="s">
        <v>316</v>
      </c>
      <c r="C151" s="2" t="s">
        <v>8</v>
      </c>
      <c r="D151" t="s">
        <v>9</v>
      </c>
      <c r="E151" t="s">
        <v>289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318</v>
      </c>
      <c r="C152" s="2" t="s">
        <v>346</v>
      </c>
      <c r="D152" t="s">
        <v>347</v>
      </c>
      <c r="E152" t="s">
        <v>348</v>
      </c>
      <c r="F152" t="s">
        <v>319</v>
      </c>
      <c r="G152" t="s">
        <v>319</v>
      </c>
      <c r="H152" t="s">
        <v>319</v>
      </c>
      <c r="I152" t="s">
        <v>319</v>
      </c>
      <c r="J152" t="s">
        <v>319</v>
      </c>
      <c r="K152" t="s">
        <v>319</v>
      </c>
    </row>
    <row r="153" spans="2:11" x14ac:dyDescent="0.2">
      <c r="B153" t="s">
        <v>1</v>
      </c>
      <c r="C153" s="2" t="s">
        <v>149</v>
      </c>
      <c r="D153" t="s">
        <v>150</v>
      </c>
      <c r="E153" t="s">
        <v>290</v>
      </c>
      <c r="F153">
        <v>773488.38</v>
      </c>
      <c r="G153">
        <v>1422889.58</v>
      </c>
      <c r="H153">
        <v>1278809.24</v>
      </c>
      <c r="I153">
        <v>1047225.66</v>
      </c>
      <c r="J153">
        <v>879528.13</v>
      </c>
      <c r="K153">
        <v>97765.4</v>
      </c>
    </row>
    <row r="154" spans="2:11" x14ac:dyDescent="0.2">
      <c r="B154" t="s">
        <v>1</v>
      </c>
      <c r="C154" s="2" t="s">
        <v>10</v>
      </c>
      <c r="D154" t="s">
        <v>414</v>
      </c>
      <c r="E154" t="s">
        <v>291</v>
      </c>
      <c r="F154">
        <v>3202609.42</v>
      </c>
      <c r="G154">
        <v>1771744.93</v>
      </c>
      <c r="H154">
        <v>2688318.09</v>
      </c>
      <c r="I154">
        <v>2158339.13</v>
      </c>
      <c r="J154">
        <v>2074983.82</v>
      </c>
      <c r="K154">
        <v>1525261.98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290</v>
      </c>
      <c r="F155">
        <v>707508.5</v>
      </c>
      <c r="G155">
        <v>471301.87</v>
      </c>
      <c r="H155">
        <v>538564.81999999995</v>
      </c>
      <c r="I155">
        <v>403376.79</v>
      </c>
      <c r="J155">
        <v>345169.21</v>
      </c>
      <c r="K155">
        <v>223323.48</v>
      </c>
    </row>
    <row r="156" spans="2:11" x14ac:dyDescent="0.2">
      <c r="B156" t="s">
        <v>1</v>
      </c>
      <c r="C156" s="2" t="s">
        <v>151</v>
      </c>
      <c r="D156" t="s">
        <v>152</v>
      </c>
      <c r="E156" t="s">
        <v>290</v>
      </c>
      <c r="F156">
        <v>267237.39</v>
      </c>
      <c r="G156">
        <v>251359.96</v>
      </c>
      <c r="H156">
        <v>233426.86</v>
      </c>
      <c r="I156">
        <v>197468.99</v>
      </c>
      <c r="J156">
        <v>207408.14</v>
      </c>
      <c r="K156">
        <v>80839.98</v>
      </c>
    </row>
    <row r="157" spans="2:11" x14ac:dyDescent="0.2">
      <c r="B157" t="s">
        <v>1</v>
      </c>
      <c r="C157" s="2" t="s">
        <v>153</v>
      </c>
      <c r="D157" t="s">
        <v>154</v>
      </c>
      <c r="E157" t="s">
        <v>290</v>
      </c>
      <c r="F157">
        <v>691927.57</v>
      </c>
      <c r="G157">
        <v>375392.44</v>
      </c>
      <c r="H157">
        <v>321384.96000000002</v>
      </c>
      <c r="I157">
        <v>336731.16</v>
      </c>
      <c r="J157">
        <v>286764.93</v>
      </c>
      <c r="K157">
        <v>72758.25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291</v>
      </c>
      <c r="F158">
        <v>821270.92</v>
      </c>
      <c r="G158">
        <v>1119017.47</v>
      </c>
      <c r="H158">
        <v>685960.72</v>
      </c>
      <c r="I158">
        <v>581018.17000000004</v>
      </c>
      <c r="J158">
        <v>647533.48</v>
      </c>
      <c r="K158">
        <v>164080.34</v>
      </c>
    </row>
    <row r="159" spans="2:11" x14ac:dyDescent="0.2">
      <c r="B159" t="s">
        <v>1</v>
      </c>
      <c r="C159" s="2" t="s">
        <v>155</v>
      </c>
      <c r="D159" t="s">
        <v>156</v>
      </c>
      <c r="E159" t="s">
        <v>290</v>
      </c>
      <c r="F159">
        <v>84488.69</v>
      </c>
      <c r="G159">
        <v>92058.31</v>
      </c>
      <c r="H159">
        <v>64504.15</v>
      </c>
      <c r="I159">
        <v>59597.93</v>
      </c>
      <c r="J159">
        <v>81179.73</v>
      </c>
      <c r="K159">
        <v>131039.58</v>
      </c>
    </row>
    <row r="160" spans="2:11" x14ac:dyDescent="0.2">
      <c r="B160" t="s">
        <v>1</v>
      </c>
      <c r="C160" s="2" t="s">
        <v>157</v>
      </c>
      <c r="D160" t="s">
        <v>158</v>
      </c>
      <c r="E160" t="s">
        <v>290</v>
      </c>
      <c r="F160">
        <v>101042.13</v>
      </c>
      <c r="G160">
        <v>91352.73</v>
      </c>
      <c r="H160">
        <v>60115.8</v>
      </c>
      <c r="I160">
        <v>30276.89</v>
      </c>
      <c r="J160">
        <v>39609.81</v>
      </c>
      <c r="K160">
        <v>14222.68</v>
      </c>
    </row>
    <row r="161" spans="2:11" x14ac:dyDescent="0.2">
      <c r="B161" t="s">
        <v>1</v>
      </c>
      <c r="C161" s="2" t="s">
        <v>159</v>
      </c>
      <c r="D161" t="s">
        <v>160</v>
      </c>
      <c r="E161" t="s">
        <v>290</v>
      </c>
      <c r="F161">
        <v>117977.03</v>
      </c>
      <c r="G161">
        <v>124150.33</v>
      </c>
      <c r="H161">
        <v>113704.61</v>
      </c>
      <c r="I161">
        <v>70050.45</v>
      </c>
      <c r="J161">
        <v>108622.68</v>
      </c>
      <c r="K161">
        <v>32377.54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291</v>
      </c>
      <c r="F162">
        <v>515616.63</v>
      </c>
      <c r="G162">
        <v>360627.42</v>
      </c>
      <c r="H162">
        <v>356953.84</v>
      </c>
      <c r="I162">
        <v>359838.55</v>
      </c>
      <c r="J162">
        <v>280475.96999999997</v>
      </c>
      <c r="K162">
        <v>94213.05</v>
      </c>
    </row>
    <row r="163" spans="2:11" x14ac:dyDescent="0.2">
      <c r="B163" t="s">
        <v>1</v>
      </c>
      <c r="C163" s="2" t="s">
        <v>161</v>
      </c>
      <c r="D163" t="s">
        <v>162</v>
      </c>
      <c r="E163" t="s">
        <v>290</v>
      </c>
      <c r="F163">
        <v>1101456.43</v>
      </c>
      <c r="G163">
        <v>1108559.8500000001</v>
      </c>
      <c r="H163">
        <v>796707.55</v>
      </c>
      <c r="I163">
        <v>308397.26</v>
      </c>
      <c r="J163">
        <v>401222.49</v>
      </c>
      <c r="K163">
        <v>100611.49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291</v>
      </c>
      <c r="F164">
        <v>939363.02</v>
      </c>
      <c r="G164">
        <v>875249.98</v>
      </c>
      <c r="H164">
        <v>765933.75</v>
      </c>
      <c r="I164">
        <v>567383.85</v>
      </c>
      <c r="J164">
        <v>508276.81</v>
      </c>
      <c r="K164">
        <v>220705.29</v>
      </c>
    </row>
    <row r="165" spans="2:11" x14ac:dyDescent="0.2">
      <c r="B165" t="s">
        <v>1</v>
      </c>
      <c r="C165" s="2" t="s">
        <v>163</v>
      </c>
      <c r="D165" t="s">
        <v>164</v>
      </c>
      <c r="E165" t="s">
        <v>290</v>
      </c>
      <c r="F165">
        <v>461510.72</v>
      </c>
      <c r="G165">
        <v>232108.81</v>
      </c>
      <c r="H165">
        <v>307271.34999999998</v>
      </c>
      <c r="I165">
        <v>221862.45</v>
      </c>
      <c r="J165">
        <v>237964.62</v>
      </c>
      <c r="K165">
        <v>26647.59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290</v>
      </c>
      <c r="F166">
        <v>1271315.78</v>
      </c>
      <c r="G166">
        <v>918274.9</v>
      </c>
      <c r="H166">
        <v>741219.51</v>
      </c>
      <c r="I166">
        <v>546516.4</v>
      </c>
      <c r="J166">
        <v>478018.74</v>
      </c>
      <c r="K166">
        <v>155749.1</v>
      </c>
    </row>
    <row r="167" spans="2:11" x14ac:dyDescent="0.2">
      <c r="B167" t="s">
        <v>1</v>
      </c>
      <c r="C167" s="2" t="s">
        <v>165</v>
      </c>
      <c r="D167" t="s">
        <v>166</v>
      </c>
      <c r="E167" t="s">
        <v>290</v>
      </c>
      <c r="F167">
        <v>1286546.74</v>
      </c>
      <c r="G167">
        <v>848228.15</v>
      </c>
      <c r="H167">
        <v>720036.75</v>
      </c>
      <c r="I167">
        <v>465091.94</v>
      </c>
      <c r="J167">
        <v>411168</v>
      </c>
      <c r="K167">
        <v>144841.20000000001</v>
      </c>
    </row>
    <row r="168" spans="2:11" x14ac:dyDescent="0.2">
      <c r="B168" t="s">
        <v>1</v>
      </c>
      <c r="C168" s="2" t="s">
        <v>167</v>
      </c>
      <c r="D168" t="s">
        <v>168</v>
      </c>
      <c r="E168" t="s">
        <v>290</v>
      </c>
      <c r="F168">
        <v>155195.72</v>
      </c>
      <c r="G168">
        <v>96745.08</v>
      </c>
      <c r="H168">
        <v>108926.49</v>
      </c>
      <c r="I168">
        <v>101207.83</v>
      </c>
      <c r="J168">
        <v>90305.14</v>
      </c>
      <c r="K168">
        <v>27193.09</v>
      </c>
    </row>
    <row r="169" spans="2:11" x14ac:dyDescent="0.2">
      <c r="B169" t="s">
        <v>1</v>
      </c>
      <c r="C169" s="2" t="s">
        <v>169</v>
      </c>
      <c r="D169" t="s">
        <v>170</v>
      </c>
      <c r="E169" t="s">
        <v>290</v>
      </c>
      <c r="F169">
        <v>752101.31</v>
      </c>
      <c r="G169">
        <v>566417.88</v>
      </c>
      <c r="H169">
        <v>515999</v>
      </c>
      <c r="I169">
        <v>392307.55</v>
      </c>
      <c r="J169">
        <v>373094.1</v>
      </c>
      <c r="K169">
        <v>99405.19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291</v>
      </c>
      <c r="F170">
        <v>267921.19</v>
      </c>
      <c r="G170">
        <v>229192.88</v>
      </c>
      <c r="H170">
        <v>208512.14</v>
      </c>
      <c r="I170">
        <v>228804.66</v>
      </c>
      <c r="J170">
        <v>139884.60999999999</v>
      </c>
      <c r="K170">
        <v>71903.960000000006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290</v>
      </c>
      <c r="F171">
        <v>984261.38</v>
      </c>
      <c r="G171">
        <v>915801.99</v>
      </c>
      <c r="H171">
        <v>744922.03</v>
      </c>
      <c r="I171">
        <v>573590.03</v>
      </c>
      <c r="J171">
        <v>474886.34</v>
      </c>
      <c r="K171">
        <v>119716.85</v>
      </c>
    </row>
    <row r="172" spans="2:11" x14ac:dyDescent="0.2">
      <c r="B172" t="s">
        <v>1</v>
      </c>
      <c r="C172" s="2" t="s">
        <v>171</v>
      </c>
      <c r="D172" t="s">
        <v>172</v>
      </c>
      <c r="E172" t="s">
        <v>290</v>
      </c>
      <c r="F172">
        <v>610181.14</v>
      </c>
      <c r="G172">
        <v>170062.24</v>
      </c>
      <c r="H172">
        <v>244342.39</v>
      </c>
      <c r="I172">
        <v>230841</v>
      </c>
      <c r="J172">
        <v>248066.03</v>
      </c>
      <c r="K172">
        <v>52808.51</v>
      </c>
    </row>
    <row r="173" spans="2:11" x14ac:dyDescent="0.2">
      <c r="B173" t="s">
        <v>1</v>
      </c>
      <c r="C173" s="2" t="s">
        <v>173</v>
      </c>
      <c r="D173" t="s">
        <v>174</v>
      </c>
      <c r="E173" t="s">
        <v>290</v>
      </c>
      <c r="F173">
        <v>566209.79</v>
      </c>
      <c r="G173">
        <v>319362.42</v>
      </c>
      <c r="H173">
        <v>469903.43</v>
      </c>
      <c r="I173">
        <v>391663.07</v>
      </c>
      <c r="J173">
        <v>368467.72</v>
      </c>
      <c r="K173">
        <v>118519.02</v>
      </c>
    </row>
    <row r="174" spans="2:11" x14ac:dyDescent="0.2">
      <c r="B174" t="s">
        <v>1</v>
      </c>
      <c r="C174" s="2" t="s">
        <v>25</v>
      </c>
      <c r="D174" t="s">
        <v>382</v>
      </c>
      <c r="E174" t="s">
        <v>291</v>
      </c>
      <c r="F174">
        <v>1327646.5900000001</v>
      </c>
      <c r="G174">
        <v>880343.07</v>
      </c>
      <c r="H174">
        <v>828555.33</v>
      </c>
      <c r="I174">
        <v>905606.79</v>
      </c>
      <c r="J174">
        <v>782864.93</v>
      </c>
      <c r="K174">
        <v>211091.35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291</v>
      </c>
      <c r="F175">
        <v>1043345.92</v>
      </c>
      <c r="G175">
        <v>845714.51</v>
      </c>
      <c r="H175">
        <v>969236.44</v>
      </c>
      <c r="I175">
        <v>893058.57</v>
      </c>
      <c r="J175">
        <v>1073519.3999999999</v>
      </c>
      <c r="K175">
        <v>361835.76</v>
      </c>
    </row>
    <row r="176" spans="2:11" x14ac:dyDescent="0.2">
      <c r="B176" t="s">
        <v>1</v>
      </c>
      <c r="C176" s="2" t="s">
        <v>175</v>
      </c>
      <c r="D176" t="s">
        <v>176</v>
      </c>
      <c r="E176" t="s">
        <v>290</v>
      </c>
      <c r="F176">
        <v>200295.88</v>
      </c>
      <c r="G176">
        <v>141197.66</v>
      </c>
      <c r="H176">
        <v>176305.94</v>
      </c>
      <c r="I176">
        <v>98502.64</v>
      </c>
      <c r="J176">
        <v>80073.78</v>
      </c>
      <c r="K176">
        <v>24240.55</v>
      </c>
    </row>
    <row r="177" spans="2:11" x14ac:dyDescent="0.2">
      <c r="B177" t="s">
        <v>1</v>
      </c>
      <c r="C177" s="2" t="s">
        <v>177</v>
      </c>
      <c r="D177" t="s">
        <v>178</v>
      </c>
      <c r="E177" t="s">
        <v>290</v>
      </c>
      <c r="F177">
        <v>185310.99</v>
      </c>
      <c r="G177">
        <v>119563.11</v>
      </c>
      <c r="H177">
        <v>123354.54</v>
      </c>
      <c r="I177">
        <v>78375.539999999994</v>
      </c>
      <c r="J177">
        <v>57163.85</v>
      </c>
      <c r="K177">
        <v>13608.9</v>
      </c>
    </row>
    <row r="178" spans="2:11" x14ac:dyDescent="0.2">
      <c r="B178" t="s">
        <v>1</v>
      </c>
      <c r="C178" s="2" t="s">
        <v>179</v>
      </c>
      <c r="D178" t="s">
        <v>180</v>
      </c>
      <c r="E178" t="s">
        <v>290</v>
      </c>
      <c r="F178">
        <v>123381.16</v>
      </c>
      <c r="G178">
        <v>111214.2</v>
      </c>
      <c r="H178">
        <v>97388.01</v>
      </c>
      <c r="I178">
        <v>23186.58</v>
      </c>
      <c r="J178">
        <v>77750.289999999994</v>
      </c>
      <c r="K178">
        <v>74240.45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290</v>
      </c>
      <c r="F179">
        <v>1094636.82</v>
      </c>
      <c r="G179">
        <v>791904.32</v>
      </c>
      <c r="H179">
        <v>668810.93000000005</v>
      </c>
      <c r="I179">
        <v>563939.97</v>
      </c>
      <c r="J179">
        <v>536334.06000000006</v>
      </c>
      <c r="K179">
        <v>169698.42</v>
      </c>
    </row>
    <row r="180" spans="2:11" x14ac:dyDescent="0.2">
      <c r="B180" t="s">
        <v>1</v>
      </c>
      <c r="C180" s="2" t="s">
        <v>30</v>
      </c>
      <c r="D180" t="s">
        <v>383</v>
      </c>
      <c r="E180" t="s">
        <v>291</v>
      </c>
      <c r="F180">
        <v>802251.88</v>
      </c>
      <c r="G180">
        <v>701001.01</v>
      </c>
      <c r="H180">
        <v>969088.78</v>
      </c>
      <c r="I180">
        <v>815431.6</v>
      </c>
      <c r="J180">
        <v>673445.68</v>
      </c>
      <c r="K180">
        <v>301620.07</v>
      </c>
    </row>
    <row r="181" spans="2:11" x14ac:dyDescent="0.2">
      <c r="B181" t="s">
        <v>1</v>
      </c>
      <c r="C181" s="2" t="s">
        <v>181</v>
      </c>
      <c r="D181" t="s">
        <v>182</v>
      </c>
      <c r="E181" t="s">
        <v>290</v>
      </c>
      <c r="F181">
        <v>227885.52</v>
      </c>
      <c r="G181">
        <v>174079.92</v>
      </c>
      <c r="H181">
        <v>148214.45000000001</v>
      </c>
      <c r="I181">
        <v>124240.02</v>
      </c>
      <c r="J181">
        <v>119671.91</v>
      </c>
      <c r="K181">
        <v>63384.77</v>
      </c>
    </row>
    <row r="182" spans="2:11" x14ac:dyDescent="0.2">
      <c r="B182" t="s">
        <v>1</v>
      </c>
      <c r="C182" s="2" t="s">
        <v>183</v>
      </c>
      <c r="D182" t="s">
        <v>184</v>
      </c>
      <c r="E182" t="s">
        <v>290</v>
      </c>
      <c r="F182">
        <v>101350.59</v>
      </c>
      <c r="G182">
        <v>60530.57</v>
      </c>
      <c r="H182">
        <v>65610.929999999993</v>
      </c>
      <c r="I182">
        <v>94452.04</v>
      </c>
      <c r="J182">
        <v>68784.759999999995</v>
      </c>
      <c r="K182">
        <v>43226.23</v>
      </c>
    </row>
    <row r="183" spans="2:11" x14ac:dyDescent="0.2">
      <c r="B183" t="s">
        <v>1</v>
      </c>
      <c r="C183" s="2" t="s">
        <v>185</v>
      </c>
      <c r="D183" t="s">
        <v>186</v>
      </c>
      <c r="E183" t="s">
        <v>290</v>
      </c>
      <c r="F183">
        <v>43955.61</v>
      </c>
      <c r="G183">
        <v>62079.18</v>
      </c>
      <c r="H183">
        <v>64573.49</v>
      </c>
      <c r="I183">
        <v>66845.34</v>
      </c>
      <c r="J183">
        <v>76628.75</v>
      </c>
      <c r="K183">
        <v>80869.33</v>
      </c>
    </row>
    <row r="184" spans="2:11" x14ac:dyDescent="0.2">
      <c r="B184" t="s">
        <v>1</v>
      </c>
      <c r="C184" s="2" t="s">
        <v>187</v>
      </c>
      <c r="D184" t="s">
        <v>188</v>
      </c>
      <c r="E184" t="s">
        <v>290</v>
      </c>
      <c r="F184">
        <v>412906.28</v>
      </c>
      <c r="G184">
        <v>277495.03999999998</v>
      </c>
      <c r="H184">
        <v>347702.11</v>
      </c>
      <c r="I184">
        <v>201810.7</v>
      </c>
      <c r="J184">
        <v>186484.02</v>
      </c>
      <c r="K184">
        <v>27744.62</v>
      </c>
    </row>
    <row r="185" spans="2:11" x14ac:dyDescent="0.2">
      <c r="B185" t="s">
        <v>1</v>
      </c>
      <c r="C185" s="2" t="s">
        <v>189</v>
      </c>
      <c r="D185" t="s">
        <v>190</v>
      </c>
      <c r="E185" t="s">
        <v>290</v>
      </c>
      <c r="F185">
        <v>114091.21</v>
      </c>
      <c r="G185">
        <v>101666.72</v>
      </c>
      <c r="H185">
        <v>104832.75</v>
      </c>
      <c r="I185">
        <v>53837.919999999998</v>
      </c>
      <c r="J185">
        <v>63101.86</v>
      </c>
      <c r="K185">
        <v>23505.43</v>
      </c>
    </row>
    <row r="186" spans="2:11" x14ac:dyDescent="0.2">
      <c r="B186" t="s">
        <v>1</v>
      </c>
      <c r="C186" s="2" t="s">
        <v>191</v>
      </c>
      <c r="D186" t="s">
        <v>192</v>
      </c>
      <c r="E186" t="s">
        <v>290</v>
      </c>
      <c r="F186">
        <v>120694.53</v>
      </c>
      <c r="G186">
        <v>85633.75</v>
      </c>
      <c r="H186">
        <v>93838.38</v>
      </c>
      <c r="I186">
        <v>82899.570000000007</v>
      </c>
      <c r="J186">
        <v>27834.33</v>
      </c>
      <c r="K186">
        <v>28768.83</v>
      </c>
    </row>
    <row r="187" spans="2:11" x14ac:dyDescent="0.2">
      <c r="B187" t="s">
        <v>1</v>
      </c>
      <c r="C187" s="2" t="s">
        <v>31</v>
      </c>
      <c r="D187" t="s">
        <v>384</v>
      </c>
      <c r="E187" t="s">
        <v>291</v>
      </c>
      <c r="F187">
        <v>4404666.25</v>
      </c>
      <c r="G187">
        <v>2623703.4700000002</v>
      </c>
      <c r="H187">
        <v>1992796.33</v>
      </c>
      <c r="I187">
        <v>1691550.06</v>
      </c>
      <c r="J187">
        <v>1641372.41</v>
      </c>
      <c r="K187">
        <v>661439.39</v>
      </c>
    </row>
    <row r="188" spans="2:11" x14ac:dyDescent="0.2">
      <c r="B188" t="s">
        <v>1</v>
      </c>
      <c r="C188" s="2" t="s">
        <v>193</v>
      </c>
      <c r="D188" t="s">
        <v>194</v>
      </c>
      <c r="E188" t="s">
        <v>290</v>
      </c>
      <c r="F188">
        <v>1119109.0900000001</v>
      </c>
      <c r="G188">
        <v>822889.2</v>
      </c>
      <c r="H188">
        <v>730566.6</v>
      </c>
      <c r="I188">
        <v>586001.29</v>
      </c>
      <c r="J188">
        <v>773292.44</v>
      </c>
      <c r="K188">
        <v>224768.14</v>
      </c>
    </row>
    <row r="189" spans="2:11" x14ac:dyDescent="0.2">
      <c r="B189" t="s">
        <v>1</v>
      </c>
      <c r="C189" s="2" t="s">
        <v>195</v>
      </c>
      <c r="D189" t="s">
        <v>196</v>
      </c>
      <c r="E189" t="s">
        <v>290</v>
      </c>
      <c r="F189">
        <v>122933.05</v>
      </c>
      <c r="G189">
        <v>85993.05</v>
      </c>
      <c r="H189">
        <v>92622.7</v>
      </c>
      <c r="I189">
        <v>87082.81</v>
      </c>
      <c r="J189">
        <v>85953.3</v>
      </c>
      <c r="K189">
        <v>28512.57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290</v>
      </c>
      <c r="F190">
        <v>521057.07</v>
      </c>
      <c r="G190">
        <v>396387.94</v>
      </c>
      <c r="H190">
        <v>439389.91</v>
      </c>
      <c r="I190">
        <v>325888.59999999998</v>
      </c>
      <c r="J190">
        <v>287606.74</v>
      </c>
      <c r="K190">
        <v>36665.96</v>
      </c>
    </row>
    <row r="191" spans="2:11" x14ac:dyDescent="0.2">
      <c r="B191" t="s">
        <v>1</v>
      </c>
      <c r="C191" s="2" t="s">
        <v>197</v>
      </c>
      <c r="D191" t="s">
        <v>198</v>
      </c>
      <c r="E191" t="s">
        <v>290</v>
      </c>
      <c r="F191">
        <v>222136.08</v>
      </c>
      <c r="G191">
        <v>119341.49</v>
      </c>
      <c r="H191">
        <v>136274.51</v>
      </c>
      <c r="I191">
        <v>113445.49</v>
      </c>
      <c r="J191">
        <v>135982.42000000001</v>
      </c>
      <c r="K191">
        <v>40338.400000000001</v>
      </c>
    </row>
    <row r="192" spans="2:11" x14ac:dyDescent="0.2">
      <c r="B192" t="s">
        <v>1</v>
      </c>
      <c r="C192" s="2" t="s">
        <v>199</v>
      </c>
      <c r="D192" t="s">
        <v>200</v>
      </c>
      <c r="E192" t="s">
        <v>290</v>
      </c>
      <c r="F192">
        <v>242086.87</v>
      </c>
      <c r="G192">
        <v>147739.67000000001</v>
      </c>
      <c r="H192">
        <v>162847.66</v>
      </c>
      <c r="I192">
        <v>123863.45</v>
      </c>
      <c r="J192">
        <v>186944.41</v>
      </c>
      <c r="K192">
        <v>27256.2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290</v>
      </c>
      <c r="F193">
        <v>405199.63</v>
      </c>
      <c r="G193">
        <v>341644.49</v>
      </c>
      <c r="H193">
        <v>330182.3</v>
      </c>
      <c r="I193">
        <v>280529.18</v>
      </c>
      <c r="J193">
        <v>237512.56</v>
      </c>
      <c r="K193">
        <v>48091.58</v>
      </c>
    </row>
    <row r="194" spans="2:11" x14ac:dyDescent="0.2">
      <c r="B194" t="s">
        <v>1</v>
      </c>
      <c r="C194" s="2" t="s">
        <v>201</v>
      </c>
      <c r="D194" t="s">
        <v>202</v>
      </c>
      <c r="E194" t="s">
        <v>290</v>
      </c>
      <c r="F194">
        <v>54733.14</v>
      </c>
      <c r="G194">
        <v>36375.82</v>
      </c>
      <c r="H194">
        <v>39705.910000000003</v>
      </c>
      <c r="I194">
        <v>31770.5</v>
      </c>
      <c r="J194">
        <v>23062.29</v>
      </c>
      <c r="K194">
        <v>7776.76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291</v>
      </c>
      <c r="F195">
        <v>3379568.02</v>
      </c>
      <c r="G195">
        <v>1756542.57</v>
      </c>
      <c r="H195">
        <v>1750023.07</v>
      </c>
      <c r="I195">
        <v>1804186.69</v>
      </c>
      <c r="J195">
        <v>1407133.44</v>
      </c>
      <c r="K195">
        <v>364579.56</v>
      </c>
    </row>
    <row r="196" spans="2:11" x14ac:dyDescent="0.2">
      <c r="B196" t="s">
        <v>1</v>
      </c>
      <c r="C196" s="2" t="s">
        <v>203</v>
      </c>
      <c r="D196" t="s">
        <v>204</v>
      </c>
      <c r="E196" t="s">
        <v>290</v>
      </c>
      <c r="F196">
        <v>1136565.8999999999</v>
      </c>
      <c r="G196">
        <v>1032462.67</v>
      </c>
      <c r="H196">
        <v>743928.06</v>
      </c>
      <c r="I196">
        <v>567392.64</v>
      </c>
      <c r="J196">
        <v>767691.5</v>
      </c>
      <c r="K196">
        <v>746375.12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291</v>
      </c>
      <c r="F197">
        <v>735880.68</v>
      </c>
      <c r="G197">
        <v>578778.92000000004</v>
      </c>
      <c r="H197">
        <v>689674.39</v>
      </c>
      <c r="I197">
        <v>555845.93999999994</v>
      </c>
      <c r="J197">
        <v>536553.56999999995</v>
      </c>
      <c r="K197">
        <v>107825.68</v>
      </c>
    </row>
    <row r="198" spans="2:11" x14ac:dyDescent="0.2">
      <c r="B198" t="s">
        <v>1</v>
      </c>
      <c r="C198" s="2" t="s">
        <v>205</v>
      </c>
      <c r="D198" t="s">
        <v>206</v>
      </c>
      <c r="E198" t="s">
        <v>290</v>
      </c>
      <c r="F198">
        <v>383154.47</v>
      </c>
      <c r="G198">
        <v>311866.11</v>
      </c>
      <c r="H198">
        <v>245616.95</v>
      </c>
      <c r="I198">
        <v>206265.34</v>
      </c>
      <c r="J198">
        <v>165466.21</v>
      </c>
      <c r="K198">
        <v>161565.79999999999</v>
      </c>
    </row>
    <row r="199" spans="2:11" x14ac:dyDescent="0.2">
      <c r="B199" t="s">
        <v>1</v>
      </c>
      <c r="C199" s="2" t="s">
        <v>207</v>
      </c>
      <c r="D199" t="s">
        <v>208</v>
      </c>
      <c r="E199" t="s">
        <v>290</v>
      </c>
      <c r="F199">
        <v>297808.53999999998</v>
      </c>
      <c r="G199">
        <v>254649.69</v>
      </c>
      <c r="H199">
        <v>201739.93</v>
      </c>
      <c r="I199">
        <v>144848.42000000001</v>
      </c>
      <c r="J199">
        <v>188804.21</v>
      </c>
      <c r="K199">
        <v>119199.32</v>
      </c>
    </row>
    <row r="200" spans="2:11" x14ac:dyDescent="0.2">
      <c r="B200" t="s">
        <v>1</v>
      </c>
      <c r="C200" s="2" t="s">
        <v>209</v>
      </c>
      <c r="D200" t="s">
        <v>210</v>
      </c>
      <c r="E200" t="s">
        <v>290</v>
      </c>
      <c r="F200">
        <v>48195.23</v>
      </c>
      <c r="G200">
        <v>32324.23</v>
      </c>
      <c r="H200">
        <v>30098.23</v>
      </c>
      <c r="I200">
        <v>32120.53</v>
      </c>
      <c r="J200">
        <v>32862.01</v>
      </c>
      <c r="K200">
        <v>19238.46</v>
      </c>
    </row>
    <row r="201" spans="2:11" x14ac:dyDescent="0.2">
      <c r="B201" t="s">
        <v>1</v>
      </c>
      <c r="C201" s="2" t="s">
        <v>211</v>
      </c>
      <c r="D201" t="s">
        <v>212</v>
      </c>
      <c r="E201" t="s">
        <v>290</v>
      </c>
      <c r="F201">
        <v>181952.41</v>
      </c>
      <c r="G201">
        <v>190984</v>
      </c>
      <c r="H201">
        <v>137736.14000000001</v>
      </c>
      <c r="I201">
        <v>71204.83</v>
      </c>
      <c r="J201">
        <v>85669.54</v>
      </c>
      <c r="K201">
        <v>42715.66</v>
      </c>
    </row>
    <row r="202" spans="2:11" x14ac:dyDescent="0.2">
      <c r="B202" t="s">
        <v>1</v>
      </c>
      <c r="C202" s="2" t="s">
        <v>270</v>
      </c>
      <c r="D202" t="s">
        <v>271</v>
      </c>
      <c r="E202" t="s">
        <v>292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268</v>
      </c>
      <c r="D203" t="s">
        <v>269</v>
      </c>
      <c r="E203" t="s">
        <v>290</v>
      </c>
      <c r="F203">
        <v>274136.57</v>
      </c>
      <c r="G203">
        <v>460484.41</v>
      </c>
      <c r="H203">
        <v>349861.83</v>
      </c>
      <c r="I203">
        <v>270609.82</v>
      </c>
      <c r="J203">
        <v>193689.79</v>
      </c>
      <c r="K203">
        <v>96295.72</v>
      </c>
    </row>
    <row r="204" spans="2:11" x14ac:dyDescent="0.2">
      <c r="B204" t="s">
        <v>1</v>
      </c>
      <c r="C204" s="2" t="s">
        <v>213</v>
      </c>
      <c r="D204" t="s">
        <v>214</v>
      </c>
      <c r="E204" t="s">
        <v>290</v>
      </c>
      <c r="F204">
        <v>103613.16</v>
      </c>
      <c r="G204">
        <v>92734.68</v>
      </c>
      <c r="H204">
        <v>114901.81</v>
      </c>
      <c r="I204">
        <v>142294.95000000001</v>
      </c>
      <c r="J204">
        <v>95887.18</v>
      </c>
      <c r="K204">
        <v>46558.84</v>
      </c>
    </row>
    <row r="205" spans="2:11" x14ac:dyDescent="0.2">
      <c r="B205" t="s">
        <v>1</v>
      </c>
      <c r="C205" s="2" t="s">
        <v>215</v>
      </c>
      <c r="D205" t="s">
        <v>216</v>
      </c>
      <c r="E205" t="s">
        <v>290</v>
      </c>
      <c r="F205">
        <v>277613.18</v>
      </c>
      <c r="G205">
        <v>158537.41</v>
      </c>
      <c r="H205">
        <v>126599.93</v>
      </c>
      <c r="I205">
        <v>95772.96</v>
      </c>
      <c r="J205">
        <v>85740.89</v>
      </c>
      <c r="K205">
        <v>22808.76</v>
      </c>
    </row>
    <row r="206" spans="2:11" x14ac:dyDescent="0.2">
      <c r="B206" t="s">
        <v>1</v>
      </c>
      <c r="C206" s="2" t="s">
        <v>217</v>
      </c>
      <c r="D206" t="s">
        <v>375</v>
      </c>
      <c r="E206" t="s">
        <v>290</v>
      </c>
      <c r="F206">
        <v>699744.5</v>
      </c>
      <c r="G206">
        <v>699202.71</v>
      </c>
      <c r="H206">
        <v>323589.76000000001</v>
      </c>
      <c r="I206">
        <v>307417.63</v>
      </c>
      <c r="J206">
        <v>145241.16</v>
      </c>
      <c r="K206">
        <v>67402.13</v>
      </c>
    </row>
    <row r="207" spans="2:11" x14ac:dyDescent="0.2">
      <c r="B207" t="s">
        <v>1</v>
      </c>
      <c r="C207" s="2" t="s">
        <v>218</v>
      </c>
      <c r="D207" t="s">
        <v>219</v>
      </c>
      <c r="E207" t="s">
        <v>290</v>
      </c>
      <c r="F207">
        <v>2453.0100000000002</v>
      </c>
      <c r="G207">
        <v>330.49</v>
      </c>
      <c r="H207">
        <v>0</v>
      </c>
      <c r="I207" t="s">
        <v>125</v>
      </c>
      <c r="J207" t="s">
        <v>125</v>
      </c>
      <c r="K207" t="s">
        <v>125</v>
      </c>
    </row>
    <row r="208" spans="2:11" x14ac:dyDescent="0.2">
      <c r="B208" t="s">
        <v>1</v>
      </c>
      <c r="C208" s="2" t="s">
        <v>220</v>
      </c>
      <c r="D208" t="s">
        <v>342</v>
      </c>
      <c r="E208" t="s">
        <v>290</v>
      </c>
      <c r="F208">
        <v>121314.22</v>
      </c>
      <c r="G208">
        <v>80500.03</v>
      </c>
      <c r="H208">
        <v>78174.55</v>
      </c>
      <c r="I208">
        <v>74665.25</v>
      </c>
      <c r="J208">
        <v>130056.76</v>
      </c>
      <c r="K208">
        <v>29305.93</v>
      </c>
    </row>
    <row r="209" spans="2:11" x14ac:dyDescent="0.2">
      <c r="B209" t="s">
        <v>1</v>
      </c>
      <c r="C209" s="2" t="s">
        <v>221</v>
      </c>
      <c r="D209" t="s">
        <v>343</v>
      </c>
      <c r="E209" t="s">
        <v>290</v>
      </c>
      <c r="F209">
        <v>289495.74</v>
      </c>
      <c r="G209">
        <v>253335.95</v>
      </c>
      <c r="H209">
        <v>251431.31</v>
      </c>
      <c r="I209">
        <v>158935.66</v>
      </c>
      <c r="J209">
        <v>133049.87</v>
      </c>
      <c r="K209">
        <v>50491.15</v>
      </c>
    </row>
    <row r="210" spans="2:11" x14ac:dyDescent="0.2">
      <c r="B210" t="s">
        <v>1</v>
      </c>
      <c r="C210" s="2" t="s">
        <v>222</v>
      </c>
      <c r="D210" t="s">
        <v>344</v>
      </c>
      <c r="E210" t="s">
        <v>292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223</v>
      </c>
      <c r="D211" t="s">
        <v>224</v>
      </c>
      <c r="E211" t="s">
        <v>290</v>
      </c>
      <c r="F211">
        <v>188841.32</v>
      </c>
      <c r="G211">
        <v>120697.42</v>
      </c>
      <c r="H211">
        <v>143462.6</v>
      </c>
      <c r="I211">
        <v>121537.99</v>
      </c>
      <c r="J211">
        <v>89364.06</v>
      </c>
      <c r="K211">
        <v>21938.55</v>
      </c>
    </row>
    <row r="212" spans="2:11" x14ac:dyDescent="0.2">
      <c r="B212" t="s">
        <v>1</v>
      </c>
      <c r="C212" s="2" t="s">
        <v>272</v>
      </c>
      <c r="D212" t="s">
        <v>273</v>
      </c>
      <c r="E212" t="s">
        <v>292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225</v>
      </c>
      <c r="D213" t="s">
        <v>226</v>
      </c>
      <c r="E213" t="s">
        <v>290</v>
      </c>
      <c r="F213">
        <v>364196.31</v>
      </c>
      <c r="G213">
        <v>410071.26</v>
      </c>
      <c r="H213">
        <v>161933.59</v>
      </c>
      <c r="I213">
        <v>150245.39000000001</v>
      </c>
      <c r="J213">
        <v>229007.05</v>
      </c>
      <c r="K213">
        <v>59852.959999999999</v>
      </c>
    </row>
    <row r="214" spans="2:11" x14ac:dyDescent="0.2">
      <c r="B214" t="s">
        <v>1</v>
      </c>
      <c r="C214" s="2" t="s">
        <v>227</v>
      </c>
      <c r="D214" t="s">
        <v>228</v>
      </c>
      <c r="E214" t="s">
        <v>290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229</v>
      </c>
      <c r="D215" t="s">
        <v>385</v>
      </c>
      <c r="E215" t="s">
        <v>290</v>
      </c>
      <c r="F215">
        <v>89670.43</v>
      </c>
      <c r="G215">
        <v>93986.95</v>
      </c>
      <c r="H215">
        <v>98150.44</v>
      </c>
      <c r="I215">
        <v>86512.83</v>
      </c>
      <c r="J215">
        <v>91476.4</v>
      </c>
      <c r="K215">
        <v>24704.27</v>
      </c>
    </row>
    <row r="216" spans="2:11" x14ac:dyDescent="0.2">
      <c r="B216" t="s">
        <v>1</v>
      </c>
      <c r="C216" s="2" t="s">
        <v>230</v>
      </c>
      <c r="D216" t="s">
        <v>386</v>
      </c>
      <c r="E216" t="s">
        <v>290</v>
      </c>
      <c r="F216">
        <v>104831.37</v>
      </c>
      <c r="G216">
        <v>80004.149999999994</v>
      </c>
      <c r="H216">
        <v>119250.02</v>
      </c>
      <c r="I216">
        <v>132183.79999999999</v>
      </c>
      <c r="J216">
        <v>102924.3</v>
      </c>
      <c r="K216">
        <v>17384.62</v>
      </c>
    </row>
    <row r="217" spans="2:11" x14ac:dyDescent="0.2">
      <c r="B217" t="s">
        <v>1</v>
      </c>
      <c r="C217" s="2" t="s">
        <v>263</v>
      </c>
      <c r="D217" t="s">
        <v>264</v>
      </c>
      <c r="E217" t="s">
        <v>290</v>
      </c>
      <c r="F217">
        <v>376406.37</v>
      </c>
      <c r="G217">
        <v>385376.85</v>
      </c>
      <c r="H217">
        <v>324569.59999999998</v>
      </c>
      <c r="I217">
        <v>166667.68</v>
      </c>
      <c r="J217">
        <v>294333.61</v>
      </c>
      <c r="K217">
        <v>96829.07</v>
      </c>
    </row>
    <row r="218" spans="2:11" x14ac:dyDescent="0.2">
      <c r="B218" t="s">
        <v>293</v>
      </c>
      <c r="C218" s="2" t="s">
        <v>274</v>
      </c>
      <c r="D218" t="s">
        <v>275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231</v>
      </c>
      <c r="D219" t="s">
        <v>232</v>
      </c>
      <c r="E219" t="s">
        <v>290</v>
      </c>
      <c r="F219">
        <v>2415843.38</v>
      </c>
      <c r="G219">
        <v>1698982.72</v>
      </c>
      <c r="H219">
        <v>1383517.16</v>
      </c>
      <c r="I219">
        <v>447069.77</v>
      </c>
      <c r="J219">
        <v>588268.31999999995</v>
      </c>
      <c r="K219">
        <v>230534.57</v>
      </c>
    </row>
    <row r="220" spans="2:11" x14ac:dyDescent="0.2">
      <c r="B220" t="s">
        <v>2</v>
      </c>
      <c r="C220" s="2" t="s">
        <v>276</v>
      </c>
      <c r="D220" t="s">
        <v>277</v>
      </c>
      <c r="E220" t="s">
        <v>292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361</v>
      </c>
      <c r="E221" t="s">
        <v>290</v>
      </c>
      <c r="F221">
        <v>1176674.51</v>
      </c>
      <c r="G221">
        <v>919401.95</v>
      </c>
      <c r="H221">
        <v>993220.39</v>
      </c>
      <c r="I221">
        <v>858128.88</v>
      </c>
      <c r="J221">
        <v>860117.32</v>
      </c>
      <c r="K221">
        <v>645914.80000000005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291</v>
      </c>
      <c r="F222">
        <v>579771.05000000005</v>
      </c>
      <c r="G222">
        <v>947608.82</v>
      </c>
      <c r="H222">
        <v>875862.37</v>
      </c>
      <c r="I222">
        <v>754869.89</v>
      </c>
      <c r="J222">
        <v>754644.54</v>
      </c>
      <c r="K222">
        <v>452975.92</v>
      </c>
    </row>
    <row r="223" spans="2:11" x14ac:dyDescent="0.2">
      <c r="B223" t="s">
        <v>2</v>
      </c>
      <c r="C223" s="2" t="s">
        <v>233</v>
      </c>
      <c r="D223" t="s">
        <v>234</v>
      </c>
      <c r="E223" t="s">
        <v>290</v>
      </c>
      <c r="F223">
        <v>186454.65</v>
      </c>
      <c r="G223">
        <v>223208.27</v>
      </c>
      <c r="H223">
        <v>258617.15</v>
      </c>
      <c r="I223">
        <v>188865.97</v>
      </c>
      <c r="J223">
        <v>207844.23</v>
      </c>
      <c r="K223">
        <v>130937.68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291</v>
      </c>
      <c r="F224">
        <v>468762.48</v>
      </c>
      <c r="G224">
        <v>487575.18</v>
      </c>
      <c r="H224">
        <v>528802.31999999995</v>
      </c>
      <c r="I224">
        <v>274834.09999999998</v>
      </c>
      <c r="J224">
        <v>422062.88</v>
      </c>
      <c r="K224">
        <v>864259.48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291</v>
      </c>
      <c r="F225">
        <v>1695345.65</v>
      </c>
      <c r="G225">
        <v>868562.4</v>
      </c>
      <c r="H225">
        <v>44910.9</v>
      </c>
      <c r="I225" t="s">
        <v>125</v>
      </c>
      <c r="J225" t="s">
        <v>125</v>
      </c>
      <c r="K225" t="s">
        <v>125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291</v>
      </c>
      <c r="F226">
        <v>1191921.02</v>
      </c>
      <c r="G226">
        <v>875184.32</v>
      </c>
      <c r="H226">
        <v>957110.67</v>
      </c>
      <c r="I226">
        <v>539450.88</v>
      </c>
      <c r="J226">
        <v>641211.49</v>
      </c>
      <c r="K226">
        <v>216989.86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291</v>
      </c>
      <c r="F227">
        <v>633980.04</v>
      </c>
      <c r="G227">
        <v>532067.17000000004</v>
      </c>
      <c r="H227">
        <v>609023.42000000004</v>
      </c>
      <c r="I227">
        <v>351016.24</v>
      </c>
      <c r="J227">
        <v>405058.77</v>
      </c>
      <c r="K227">
        <v>164329.96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291</v>
      </c>
      <c r="F228">
        <v>758328.94</v>
      </c>
      <c r="G228">
        <v>674988.26</v>
      </c>
      <c r="H228">
        <v>537984.55000000005</v>
      </c>
      <c r="I228">
        <v>294734.37</v>
      </c>
      <c r="J228">
        <v>358564.76</v>
      </c>
      <c r="K228">
        <v>279389.34000000003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291</v>
      </c>
      <c r="F229">
        <v>921602.52</v>
      </c>
      <c r="G229">
        <v>1187515.26</v>
      </c>
      <c r="H229">
        <v>1218367.1200000001</v>
      </c>
      <c r="I229">
        <v>1425172.6</v>
      </c>
      <c r="J229">
        <v>1339598.19</v>
      </c>
      <c r="K229">
        <v>796545.17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291</v>
      </c>
      <c r="F230">
        <v>407838.51</v>
      </c>
      <c r="G230">
        <v>389465.63</v>
      </c>
      <c r="H230">
        <v>320240.37</v>
      </c>
      <c r="I230">
        <v>316942.59999999998</v>
      </c>
      <c r="J230">
        <v>353728.36</v>
      </c>
      <c r="K230">
        <v>67552.850000000006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290</v>
      </c>
      <c r="F231">
        <v>165108.20000000001</v>
      </c>
      <c r="G231">
        <v>112467.38</v>
      </c>
      <c r="H231">
        <v>84204.3</v>
      </c>
      <c r="I231">
        <v>114265.1</v>
      </c>
      <c r="J231">
        <v>17383.259999999998</v>
      </c>
      <c r="K231" t="s">
        <v>125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291</v>
      </c>
      <c r="F232">
        <v>552125.57999999996</v>
      </c>
      <c r="G232">
        <v>683911.15</v>
      </c>
      <c r="H232">
        <v>549943.78</v>
      </c>
      <c r="I232">
        <v>391371.77</v>
      </c>
      <c r="J232">
        <v>384085.17</v>
      </c>
      <c r="K232">
        <v>146459.29999999999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291</v>
      </c>
      <c r="F233">
        <v>617171.64</v>
      </c>
      <c r="G233">
        <v>400147.69</v>
      </c>
      <c r="H233">
        <v>754183.21</v>
      </c>
      <c r="I233">
        <v>502593.75</v>
      </c>
      <c r="J233">
        <v>609755.67000000004</v>
      </c>
      <c r="K233">
        <v>416091.86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291</v>
      </c>
      <c r="F234">
        <v>271871.86</v>
      </c>
      <c r="G234">
        <v>204937.69</v>
      </c>
      <c r="H234">
        <v>231900.44</v>
      </c>
      <c r="I234">
        <v>142794.71</v>
      </c>
      <c r="J234">
        <v>161142.20000000001</v>
      </c>
      <c r="K234">
        <v>36478.129999999997</v>
      </c>
    </row>
    <row r="235" spans="2:11" x14ac:dyDescent="0.2">
      <c r="B235" t="s">
        <v>2</v>
      </c>
      <c r="C235" s="2" t="s">
        <v>235</v>
      </c>
      <c r="D235" t="s">
        <v>236</v>
      </c>
      <c r="E235" t="s">
        <v>290</v>
      </c>
      <c r="F235">
        <v>1090866.67</v>
      </c>
      <c r="G235">
        <v>2515146.48</v>
      </c>
      <c r="H235">
        <v>2267387.02</v>
      </c>
      <c r="I235">
        <v>1373110.5</v>
      </c>
      <c r="J235">
        <v>2122499.5</v>
      </c>
      <c r="K235">
        <v>269126.11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291</v>
      </c>
      <c r="F236">
        <v>219109.38</v>
      </c>
      <c r="G236">
        <v>190018.77</v>
      </c>
      <c r="H236">
        <v>194920.17</v>
      </c>
      <c r="I236">
        <v>158447</v>
      </c>
      <c r="J236">
        <v>242100.22</v>
      </c>
      <c r="K236" t="s">
        <v>125</v>
      </c>
    </row>
    <row r="237" spans="2:11" x14ac:dyDescent="0.2">
      <c r="B237" t="s">
        <v>2</v>
      </c>
      <c r="C237" s="2" t="s">
        <v>237</v>
      </c>
      <c r="D237" t="s">
        <v>238</v>
      </c>
      <c r="E237" t="s">
        <v>292</v>
      </c>
      <c r="F237" t="s">
        <v>125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291</v>
      </c>
      <c r="F238">
        <v>449915.49</v>
      </c>
      <c r="G238">
        <v>431050.59</v>
      </c>
      <c r="H238">
        <v>192291.74</v>
      </c>
      <c r="I238">
        <v>88790.399999999994</v>
      </c>
      <c r="J238">
        <v>116070</v>
      </c>
      <c r="K238">
        <v>46924.13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291</v>
      </c>
      <c r="F239">
        <v>2358468.4900000002</v>
      </c>
      <c r="G239">
        <v>777732.58</v>
      </c>
      <c r="H239">
        <v>898491.12</v>
      </c>
      <c r="I239">
        <v>432926.66</v>
      </c>
      <c r="J239">
        <v>956755.4</v>
      </c>
      <c r="K239">
        <v>601223.87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291</v>
      </c>
      <c r="F240">
        <v>348483.26</v>
      </c>
      <c r="G240">
        <v>372596.96</v>
      </c>
      <c r="H240">
        <v>499398.8</v>
      </c>
      <c r="I240">
        <v>463739.77</v>
      </c>
      <c r="J240">
        <v>489844.03</v>
      </c>
      <c r="K240">
        <v>369033.84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291</v>
      </c>
      <c r="F241">
        <v>1136638.4099999999</v>
      </c>
      <c r="G241">
        <v>723638.2</v>
      </c>
      <c r="H241">
        <v>872859.2</v>
      </c>
      <c r="I241">
        <v>351658.7</v>
      </c>
      <c r="J241">
        <v>493398.32</v>
      </c>
      <c r="K241">
        <v>96364.22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291</v>
      </c>
      <c r="F242">
        <v>795432.94</v>
      </c>
      <c r="G242">
        <v>941107.96</v>
      </c>
      <c r="H242">
        <v>1324649.6299999999</v>
      </c>
      <c r="I242">
        <v>598807.93000000005</v>
      </c>
      <c r="J242">
        <v>854912.89</v>
      </c>
      <c r="K242">
        <v>393531.51</v>
      </c>
    </row>
    <row r="243" spans="2:11" x14ac:dyDescent="0.2">
      <c r="B243" t="s">
        <v>2</v>
      </c>
      <c r="C243" s="2" t="s">
        <v>75</v>
      </c>
      <c r="D243" t="s">
        <v>448</v>
      </c>
      <c r="E243" t="s">
        <v>291</v>
      </c>
      <c r="F243">
        <v>1918870.84</v>
      </c>
      <c r="G243">
        <v>1994600.91</v>
      </c>
      <c r="H243">
        <v>1749922.51</v>
      </c>
      <c r="I243">
        <v>1873251.89</v>
      </c>
      <c r="J243">
        <v>2580268.11</v>
      </c>
      <c r="K243">
        <v>844846.02</v>
      </c>
    </row>
    <row r="244" spans="2:11" x14ac:dyDescent="0.2">
      <c r="B244" t="s">
        <v>2</v>
      </c>
      <c r="C244" s="2" t="s">
        <v>76</v>
      </c>
      <c r="D244" t="s">
        <v>362</v>
      </c>
      <c r="E244" t="s">
        <v>291</v>
      </c>
      <c r="F244">
        <v>499015.09</v>
      </c>
      <c r="G244">
        <v>433821.14</v>
      </c>
      <c r="H244">
        <v>495133.42</v>
      </c>
      <c r="I244">
        <v>380619.11</v>
      </c>
      <c r="J244">
        <v>354358.63</v>
      </c>
      <c r="K244">
        <v>171829.77</v>
      </c>
    </row>
    <row r="245" spans="2:11" x14ac:dyDescent="0.2">
      <c r="B245" t="s">
        <v>2</v>
      </c>
      <c r="C245" s="2" t="s">
        <v>77</v>
      </c>
      <c r="D245" t="s">
        <v>363</v>
      </c>
      <c r="E245" t="s">
        <v>291</v>
      </c>
      <c r="F245">
        <v>485921.05</v>
      </c>
      <c r="G245">
        <v>512481.12</v>
      </c>
      <c r="H245">
        <v>518842.82</v>
      </c>
      <c r="I245">
        <v>295447.37</v>
      </c>
      <c r="J245">
        <v>375913.36</v>
      </c>
      <c r="K245">
        <v>139164.66</v>
      </c>
    </row>
    <row r="246" spans="2:11" x14ac:dyDescent="0.2">
      <c r="B246" t="s">
        <v>2</v>
      </c>
      <c r="C246" s="2" t="s">
        <v>239</v>
      </c>
      <c r="D246" t="s">
        <v>240</v>
      </c>
      <c r="E246" t="s">
        <v>290</v>
      </c>
      <c r="F246">
        <v>396521.97</v>
      </c>
      <c r="G246">
        <v>594280.03</v>
      </c>
      <c r="H246">
        <v>605453</v>
      </c>
      <c r="I246">
        <v>293126.15999999997</v>
      </c>
      <c r="J246">
        <v>391079.85</v>
      </c>
      <c r="K246">
        <v>91068.28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291</v>
      </c>
      <c r="F247">
        <v>1199676.08</v>
      </c>
      <c r="G247">
        <v>1473968.05</v>
      </c>
      <c r="H247">
        <v>1499822.86</v>
      </c>
      <c r="I247">
        <v>1234156.8700000001</v>
      </c>
      <c r="J247">
        <v>1459492.06</v>
      </c>
      <c r="K247">
        <v>1113171.95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291</v>
      </c>
      <c r="F248">
        <v>15186.58</v>
      </c>
      <c r="G248">
        <v>16912.150000000001</v>
      </c>
      <c r="H248">
        <v>6956.35</v>
      </c>
      <c r="I248">
        <v>3245.16</v>
      </c>
      <c r="J248">
        <v>3234.31</v>
      </c>
      <c r="K248">
        <v>15131.49</v>
      </c>
    </row>
    <row r="249" spans="2:11" x14ac:dyDescent="0.2">
      <c r="B249" t="s">
        <v>2</v>
      </c>
      <c r="C249" s="2" t="s">
        <v>241</v>
      </c>
      <c r="D249" t="s">
        <v>242</v>
      </c>
      <c r="E249" t="s">
        <v>292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265</v>
      </c>
      <c r="D250" t="s">
        <v>266</v>
      </c>
      <c r="E250" t="s">
        <v>292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278</v>
      </c>
      <c r="D251" t="s">
        <v>279</v>
      </c>
      <c r="E251" t="s">
        <v>292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243</v>
      </c>
      <c r="D252" t="s">
        <v>244</v>
      </c>
      <c r="E252" t="s">
        <v>292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245</v>
      </c>
      <c r="D253" t="s">
        <v>246</v>
      </c>
      <c r="E253" t="s">
        <v>292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247</v>
      </c>
      <c r="D254" t="s">
        <v>248</v>
      </c>
      <c r="E254" t="s">
        <v>290</v>
      </c>
      <c r="F254">
        <v>94200.36</v>
      </c>
      <c r="G254">
        <v>122445.36</v>
      </c>
      <c r="H254">
        <v>76987.73</v>
      </c>
      <c r="I254">
        <v>69525.460000000006</v>
      </c>
      <c r="J254">
        <v>73277.679999999993</v>
      </c>
      <c r="K254">
        <v>30417.59</v>
      </c>
    </row>
    <row r="255" spans="2:11" x14ac:dyDescent="0.2">
      <c r="B255" t="s">
        <v>2</v>
      </c>
      <c r="C255" s="2" t="s">
        <v>280</v>
      </c>
      <c r="D255" t="s">
        <v>281</v>
      </c>
      <c r="E255" t="s">
        <v>292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282</v>
      </c>
      <c r="D256" t="s">
        <v>283</v>
      </c>
      <c r="E256" t="s">
        <v>292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249</v>
      </c>
      <c r="D257" t="s">
        <v>250</v>
      </c>
      <c r="E257" t="s">
        <v>290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251</v>
      </c>
      <c r="D258" t="s">
        <v>252</v>
      </c>
      <c r="E258" t="s">
        <v>292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284</v>
      </c>
      <c r="D259" t="s">
        <v>285</v>
      </c>
      <c r="E259" t="s">
        <v>292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286</v>
      </c>
      <c r="D260" t="s">
        <v>287</v>
      </c>
      <c r="E260" t="s">
        <v>292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390</v>
      </c>
      <c r="E261" t="s">
        <v>292</v>
      </c>
      <c r="F261">
        <v>96433.42</v>
      </c>
      <c r="G261">
        <v>376917.11</v>
      </c>
      <c r="H261" t="s">
        <v>125</v>
      </c>
      <c r="I261" t="s">
        <v>125</v>
      </c>
      <c r="J261" t="s">
        <v>125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291</v>
      </c>
      <c r="F262">
        <v>369269.4</v>
      </c>
      <c r="G262">
        <v>1304142.27</v>
      </c>
      <c r="H262">
        <v>998741.73</v>
      </c>
      <c r="I262">
        <v>1672228.43</v>
      </c>
      <c r="J262">
        <v>1043945.9</v>
      </c>
      <c r="K262">
        <v>725555.92</v>
      </c>
    </row>
    <row r="263" spans="2:11" x14ac:dyDescent="0.2">
      <c r="B263" t="s">
        <v>2</v>
      </c>
      <c r="C263" s="2" t="s">
        <v>86</v>
      </c>
      <c r="D263" t="s">
        <v>387</v>
      </c>
      <c r="E263" t="s">
        <v>290</v>
      </c>
      <c r="F263">
        <v>28829.86</v>
      </c>
      <c r="G263">
        <v>136901.67000000001</v>
      </c>
      <c r="H263">
        <v>94919.32</v>
      </c>
      <c r="I263">
        <v>184941.76</v>
      </c>
      <c r="J263">
        <v>82553.55</v>
      </c>
      <c r="K263">
        <v>124305.09</v>
      </c>
    </row>
    <row r="264" spans="2:11" x14ac:dyDescent="0.2">
      <c r="B264" t="s">
        <v>2</v>
      </c>
      <c r="C264" s="2" t="s">
        <v>288</v>
      </c>
      <c r="D264" t="s">
        <v>417</v>
      </c>
      <c r="E264" t="s">
        <v>290</v>
      </c>
      <c r="F264" t="s">
        <v>125</v>
      </c>
      <c r="G264">
        <v>17063.37</v>
      </c>
      <c r="H264">
        <v>19483.96</v>
      </c>
      <c r="I264">
        <v>19565.62</v>
      </c>
      <c r="J264">
        <v>6883.2</v>
      </c>
      <c r="K264">
        <v>0</v>
      </c>
    </row>
    <row r="265" spans="2:11" x14ac:dyDescent="0.2">
      <c r="B265" t="s">
        <v>2</v>
      </c>
      <c r="C265" s="2" t="s">
        <v>87</v>
      </c>
      <c r="D265" t="s">
        <v>388</v>
      </c>
      <c r="E265" t="s">
        <v>291</v>
      </c>
      <c r="F265">
        <v>182918.51</v>
      </c>
      <c r="G265">
        <v>198590.77</v>
      </c>
      <c r="H265">
        <v>215351.47</v>
      </c>
      <c r="I265">
        <v>198096.22</v>
      </c>
      <c r="J265">
        <v>260666.93</v>
      </c>
      <c r="K265">
        <v>152252.76999999999</v>
      </c>
    </row>
    <row r="266" spans="2:11" x14ac:dyDescent="0.2">
      <c r="B266" t="s">
        <v>3</v>
      </c>
      <c r="C266" s="2" t="s">
        <v>88</v>
      </c>
      <c r="D266" t="s">
        <v>89</v>
      </c>
      <c r="E266" t="s">
        <v>291</v>
      </c>
      <c r="F266">
        <v>177001.08</v>
      </c>
      <c r="G266">
        <v>111900.45</v>
      </c>
      <c r="H266">
        <v>199120.06</v>
      </c>
      <c r="I266">
        <v>125827.22</v>
      </c>
      <c r="J266">
        <v>110787.55</v>
      </c>
      <c r="K266">
        <v>98519.41</v>
      </c>
    </row>
    <row r="267" spans="2:11" x14ac:dyDescent="0.2">
      <c r="B267" t="s">
        <v>3</v>
      </c>
      <c r="C267" s="2" t="s">
        <v>90</v>
      </c>
      <c r="D267" t="s">
        <v>91</v>
      </c>
      <c r="E267" t="s">
        <v>291</v>
      </c>
      <c r="F267">
        <v>359428.65</v>
      </c>
      <c r="G267">
        <v>334987.68</v>
      </c>
      <c r="H267">
        <v>248811.05</v>
      </c>
      <c r="I267">
        <v>117497.47</v>
      </c>
      <c r="J267">
        <v>141106.54</v>
      </c>
      <c r="K267">
        <v>68209.77</v>
      </c>
    </row>
    <row r="268" spans="2:11" x14ac:dyDescent="0.2">
      <c r="B268" t="s">
        <v>3</v>
      </c>
      <c r="C268" s="2" t="s">
        <v>92</v>
      </c>
      <c r="D268" t="s">
        <v>93</v>
      </c>
      <c r="E268" t="s">
        <v>291</v>
      </c>
      <c r="F268">
        <v>617470.67000000004</v>
      </c>
      <c r="G268">
        <v>565227.02</v>
      </c>
      <c r="H268">
        <v>776496</v>
      </c>
      <c r="I268">
        <v>582628.47</v>
      </c>
      <c r="J268">
        <v>582685.59</v>
      </c>
      <c r="K268">
        <v>442200.97</v>
      </c>
    </row>
    <row r="269" spans="2:11" x14ac:dyDescent="0.2">
      <c r="B269" t="s">
        <v>3</v>
      </c>
      <c r="C269" s="2" t="s">
        <v>94</v>
      </c>
      <c r="D269" t="s">
        <v>95</v>
      </c>
      <c r="E269" t="s">
        <v>291</v>
      </c>
      <c r="F269">
        <v>162072.82</v>
      </c>
      <c r="G269">
        <v>143041.87</v>
      </c>
      <c r="H269">
        <v>592318.13</v>
      </c>
      <c r="I269">
        <v>88081.2</v>
      </c>
      <c r="J269">
        <v>119680.9</v>
      </c>
      <c r="K269">
        <v>18487.63</v>
      </c>
    </row>
    <row r="270" spans="2:11" x14ac:dyDescent="0.2">
      <c r="B270" t="s">
        <v>3</v>
      </c>
      <c r="C270" s="2" t="s">
        <v>253</v>
      </c>
      <c r="D270" t="s">
        <v>376</v>
      </c>
      <c r="E270" t="s">
        <v>290</v>
      </c>
      <c r="F270">
        <v>60638.99</v>
      </c>
      <c r="G270">
        <v>165368.26999999999</v>
      </c>
      <c r="H270" t="s">
        <v>125</v>
      </c>
      <c r="I270" t="s">
        <v>125</v>
      </c>
      <c r="J270" t="s">
        <v>125</v>
      </c>
      <c r="K270" t="s">
        <v>125</v>
      </c>
    </row>
    <row r="271" spans="2:11" x14ac:dyDescent="0.2">
      <c r="B271" t="s">
        <v>3</v>
      </c>
      <c r="C271" s="2" t="s">
        <v>96</v>
      </c>
      <c r="D271" t="s">
        <v>97</v>
      </c>
      <c r="E271" t="s">
        <v>291</v>
      </c>
      <c r="F271">
        <v>797014.2</v>
      </c>
      <c r="G271">
        <v>1074746.92</v>
      </c>
      <c r="H271">
        <v>893343.18</v>
      </c>
      <c r="I271">
        <v>654481.88</v>
      </c>
      <c r="J271">
        <v>896590.89</v>
      </c>
      <c r="K271">
        <v>683396.73</v>
      </c>
    </row>
    <row r="272" spans="2:11" x14ac:dyDescent="0.2">
      <c r="B272" t="s">
        <v>3</v>
      </c>
      <c r="C272" s="2" t="s">
        <v>98</v>
      </c>
      <c r="D272" t="s">
        <v>99</v>
      </c>
      <c r="E272" t="s">
        <v>291</v>
      </c>
      <c r="F272">
        <v>2382777.9300000002</v>
      </c>
      <c r="G272">
        <v>1870815.05</v>
      </c>
      <c r="H272">
        <v>1655917.01</v>
      </c>
      <c r="I272">
        <v>1205509.69</v>
      </c>
      <c r="J272">
        <v>1286007.25</v>
      </c>
      <c r="K272">
        <v>624712.97</v>
      </c>
    </row>
    <row r="273" spans="2:11" x14ac:dyDescent="0.2">
      <c r="B273" t="s">
        <v>3</v>
      </c>
      <c r="C273" s="2" t="s">
        <v>100</v>
      </c>
      <c r="D273" t="s">
        <v>377</v>
      </c>
      <c r="E273" t="s">
        <v>290</v>
      </c>
      <c r="F273">
        <v>788411.49</v>
      </c>
      <c r="G273" t="s">
        <v>125</v>
      </c>
      <c r="H273" t="s">
        <v>125</v>
      </c>
      <c r="I273" t="s">
        <v>125</v>
      </c>
      <c r="J273" t="s">
        <v>125</v>
      </c>
      <c r="K273" t="s">
        <v>125</v>
      </c>
    </row>
    <row r="274" spans="2:11" x14ac:dyDescent="0.2">
      <c r="B274" t="s">
        <v>3</v>
      </c>
      <c r="C274" s="2" t="s">
        <v>254</v>
      </c>
      <c r="D274" t="s">
        <v>364</v>
      </c>
      <c r="E274" t="s">
        <v>290</v>
      </c>
      <c r="F274">
        <v>224834.11</v>
      </c>
      <c r="G274">
        <v>191070.6</v>
      </c>
      <c r="H274">
        <v>115133.77</v>
      </c>
      <c r="I274">
        <v>109826.24000000001</v>
      </c>
      <c r="J274">
        <v>78094.06</v>
      </c>
      <c r="K274">
        <v>101256.14</v>
      </c>
    </row>
    <row r="275" spans="2:11" x14ac:dyDescent="0.2">
      <c r="B275" t="s">
        <v>3</v>
      </c>
      <c r="C275" s="2" t="s">
        <v>102</v>
      </c>
      <c r="D275" t="s">
        <v>103</v>
      </c>
      <c r="E275" t="s">
        <v>291</v>
      </c>
      <c r="F275">
        <v>679068.65</v>
      </c>
      <c r="G275">
        <v>523135.08</v>
      </c>
      <c r="H275">
        <v>424550.45</v>
      </c>
      <c r="I275">
        <v>400307.20000000001</v>
      </c>
      <c r="J275">
        <v>492850.27</v>
      </c>
      <c r="K275">
        <v>344509.18</v>
      </c>
    </row>
    <row r="276" spans="2:11" x14ac:dyDescent="0.2">
      <c r="B276" t="s">
        <v>3</v>
      </c>
      <c r="C276" s="2" t="s">
        <v>104</v>
      </c>
      <c r="D276" t="s">
        <v>378</v>
      </c>
      <c r="E276" t="s">
        <v>291</v>
      </c>
      <c r="F276">
        <v>389463.41</v>
      </c>
      <c r="G276">
        <v>218020.62</v>
      </c>
      <c r="H276">
        <v>292362.03000000003</v>
      </c>
      <c r="I276">
        <v>162706.69</v>
      </c>
      <c r="J276">
        <v>136822.34</v>
      </c>
      <c r="K276">
        <v>116383.4</v>
      </c>
    </row>
    <row r="277" spans="2:11" x14ac:dyDescent="0.2">
      <c r="B277" t="s">
        <v>3</v>
      </c>
      <c r="C277" s="2" t="s">
        <v>105</v>
      </c>
      <c r="D277" t="s">
        <v>421</v>
      </c>
      <c r="E277" t="s">
        <v>290</v>
      </c>
      <c r="F277">
        <v>111722.12</v>
      </c>
      <c r="G277">
        <v>118935.67999999999</v>
      </c>
      <c r="H277">
        <v>282221.77</v>
      </c>
      <c r="I277">
        <v>188741.55</v>
      </c>
      <c r="J277">
        <v>216130.09</v>
      </c>
      <c r="K277">
        <v>120107.73</v>
      </c>
    </row>
    <row r="278" spans="2:11" x14ac:dyDescent="0.2">
      <c r="B278" t="s">
        <v>3</v>
      </c>
      <c r="C278" s="2" t="s">
        <v>255</v>
      </c>
      <c r="D278" t="s">
        <v>379</v>
      </c>
      <c r="E278" t="s">
        <v>291</v>
      </c>
      <c r="F278">
        <v>403009.98</v>
      </c>
      <c r="G278">
        <v>286646.25</v>
      </c>
      <c r="H278">
        <v>557706.76</v>
      </c>
      <c r="I278">
        <v>283012.78000000003</v>
      </c>
      <c r="J278">
        <v>239694.16</v>
      </c>
      <c r="K278">
        <v>16849.72</v>
      </c>
    </row>
    <row r="279" spans="2:11" x14ac:dyDescent="0.2">
      <c r="B279" t="s">
        <v>3</v>
      </c>
      <c r="C279" s="2" t="s">
        <v>106</v>
      </c>
      <c r="D279" t="s">
        <v>107</v>
      </c>
      <c r="E279" t="s">
        <v>291</v>
      </c>
      <c r="F279">
        <v>236388.75</v>
      </c>
      <c r="G279">
        <v>176165.16</v>
      </c>
      <c r="H279">
        <v>221676.96</v>
      </c>
      <c r="I279">
        <v>134287.5</v>
      </c>
      <c r="J279">
        <v>140315.06</v>
      </c>
      <c r="K279">
        <v>15177.99</v>
      </c>
    </row>
    <row r="280" spans="2:11" x14ac:dyDescent="0.2">
      <c r="B280" t="s">
        <v>3</v>
      </c>
      <c r="C280" s="2" t="s">
        <v>256</v>
      </c>
      <c r="D280" t="s">
        <v>365</v>
      </c>
      <c r="E280" t="s">
        <v>290</v>
      </c>
      <c r="F280">
        <v>81665.78</v>
      </c>
      <c r="G280" t="s">
        <v>125</v>
      </c>
      <c r="H280" t="s">
        <v>125</v>
      </c>
      <c r="I280" t="s">
        <v>125</v>
      </c>
      <c r="J280" t="s">
        <v>125</v>
      </c>
      <c r="K280" t="s">
        <v>125</v>
      </c>
    </row>
    <row r="281" spans="2:11" x14ac:dyDescent="0.2">
      <c r="B281" t="s">
        <v>3</v>
      </c>
      <c r="C281" s="2" t="s">
        <v>257</v>
      </c>
      <c r="D281" t="s">
        <v>380</v>
      </c>
      <c r="E281" t="s">
        <v>290</v>
      </c>
      <c r="F281">
        <v>314852.49</v>
      </c>
      <c r="G281">
        <v>310314.34000000003</v>
      </c>
      <c r="H281">
        <v>275271.34000000003</v>
      </c>
      <c r="I281">
        <v>94250.43</v>
      </c>
      <c r="J281">
        <v>363060.56</v>
      </c>
      <c r="K281">
        <v>150319.19</v>
      </c>
    </row>
    <row r="282" spans="2:11" x14ac:dyDescent="0.2">
      <c r="B282" t="s">
        <v>3</v>
      </c>
      <c r="C282" s="2" t="s">
        <v>108</v>
      </c>
      <c r="D282" t="s">
        <v>422</v>
      </c>
      <c r="E282" t="s">
        <v>291</v>
      </c>
      <c r="F282">
        <v>1948294.83</v>
      </c>
      <c r="G282">
        <v>1669560.08</v>
      </c>
      <c r="H282">
        <v>1320702.7</v>
      </c>
      <c r="I282">
        <v>1195200.94</v>
      </c>
      <c r="J282">
        <v>1282233.83</v>
      </c>
      <c r="K282">
        <v>560668.80000000005</v>
      </c>
    </row>
    <row r="283" spans="2:11" x14ac:dyDescent="0.2">
      <c r="B283" t="s">
        <v>3</v>
      </c>
      <c r="C283" s="2" t="s">
        <v>109</v>
      </c>
      <c r="D283" t="s">
        <v>110</v>
      </c>
      <c r="E283" t="s">
        <v>291</v>
      </c>
      <c r="F283">
        <v>903009.25</v>
      </c>
      <c r="G283">
        <v>1041223.37</v>
      </c>
      <c r="H283">
        <v>1042818.33</v>
      </c>
      <c r="I283">
        <v>665729.53</v>
      </c>
      <c r="J283">
        <v>756609.58</v>
      </c>
      <c r="K283">
        <v>624681.29</v>
      </c>
    </row>
    <row r="284" spans="2:11" x14ac:dyDescent="0.2">
      <c r="B284" t="s">
        <v>3</v>
      </c>
      <c r="C284" s="2" t="s">
        <v>111</v>
      </c>
      <c r="D284" t="s">
        <v>112</v>
      </c>
      <c r="E284" t="s">
        <v>291</v>
      </c>
      <c r="F284">
        <v>179299.49</v>
      </c>
      <c r="G284">
        <v>164121.53</v>
      </c>
      <c r="H284">
        <v>182906.52</v>
      </c>
      <c r="I284">
        <v>161120.43</v>
      </c>
      <c r="J284">
        <v>87605.72</v>
      </c>
      <c r="K284">
        <v>92866.29</v>
      </c>
    </row>
    <row r="285" spans="2:11" x14ac:dyDescent="0.2">
      <c r="B285" t="s">
        <v>3</v>
      </c>
      <c r="C285" s="2" t="s">
        <v>267</v>
      </c>
      <c r="D285" t="s">
        <v>389</v>
      </c>
      <c r="E285" t="s">
        <v>290</v>
      </c>
      <c r="F285">
        <v>127217.2</v>
      </c>
      <c r="G285">
        <v>155286.07</v>
      </c>
      <c r="H285">
        <v>248866.86</v>
      </c>
      <c r="I285">
        <v>350859.24</v>
      </c>
      <c r="J285">
        <v>143788.14000000001</v>
      </c>
      <c r="K285">
        <v>90736.19</v>
      </c>
    </row>
    <row r="286" spans="2:11" x14ac:dyDescent="0.2">
      <c r="B286" t="s">
        <v>3</v>
      </c>
      <c r="C286" s="2" t="s">
        <v>258</v>
      </c>
      <c r="D286" t="s">
        <v>259</v>
      </c>
      <c r="E286" t="s">
        <v>290</v>
      </c>
      <c r="F286">
        <v>2725.22</v>
      </c>
      <c r="G286" t="s">
        <v>125</v>
      </c>
      <c r="H286" t="s">
        <v>125</v>
      </c>
      <c r="I286" t="s">
        <v>125</v>
      </c>
      <c r="J286" t="s">
        <v>125</v>
      </c>
      <c r="K286" t="s">
        <v>125</v>
      </c>
    </row>
    <row r="287" spans="2:11" x14ac:dyDescent="0.2">
      <c r="B287" t="s">
        <v>3</v>
      </c>
      <c r="C287" s="2" t="s">
        <v>260</v>
      </c>
      <c r="D287" t="s">
        <v>366</v>
      </c>
      <c r="E287" t="s">
        <v>290</v>
      </c>
      <c r="F287">
        <v>159608.31</v>
      </c>
      <c r="G287">
        <v>147491.82999999999</v>
      </c>
      <c r="H287">
        <v>117638.19</v>
      </c>
      <c r="I287">
        <v>105979.14</v>
      </c>
      <c r="J287">
        <v>99527.21</v>
      </c>
      <c r="K287">
        <v>0</v>
      </c>
    </row>
    <row r="288" spans="2:11" x14ac:dyDescent="0.2">
      <c r="B288" t="s">
        <v>3</v>
      </c>
      <c r="C288" s="2" t="s">
        <v>261</v>
      </c>
      <c r="D288" t="s">
        <v>381</v>
      </c>
      <c r="E288" t="s">
        <v>290</v>
      </c>
      <c r="F288">
        <v>23254.959999999999</v>
      </c>
      <c r="G288">
        <v>24664.959999999999</v>
      </c>
      <c r="H288" t="s">
        <v>125</v>
      </c>
      <c r="I288" t="s">
        <v>125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262</v>
      </c>
      <c r="D289" t="s">
        <v>367</v>
      </c>
      <c r="E289" t="s">
        <v>290</v>
      </c>
      <c r="F289">
        <v>102466.3</v>
      </c>
      <c r="G289">
        <v>63813.46</v>
      </c>
      <c r="H289">
        <v>84054.98</v>
      </c>
      <c r="I289">
        <v>93499.39</v>
      </c>
      <c r="J289">
        <v>106574.8</v>
      </c>
      <c r="K289">
        <v>15815.02</v>
      </c>
    </row>
    <row r="290" spans="2:11" x14ac:dyDescent="0.2">
      <c r="B290" t="s">
        <v>3</v>
      </c>
      <c r="C290" s="2" t="s">
        <v>113</v>
      </c>
      <c r="D290" t="s">
        <v>114</v>
      </c>
      <c r="E290" t="s">
        <v>292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 x14ac:dyDescent="0.2">
      <c r="B291" t="s">
        <v>3</v>
      </c>
      <c r="C291" s="2" t="s">
        <v>115</v>
      </c>
      <c r="D291" t="s">
        <v>116</v>
      </c>
      <c r="E291" t="s">
        <v>291</v>
      </c>
      <c r="F291">
        <v>105806.29</v>
      </c>
      <c r="G291">
        <v>83356.03</v>
      </c>
      <c r="H291">
        <v>106410.81</v>
      </c>
      <c r="I291">
        <v>81436.2</v>
      </c>
      <c r="J291">
        <v>66253.69</v>
      </c>
      <c r="K291">
        <v>77837.31</v>
      </c>
    </row>
    <row r="292" spans="2:11" x14ac:dyDescent="0.2">
      <c r="B292" t="s">
        <v>3</v>
      </c>
      <c r="C292" s="2" t="s">
        <v>117</v>
      </c>
      <c r="D292" t="s">
        <v>118</v>
      </c>
      <c r="E292" t="s">
        <v>292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129</v>
      </c>
      <c r="D293" t="s">
        <v>127</v>
      </c>
      <c r="E293" t="s">
        <v>292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 x14ac:dyDescent="0.2">
      <c r="B294" t="s">
        <v>426</v>
      </c>
      <c r="C294" s="2" t="s">
        <v>101</v>
      </c>
      <c r="D294" t="s">
        <v>416</v>
      </c>
      <c r="E294" t="s">
        <v>291</v>
      </c>
      <c r="F294">
        <v>2238424.2799999998</v>
      </c>
      <c r="G294">
        <v>2674416.7999999998</v>
      </c>
      <c r="H294">
        <v>2900559.24</v>
      </c>
      <c r="I294">
        <v>2542901.6800000002</v>
      </c>
      <c r="J294">
        <v>2614837.98</v>
      </c>
      <c r="K294">
        <v>2057748.66</v>
      </c>
    </row>
    <row r="295" spans="2:11" x14ac:dyDescent="0.2">
      <c r="B295" t="s">
        <v>426</v>
      </c>
      <c r="C295" s="2" t="s">
        <v>78</v>
      </c>
      <c r="D295" t="s">
        <v>415</v>
      </c>
      <c r="E295" t="s">
        <v>291</v>
      </c>
      <c r="F295">
        <v>2566856.16</v>
      </c>
      <c r="G295">
        <v>3438505.61</v>
      </c>
      <c r="H295">
        <v>3015049.82</v>
      </c>
      <c r="I295">
        <v>2756104.39</v>
      </c>
      <c r="J295">
        <v>3089482.63</v>
      </c>
      <c r="K295">
        <v>2458428.9900000002</v>
      </c>
    </row>
    <row r="297" spans="2:11" x14ac:dyDescent="0.2">
      <c r="B297" t="s">
        <v>458</v>
      </c>
      <c r="C297" s="2" t="s">
        <v>368</v>
      </c>
      <c r="D297" t="s">
        <v>369</v>
      </c>
    </row>
    <row r="299" spans="2:11" x14ac:dyDescent="0.2">
      <c r="B299" t="s">
        <v>316</v>
      </c>
      <c r="C299" s="2" t="s">
        <v>8</v>
      </c>
      <c r="D299" t="s">
        <v>9</v>
      </c>
      <c r="E299" t="s">
        <v>289</v>
      </c>
      <c r="F299" t="s">
        <v>320</v>
      </c>
      <c r="G299" t="s">
        <v>320</v>
      </c>
      <c r="H299" t="s">
        <v>320</v>
      </c>
      <c r="I299" t="s">
        <v>320</v>
      </c>
      <c r="J299" t="s">
        <v>320</v>
      </c>
      <c r="K299" t="s">
        <v>320</v>
      </c>
    </row>
    <row r="300" spans="2:11" x14ac:dyDescent="0.2">
      <c r="B300" t="s">
        <v>318</v>
      </c>
      <c r="C300" s="2" t="s">
        <v>346</v>
      </c>
      <c r="D300" t="s">
        <v>347</v>
      </c>
      <c r="E300" t="s">
        <v>348</v>
      </c>
      <c r="F300" t="s">
        <v>321</v>
      </c>
      <c r="G300" t="s">
        <v>321</v>
      </c>
      <c r="H300" t="s">
        <v>321</v>
      </c>
      <c r="I300" t="s">
        <v>321</v>
      </c>
      <c r="J300" t="s">
        <v>321</v>
      </c>
      <c r="K300" t="s">
        <v>321</v>
      </c>
    </row>
    <row r="301" spans="2:11" x14ac:dyDescent="0.2">
      <c r="B301" t="s">
        <v>1</v>
      </c>
      <c r="C301" s="2" t="s">
        <v>149</v>
      </c>
      <c r="D301" t="s">
        <v>150</v>
      </c>
      <c r="E301" t="s">
        <v>290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414</v>
      </c>
      <c r="E302" t="s">
        <v>291</v>
      </c>
      <c r="F302">
        <v>785765.66</v>
      </c>
      <c r="G302">
        <v>855766.14</v>
      </c>
      <c r="H302">
        <v>841500.18</v>
      </c>
      <c r="I302">
        <v>750559.34</v>
      </c>
      <c r="J302">
        <v>966169.94</v>
      </c>
      <c r="K302">
        <v>470509.36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290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151</v>
      </c>
      <c r="D304" t="s">
        <v>152</v>
      </c>
      <c r="E304" t="s">
        <v>290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153</v>
      </c>
      <c r="D305" t="s">
        <v>154</v>
      </c>
      <c r="E305" t="s">
        <v>290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291</v>
      </c>
      <c r="F306">
        <v>917372.07</v>
      </c>
      <c r="G306">
        <v>1106064.51</v>
      </c>
      <c r="H306">
        <v>1613062.21</v>
      </c>
      <c r="I306">
        <v>1670653.43</v>
      </c>
      <c r="J306">
        <v>1608828.7</v>
      </c>
      <c r="K306">
        <v>560349.38</v>
      </c>
    </row>
    <row r="307" spans="2:11" x14ac:dyDescent="0.2">
      <c r="B307" t="s">
        <v>1</v>
      </c>
      <c r="C307" s="2" t="s">
        <v>155</v>
      </c>
      <c r="D307" t="s">
        <v>156</v>
      </c>
      <c r="E307" t="s">
        <v>290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157</v>
      </c>
      <c r="D308" t="s">
        <v>158</v>
      </c>
      <c r="E308" t="s">
        <v>290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159</v>
      </c>
      <c r="D309" t="s">
        <v>160</v>
      </c>
      <c r="E309" t="s">
        <v>290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291</v>
      </c>
      <c r="F310" t="s">
        <v>125</v>
      </c>
      <c r="G310" t="s">
        <v>125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161</v>
      </c>
      <c r="D311" t="s">
        <v>162</v>
      </c>
      <c r="E311" t="s">
        <v>290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291</v>
      </c>
      <c r="F312">
        <v>589759.5</v>
      </c>
      <c r="G312">
        <v>460061.73</v>
      </c>
      <c r="H312">
        <v>414679.43</v>
      </c>
      <c r="I312">
        <v>589231.05000000005</v>
      </c>
      <c r="J312">
        <v>423844.75</v>
      </c>
      <c r="K312">
        <v>53533.39</v>
      </c>
    </row>
    <row r="313" spans="2:11" x14ac:dyDescent="0.2">
      <c r="B313" t="s">
        <v>1</v>
      </c>
      <c r="C313" s="2" t="s">
        <v>163</v>
      </c>
      <c r="D313" t="s">
        <v>164</v>
      </c>
      <c r="E313" t="s">
        <v>290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290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165</v>
      </c>
      <c r="D315" t="s">
        <v>166</v>
      </c>
      <c r="E315" t="s">
        <v>290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167</v>
      </c>
      <c r="D316" t="s">
        <v>168</v>
      </c>
      <c r="E316" t="s">
        <v>290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169</v>
      </c>
      <c r="D317" t="s">
        <v>170</v>
      </c>
      <c r="E317" t="s">
        <v>290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291</v>
      </c>
      <c r="F318">
        <v>30223.86</v>
      </c>
      <c r="G318">
        <v>0</v>
      </c>
      <c r="H318">
        <v>75803.399999999994</v>
      </c>
      <c r="I318">
        <v>28187.42</v>
      </c>
      <c r="J318">
        <v>18334.21</v>
      </c>
      <c r="K318">
        <v>13657.03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290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171</v>
      </c>
      <c r="D320" t="s">
        <v>172</v>
      </c>
      <c r="E320" t="s">
        <v>290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173</v>
      </c>
      <c r="D321" t="s">
        <v>174</v>
      </c>
      <c r="E321" t="s">
        <v>290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382</v>
      </c>
      <c r="E322" t="s">
        <v>291</v>
      </c>
      <c r="F322">
        <v>238522.43</v>
      </c>
      <c r="G322">
        <v>0</v>
      </c>
      <c r="H322">
        <v>0</v>
      </c>
      <c r="I322" t="s">
        <v>125</v>
      </c>
      <c r="J322" t="s">
        <v>125</v>
      </c>
      <c r="K322" t="s">
        <v>125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291</v>
      </c>
      <c r="F323">
        <v>1232215.6100000001</v>
      </c>
      <c r="G323">
        <v>903699.06</v>
      </c>
      <c r="H323">
        <v>945563.82</v>
      </c>
      <c r="I323">
        <v>503779.5</v>
      </c>
      <c r="J323">
        <v>1176027.5</v>
      </c>
      <c r="K323">
        <v>10061.25</v>
      </c>
    </row>
    <row r="324" spans="2:11" x14ac:dyDescent="0.2">
      <c r="B324" t="s">
        <v>1</v>
      </c>
      <c r="C324" s="2" t="s">
        <v>175</v>
      </c>
      <c r="D324" t="s">
        <v>176</v>
      </c>
      <c r="E324" t="s">
        <v>290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177</v>
      </c>
      <c r="D325" t="s">
        <v>178</v>
      </c>
      <c r="E325" t="s">
        <v>290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179</v>
      </c>
      <c r="D326" t="s">
        <v>180</v>
      </c>
      <c r="E326" t="s">
        <v>290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290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383</v>
      </c>
      <c r="E328" t="s">
        <v>291</v>
      </c>
      <c r="F328">
        <v>673676.01</v>
      </c>
      <c r="G328">
        <v>775906.15</v>
      </c>
      <c r="H328">
        <v>448805.69</v>
      </c>
      <c r="I328">
        <v>1354010.04</v>
      </c>
      <c r="J328">
        <v>1082733.68</v>
      </c>
      <c r="K328">
        <v>283135.77</v>
      </c>
    </row>
    <row r="329" spans="2:11" x14ac:dyDescent="0.2">
      <c r="B329" t="s">
        <v>1</v>
      </c>
      <c r="C329" s="2" t="s">
        <v>181</v>
      </c>
      <c r="D329" t="s">
        <v>182</v>
      </c>
      <c r="E329" t="s">
        <v>290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183</v>
      </c>
      <c r="D330" t="s">
        <v>184</v>
      </c>
      <c r="E330" t="s">
        <v>290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185</v>
      </c>
      <c r="D331" t="s">
        <v>186</v>
      </c>
      <c r="E331" t="s">
        <v>290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187</v>
      </c>
      <c r="D332" t="s">
        <v>188</v>
      </c>
      <c r="E332" t="s">
        <v>290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189</v>
      </c>
      <c r="D333" t="s">
        <v>190</v>
      </c>
      <c r="E333" t="s">
        <v>290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191</v>
      </c>
      <c r="D334" t="s">
        <v>192</v>
      </c>
      <c r="E334" t="s">
        <v>290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384</v>
      </c>
      <c r="E335" t="s">
        <v>291</v>
      </c>
      <c r="F335">
        <v>2712120.47</v>
      </c>
      <c r="G335">
        <v>3192183</v>
      </c>
      <c r="H335">
        <v>2236857.9500000002</v>
      </c>
      <c r="I335">
        <v>2089963.07</v>
      </c>
      <c r="J335">
        <v>42948.86</v>
      </c>
      <c r="K335">
        <v>499360.76</v>
      </c>
    </row>
    <row r="336" spans="2:11" x14ac:dyDescent="0.2">
      <c r="B336" t="s">
        <v>1</v>
      </c>
      <c r="C336" s="2" t="s">
        <v>193</v>
      </c>
      <c r="D336" t="s">
        <v>194</v>
      </c>
      <c r="E336" t="s">
        <v>290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195</v>
      </c>
      <c r="D337" t="s">
        <v>196</v>
      </c>
      <c r="E337" t="s">
        <v>290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290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197</v>
      </c>
      <c r="D339" t="s">
        <v>198</v>
      </c>
      <c r="E339" t="s">
        <v>290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199</v>
      </c>
      <c r="D340" t="s">
        <v>200</v>
      </c>
      <c r="E340" t="s">
        <v>290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290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201</v>
      </c>
      <c r="D342" t="s">
        <v>202</v>
      </c>
      <c r="E342" t="s">
        <v>290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291</v>
      </c>
      <c r="F343">
        <v>3246155.6</v>
      </c>
      <c r="G343">
        <v>0</v>
      </c>
      <c r="H343">
        <v>0</v>
      </c>
      <c r="I343" t="s">
        <v>125</v>
      </c>
      <c r="J343" t="s">
        <v>125</v>
      </c>
      <c r="K343" t="s">
        <v>125</v>
      </c>
    </row>
    <row r="344" spans="2:11" x14ac:dyDescent="0.2">
      <c r="B344" t="s">
        <v>1</v>
      </c>
      <c r="C344" s="2" t="s">
        <v>203</v>
      </c>
      <c r="D344" t="s">
        <v>204</v>
      </c>
      <c r="E344" t="s">
        <v>290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291</v>
      </c>
      <c r="F345">
        <v>137946.29</v>
      </c>
      <c r="G345">
        <v>84984.36</v>
      </c>
      <c r="H345">
        <v>175880.72</v>
      </c>
      <c r="I345">
        <v>167014.9</v>
      </c>
      <c r="J345">
        <v>262574.44</v>
      </c>
      <c r="K345">
        <v>38787.5</v>
      </c>
    </row>
    <row r="346" spans="2:11" x14ac:dyDescent="0.2">
      <c r="B346" t="s">
        <v>1</v>
      </c>
      <c r="C346" s="2" t="s">
        <v>205</v>
      </c>
      <c r="D346" t="s">
        <v>206</v>
      </c>
      <c r="E346" t="s">
        <v>290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207</v>
      </c>
      <c r="D347" t="s">
        <v>208</v>
      </c>
      <c r="E347" t="s">
        <v>290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209</v>
      </c>
      <c r="D348" t="s">
        <v>210</v>
      </c>
      <c r="E348" t="s">
        <v>290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211</v>
      </c>
      <c r="D349" t="s">
        <v>212</v>
      </c>
      <c r="E349" t="s">
        <v>290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270</v>
      </c>
      <c r="D350" t="s">
        <v>271</v>
      </c>
      <c r="E350" t="s">
        <v>292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268</v>
      </c>
      <c r="D351" t="s">
        <v>269</v>
      </c>
      <c r="E351" t="s">
        <v>290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213</v>
      </c>
      <c r="D352" t="s">
        <v>214</v>
      </c>
      <c r="E352" t="s">
        <v>290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215</v>
      </c>
      <c r="D353" t="s">
        <v>216</v>
      </c>
      <c r="E353" t="s">
        <v>290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217</v>
      </c>
      <c r="D354" t="s">
        <v>375</v>
      </c>
      <c r="E354" t="s">
        <v>290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218</v>
      </c>
      <c r="D355" t="s">
        <v>219</v>
      </c>
      <c r="E355" t="s">
        <v>290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220</v>
      </c>
      <c r="D356" t="s">
        <v>342</v>
      </c>
      <c r="E356" t="s">
        <v>290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221</v>
      </c>
      <c r="D357" t="s">
        <v>343</v>
      </c>
      <c r="E357" t="s">
        <v>290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222</v>
      </c>
      <c r="D358" t="s">
        <v>344</v>
      </c>
      <c r="E358" t="s">
        <v>292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223</v>
      </c>
      <c r="D359" t="s">
        <v>224</v>
      </c>
      <c r="E359" t="s">
        <v>290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272</v>
      </c>
      <c r="D360" t="s">
        <v>273</v>
      </c>
      <c r="E360" t="s">
        <v>292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225</v>
      </c>
      <c r="D361" t="s">
        <v>226</v>
      </c>
      <c r="E361" t="s">
        <v>290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227</v>
      </c>
      <c r="D362" t="s">
        <v>228</v>
      </c>
      <c r="E362" t="s">
        <v>290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229</v>
      </c>
      <c r="D363" t="s">
        <v>385</v>
      </c>
      <c r="E363" t="s">
        <v>290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230</v>
      </c>
      <c r="D364" t="s">
        <v>386</v>
      </c>
      <c r="E364" t="s">
        <v>290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263</v>
      </c>
      <c r="D365" t="s">
        <v>264</v>
      </c>
      <c r="E365" t="s">
        <v>290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293</v>
      </c>
      <c r="C366" s="2" t="s">
        <v>274</v>
      </c>
      <c r="D366" t="s">
        <v>275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231</v>
      </c>
      <c r="D367" t="s">
        <v>232</v>
      </c>
      <c r="E367" t="s">
        <v>290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276</v>
      </c>
      <c r="D368" t="s">
        <v>277</v>
      </c>
      <c r="E368" t="s">
        <v>292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361</v>
      </c>
      <c r="E369" t="s">
        <v>290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291</v>
      </c>
      <c r="F370">
        <v>182451.73</v>
      </c>
      <c r="G370">
        <v>254298.87</v>
      </c>
      <c r="H370">
        <v>179883.49</v>
      </c>
      <c r="I370">
        <v>261518.88</v>
      </c>
      <c r="J370">
        <v>163608.66</v>
      </c>
      <c r="K370">
        <v>68159.86</v>
      </c>
    </row>
    <row r="371" spans="2:11" x14ac:dyDescent="0.2">
      <c r="B371" t="s">
        <v>2</v>
      </c>
      <c r="C371" s="2" t="s">
        <v>233</v>
      </c>
      <c r="D371" t="s">
        <v>234</v>
      </c>
      <c r="E371" t="s">
        <v>290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291</v>
      </c>
      <c r="F372">
        <v>166751.88</v>
      </c>
      <c r="G372">
        <v>207931.31</v>
      </c>
      <c r="H372">
        <v>251520.35</v>
      </c>
      <c r="I372">
        <v>186164.15</v>
      </c>
      <c r="J372">
        <v>162996.82999999999</v>
      </c>
      <c r="K372">
        <v>80492.78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291</v>
      </c>
      <c r="F373">
        <v>7121782.2699999996</v>
      </c>
      <c r="G373">
        <v>0</v>
      </c>
      <c r="H373">
        <v>0</v>
      </c>
      <c r="I373" t="s">
        <v>125</v>
      </c>
      <c r="J373" t="s">
        <v>125</v>
      </c>
      <c r="K373" t="s">
        <v>125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291</v>
      </c>
      <c r="F374">
        <v>1466166.58</v>
      </c>
      <c r="G374">
        <v>1106212.57</v>
      </c>
      <c r="H374">
        <v>1543030.76</v>
      </c>
      <c r="I374">
        <v>1187845.23</v>
      </c>
      <c r="J374">
        <v>1013356.43</v>
      </c>
      <c r="K374">
        <v>1033991.93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291</v>
      </c>
      <c r="F375">
        <v>185789.88</v>
      </c>
      <c r="G375">
        <v>110697.16</v>
      </c>
      <c r="H375">
        <v>120015.51</v>
      </c>
      <c r="I375">
        <v>193073.99</v>
      </c>
      <c r="J375">
        <v>212066.28</v>
      </c>
      <c r="K375">
        <v>143155.85999999999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291</v>
      </c>
      <c r="F376">
        <v>51488.07</v>
      </c>
      <c r="G376">
        <v>57778.53</v>
      </c>
      <c r="H376">
        <v>56094.71</v>
      </c>
      <c r="I376">
        <v>191999.26</v>
      </c>
      <c r="J376">
        <v>124238.81</v>
      </c>
      <c r="K376">
        <v>172505.72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291</v>
      </c>
      <c r="F377">
        <v>5349224.46</v>
      </c>
      <c r="G377">
        <v>2603552.61</v>
      </c>
      <c r="H377">
        <v>2634852.91</v>
      </c>
      <c r="I377">
        <v>1550593.32</v>
      </c>
      <c r="J377">
        <v>2095369.65</v>
      </c>
      <c r="K377">
        <v>821558.01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291</v>
      </c>
      <c r="F378">
        <v>66167.67</v>
      </c>
      <c r="G378">
        <v>92196.99</v>
      </c>
      <c r="H378">
        <v>33901.370000000003</v>
      </c>
      <c r="I378">
        <v>175654.28</v>
      </c>
      <c r="J378">
        <v>126520.49</v>
      </c>
      <c r="K378">
        <v>278118.28000000003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290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291</v>
      </c>
      <c r="F380">
        <v>94791.56</v>
      </c>
      <c r="G380">
        <v>86563.94</v>
      </c>
      <c r="H380">
        <v>91301.11</v>
      </c>
      <c r="I380">
        <v>131329.16</v>
      </c>
      <c r="J380">
        <v>147257</v>
      </c>
      <c r="K380">
        <v>132079.51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291</v>
      </c>
      <c r="F381">
        <v>63804.95</v>
      </c>
      <c r="G381">
        <v>30127.25</v>
      </c>
      <c r="H381">
        <v>54532.49</v>
      </c>
      <c r="I381">
        <v>80546.84</v>
      </c>
      <c r="J381">
        <v>53908.35</v>
      </c>
      <c r="K381">
        <v>51339.4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291</v>
      </c>
      <c r="F382">
        <v>65560.39</v>
      </c>
      <c r="G382">
        <v>11994.27</v>
      </c>
      <c r="H382">
        <v>10895.35</v>
      </c>
      <c r="I382">
        <v>119672.74</v>
      </c>
      <c r="J382">
        <v>63354.47</v>
      </c>
      <c r="K382">
        <v>12867.57</v>
      </c>
    </row>
    <row r="383" spans="2:11" x14ac:dyDescent="0.2">
      <c r="B383" t="s">
        <v>2</v>
      </c>
      <c r="C383" s="2" t="s">
        <v>235</v>
      </c>
      <c r="D383" t="s">
        <v>236</v>
      </c>
      <c r="E383" t="s">
        <v>290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291</v>
      </c>
      <c r="F384">
        <v>41287.99</v>
      </c>
      <c r="G384">
        <v>124373.53</v>
      </c>
      <c r="H384">
        <v>165798.26</v>
      </c>
      <c r="I384">
        <v>76041.929999999993</v>
      </c>
      <c r="J384">
        <v>264765.88</v>
      </c>
      <c r="K384" t="s">
        <v>125</v>
      </c>
    </row>
    <row r="385" spans="2:11" x14ac:dyDescent="0.2">
      <c r="B385" t="s">
        <v>2</v>
      </c>
      <c r="C385" s="2" t="s">
        <v>237</v>
      </c>
      <c r="D385" t="s">
        <v>238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291</v>
      </c>
      <c r="F386">
        <v>37304.42</v>
      </c>
      <c r="G386">
        <v>48981.599999999999</v>
      </c>
      <c r="H386">
        <v>45584.46</v>
      </c>
      <c r="I386">
        <v>22739.25</v>
      </c>
      <c r="J386">
        <v>42948.86</v>
      </c>
      <c r="K386">
        <v>9850.19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291</v>
      </c>
      <c r="F387">
        <v>1300983.68</v>
      </c>
      <c r="G387">
        <v>957337.72</v>
      </c>
      <c r="H387">
        <v>1164329.45</v>
      </c>
      <c r="I387">
        <v>464806.91</v>
      </c>
      <c r="J387">
        <v>733273.86</v>
      </c>
      <c r="K387">
        <v>583199.80000000005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291</v>
      </c>
      <c r="F388">
        <v>71736.19</v>
      </c>
      <c r="G388">
        <v>91463.32</v>
      </c>
      <c r="H388">
        <v>99658.47</v>
      </c>
      <c r="I388">
        <v>95554.21</v>
      </c>
      <c r="J388">
        <v>34718.28</v>
      </c>
      <c r="K388">
        <v>35559.269999999997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291</v>
      </c>
      <c r="F389">
        <v>98851.24</v>
      </c>
      <c r="G389">
        <v>23053.78</v>
      </c>
      <c r="H389">
        <v>14326.61</v>
      </c>
      <c r="I389">
        <v>6620.51</v>
      </c>
      <c r="J389">
        <v>32463.17</v>
      </c>
      <c r="K389">
        <v>0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291</v>
      </c>
      <c r="F390">
        <v>862596.74</v>
      </c>
      <c r="G390">
        <v>914992.38</v>
      </c>
      <c r="H390">
        <v>631856.65</v>
      </c>
      <c r="I390">
        <v>843662.98</v>
      </c>
      <c r="J390">
        <v>629568.82999999996</v>
      </c>
      <c r="K390">
        <v>1113618.32</v>
      </c>
    </row>
    <row r="391" spans="2:11" x14ac:dyDescent="0.2">
      <c r="B391" t="s">
        <v>2</v>
      </c>
      <c r="C391" s="2" t="s">
        <v>75</v>
      </c>
      <c r="D391" t="s">
        <v>448</v>
      </c>
      <c r="E391" t="s">
        <v>291</v>
      </c>
      <c r="F391">
        <v>3801393.63</v>
      </c>
      <c r="G391">
        <v>6393202.7300000004</v>
      </c>
      <c r="H391">
        <v>7408744.1600000001</v>
      </c>
      <c r="I391">
        <v>5809564.75</v>
      </c>
      <c r="J391">
        <v>6616073.2199999997</v>
      </c>
      <c r="K391">
        <v>6995956.8499999996</v>
      </c>
    </row>
    <row r="392" spans="2:11" x14ac:dyDescent="0.2">
      <c r="B392" t="s">
        <v>2</v>
      </c>
      <c r="C392" s="2" t="s">
        <v>76</v>
      </c>
      <c r="D392" t="s">
        <v>362</v>
      </c>
      <c r="E392" t="s">
        <v>291</v>
      </c>
      <c r="F392">
        <v>222710.55</v>
      </c>
      <c r="G392">
        <v>154307.1</v>
      </c>
      <c r="H392">
        <v>296340.55</v>
      </c>
      <c r="I392">
        <v>230891.32</v>
      </c>
      <c r="J392">
        <v>257795.86</v>
      </c>
      <c r="K392">
        <v>176279.92</v>
      </c>
    </row>
    <row r="393" spans="2:11" x14ac:dyDescent="0.2">
      <c r="B393" t="s">
        <v>2</v>
      </c>
      <c r="C393" s="2" t="s">
        <v>77</v>
      </c>
      <c r="D393" t="s">
        <v>363</v>
      </c>
      <c r="E393" t="s">
        <v>291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239</v>
      </c>
      <c r="D394" t="s">
        <v>240</v>
      </c>
      <c r="E394" t="s">
        <v>290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291</v>
      </c>
      <c r="F395">
        <v>3585998.88</v>
      </c>
      <c r="G395">
        <v>3782738.55</v>
      </c>
      <c r="H395">
        <v>3924623.76</v>
      </c>
      <c r="I395">
        <v>3453405.75</v>
      </c>
      <c r="J395">
        <v>4649611.04</v>
      </c>
      <c r="K395">
        <v>1441052.53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291</v>
      </c>
      <c r="F396">
        <v>5191.53</v>
      </c>
      <c r="G396">
        <v>0</v>
      </c>
      <c r="H396">
        <v>0</v>
      </c>
      <c r="I396">
        <v>15054.87</v>
      </c>
      <c r="J396">
        <v>7784.3</v>
      </c>
      <c r="K396">
        <v>10451.11</v>
      </c>
    </row>
    <row r="397" spans="2:11" x14ac:dyDescent="0.2">
      <c r="B397" t="s">
        <v>2</v>
      </c>
      <c r="C397" s="2" t="s">
        <v>241</v>
      </c>
      <c r="D397" t="s">
        <v>242</v>
      </c>
      <c r="E397" t="s">
        <v>292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265</v>
      </c>
      <c r="D398" t="s">
        <v>266</v>
      </c>
      <c r="E398" t="s">
        <v>292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278</v>
      </c>
      <c r="D399" t="s">
        <v>279</v>
      </c>
      <c r="E399" t="s">
        <v>292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243</v>
      </c>
      <c r="D400" t="s">
        <v>244</v>
      </c>
      <c r="E400" t="s">
        <v>292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245</v>
      </c>
      <c r="D401" t="s">
        <v>246</v>
      </c>
      <c r="E401" t="s">
        <v>292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247</v>
      </c>
      <c r="D402" t="s">
        <v>248</v>
      </c>
      <c r="E402" t="s">
        <v>290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280</v>
      </c>
      <c r="D403" t="s">
        <v>281</v>
      </c>
      <c r="E403" t="s">
        <v>292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282</v>
      </c>
      <c r="D404" t="s">
        <v>283</v>
      </c>
      <c r="E404" t="s">
        <v>292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249</v>
      </c>
      <c r="D405" t="s">
        <v>250</v>
      </c>
      <c r="E405" t="s">
        <v>290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251</v>
      </c>
      <c r="D406" t="s">
        <v>252</v>
      </c>
      <c r="E406" t="s">
        <v>292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284</v>
      </c>
      <c r="D407" t="s">
        <v>285</v>
      </c>
      <c r="E407" t="s">
        <v>292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286</v>
      </c>
      <c r="D408" t="s">
        <v>287</v>
      </c>
      <c r="E408" t="s">
        <v>292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390</v>
      </c>
      <c r="E409" t="s">
        <v>292</v>
      </c>
      <c r="F409" t="s">
        <v>125</v>
      </c>
      <c r="G409" t="s">
        <v>125</v>
      </c>
      <c r="H409" t="s">
        <v>125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291</v>
      </c>
      <c r="F410">
        <v>733511.47</v>
      </c>
      <c r="G410">
        <v>727662.19</v>
      </c>
      <c r="H410">
        <v>1059876.81</v>
      </c>
      <c r="I410">
        <v>1149501.03</v>
      </c>
      <c r="J410">
        <v>955031.2</v>
      </c>
      <c r="K410">
        <v>1139131.8700000001</v>
      </c>
    </row>
    <row r="411" spans="2:11" x14ac:dyDescent="0.2">
      <c r="B411" t="s">
        <v>2</v>
      </c>
      <c r="C411" s="2" t="s">
        <v>86</v>
      </c>
      <c r="D411" t="s">
        <v>387</v>
      </c>
      <c r="E411" t="s">
        <v>290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288</v>
      </c>
      <c r="D412" t="s">
        <v>417</v>
      </c>
      <c r="E412" t="s">
        <v>290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388</v>
      </c>
      <c r="E413" t="s">
        <v>291</v>
      </c>
      <c r="F413">
        <v>65468.73</v>
      </c>
      <c r="G413">
        <v>70005.95</v>
      </c>
      <c r="H413">
        <v>74446.36</v>
      </c>
      <c r="I413">
        <v>0</v>
      </c>
      <c r="J413">
        <v>17170.93</v>
      </c>
      <c r="K413">
        <v>54897.84</v>
      </c>
    </row>
    <row r="414" spans="2:11" x14ac:dyDescent="0.2">
      <c r="B414" t="s">
        <v>3</v>
      </c>
      <c r="C414" s="2" t="s">
        <v>88</v>
      </c>
      <c r="D414" t="s">
        <v>89</v>
      </c>
      <c r="E414" t="s">
        <v>291</v>
      </c>
      <c r="F414">
        <v>92346.04</v>
      </c>
      <c r="G414">
        <v>132028.87</v>
      </c>
      <c r="H414">
        <v>144780.28</v>
      </c>
      <c r="I414">
        <v>220195.34</v>
      </c>
      <c r="J414">
        <v>168163.39</v>
      </c>
      <c r="K414">
        <v>262142.06</v>
      </c>
    </row>
    <row r="415" spans="2:11" x14ac:dyDescent="0.2">
      <c r="B415" t="s">
        <v>3</v>
      </c>
      <c r="C415" s="2" t="s">
        <v>90</v>
      </c>
      <c r="D415" t="s">
        <v>91</v>
      </c>
      <c r="E415" t="s">
        <v>291</v>
      </c>
      <c r="F415">
        <v>0</v>
      </c>
      <c r="G415">
        <v>0</v>
      </c>
      <c r="H415">
        <v>0</v>
      </c>
      <c r="I415">
        <v>7455.67</v>
      </c>
      <c r="J415">
        <v>0</v>
      </c>
      <c r="K415">
        <v>0</v>
      </c>
    </row>
    <row r="416" spans="2:11" x14ac:dyDescent="0.2">
      <c r="B416" t="s">
        <v>3</v>
      </c>
      <c r="C416" s="2" t="s">
        <v>92</v>
      </c>
      <c r="D416" t="s">
        <v>93</v>
      </c>
      <c r="E416" t="s">
        <v>291</v>
      </c>
      <c r="F416">
        <v>2176177.67</v>
      </c>
      <c r="G416">
        <v>1754252.91</v>
      </c>
      <c r="H416">
        <v>1407562.04</v>
      </c>
      <c r="I416">
        <v>1774416.15</v>
      </c>
      <c r="J416">
        <v>841708.99</v>
      </c>
      <c r="K416">
        <v>377938.01</v>
      </c>
    </row>
    <row r="417" spans="2:11" x14ac:dyDescent="0.2">
      <c r="B417" t="s">
        <v>3</v>
      </c>
      <c r="C417" s="2" t="s">
        <v>94</v>
      </c>
      <c r="D417" t="s">
        <v>95</v>
      </c>
      <c r="E417" t="s">
        <v>291</v>
      </c>
      <c r="F417">
        <v>63712.63</v>
      </c>
      <c r="G417">
        <v>17143.650000000001</v>
      </c>
      <c r="H417">
        <v>40763</v>
      </c>
      <c r="I417">
        <v>24549.86</v>
      </c>
      <c r="J417">
        <v>22533.08</v>
      </c>
      <c r="K417">
        <v>0</v>
      </c>
    </row>
    <row r="418" spans="2:11" x14ac:dyDescent="0.2">
      <c r="B418" t="s">
        <v>3</v>
      </c>
      <c r="C418" s="2" t="s">
        <v>253</v>
      </c>
      <c r="D418" t="s">
        <v>376</v>
      </c>
      <c r="E418" t="s">
        <v>290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 x14ac:dyDescent="0.2">
      <c r="B419" t="s">
        <v>3</v>
      </c>
      <c r="C419" s="2" t="s">
        <v>96</v>
      </c>
      <c r="D419" t="s">
        <v>97</v>
      </c>
      <c r="E419" t="s">
        <v>291</v>
      </c>
      <c r="F419">
        <v>261414.81</v>
      </c>
      <c r="G419">
        <v>237169.66</v>
      </c>
      <c r="H419">
        <v>403334.27</v>
      </c>
      <c r="I419">
        <v>446006.98</v>
      </c>
      <c r="J419">
        <v>149882.26</v>
      </c>
      <c r="K419">
        <v>47721.31</v>
      </c>
    </row>
    <row r="420" spans="2:11" x14ac:dyDescent="0.2">
      <c r="B420" t="s">
        <v>3</v>
      </c>
      <c r="C420" s="2" t="s">
        <v>98</v>
      </c>
      <c r="D420" t="s">
        <v>99</v>
      </c>
      <c r="E420" t="s">
        <v>291</v>
      </c>
      <c r="F420">
        <v>457160.73</v>
      </c>
      <c r="G420">
        <v>286654.78000000003</v>
      </c>
      <c r="H420">
        <v>254431.5</v>
      </c>
      <c r="I420">
        <v>446092.79</v>
      </c>
      <c r="J420">
        <v>419749.15</v>
      </c>
      <c r="K420">
        <v>447810.39</v>
      </c>
    </row>
    <row r="421" spans="2:11" x14ac:dyDescent="0.2">
      <c r="B421" t="s">
        <v>3</v>
      </c>
      <c r="C421" s="2" t="s">
        <v>100</v>
      </c>
      <c r="D421" t="s">
        <v>377</v>
      </c>
      <c r="E421" t="s">
        <v>290</v>
      </c>
      <c r="F421" t="s">
        <v>125</v>
      </c>
      <c r="G421" t="s">
        <v>125</v>
      </c>
      <c r="H421" t="s">
        <v>125</v>
      </c>
      <c r="I421" t="s">
        <v>125</v>
      </c>
      <c r="J421" t="s">
        <v>125</v>
      </c>
      <c r="K421" t="s">
        <v>125</v>
      </c>
    </row>
    <row r="422" spans="2:11" x14ac:dyDescent="0.2">
      <c r="B422" t="s">
        <v>3</v>
      </c>
      <c r="C422" s="2" t="s">
        <v>254</v>
      </c>
      <c r="D422" t="s">
        <v>364</v>
      </c>
      <c r="E422" t="s">
        <v>290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 x14ac:dyDescent="0.2">
      <c r="B423" t="s">
        <v>3</v>
      </c>
      <c r="C423" s="2" t="s">
        <v>102</v>
      </c>
      <c r="D423" t="s">
        <v>103</v>
      </c>
      <c r="E423" t="s">
        <v>291</v>
      </c>
      <c r="F423">
        <v>419415.82</v>
      </c>
      <c r="G423">
        <v>192190.66</v>
      </c>
      <c r="H423">
        <v>255057.79</v>
      </c>
      <c r="I423">
        <v>325353.19</v>
      </c>
      <c r="J423">
        <v>317047.39</v>
      </c>
      <c r="K423">
        <v>310160.96000000002</v>
      </c>
    </row>
    <row r="424" spans="2:11" x14ac:dyDescent="0.2">
      <c r="B424" t="s">
        <v>3</v>
      </c>
      <c r="C424" s="2" t="s">
        <v>104</v>
      </c>
      <c r="D424" t="s">
        <v>378</v>
      </c>
      <c r="E424" t="s">
        <v>291</v>
      </c>
      <c r="F424" t="s">
        <v>125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105</v>
      </c>
      <c r="D425" t="s">
        <v>421</v>
      </c>
      <c r="E425" t="s">
        <v>290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 x14ac:dyDescent="0.2">
      <c r="B426" t="s">
        <v>3</v>
      </c>
      <c r="C426" s="2" t="s">
        <v>255</v>
      </c>
      <c r="D426" t="s">
        <v>379</v>
      </c>
      <c r="E426" t="s">
        <v>291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106</v>
      </c>
      <c r="D427" t="s">
        <v>107</v>
      </c>
      <c r="E427" t="s">
        <v>291</v>
      </c>
      <c r="F427">
        <v>19686.45</v>
      </c>
      <c r="G427">
        <v>5771.2</v>
      </c>
      <c r="H427">
        <v>16605.53</v>
      </c>
      <c r="I427">
        <v>0</v>
      </c>
      <c r="J427">
        <v>0</v>
      </c>
      <c r="K427">
        <v>0</v>
      </c>
    </row>
    <row r="428" spans="2:11" x14ac:dyDescent="0.2">
      <c r="B428" t="s">
        <v>3</v>
      </c>
      <c r="C428" s="2" t="s">
        <v>256</v>
      </c>
      <c r="D428" t="s">
        <v>365</v>
      </c>
      <c r="E428" t="s">
        <v>290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257</v>
      </c>
      <c r="D429" t="s">
        <v>380</v>
      </c>
      <c r="E429" t="s">
        <v>290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 x14ac:dyDescent="0.2">
      <c r="B430" t="s">
        <v>3</v>
      </c>
      <c r="C430" s="2" t="s">
        <v>108</v>
      </c>
      <c r="D430" t="s">
        <v>422</v>
      </c>
      <c r="E430" t="s">
        <v>291</v>
      </c>
      <c r="F430">
        <v>1633651.89</v>
      </c>
      <c r="G430">
        <v>1781458.33</v>
      </c>
      <c r="H430">
        <v>1893531.69</v>
      </c>
      <c r="I430">
        <v>2202447.9700000002</v>
      </c>
      <c r="J430">
        <v>2286206.17</v>
      </c>
      <c r="K430">
        <v>1290530.82</v>
      </c>
    </row>
    <row r="431" spans="2:11" x14ac:dyDescent="0.2">
      <c r="B431" t="s">
        <v>3</v>
      </c>
      <c r="C431" s="2" t="s">
        <v>109</v>
      </c>
      <c r="D431" t="s">
        <v>110</v>
      </c>
      <c r="E431" t="s">
        <v>291</v>
      </c>
      <c r="F431">
        <v>162302.38</v>
      </c>
      <c r="G431">
        <v>438724.99</v>
      </c>
      <c r="H431">
        <v>238485.17</v>
      </c>
      <c r="I431">
        <v>214826.9</v>
      </c>
      <c r="J431">
        <v>241402.64</v>
      </c>
      <c r="K431">
        <v>92206.07</v>
      </c>
    </row>
    <row r="432" spans="2:11" x14ac:dyDescent="0.2">
      <c r="B432" t="s">
        <v>3</v>
      </c>
      <c r="C432" s="2" t="s">
        <v>111</v>
      </c>
      <c r="D432" t="s">
        <v>112</v>
      </c>
      <c r="E432" t="s">
        <v>291</v>
      </c>
      <c r="F432">
        <v>10537.41</v>
      </c>
      <c r="G432">
        <v>0</v>
      </c>
      <c r="H432">
        <v>27851.8</v>
      </c>
      <c r="I432">
        <v>4722.63</v>
      </c>
      <c r="J432">
        <v>13928.05</v>
      </c>
      <c r="K432">
        <v>0</v>
      </c>
    </row>
    <row r="433" spans="2:11" x14ac:dyDescent="0.2">
      <c r="B433" t="s">
        <v>3</v>
      </c>
      <c r="C433" s="2" t="s">
        <v>267</v>
      </c>
      <c r="D433" t="s">
        <v>389</v>
      </c>
      <c r="E433" t="s">
        <v>290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 x14ac:dyDescent="0.2">
      <c r="B434" t="s">
        <v>3</v>
      </c>
      <c r="C434" s="2" t="s">
        <v>258</v>
      </c>
      <c r="D434" t="s">
        <v>259</v>
      </c>
      <c r="E434" t="s">
        <v>290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 x14ac:dyDescent="0.2">
      <c r="B435" t="s">
        <v>3</v>
      </c>
      <c r="C435" s="2" t="s">
        <v>260</v>
      </c>
      <c r="D435" t="s">
        <v>366</v>
      </c>
      <c r="E435" t="s">
        <v>290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261</v>
      </c>
      <c r="D436" t="s">
        <v>381</v>
      </c>
      <c r="E436" t="s">
        <v>290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262</v>
      </c>
      <c r="D437" t="s">
        <v>367</v>
      </c>
      <c r="E437" t="s">
        <v>290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113</v>
      </c>
      <c r="D438" t="s">
        <v>114</v>
      </c>
      <c r="E438" t="s">
        <v>292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115</v>
      </c>
      <c r="D439" t="s">
        <v>116</v>
      </c>
      <c r="E439" t="s">
        <v>291</v>
      </c>
      <c r="F439">
        <v>400445.18</v>
      </c>
      <c r="G439">
        <v>282803.40999999997</v>
      </c>
      <c r="H439">
        <v>214824.15</v>
      </c>
      <c r="I439">
        <v>282223.94</v>
      </c>
      <c r="J439">
        <v>613616.84</v>
      </c>
      <c r="K439">
        <v>366325.47</v>
      </c>
    </row>
    <row r="440" spans="2:11" x14ac:dyDescent="0.2">
      <c r="B440" t="s">
        <v>3</v>
      </c>
      <c r="C440" s="2" t="s">
        <v>117</v>
      </c>
      <c r="D440" t="s">
        <v>118</v>
      </c>
      <c r="E440" t="s">
        <v>292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129</v>
      </c>
      <c r="D441" t="s">
        <v>127</v>
      </c>
      <c r="E441" t="s">
        <v>292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 x14ac:dyDescent="0.2">
      <c r="B442" t="s">
        <v>426</v>
      </c>
      <c r="C442" s="2" t="s">
        <v>101</v>
      </c>
      <c r="D442" t="s">
        <v>416</v>
      </c>
      <c r="E442" t="s">
        <v>291</v>
      </c>
      <c r="F442">
        <v>2735688.97</v>
      </c>
      <c r="G442">
        <v>5608968.1299999999</v>
      </c>
      <c r="H442">
        <v>1105427.5</v>
      </c>
      <c r="I442">
        <v>1118376.28</v>
      </c>
      <c r="J442">
        <v>5002949.76</v>
      </c>
      <c r="K442">
        <v>4109997.72</v>
      </c>
    </row>
    <row r="443" spans="2:11" x14ac:dyDescent="0.2">
      <c r="B443" t="s">
        <v>426</v>
      </c>
      <c r="C443" s="2" t="s">
        <v>78</v>
      </c>
      <c r="D443" t="s">
        <v>415</v>
      </c>
      <c r="E443" t="s">
        <v>291</v>
      </c>
      <c r="F443">
        <v>300300.23</v>
      </c>
      <c r="G443">
        <v>801900.46</v>
      </c>
      <c r="H443">
        <v>1041720.3</v>
      </c>
      <c r="I443">
        <v>1142632.31</v>
      </c>
      <c r="J443">
        <v>1379660.84</v>
      </c>
      <c r="K443">
        <v>655772.39</v>
      </c>
    </row>
    <row r="445" spans="2:11" x14ac:dyDescent="0.2">
      <c r="B445" t="s">
        <v>458</v>
      </c>
      <c r="C445" s="2" t="s">
        <v>368</v>
      </c>
      <c r="D445" t="s">
        <v>369</v>
      </c>
    </row>
    <row r="447" spans="2:11" x14ac:dyDescent="0.2">
      <c r="B447" t="s">
        <v>316</v>
      </c>
      <c r="C447" s="2" t="s">
        <v>8</v>
      </c>
      <c r="D447" t="s">
        <v>9</v>
      </c>
      <c r="E447" t="s">
        <v>289</v>
      </c>
      <c r="F447" t="s">
        <v>322</v>
      </c>
      <c r="G447" t="s">
        <v>322</v>
      </c>
      <c r="H447" t="s">
        <v>322</v>
      </c>
      <c r="I447" t="s">
        <v>322</v>
      </c>
      <c r="J447" t="s">
        <v>322</v>
      </c>
      <c r="K447" t="s">
        <v>322</v>
      </c>
    </row>
    <row r="448" spans="2:11" x14ac:dyDescent="0.2">
      <c r="B448" t="s">
        <v>318</v>
      </c>
      <c r="C448" s="2" t="s">
        <v>346</v>
      </c>
      <c r="D448" t="s">
        <v>347</v>
      </c>
      <c r="E448" t="s">
        <v>348</v>
      </c>
      <c r="F448" t="s">
        <v>321</v>
      </c>
      <c r="G448" t="s">
        <v>321</v>
      </c>
      <c r="H448" t="s">
        <v>321</v>
      </c>
      <c r="I448" t="s">
        <v>321</v>
      </c>
      <c r="J448" t="s">
        <v>321</v>
      </c>
      <c r="K448" t="s">
        <v>321</v>
      </c>
    </row>
    <row r="449" spans="2:11" x14ac:dyDescent="0.2">
      <c r="B449" t="s">
        <v>1</v>
      </c>
      <c r="C449" s="2" t="s">
        <v>149</v>
      </c>
      <c r="D449" t="s">
        <v>150</v>
      </c>
      <c r="E449" t="s">
        <v>290</v>
      </c>
      <c r="F449">
        <v>1563738.74</v>
      </c>
      <c r="G449">
        <v>1645207.79</v>
      </c>
      <c r="H449">
        <v>1712560.88</v>
      </c>
      <c r="I449">
        <v>1744276.1</v>
      </c>
      <c r="J449">
        <v>1679464.13</v>
      </c>
      <c r="K449">
        <v>3635838.08</v>
      </c>
    </row>
    <row r="450" spans="2:11" x14ac:dyDescent="0.2">
      <c r="B450" t="s">
        <v>1</v>
      </c>
      <c r="C450" s="2" t="s">
        <v>10</v>
      </c>
      <c r="D450" t="s">
        <v>414</v>
      </c>
      <c r="E450" t="s">
        <v>291</v>
      </c>
      <c r="F450">
        <v>3744198.05</v>
      </c>
      <c r="G450">
        <v>2704372.15</v>
      </c>
      <c r="H450">
        <v>3650993.64</v>
      </c>
      <c r="I450">
        <v>3515232.63</v>
      </c>
      <c r="J450">
        <v>3413467.92</v>
      </c>
      <c r="K450">
        <v>3020252.36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290</v>
      </c>
      <c r="F451">
        <v>1321363.45</v>
      </c>
      <c r="G451">
        <v>1283081.8700000001</v>
      </c>
      <c r="H451">
        <v>1051946.24</v>
      </c>
      <c r="I451">
        <v>985818.14</v>
      </c>
      <c r="J451">
        <v>846421.62</v>
      </c>
      <c r="K451">
        <v>949743.86</v>
      </c>
    </row>
    <row r="452" spans="2:11" x14ac:dyDescent="0.2">
      <c r="B452" t="s">
        <v>1</v>
      </c>
      <c r="C452" s="2" t="s">
        <v>151</v>
      </c>
      <c r="D452" t="s">
        <v>152</v>
      </c>
      <c r="E452" t="s">
        <v>290</v>
      </c>
      <c r="F452">
        <v>411995.72</v>
      </c>
      <c r="G452">
        <v>538840.81999999995</v>
      </c>
      <c r="H452">
        <v>460189.28</v>
      </c>
      <c r="I452">
        <v>430804.01</v>
      </c>
      <c r="J452">
        <v>380863.09</v>
      </c>
      <c r="K452">
        <v>459694.58</v>
      </c>
    </row>
    <row r="453" spans="2:11" x14ac:dyDescent="0.2">
      <c r="B453" t="s">
        <v>1</v>
      </c>
      <c r="C453" s="2" t="s">
        <v>153</v>
      </c>
      <c r="D453" t="s">
        <v>154</v>
      </c>
      <c r="E453" t="s">
        <v>290</v>
      </c>
      <c r="F453">
        <v>965528.99</v>
      </c>
      <c r="G453">
        <v>931007.86</v>
      </c>
      <c r="H453">
        <v>893564.01</v>
      </c>
      <c r="I453">
        <v>754114.88</v>
      </c>
      <c r="J453">
        <v>620219.76</v>
      </c>
      <c r="K453">
        <v>5460.71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291</v>
      </c>
      <c r="F454">
        <v>2520675.86</v>
      </c>
      <c r="G454">
        <v>2501699.2000000002</v>
      </c>
      <c r="H454">
        <v>2455704.89</v>
      </c>
      <c r="I454">
        <v>1882522.99</v>
      </c>
      <c r="J454">
        <v>2000858.31</v>
      </c>
      <c r="K454">
        <v>1523477.43</v>
      </c>
    </row>
    <row r="455" spans="2:11" x14ac:dyDescent="0.2">
      <c r="B455" t="s">
        <v>1</v>
      </c>
      <c r="C455" s="2" t="s">
        <v>155</v>
      </c>
      <c r="D455" t="s">
        <v>156</v>
      </c>
      <c r="E455" t="s">
        <v>290</v>
      </c>
      <c r="F455">
        <v>145917.26</v>
      </c>
      <c r="G455">
        <v>205159.58</v>
      </c>
      <c r="H455">
        <v>151507.29999999999</v>
      </c>
      <c r="I455">
        <v>138711.5</v>
      </c>
      <c r="J455">
        <v>137504.46</v>
      </c>
      <c r="K455">
        <v>185291.4</v>
      </c>
    </row>
    <row r="456" spans="2:11" x14ac:dyDescent="0.2">
      <c r="B456" t="s">
        <v>1</v>
      </c>
      <c r="C456" s="2" t="s">
        <v>157</v>
      </c>
      <c r="D456" t="s">
        <v>158</v>
      </c>
      <c r="E456" t="s">
        <v>290</v>
      </c>
      <c r="F456">
        <v>184942.29</v>
      </c>
      <c r="G456">
        <v>161989.10999999999</v>
      </c>
      <c r="H456">
        <v>162148.96</v>
      </c>
      <c r="I456">
        <v>117882.75</v>
      </c>
      <c r="J456">
        <v>113340.1</v>
      </c>
      <c r="K456">
        <v>81864.69</v>
      </c>
    </row>
    <row r="457" spans="2:11" x14ac:dyDescent="0.2">
      <c r="B457" t="s">
        <v>1</v>
      </c>
      <c r="C457" s="2" t="s">
        <v>159</v>
      </c>
      <c r="D457" t="s">
        <v>160</v>
      </c>
      <c r="E457" t="s">
        <v>290</v>
      </c>
      <c r="F457">
        <v>266568.44</v>
      </c>
      <c r="G457">
        <v>237131.59</v>
      </c>
      <c r="H457">
        <v>240119.13</v>
      </c>
      <c r="I457">
        <v>178384.12</v>
      </c>
      <c r="J457">
        <v>169720.98</v>
      </c>
      <c r="K457">
        <v>180757.73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291</v>
      </c>
      <c r="F458">
        <v>1045083.25</v>
      </c>
      <c r="G458">
        <v>1102649.24</v>
      </c>
      <c r="H458">
        <v>944684.55</v>
      </c>
      <c r="I458">
        <v>874154.42</v>
      </c>
      <c r="J458">
        <v>663642.18999999994</v>
      </c>
      <c r="K458">
        <v>758160.22</v>
      </c>
    </row>
    <row r="459" spans="2:11" x14ac:dyDescent="0.2">
      <c r="B459" t="s">
        <v>1</v>
      </c>
      <c r="C459" s="2" t="s">
        <v>161</v>
      </c>
      <c r="D459" t="s">
        <v>162</v>
      </c>
      <c r="E459" t="s">
        <v>290</v>
      </c>
      <c r="F459">
        <v>1728833.99</v>
      </c>
      <c r="G459">
        <v>1837128.67</v>
      </c>
      <c r="H459">
        <v>1412627.6</v>
      </c>
      <c r="I459">
        <v>1208125.4099999999</v>
      </c>
      <c r="J459">
        <v>1162806.79</v>
      </c>
      <c r="K459">
        <v>7493.23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291</v>
      </c>
      <c r="F460">
        <v>1866565.42</v>
      </c>
      <c r="G460">
        <v>1658003.72</v>
      </c>
      <c r="H460">
        <v>1698627.81</v>
      </c>
      <c r="I460">
        <v>1210590.48</v>
      </c>
      <c r="J460">
        <v>1107609.45</v>
      </c>
      <c r="K460">
        <v>62084.33</v>
      </c>
    </row>
    <row r="461" spans="2:11" x14ac:dyDescent="0.2">
      <c r="B461" t="s">
        <v>1</v>
      </c>
      <c r="C461" s="2" t="s">
        <v>163</v>
      </c>
      <c r="D461" t="s">
        <v>164</v>
      </c>
      <c r="E461" t="s">
        <v>290</v>
      </c>
      <c r="F461">
        <v>679423.56</v>
      </c>
      <c r="G461">
        <v>643261.5</v>
      </c>
      <c r="H461">
        <v>536071.72</v>
      </c>
      <c r="I461">
        <v>432843.12</v>
      </c>
      <c r="J461">
        <v>404220.11</v>
      </c>
      <c r="K461">
        <v>4317.93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290</v>
      </c>
      <c r="F462">
        <v>2410792.15</v>
      </c>
      <c r="G462">
        <v>2180673.2000000002</v>
      </c>
      <c r="H462">
        <v>2100364.75</v>
      </c>
      <c r="I462">
        <v>1557753.18</v>
      </c>
      <c r="J462">
        <v>1126694.24</v>
      </c>
      <c r="K462">
        <v>22938.67</v>
      </c>
    </row>
    <row r="463" spans="2:11" x14ac:dyDescent="0.2">
      <c r="B463" t="s">
        <v>1</v>
      </c>
      <c r="C463" s="2" t="s">
        <v>165</v>
      </c>
      <c r="D463" t="s">
        <v>166</v>
      </c>
      <c r="E463" t="s">
        <v>290</v>
      </c>
      <c r="F463">
        <v>2269834.54</v>
      </c>
      <c r="G463">
        <v>1850610.78</v>
      </c>
      <c r="H463">
        <v>1939499.58</v>
      </c>
      <c r="I463">
        <v>1230038.73</v>
      </c>
      <c r="J463">
        <v>1066990.56</v>
      </c>
      <c r="K463">
        <v>6978.92</v>
      </c>
    </row>
    <row r="464" spans="2:11" x14ac:dyDescent="0.2">
      <c r="B464" t="s">
        <v>1</v>
      </c>
      <c r="C464" s="2" t="s">
        <v>167</v>
      </c>
      <c r="D464" t="s">
        <v>168</v>
      </c>
      <c r="E464" t="s">
        <v>290</v>
      </c>
      <c r="F464">
        <v>308221.89</v>
      </c>
      <c r="G464">
        <v>260303.03</v>
      </c>
      <c r="H464">
        <v>230673.35</v>
      </c>
      <c r="I464">
        <v>199102.52</v>
      </c>
      <c r="J464">
        <v>184282.34</v>
      </c>
      <c r="K464">
        <v>38095.47</v>
      </c>
    </row>
    <row r="465" spans="2:11" x14ac:dyDescent="0.2">
      <c r="B465" t="s">
        <v>1</v>
      </c>
      <c r="C465" s="2" t="s">
        <v>169</v>
      </c>
      <c r="D465" t="s">
        <v>170</v>
      </c>
      <c r="E465" t="s">
        <v>290</v>
      </c>
      <c r="F465">
        <v>1157437.06</v>
      </c>
      <c r="G465">
        <v>1202258.95</v>
      </c>
      <c r="H465">
        <v>1235721.19</v>
      </c>
      <c r="I465">
        <v>891247.57</v>
      </c>
      <c r="J465">
        <v>689875.57</v>
      </c>
      <c r="K465">
        <v>7797.02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291</v>
      </c>
      <c r="F466">
        <v>497733.37</v>
      </c>
      <c r="G466">
        <v>529013.61</v>
      </c>
      <c r="H466">
        <v>399170.9</v>
      </c>
      <c r="I466">
        <v>398784.69</v>
      </c>
      <c r="J466">
        <v>310531.64</v>
      </c>
      <c r="K466">
        <v>389043.23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290</v>
      </c>
      <c r="F467">
        <v>2028820.99</v>
      </c>
      <c r="G467">
        <v>1890395.71</v>
      </c>
      <c r="H467">
        <v>1768922.18</v>
      </c>
      <c r="I467">
        <v>1417114.23</v>
      </c>
      <c r="J467">
        <v>1066835.04</v>
      </c>
      <c r="K467">
        <v>31248.38</v>
      </c>
    </row>
    <row r="468" spans="2:11" x14ac:dyDescent="0.2">
      <c r="B468" t="s">
        <v>1</v>
      </c>
      <c r="C468" s="2" t="s">
        <v>171</v>
      </c>
      <c r="D468" t="s">
        <v>172</v>
      </c>
      <c r="E468" t="s">
        <v>290</v>
      </c>
      <c r="F468">
        <v>824622.91</v>
      </c>
      <c r="G468">
        <v>335972.89</v>
      </c>
      <c r="H468">
        <v>591701.81999999995</v>
      </c>
      <c r="I468">
        <v>533351.47</v>
      </c>
      <c r="J468">
        <v>426041.26</v>
      </c>
      <c r="K468">
        <v>9721.42</v>
      </c>
    </row>
    <row r="469" spans="2:11" x14ac:dyDescent="0.2">
      <c r="B469" t="s">
        <v>1</v>
      </c>
      <c r="C469" s="2" t="s">
        <v>173</v>
      </c>
      <c r="D469" t="s">
        <v>174</v>
      </c>
      <c r="E469" t="s">
        <v>290</v>
      </c>
      <c r="F469">
        <v>1097351.17</v>
      </c>
      <c r="G469">
        <v>1093865.5900000001</v>
      </c>
      <c r="H469">
        <v>904546.76</v>
      </c>
      <c r="I469">
        <v>809680.15</v>
      </c>
      <c r="J469">
        <v>685230.19</v>
      </c>
      <c r="K469">
        <v>10982.34</v>
      </c>
    </row>
    <row r="470" spans="2:11" x14ac:dyDescent="0.2">
      <c r="B470" t="s">
        <v>1</v>
      </c>
      <c r="C470" s="2" t="s">
        <v>25</v>
      </c>
      <c r="D470" t="s">
        <v>382</v>
      </c>
      <c r="E470" t="s">
        <v>291</v>
      </c>
      <c r="F470">
        <v>1935068.41</v>
      </c>
      <c r="G470">
        <v>2040427.84</v>
      </c>
      <c r="H470">
        <v>1798291.3</v>
      </c>
      <c r="I470">
        <v>1678849.82</v>
      </c>
      <c r="J470">
        <v>1531433.6</v>
      </c>
      <c r="K470">
        <v>184325.11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291</v>
      </c>
      <c r="F471">
        <v>2062773.45</v>
      </c>
      <c r="G471">
        <v>2239263.75</v>
      </c>
      <c r="H471">
        <v>2023664.72</v>
      </c>
      <c r="I471">
        <v>1927970.84</v>
      </c>
      <c r="J471">
        <v>1503190.98</v>
      </c>
      <c r="K471">
        <v>182472.95999999999</v>
      </c>
    </row>
    <row r="472" spans="2:11" x14ac:dyDescent="0.2">
      <c r="B472" t="s">
        <v>1</v>
      </c>
      <c r="C472" s="2" t="s">
        <v>175</v>
      </c>
      <c r="D472" t="s">
        <v>176</v>
      </c>
      <c r="E472" t="s">
        <v>290</v>
      </c>
      <c r="F472">
        <v>336796.14</v>
      </c>
      <c r="G472">
        <v>332634.31</v>
      </c>
      <c r="H472">
        <v>280725.06</v>
      </c>
      <c r="I472">
        <v>203909.48</v>
      </c>
      <c r="J472">
        <v>163644.22</v>
      </c>
      <c r="K472">
        <v>214.76</v>
      </c>
    </row>
    <row r="473" spans="2:11" x14ac:dyDescent="0.2">
      <c r="B473" t="s">
        <v>1</v>
      </c>
      <c r="C473" s="2" t="s">
        <v>177</v>
      </c>
      <c r="D473" t="s">
        <v>178</v>
      </c>
      <c r="E473" t="s">
        <v>290</v>
      </c>
      <c r="F473">
        <v>403301.86</v>
      </c>
      <c r="G473">
        <v>383844.88</v>
      </c>
      <c r="H473">
        <v>292948.75</v>
      </c>
      <c r="I473">
        <v>293315.24</v>
      </c>
      <c r="J473">
        <v>228612.84</v>
      </c>
      <c r="K473">
        <v>25695.99</v>
      </c>
    </row>
    <row r="474" spans="2:11" x14ac:dyDescent="0.2">
      <c r="B474" t="s">
        <v>1</v>
      </c>
      <c r="C474" s="2" t="s">
        <v>179</v>
      </c>
      <c r="D474" t="s">
        <v>180</v>
      </c>
      <c r="E474" t="s">
        <v>290</v>
      </c>
      <c r="F474">
        <v>348867.5</v>
      </c>
      <c r="G474">
        <v>296570.84000000003</v>
      </c>
      <c r="H474">
        <v>269807.23</v>
      </c>
      <c r="I474">
        <v>38117.89</v>
      </c>
      <c r="J474">
        <v>131424.10999999999</v>
      </c>
      <c r="K474">
        <v>207383.66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290</v>
      </c>
      <c r="F475">
        <v>1498494.81</v>
      </c>
      <c r="G475">
        <v>1634848.29</v>
      </c>
      <c r="H475">
        <v>1182098.72</v>
      </c>
      <c r="I475">
        <v>1095373.68</v>
      </c>
      <c r="J475">
        <v>972420.2</v>
      </c>
      <c r="K475">
        <v>615745.23</v>
      </c>
    </row>
    <row r="476" spans="2:11" x14ac:dyDescent="0.2">
      <c r="B476" t="s">
        <v>1</v>
      </c>
      <c r="C476" s="2" t="s">
        <v>30</v>
      </c>
      <c r="D476" t="s">
        <v>383</v>
      </c>
      <c r="E476" t="s">
        <v>291</v>
      </c>
      <c r="F476">
        <v>2322986.7999999998</v>
      </c>
      <c r="G476">
        <v>2851470.14</v>
      </c>
      <c r="H476">
        <v>2610140.71</v>
      </c>
      <c r="I476">
        <v>3004321.69</v>
      </c>
      <c r="J476">
        <v>2756989.57</v>
      </c>
      <c r="K476">
        <v>2307369.4300000002</v>
      </c>
    </row>
    <row r="477" spans="2:11" x14ac:dyDescent="0.2">
      <c r="B477" t="s">
        <v>1</v>
      </c>
      <c r="C477" s="2" t="s">
        <v>181</v>
      </c>
      <c r="D477" t="s">
        <v>182</v>
      </c>
      <c r="E477" t="s">
        <v>290</v>
      </c>
      <c r="F477">
        <v>832551.41</v>
      </c>
      <c r="G477">
        <v>686858.84</v>
      </c>
      <c r="H477">
        <v>604381.73</v>
      </c>
      <c r="I477">
        <v>553129.27</v>
      </c>
      <c r="J477">
        <v>435122.58</v>
      </c>
      <c r="K477">
        <v>358990.39</v>
      </c>
    </row>
    <row r="478" spans="2:11" x14ac:dyDescent="0.2">
      <c r="B478" t="s">
        <v>1</v>
      </c>
      <c r="C478" s="2" t="s">
        <v>183</v>
      </c>
      <c r="D478" t="s">
        <v>184</v>
      </c>
      <c r="E478" t="s">
        <v>290</v>
      </c>
      <c r="F478">
        <v>150922.26999999999</v>
      </c>
      <c r="G478">
        <v>177860.88</v>
      </c>
      <c r="H478">
        <v>151195.23000000001</v>
      </c>
      <c r="I478">
        <v>149783.47</v>
      </c>
      <c r="J478">
        <v>132264.04999999999</v>
      </c>
      <c r="K478">
        <v>321557.93</v>
      </c>
    </row>
    <row r="479" spans="2:11" x14ac:dyDescent="0.2">
      <c r="B479" t="s">
        <v>1</v>
      </c>
      <c r="C479" s="2" t="s">
        <v>185</v>
      </c>
      <c r="D479" t="s">
        <v>186</v>
      </c>
      <c r="E479" t="s">
        <v>290</v>
      </c>
      <c r="F479">
        <v>74258.77</v>
      </c>
      <c r="G479">
        <v>189025.21</v>
      </c>
      <c r="H479">
        <v>155437.32</v>
      </c>
      <c r="I479">
        <v>181556.38</v>
      </c>
      <c r="J479">
        <v>123890.74</v>
      </c>
      <c r="K479">
        <v>141450.75</v>
      </c>
    </row>
    <row r="480" spans="2:11" x14ac:dyDescent="0.2">
      <c r="B480" t="s">
        <v>1</v>
      </c>
      <c r="C480" s="2" t="s">
        <v>187</v>
      </c>
      <c r="D480" t="s">
        <v>188</v>
      </c>
      <c r="E480" t="s">
        <v>290</v>
      </c>
      <c r="F480">
        <v>814827.68</v>
      </c>
      <c r="G480">
        <v>878017.08</v>
      </c>
      <c r="H480">
        <v>722873.27</v>
      </c>
      <c r="I480">
        <v>669007.16</v>
      </c>
      <c r="J480">
        <v>547308.51</v>
      </c>
      <c r="K480">
        <v>8008.27</v>
      </c>
    </row>
    <row r="481" spans="2:11" x14ac:dyDescent="0.2">
      <c r="B481" t="s">
        <v>1</v>
      </c>
      <c r="C481" s="2" t="s">
        <v>189</v>
      </c>
      <c r="D481" t="s">
        <v>190</v>
      </c>
      <c r="E481" t="s">
        <v>290</v>
      </c>
      <c r="F481">
        <v>176539.65</v>
      </c>
      <c r="G481">
        <v>196275.73</v>
      </c>
      <c r="H481">
        <v>163016.75</v>
      </c>
      <c r="I481">
        <v>115453.94</v>
      </c>
      <c r="J481">
        <v>132361.04</v>
      </c>
      <c r="K481">
        <v>6784.51</v>
      </c>
    </row>
    <row r="482" spans="2:11" x14ac:dyDescent="0.2">
      <c r="B482" t="s">
        <v>1</v>
      </c>
      <c r="C482" s="2" t="s">
        <v>191</v>
      </c>
      <c r="D482" t="s">
        <v>192</v>
      </c>
      <c r="E482" t="s">
        <v>290</v>
      </c>
      <c r="F482">
        <v>170744.37</v>
      </c>
      <c r="G482">
        <v>154666.51999999999</v>
      </c>
      <c r="H482">
        <v>149072.31</v>
      </c>
      <c r="I482">
        <v>149692.87</v>
      </c>
      <c r="J482">
        <v>131719.15</v>
      </c>
      <c r="K482">
        <v>93830.69</v>
      </c>
    </row>
    <row r="483" spans="2:11" x14ac:dyDescent="0.2">
      <c r="B483" t="s">
        <v>1</v>
      </c>
      <c r="C483" s="2" t="s">
        <v>31</v>
      </c>
      <c r="D483" t="s">
        <v>384</v>
      </c>
      <c r="E483" t="s">
        <v>291</v>
      </c>
      <c r="F483">
        <v>6028749.8799999999</v>
      </c>
      <c r="G483">
        <v>5221872.26</v>
      </c>
      <c r="H483">
        <v>4228385.17</v>
      </c>
      <c r="I483">
        <v>3544305.49</v>
      </c>
      <c r="J483">
        <v>2916607.5</v>
      </c>
      <c r="K483">
        <v>259059.04</v>
      </c>
    </row>
    <row r="484" spans="2:11" x14ac:dyDescent="0.2">
      <c r="B484" t="s">
        <v>1</v>
      </c>
      <c r="C484" s="2" t="s">
        <v>193</v>
      </c>
      <c r="D484" t="s">
        <v>194</v>
      </c>
      <c r="E484" t="s">
        <v>290</v>
      </c>
      <c r="F484">
        <v>1826427.07</v>
      </c>
      <c r="G484">
        <v>1635926.89</v>
      </c>
      <c r="H484">
        <v>1461415.11</v>
      </c>
      <c r="I484">
        <v>1249620.78</v>
      </c>
      <c r="J484">
        <v>1317891.1599999999</v>
      </c>
      <c r="K484">
        <v>18192.61</v>
      </c>
    </row>
    <row r="485" spans="2:11" x14ac:dyDescent="0.2">
      <c r="B485" t="s">
        <v>1</v>
      </c>
      <c r="C485" s="2" t="s">
        <v>195</v>
      </c>
      <c r="D485" t="s">
        <v>196</v>
      </c>
      <c r="E485" t="s">
        <v>290</v>
      </c>
      <c r="F485">
        <v>197683.69</v>
      </c>
      <c r="G485">
        <v>170390.03</v>
      </c>
      <c r="H485">
        <v>151510.88</v>
      </c>
      <c r="I485">
        <v>131813.76000000001</v>
      </c>
      <c r="J485">
        <v>128405.88</v>
      </c>
      <c r="K485">
        <v>15363.11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290</v>
      </c>
      <c r="F486">
        <v>827726.02</v>
      </c>
      <c r="G486">
        <v>913359.54</v>
      </c>
      <c r="H486">
        <v>836854.37</v>
      </c>
      <c r="I486">
        <v>729213.08</v>
      </c>
      <c r="J486">
        <v>687883.97</v>
      </c>
      <c r="K486">
        <v>91316.02</v>
      </c>
    </row>
    <row r="487" spans="2:11" x14ac:dyDescent="0.2">
      <c r="B487" t="s">
        <v>1</v>
      </c>
      <c r="C487" s="2" t="s">
        <v>197</v>
      </c>
      <c r="D487" t="s">
        <v>198</v>
      </c>
      <c r="E487" t="s">
        <v>290</v>
      </c>
      <c r="F487">
        <v>361965.29</v>
      </c>
      <c r="G487">
        <v>347712.04</v>
      </c>
      <c r="H487">
        <v>310014.5</v>
      </c>
      <c r="I487">
        <v>309068.53999999998</v>
      </c>
      <c r="J487">
        <v>263056.07</v>
      </c>
      <c r="K487">
        <v>15500.19</v>
      </c>
    </row>
    <row r="488" spans="2:11" x14ac:dyDescent="0.2">
      <c r="B488" t="s">
        <v>1</v>
      </c>
      <c r="C488" s="2" t="s">
        <v>199</v>
      </c>
      <c r="D488" t="s">
        <v>200</v>
      </c>
      <c r="E488" t="s">
        <v>290</v>
      </c>
      <c r="F488">
        <v>656570.75</v>
      </c>
      <c r="G488">
        <v>612589.15</v>
      </c>
      <c r="H488">
        <v>520376.97</v>
      </c>
      <c r="I488">
        <v>311956.8</v>
      </c>
      <c r="J488">
        <v>351594.75</v>
      </c>
      <c r="K488">
        <v>9025.8799999999992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290</v>
      </c>
      <c r="F489">
        <v>812969.67</v>
      </c>
      <c r="G489">
        <v>858081.23</v>
      </c>
      <c r="H489">
        <v>690393.94</v>
      </c>
      <c r="I489">
        <v>591847.1</v>
      </c>
      <c r="J489">
        <v>496853.14</v>
      </c>
      <c r="K489">
        <v>82559.039999999994</v>
      </c>
    </row>
    <row r="490" spans="2:11" x14ac:dyDescent="0.2">
      <c r="B490" t="s">
        <v>1</v>
      </c>
      <c r="C490" s="2" t="s">
        <v>201</v>
      </c>
      <c r="D490" t="s">
        <v>202</v>
      </c>
      <c r="E490" t="s">
        <v>290</v>
      </c>
      <c r="F490">
        <v>114016.17</v>
      </c>
      <c r="G490">
        <v>108452.77</v>
      </c>
      <c r="H490">
        <v>91738.53</v>
      </c>
      <c r="I490">
        <v>71078.69</v>
      </c>
      <c r="J490">
        <v>53230.41</v>
      </c>
      <c r="K490">
        <v>12256.41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291</v>
      </c>
      <c r="F491">
        <v>4444512.93</v>
      </c>
      <c r="G491">
        <v>4067134.6</v>
      </c>
      <c r="H491">
        <v>3759264.56</v>
      </c>
      <c r="I491">
        <v>4181223.11</v>
      </c>
      <c r="J491">
        <v>3272469.75</v>
      </c>
      <c r="K491">
        <v>725263.79</v>
      </c>
    </row>
    <row r="492" spans="2:11" x14ac:dyDescent="0.2">
      <c r="B492" t="s">
        <v>1</v>
      </c>
      <c r="C492" s="2" t="s">
        <v>203</v>
      </c>
      <c r="D492" t="s">
        <v>204</v>
      </c>
      <c r="E492" t="s">
        <v>290</v>
      </c>
      <c r="F492">
        <v>2370487.38</v>
      </c>
      <c r="G492">
        <v>2376472.16</v>
      </c>
      <c r="H492">
        <v>2015479</v>
      </c>
      <c r="I492">
        <v>1641970.21</v>
      </c>
      <c r="J492">
        <v>1578142.19</v>
      </c>
      <c r="K492">
        <v>2302758.4700000002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291</v>
      </c>
      <c r="F493">
        <v>1345076</v>
      </c>
      <c r="G493">
        <v>1308589.46</v>
      </c>
      <c r="H493">
        <v>1132877.51</v>
      </c>
      <c r="I493">
        <v>1127059.22</v>
      </c>
      <c r="J493">
        <v>1079726.1499999999</v>
      </c>
      <c r="K493">
        <v>127347.16</v>
      </c>
    </row>
    <row r="494" spans="2:11" x14ac:dyDescent="0.2">
      <c r="B494" t="s">
        <v>1</v>
      </c>
      <c r="C494" s="2" t="s">
        <v>205</v>
      </c>
      <c r="D494" t="s">
        <v>206</v>
      </c>
      <c r="E494" t="s">
        <v>290</v>
      </c>
      <c r="F494">
        <v>818148.68</v>
      </c>
      <c r="G494">
        <v>776170.31</v>
      </c>
      <c r="H494">
        <v>700594.17</v>
      </c>
      <c r="I494">
        <v>567620.18999999994</v>
      </c>
      <c r="J494">
        <v>507496.95</v>
      </c>
      <c r="K494">
        <v>407594.88</v>
      </c>
    </row>
    <row r="495" spans="2:11" x14ac:dyDescent="0.2">
      <c r="B495" t="s">
        <v>1</v>
      </c>
      <c r="C495" s="2" t="s">
        <v>207</v>
      </c>
      <c r="D495" t="s">
        <v>208</v>
      </c>
      <c r="E495" t="s">
        <v>290</v>
      </c>
      <c r="F495">
        <v>528029.94999999995</v>
      </c>
      <c r="G495">
        <v>436008.89</v>
      </c>
      <c r="H495">
        <v>443236.85</v>
      </c>
      <c r="I495">
        <v>348398.36</v>
      </c>
      <c r="J495">
        <v>337821.01</v>
      </c>
      <c r="K495">
        <v>507293.25</v>
      </c>
    </row>
    <row r="496" spans="2:11" x14ac:dyDescent="0.2">
      <c r="B496" t="s">
        <v>1</v>
      </c>
      <c r="C496" s="2" t="s">
        <v>209</v>
      </c>
      <c r="D496" t="s">
        <v>210</v>
      </c>
      <c r="E496" t="s">
        <v>290</v>
      </c>
      <c r="F496">
        <v>89239.57</v>
      </c>
      <c r="G496">
        <v>94835.65</v>
      </c>
      <c r="H496">
        <v>52667.73</v>
      </c>
      <c r="I496">
        <v>55272</v>
      </c>
      <c r="J496">
        <v>83723.63</v>
      </c>
      <c r="K496">
        <v>48955.02</v>
      </c>
    </row>
    <row r="497" spans="2:11" x14ac:dyDescent="0.2">
      <c r="B497" t="s">
        <v>1</v>
      </c>
      <c r="C497" s="2" t="s">
        <v>211</v>
      </c>
      <c r="D497" t="s">
        <v>212</v>
      </c>
      <c r="E497" t="s">
        <v>290</v>
      </c>
      <c r="F497">
        <v>562665.82999999996</v>
      </c>
      <c r="G497">
        <v>401288.52</v>
      </c>
      <c r="H497">
        <v>407260.28</v>
      </c>
      <c r="I497">
        <v>291242.55</v>
      </c>
      <c r="J497">
        <v>287155.46999999997</v>
      </c>
      <c r="K497">
        <v>223822.93</v>
      </c>
    </row>
    <row r="498" spans="2:11" x14ac:dyDescent="0.2">
      <c r="B498" t="s">
        <v>1</v>
      </c>
      <c r="C498" s="2" t="s">
        <v>270</v>
      </c>
      <c r="D498" t="s">
        <v>271</v>
      </c>
      <c r="E498" t="s">
        <v>292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268</v>
      </c>
      <c r="D499" t="s">
        <v>269</v>
      </c>
      <c r="E499" t="s">
        <v>290</v>
      </c>
      <c r="F499">
        <v>802055.72</v>
      </c>
      <c r="G499">
        <v>876456.44</v>
      </c>
      <c r="H499">
        <v>808633.52</v>
      </c>
      <c r="I499">
        <v>723171.69</v>
      </c>
      <c r="J499">
        <v>604076.07999999996</v>
      </c>
      <c r="K499">
        <v>718800.08</v>
      </c>
    </row>
    <row r="500" spans="2:11" x14ac:dyDescent="0.2">
      <c r="B500" t="s">
        <v>1</v>
      </c>
      <c r="C500" s="2" t="s">
        <v>213</v>
      </c>
      <c r="D500" t="s">
        <v>214</v>
      </c>
      <c r="E500" t="s">
        <v>290</v>
      </c>
      <c r="F500">
        <v>293880.18</v>
      </c>
      <c r="G500">
        <v>301784.81</v>
      </c>
      <c r="H500">
        <v>336578.25</v>
      </c>
      <c r="I500">
        <v>249987.71</v>
      </c>
      <c r="J500">
        <v>182947.84</v>
      </c>
      <c r="K500">
        <v>186032.16</v>
      </c>
    </row>
    <row r="501" spans="2:11" x14ac:dyDescent="0.2">
      <c r="B501" t="s">
        <v>1</v>
      </c>
      <c r="C501" s="2" t="s">
        <v>215</v>
      </c>
      <c r="D501" t="s">
        <v>216</v>
      </c>
      <c r="E501" t="s">
        <v>290</v>
      </c>
      <c r="F501">
        <v>362132.71</v>
      </c>
      <c r="G501">
        <v>399953.37</v>
      </c>
      <c r="H501">
        <v>318256.65000000002</v>
      </c>
      <c r="I501">
        <v>293170.67</v>
      </c>
      <c r="J501">
        <v>248483.20000000001</v>
      </c>
      <c r="K501">
        <v>0</v>
      </c>
    </row>
    <row r="502" spans="2:11" x14ac:dyDescent="0.2">
      <c r="B502" t="s">
        <v>1</v>
      </c>
      <c r="C502" s="2" t="s">
        <v>217</v>
      </c>
      <c r="D502" t="s">
        <v>375</v>
      </c>
      <c r="E502" t="s">
        <v>290</v>
      </c>
      <c r="F502">
        <v>1105754.83</v>
      </c>
      <c r="G502">
        <v>1161578.58</v>
      </c>
      <c r="H502">
        <v>951484.43</v>
      </c>
      <c r="I502">
        <v>806317.02</v>
      </c>
      <c r="J502">
        <v>670550.67000000004</v>
      </c>
      <c r="K502">
        <v>5105.88</v>
      </c>
    </row>
    <row r="503" spans="2:11" x14ac:dyDescent="0.2">
      <c r="B503" t="s">
        <v>1</v>
      </c>
      <c r="C503" s="2" t="s">
        <v>218</v>
      </c>
      <c r="D503" t="s">
        <v>219</v>
      </c>
      <c r="E503" t="s">
        <v>290</v>
      </c>
      <c r="F503">
        <v>0</v>
      </c>
      <c r="G503">
        <v>0</v>
      </c>
      <c r="H503">
        <v>0</v>
      </c>
      <c r="I503" t="s">
        <v>125</v>
      </c>
      <c r="J503" t="s">
        <v>125</v>
      </c>
      <c r="K503" t="s">
        <v>125</v>
      </c>
    </row>
    <row r="504" spans="2:11" x14ac:dyDescent="0.2">
      <c r="B504" t="s">
        <v>1</v>
      </c>
      <c r="C504" s="2" t="s">
        <v>220</v>
      </c>
      <c r="D504" t="s">
        <v>342</v>
      </c>
      <c r="E504" t="s">
        <v>290</v>
      </c>
      <c r="F504">
        <v>244773.96</v>
      </c>
      <c r="G504">
        <v>206477.58</v>
      </c>
      <c r="H504">
        <v>182529.14</v>
      </c>
      <c r="I504">
        <v>168771.73</v>
      </c>
      <c r="J504">
        <v>149786.01999999999</v>
      </c>
      <c r="K504">
        <v>2817.81</v>
      </c>
    </row>
    <row r="505" spans="2:11" x14ac:dyDescent="0.2">
      <c r="B505" t="s">
        <v>1</v>
      </c>
      <c r="C505" s="2" t="s">
        <v>221</v>
      </c>
      <c r="D505" t="s">
        <v>343</v>
      </c>
      <c r="E505" t="s">
        <v>290</v>
      </c>
      <c r="F505">
        <v>600212.94999999995</v>
      </c>
      <c r="G505">
        <v>545818.62</v>
      </c>
      <c r="H505">
        <v>543950.87</v>
      </c>
      <c r="I505">
        <v>409624.7</v>
      </c>
      <c r="J505">
        <v>359537.83</v>
      </c>
      <c r="K505">
        <v>2585.44</v>
      </c>
    </row>
    <row r="506" spans="2:11" x14ac:dyDescent="0.2">
      <c r="B506" t="s">
        <v>1</v>
      </c>
      <c r="C506" s="2" t="s">
        <v>222</v>
      </c>
      <c r="D506" t="s">
        <v>344</v>
      </c>
      <c r="E506" t="s">
        <v>292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223</v>
      </c>
      <c r="D507" t="s">
        <v>224</v>
      </c>
      <c r="E507" t="s">
        <v>290</v>
      </c>
      <c r="F507">
        <v>362080.58</v>
      </c>
      <c r="G507">
        <v>424446.33</v>
      </c>
      <c r="H507">
        <v>351616.36</v>
      </c>
      <c r="I507">
        <v>274548.28000000003</v>
      </c>
      <c r="J507">
        <v>187471.07</v>
      </c>
      <c r="K507">
        <v>7971.45</v>
      </c>
    </row>
    <row r="508" spans="2:11" x14ac:dyDescent="0.2">
      <c r="B508" t="s">
        <v>1</v>
      </c>
      <c r="C508" s="2" t="s">
        <v>272</v>
      </c>
      <c r="D508" t="s">
        <v>273</v>
      </c>
      <c r="E508" t="s">
        <v>292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225</v>
      </c>
      <c r="D509" t="s">
        <v>226</v>
      </c>
      <c r="E509" t="s">
        <v>290</v>
      </c>
      <c r="F509">
        <v>848317.59</v>
      </c>
      <c r="G509">
        <v>995928.22</v>
      </c>
      <c r="H509">
        <v>605796.52</v>
      </c>
      <c r="I509">
        <v>579070.38</v>
      </c>
      <c r="J509">
        <v>483767.87</v>
      </c>
      <c r="K509">
        <v>65613.77</v>
      </c>
    </row>
    <row r="510" spans="2:11" x14ac:dyDescent="0.2">
      <c r="B510" t="s">
        <v>1</v>
      </c>
      <c r="C510" s="2" t="s">
        <v>227</v>
      </c>
      <c r="D510" t="s">
        <v>228</v>
      </c>
      <c r="E510" t="s">
        <v>290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229</v>
      </c>
      <c r="D511" t="s">
        <v>385</v>
      </c>
      <c r="E511" t="s">
        <v>290</v>
      </c>
      <c r="F511">
        <v>129929.24</v>
      </c>
      <c r="G511">
        <v>178635.81</v>
      </c>
      <c r="H511">
        <v>210715.07</v>
      </c>
      <c r="I511">
        <v>166830.79</v>
      </c>
      <c r="J511">
        <v>196028.81</v>
      </c>
      <c r="K511">
        <v>185.63</v>
      </c>
    </row>
    <row r="512" spans="2:11" x14ac:dyDescent="0.2">
      <c r="B512" t="s">
        <v>1</v>
      </c>
      <c r="C512" s="2" t="s">
        <v>230</v>
      </c>
      <c r="D512" t="s">
        <v>386</v>
      </c>
      <c r="E512" t="s">
        <v>290</v>
      </c>
      <c r="F512">
        <v>272582</v>
      </c>
      <c r="G512">
        <v>291821.71999999997</v>
      </c>
      <c r="H512">
        <v>294279</v>
      </c>
      <c r="I512">
        <v>318577.05</v>
      </c>
      <c r="J512">
        <v>276053.84000000003</v>
      </c>
      <c r="K512">
        <v>27376.63</v>
      </c>
    </row>
    <row r="513" spans="2:11" x14ac:dyDescent="0.2">
      <c r="B513" t="s">
        <v>1</v>
      </c>
      <c r="C513" s="2" t="s">
        <v>263</v>
      </c>
      <c r="D513" t="s">
        <v>264</v>
      </c>
      <c r="E513" t="s">
        <v>290</v>
      </c>
      <c r="F513">
        <v>1040541.86</v>
      </c>
      <c r="G513">
        <v>899299.74</v>
      </c>
      <c r="H513">
        <v>831150.69</v>
      </c>
      <c r="I513">
        <v>704396.17</v>
      </c>
      <c r="J513">
        <v>661440.52</v>
      </c>
      <c r="K513">
        <v>559013.21</v>
      </c>
    </row>
    <row r="514" spans="2:11" x14ac:dyDescent="0.2">
      <c r="B514" t="s">
        <v>293</v>
      </c>
      <c r="C514" s="2" t="s">
        <v>274</v>
      </c>
      <c r="D514" t="s">
        <v>275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231</v>
      </c>
      <c r="D515" t="s">
        <v>232</v>
      </c>
      <c r="E515" t="s">
        <v>290</v>
      </c>
      <c r="F515">
        <v>2400772.31</v>
      </c>
      <c r="G515">
        <v>2213524.2999999998</v>
      </c>
      <c r="H515">
        <v>903972.81</v>
      </c>
      <c r="I515">
        <v>325442.03999999998</v>
      </c>
      <c r="J515">
        <v>174225.84</v>
      </c>
      <c r="K515">
        <v>37414.120000000003</v>
      </c>
    </row>
    <row r="516" spans="2:11" x14ac:dyDescent="0.2">
      <c r="B516" t="s">
        <v>2</v>
      </c>
      <c r="C516" s="2" t="s">
        <v>276</v>
      </c>
      <c r="D516" t="s">
        <v>277</v>
      </c>
      <c r="E516" t="s">
        <v>292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361</v>
      </c>
      <c r="E517" t="s">
        <v>290</v>
      </c>
      <c r="F517">
        <v>1271758.1200000001</v>
      </c>
      <c r="G517">
        <v>1270312.28</v>
      </c>
      <c r="H517">
        <v>1198390.2</v>
      </c>
      <c r="I517">
        <v>925700.19</v>
      </c>
      <c r="J517">
        <v>754520.57</v>
      </c>
      <c r="K517">
        <v>777234.82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291</v>
      </c>
      <c r="F518">
        <v>934810.4</v>
      </c>
      <c r="G518">
        <v>1092624.21</v>
      </c>
      <c r="H518">
        <v>1015057.59</v>
      </c>
      <c r="I518">
        <v>859182.39</v>
      </c>
      <c r="J518">
        <v>497379.56</v>
      </c>
      <c r="K518">
        <v>665703.18999999994</v>
      </c>
    </row>
    <row r="519" spans="2:11" x14ac:dyDescent="0.2">
      <c r="B519" t="s">
        <v>2</v>
      </c>
      <c r="C519" s="2" t="s">
        <v>233</v>
      </c>
      <c r="D519" t="s">
        <v>234</v>
      </c>
      <c r="E519" t="s">
        <v>290</v>
      </c>
      <c r="F519">
        <v>351876.83</v>
      </c>
      <c r="G519">
        <v>346345.04</v>
      </c>
      <c r="H519">
        <v>361764.73</v>
      </c>
      <c r="I519">
        <v>334519.76</v>
      </c>
      <c r="J519">
        <v>311826.98</v>
      </c>
      <c r="K519">
        <v>300993.84999999998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291</v>
      </c>
      <c r="F520">
        <v>669497.05000000005</v>
      </c>
      <c r="G520">
        <v>620143.1</v>
      </c>
      <c r="H520">
        <v>809038.12</v>
      </c>
      <c r="I520">
        <v>675201.4</v>
      </c>
      <c r="J520">
        <v>640131.26</v>
      </c>
      <c r="K520">
        <v>677569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291</v>
      </c>
      <c r="F521">
        <v>3981405.85</v>
      </c>
      <c r="G521">
        <v>0</v>
      </c>
      <c r="H521">
        <v>0</v>
      </c>
      <c r="I521" t="s">
        <v>125</v>
      </c>
      <c r="J521" t="s">
        <v>125</v>
      </c>
      <c r="K521" t="s">
        <v>125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291</v>
      </c>
      <c r="F522">
        <v>1989972.32</v>
      </c>
      <c r="G522">
        <v>1659719.75</v>
      </c>
      <c r="H522">
        <v>1726224.99</v>
      </c>
      <c r="I522">
        <v>1000647.02</v>
      </c>
      <c r="J522">
        <v>1116483.8999999999</v>
      </c>
      <c r="K522">
        <v>436335.02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291</v>
      </c>
      <c r="F523">
        <v>1040590.75</v>
      </c>
      <c r="G523">
        <v>974907.71</v>
      </c>
      <c r="H523">
        <v>904103.97</v>
      </c>
      <c r="I523">
        <v>759671.38</v>
      </c>
      <c r="J523">
        <v>648456.54</v>
      </c>
      <c r="K523">
        <v>600933.43000000005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291</v>
      </c>
      <c r="F524">
        <v>1333883.92</v>
      </c>
      <c r="G524">
        <v>1221907.03</v>
      </c>
      <c r="H524">
        <v>980711.68</v>
      </c>
      <c r="I524">
        <v>669522.86</v>
      </c>
      <c r="J524">
        <v>583203.41</v>
      </c>
      <c r="K524">
        <v>694997.76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291</v>
      </c>
      <c r="F525">
        <v>776751.37</v>
      </c>
      <c r="G525">
        <v>2262131.5699999998</v>
      </c>
      <c r="H525">
        <v>2393841.56</v>
      </c>
      <c r="I525">
        <v>2118114.67</v>
      </c>
      <c r="J525">
        <v>885125.2</v>
      </c>
      <c r="K525">
        <v>1182386.8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291</v>
      </c>
      <c r="F526">
        <v>437964.02</v>
      </c>
      <c r="G526">
        <v>435398.57</v>
      </c>
      <c r="H526">
        <v>404797.1</v>
      </c>
      <c r="I526">
        <v>416952.82</v>
      </c>
      <c r="J526">
        <v>376782.94</v>
      </c>
      <c r="K526">
        <v>130548.02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290</v>
      </c>
      <c r="F527">
        <v>280595.96999999997</v>
      </c>
      <c r="G527">
        <v>288007.62</v>
      </c>
      <c r="H527">
        <v>200702.74</v>
      </c>
      <c r="I527">
        <v>196392.32000000001</v>
      </c>
      <c r="J527">
        <v>0</v>
      </c>
      <c r="K527" t="s">
        <v>125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291</v>
      </c>
      <c r="F528">
        <v>1014933.38</v>
      </c>
      <c r="G528">
        <v>1042522.19</v>
      </c>
      <c r="H528">
        <v>698757.84</v>
      </c>
      <c r="I528">
        <v>737201.44</v>
      </c>
      <c r="J528">
        <v>551980.97</v>
      </c>
      <c r="K528">
        <v>600406.43999999994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291</v>
      </c>
      <c r="F529">
        <v>1039428.93</v>
      </c>
      <c r="G529">
        <v>422300.6</v>
      </c>
      <c r="H529">
        <v>1042550.68</v>
      </c>
      <c r="I529">
        <v>831178.77</v>
      </c>
      <c r="J529">
        <v>869950.53</v>
      </c>
      <c r="K529">
        <v>741524.06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291</v>
      </c>
      <c r="F530">
        <v>479887.05</v>
      </c>
      <c r="G530">
        <v>364407.78</v>
      </c>
      <c r="H530">
        <v>296900.65000000002</v>
      </c>
      <c r="I530">
        <v>277362.87</v>
      </c>
      <c r="J530">
        <v>255077.37</v>
      </c>
      <c r="K530">
        <v>11088.93</v>
      </c>
    </row>
    <row r="531" spans="2:11" x14ac:dyDescent="0.2">
      <c r="B531" t="s">
        <v>2</v>
      </c>
      <c r="C531" s="2" t="s">
        <v>235</v>
      </c>
      <c r="D531" t="s">
        <v>236</v>
      </c>
      <c r="E531" t="s">
        <v>290</v>
      </c>
      <c r="F531">
        <v>624115.94999999995</v>
      </c>
      <c r="G531">
        <v>4001176.31</v>
      </c>
      <c r="H531">
        <v>3491495.33</v>
      </c>
      <c r="I531">
        <v>2505671.16</v>
      </c>
      <c r="J531">
        <v>2705587.1</v>
      </c>
      <c r="K531">
        <v>1493845.83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291</v>
      </c>
      <c r="F532">
        <v>603470.23</v>
      </c>
      <c r="G532">
        <v>460414.08</v>
      </c>
      <c r="H532">
        <v>367217.37</v>
      </c>
      <c r="I532">
        <v>262611.65999999997</v>
      </c>
      <c r="J532">
        <v>130479.66</v>
      </c>
      <c r="K532" t="s">
        <v>125</v>
      </c>
    </row>
    <row r="533" spans="2:11" x14ac:dyDescent="0.2">
      <c r="B533" t="s">
        <v>2</v>
      </c>
      <c r="C533" s="2" t="s">
        <v>237</v>
      </c>
      <c r="D533" t="s">
        <v>238</v>
      </c>
      <c r="E533" t="s">
        <v>292</v>
      </c>
      <c r="F533" t="s">
        <v>125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291</v>
      </c>
      <c r="F534">
        <v>783381.83</v>
      </c>
      <c r="G534">
        <v>562232.30000000005</v>
      </c>
      <c r="H534">
        <v>563015.62</v>
      </c>
      <c r="I534">
        <v>400225.62</v>
      </c>
      <c r="J534">
        <v>396237.54</v>
      </c>
      <c r="K534">
        <v>327244.59000000003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291</v>
      </c>
      <c r="F535">
        <v>3292720.28</v>
      </c>
      <c r="G535">
        <v>2787590.79</v>
      </c>
      <c r="H535">
        <v>2326288.14</v>
      </c>
      <c r="I535">
        <v>906999.04</v>
      </c>
      <c r="J535">
        <v>1200465.28</v>
      </c>
      <c r="K535">
        <v>1514452.15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291</v>
      </c>
      <c r="F536">
        <v>498348.15</v>
      </c>
      <c r="G536">
        <v>615536.41</v>
      </c>
      <c r="H536">
        <v>678732.22</v>
      </c>
      <c r="I536">
        <v>627105.78</v>
      </c>
      <c r="J536">
        <v>576226.9</v>
      </c>
      <c r="K536">
        <v>641721.57999999996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291</v>
      </c>
      <c r="F537">
        <v>1358027.49</v>
      </c>
      <c r="G537">
        <v>874369</v>
      </c>
      <c r="H537">
        <v>1179635.76</v>
      </c>
      <c r="I537">
        <v>1186778.83</v>
      </c>
      <c r="J537">
        <v>988348.62</v>
      </c>
      <c r="K537">
        <v>89227.67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291</v>
      </c>
      <c r="F538">
        <v>1352933.51</v>
      </c>
      <c r="G538">
        <v>1513436.52</v>
      </c>
      <c r="H538">
        <v>1480003.35</v>
      </c>
      <c r="I538">
        <v>1081719.55</v>
      </c>
      <c r="J538">
        <v>1397916.93</v>
      </c>
      <c r="K538">
        <v>647765.97</v>
      </c>
    </row>
    <row r="539" spans="2:11" x14ac:dyDescent="0.2">
      <c r="B539" t="s">
        <v>2</v>
      </c>
      <c r="C539" s="2" t="s">
        <v>75</v>
      </c>
      <c r="D539" t="s">
        <v>448</v>
      </c>
      <c r="E539" t="s">
        <v>291</v>
      </c>
      <c r="F539">
        <v>2604336.67</v>
      </c>
      <c r="G539">
        <v>2666311.9300000002</v>
      </c>
      <c r="H539">
        <v>1820642.62</v>
      </c>
      <c r="I539">
        <v>2550310.4700000002</v>
      </c>
      <c r="J539">
        <v>2785477.78</v>
      </c>
      <c r="K539">
        <v>1157435.7</v>
      </c>
    </row>
    <row r="540" spans="2:11" x14ac:dyDescent="0.2">
      <c r="B540" t="s">
        <v>2</v>
      </c>
      <c r="C540" s="2" t="s">
        <v>76</v>
      </c>
      <c r="D540" t="s">
        <v>362</v>
      </c>
      <c r="E540" t="s">
        <v>291</v>
      </c>
      <c r="F540">
        <v>583587.65</v>
      </c>
      <c r="G540">
        <v>594884.61</v>
      </c>
      <c r="H540">
        <v>580938.17000000004</v>
      </c>
      <c r="I540">
        <v>481781.26</v>
      </c>
      <c r="J540">
        <v>395487.65</v>
      </c>
      <c r="K540">
        <v>247964.27</v>
      </c>
    </row>
    <row r="541" spans="2:11" x14ac:dyDescent="0.2">
      <c r="B541" t="s">
        <v>2</v>
      </c>
      <c r="C541" s="2" t="s">
        <v>77</v>
      </c>
      <c r="D541" t="s">
        <v>363</v>
      </c>
      <c r="E541" t="s">
        <v>291</v>
      </c>
      <c r="F541">
        <v>718959.1</v>
      </c>
      <c r="G541">
        <v>823637.95</v>
      </c>
      <c r="H541">
        <v>856409.35</v>
      </c>
      <c r="I541">
        <v>741806.31</v>
      </c>
      <c r="J541">
        <v>633635.48</v>
      </c>
      <c r="K541">
        <v>469068.7</v>
      </c>
    </row>
    <row r="542" spans="2:11" x14ac:dyDescent="0.2">
      <c r="B542" t="s">
        <v>2</v>
      </c>
      <c r="C542" s="2" t="s">
        <v>239</v>
      </c>
      <c r="D542" t="s">
        <v>240</v>
      </c>
      <c r="E542" t="s">
        <v>290</v>
      </c>
      <c r="F542">
        <v>461939.92</v>
      </c>
      <c r="G542">
        <v>834429.74</v>
      </c>
      <c r="H542">
        <v>824943.38</v>
      </c>
      <c r="I542">
        <v>716031.57</v>
      </c>
      <c r="J542">
        <v>623504.19999999995</v>
      </c>
      <c r="K542">
        <v>331455.57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291</v>
      </c>
      <c r="F543">
        <v>1579941.77</v>
      </c>
      <c r="G543">
        <v>2071959.55</v>
      </c>
      <c r="H543">
        <v>2479936.38</v>
      </c>
      <c r="I543">
        <v>1619213.14</v>
      </c>
      <c r="J543">
        <v>1698368.9</v>
      </c>
      <c r="K543">
        <v>2673938.2200000002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291</v>
      </c>
      <c r="F544">
        <v>23095.45</v>
      </c>
      <c r="G544">
        <v>34421.06</v>
      </c>
      <c r="H544">
        <v>12172.83</v>
      </c>
      <c r="I544">
        <v>5702.49</v>
      </c>
      <c r="J544">
        <v>11103.74</v>
      </c>
      <c r="K544">
        <v>36270.71</v>
      </c>
    </row>
    <row r="545" spans="2:11" x14ac:dyDescent="0.2">
      <c r="B545" t="s">
        <v>2</v>
      </c>
      <c r="C545" s="2" t="s">
        <v>241</v>
      </c>
      <c r="D545" t="s">
        <v>242</v>
      </c>
      <c r="E545" t="s">
        <v>292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265</v>
      </c>
      <c r="D546" t="s">
        <v>266</v>
      </c>
      <c r="E546" t="s">
        <v>292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278</v>
      </c>
      <c r="D547" t="s">
        <v>279</v>
      </c>
      <c r="E547" t="s">
        <v>292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243</v>
      </c>
      <c r="D548" t="s">
        <v>244</v>
      </c>
      <c r="E548" t="s">
        <v>292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245</v>
      </c>
      <c r="D549" t="s">
        <v>246</v>
      </c>
      <c r="E549" t="s">
        <v>292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247</v>
      </c>
      <c r="D550" t="s">
        <v>248</v>
      </c>
      <c r="E550" t="s">
        <v>290</v>
      </c>
      <c r="F550">
        <v>233553.78</v>
      </c>
      <c r="G550">
        <v>211985.01</v>
      </c>
      <c r="H550">
        <v>209731.74</v>
      </c>
      <c r="I550">
        <v>182060.85</v>
      </c>
      <c r="J550">
        <v>155204.94</v>
      </c>
      <c r="K550">
        <v>137986.25</v>
      </c>
    </row>
    <row r="551" spans="2:11" x14ac:dyDescent="0.2">
      <c r="B551" t="s">
        <v>2</v>
      </c>
      <c r="C551" s="2" t="s">
        <v>280</v>
      </c>
      <c r="D551" t="s">
        <v>281</v>
      </c>
      <c r="E551" t="s">
        <v>292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282</v>
      </c>
      <c r="D552" t="s">
        <v>283</v>
      </c>
      <c r="E552" t="s">
        <v>292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249</v>
      </c>
      <c r="D553" t="s">
        <v>250</v>
      </c>
      <c r="E553" t="s">
        <v>290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251</v>
      </c>
      <c r="D554" t="s">
        <v>252</v>
      </c>
      <c r="E554" t="s">
        <v>292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284</v>
      </c>
      <c r="D555" t="s">
        <v>285</v>
      </c>
      <c r="E555" t="s">
        <v>292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286</v>
      </c>
      <c r="D556" t="s">
        <v>287</v>
      </c>
      <c r="E556" t="s">
        <v>292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390</v>
      </c>
      <c r="E557" t="s">
        <v>292</v>
      </c>
      <c r="F557">
        <v>234551.36</v>
      </c>
      <c r="G557">
        <v>293629.71999999997</v>
      </c>
      <c r="H557" t="s">
        <v>125</v>
      </c>
      <c r="I557" t="s">
        <v>125</v>
      </c>
      <c r="J557" t="s">
        <v>125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291</v>
      </c>
      <c r="F558">
        <v>704480.77</v>
      </c>
      <c r="G558">
        <v>1182889.33</v>
      </c>
      <c r="H558">
        <v>544540.06999999995</v>
      </c>
      <c r="I558">
        <v>1042661.51</v>
      </c>
      <c r="J558">
        <v>954767.31</v>
      </c>
      <c r="K558">
        <v>562645.44999999995</v>
      </c>
    </row>
    <row r="559" spans="2:11" x14ac:dyDescent="0.2">
      <c r="B559" t="s">
        <v>2</v>
      </c>
      <c r="C559" s="2" t="s">
        <v>86</v>
      </c>
      <c r="D559" t="s">
        <v>387</v>
      </c>
      <c r="E559" t="s">
        <v>290</v>
      </c>
      <c r="F559">
        <v>91498.66</v>
      </c>
      <c r="G559">
        <v>119311.81</v>
      </c>
      <c r="H559">
        <v>43097.38</v>
      </c>
      <c r="I559">
        <v>114339.16</v>
      </c>
      <c r="J559">
        <v>99394.2</v>
      </c>
      <c r="K559">
        <v>5095.8999999999996</v>
      </c>
    </row>
    <row r="560" spans="2:11" x14ac:dyDescent="0.2">
      <c r="B560" t="s">
        <v>2</v>
      </c>
      <c r="C560" s="2" t="s">
        <v>288</v>
      </c>
      <c r="D560" t="s">
        <v>417</v>
      </c>
      <c r="E560" t="s">
        <v>290</v>
      </c>
      <c r="F560" t="s">
        <v>125</v>
      </c>
      <c r="G560">
        <v>37659.589999999997</v>
      </c>
      <c r="H560">
        <v>45240.02</v>
      </c>
      <c r="I560">
        <v>33233.78</v>
      </c>
      <c r="J560">
        <v>24786.58</v>
      </c>
      <c r="K560">
        <v>15464.59</v>
      </c>
    </row>
    <row r="561" spans="2:11" x14ac:dyDescent="0.2">
      <c r="B561" t="s">
        <v>2</v>
      </c>
      <c r="C561" s="2" t="s">
        <v>87</v>
      </c>
      <c r="D561" t="s">
        <v>388</v>
      </c>
      <c r="E561" t="s">
        <v>291</v>
      </c>
      <c r="F561">
        <v>174162.96</v>
      </c>
      <c r="G561">
        <v>240099.25</v>
      </c>
      <c r="H561">
        <v>221550.95</v>
      </c>
      <c r="I561">
        <v>291050.09999999998</v>
      </c>
      <c r="J561">
        <v>222062.76</v>
      </c>
      <c r="K561">
        <v>260355.61</v>
      </c>
    </row>
    <row r="562" spans="2:11" x14ac:dyDescent="0.2">
      <c r="B562" t="s">
        <v>3</v>
      </c>
      <c r="C562" s="2" t="s">
        <v>88</v>
      </c>
      <c r="D562" t="s">
        <v>89</v>
      </c>
      <c r="E562" t="s">
        <v>291</v>
      </c>
      <c r="F562">
        <v>312279.87</v>
      </c>
      <c r="G562">
        <v>262191.69</v>
      </c>
      <c r="H562">
        <v>351051.2</v>
      </c>
      <c r="I562">
        <v>253613.6</v>
      </c>
      <c r="J562">
        <v>263150.11</v>
      </c>
      <c r="K562">
        <v>348359.25</v>
      </c>
    </row>
    <row r="563" spans="2:11" x14ac:dyDescent="0.2">
      <c r="B563" t="s">
        <v>3</v>
      </c>
      <c r="C563" s="2" t="s">
        <v>90</v>
      </c>
      <c r="D563" t="s">
        <v>91</v>
      </c>
      <c r="E563" t="s">
        <v>291</v>
      </c>
      <c r="F563">
        <v>531420.75</v>
      </c>
      <c r="G563">
        <v>480649.38</v>
      </c>
      <c r="H563">
        <v>457711.09</v>
      </c>
      <c r="I563">
        <v>424882.08</v>
      </c>
      <c r="J563">
        <v>451697.16</v>
      </c>
      <c r="K563">
        <v>663819.73</v>
      </c>
    </row>
    <row r="564" spans="2:11" x14ac:dyDescent="0.2">
      <c r="B564" t="s">
        <v>3</v>
      </c>
      <c r="C564" s="2" t="s">
        <v>92</v>
      </c>
      <c r="D564" t="s">
        <v>93</v>
      </c>
      <c r="E564" t="s">
        <v>291</v>
      </c>
      <c r="F564">
        <v>885427.26</v>
      </c>
      <c r="G564">
        <v>693585.27</v>
      </c>
      <c r="H564">
        <v>851596.3</v>
      </c>
      <c r="I564">
        <v>555125.56999999995</v>
      </c>
      <c r="J564">
        <v>1243649.26</v>
      </c>
      <c r="K564">
        <v>1746651.09</v>
      </c>
    </row>
    <row r="565" spans="2:11" x14ac:dyDescent="0.2">
      <c r="B565" t="s">
        <v>3</v>
      </c>
      <c r="C565" s="2" t="s">
        <v>94</v>
      </c>
      <c r="D565" t="s">
        <v>95</v>
      </c>
      <c r="E565" t="s">
        <v>291</v>
      </c>
      <c r="F565">
        <v>240282.68</v>
      </c>
      <c r="G565">
        <v>321159.53000000003</v>
      </c>
      <c r="H565">
        <v>469829.56</v>
      </c>
      <c r="I565">
        <v>219923.86</v>
      </c>
      <c r="J565">
        <v>199843.6</v>
      </c>
      <c r="K565">
        <v>168950.83</v>
      </c>
    </row>
    <row r="566" spans="2:11" x14ac:dyDescent="0.2">
      <c r="B566" t="s">
        <v>3</v>
      </c>
      <c r="C566" s="2" t="s">
        <v>253</v>
      </c>
      <c r="D566" t="s">
        <v>376</v>
      </c>
      <c r="E566" t="s">
        <v>290</v>
      </c>
      <c r="F566">
        <v>299338.96000000002</v>
      </c>
      <c r="G566">
        <v>291091.28000000003</v>
      </c>
      <c r="H566" t="s">
        <v>125</v>
      </c>
      <c r="I566" t="s">
        <v>125</v>
      </c>
      <c r="J566" t="s">
        <v>125</v>
      </c>
      <c r="K566" t="s">
        <v>125</v>
      </c>
    </row>
    <row r="567" spans="2:11" x14ac:dyDescent="0.2">
      <c r="B567" t="s">
        <v>3</v>
      </c>
      <c r="C567" s="2" t="s">
        <v>96</v>
      </c>
      <c r="D567" t="s">
        <v>97</v>
      </c>
      <c r="E567" t="s">
        <v>291</v>
      </c>
      <c r="F567">
        <v>1289587.8799999999</v>
      </c>
      <c r="G567">
        <v>1462777.33</v>
      </c>
      <c r="H567">
        <v>1818290.11</v>
      </c>
      <c r="I567">
        <v>1389655.1</v>
      </c>
      <c r="J567">
        <v>1857607.42</v>
      </c>
      <c r="K567">
        <v>1792094.91</v>
      </c>
    </row>
    <row r="568" spans="2:11" x14ac:dyDescent="0.2">
      <c r="B568" t="s">
        <v>3</v>
      </c>
      <c r="C568" s="2" t="s">
        <v>98</v>
      </c>
      <c r="D568" t="s">
        <v>99</v>
      </c>
      <c r="E568" t="s">
        <v>291</v>
      </c>
      <c r="F568">
        <v>2748042.66</v>
      </c>
      <c r="G568">
        <v>2705548.52</v>
      </c>
      <c r="H568">
        <v>2811264.26</v>
      </c>
      <c r="I568">
        <v>2520123.2599999998</v>
      </c>
      <c r="J568">
        <v>2185438.7799999998</v>
      </c>
      <c r="K568">
        <v>2293489.5699999998</v>
      </c>
    </row>
    <row r="569" spans="2:11" x14ac:dyDescent="0.2">
      <c r="B569" t="s">
        <v>3</v>
      </c>
      <c r="C569" s="2" t="s">
        <v>100</v>
      </c>
      <c r="D569" t="s">
        <v>377</v>
      </c>
      <c r="E569" t="s">
        <v>290</v>
      </c>
      <c r="F569">
        <v>750825.78</v>
      </c>
      <c r="G569" t="s">
        <v>125</v>
      </c>
      <c r="H569" t="s">
        <v>125</v>
      </c>
      <c r="I569" t="s">
        <v>125</v>
      </c>
      <c r="J569" t="s">
        <v>125</v>
      </c>
      <c r="K569" t="s">
        <v>125</v>
      </c>
    </row>
    <row r="570" spans="2:11" x14ac:dyDescent="0.2">
      <c r="B570" t="s">
        <v>3</v>
      </c>
      <c r="C570" s="2" t="s">
        <v>254</v>
      </c>
      <c r="D570" t="s">
        <v>364</v>
      </c>
      <c r="E570" t="s">
        <v>290</v>
      </c>
      <c r="F570">
        <v>311466.21999999997</v>
      </c>
      <c r="G570">
        <v>321576</v>
      </c>
      <c r="H570">
        <v>286135.55</v>
      </c>
      <c r="I570">
        <v>230524.07</v>
      </c>
      <c r="J570">
        <v>285821.28000000003</v>
      </c>
      <c r="K570">
        <v>20266.25</v>
      </c>
    </row>
    <row r="571" spans="2:11" x14ac:dyDescent="0.2">
      <c r="B571" t="s">
        <v>3</v>
      </c>
      <c r="C571" s="2" t="s">
        <v>102</v>
      </c>
      <c r="D571" t="s">
        <v>103</v>
      </c>
      <c r="E571" t="s">
        <v>291</v>
      </c>
      <c r="F571">
        <v>1125060.6599999999</v>
      </c>
      <c r="G571">
        <v>1113816.1499999999</v>
      </c>
      <c r="H571">
        <v>616635.29</v>
      </c>
      <c r="I571">
        <v>1673636.34</v>
      </c>
      <c r="J571">
        <v>1224001.6399999999</v>
      </c>
      <c r="K571">
        <v>1146468.6100000001</v>
      </c>
    </row>
    <row r="572" spans="2:11" x14ac:dyDescent="0.2">
      <c r="B572" t="s">
        <v>3</v>
      </c>
      <c r="C572" s="2" t="s">
        <v>104</v>
      </c>
      <c r="D572" t="s">
        <v>378</v>
      </c>
      <c r="E572" t="s">
        <v>291</v>
      </c>
      <c r="F572">
        <v>713406.01</v>
      </c>
      <c r="G572">
        <v>629952.49</v>
      </c>
      <c r="H572">
        <v>523801.68</v>
      </c>
      <c r="I572">
        <v>404158.53</v>
      </c>
      <c r="J572">
        <v>328814.17</v>
      </c>
      <c r="K572">
        <v>366482.22</v>
      </c>
    </row>
    <row r="573" spans="2:11" x14ac:dyDescent="0.2">
      <c r="B573" t="s">
        <v>3</v>
      </c>
      <c r="C573" s="2" t="s">
        <v>105</v>
      </c>
      <c r="D573" t="s">
        <v>421</v>
      </c>
      <c r="E573" t="s">
        <v>290</v>
      </c>
      <c r="F573">
        <v>166093.26</v>
      </c>
      <c r="G573">
        <v>191164.73</v>
      </c>
      <c r="H573">
        <v>486286.72</v>
      </c>
      <c r="I573">
        <v>345877.98</v>
      </c>
      <c r="J573">
        <v>369346.03</v>
      </c>
      <c r="K573">
        <v>393191.95</v>
      </c>
    </row>
    <row r="574" spans="2:11" x14ac:dyDescent="0.2">
      <c r="B574" t="s">
        <v>3</v>
      </c>
      <c r="C574" s="2" t="s">
        <v>255</v>
      </c>
      <c r="D574" t="s">
        <v>379</v>
      </c>
      <c r="E574" t="s">
        <v>291</v>
      </c>
      <c r="F574">
        <v>834989.3</v>
      </c>
      <c r="G574">
        <v>575492.89</v>
      </c>
      <c r="H574">
        <v>798595.06</v>
      </c>
      <c r="I574">
        <v>639545.41</v>
      </c>
      <c r="J574">
        <v>621253.79</v>
      </c>
      <c r="K574">
        <v>73748.399999999994</v>
      </c>
    </row>
    <row r="575" spans="2:11" x14ac:dyDescent="0.2">
      <c r="B575" t="s">
        <v>3</v>
      </c>
      <c r="C575" s="2" t="s">
        <v>106</v>
      </c>
      <c r="D575" t="s">
        <v>107</v>
      </c>
      <c r="E575" t="s">
        <v>291</v>
      </c>
      <c r="F575">
        <v>339738.29</v>
      </c>
      <c r="G575">
        <v>299190.03000000003</v>
      </c>
      <c r="H575">
        <v>372780.79999999999</v>
      </c>
      <c r="I575">
        <v>316638.24</v>
      </c>
      <c r="J575">
        <v>271211.51</v>
      </c>
      <c r="K575">
        <v>22764.28</v>
      </c>
    </row>
    <row r="576" spans="2:11" x14ac:dyDescent="0.2">
      <c r="B576" t="s">
        <v>3</v>
      </c>
      <c r="C576" s="2" t="s">
        <v>256</v>
      </c>
      <c r="D576" t="s">
        <v>365</v>
      </c>
      <c r="E576" t="s">
        <v>290</v>
      </c>
      <c r="F576">
        <v>0</v>
      </c>
      <c r="G576" t="s">
        <v>125</v>
      </c>
      <c r="H576" t="s">
        <v>125</v>
      </c>
      <c r="I576" t="s">
        <v>125</v>
      </c>
      <c r="J576" t="s">
        <v>125</v>
      </c>
      <c r="K576" t="s">
        <v>125</v>
      </c>
    </row>
    <row r="577" spans="2:11" x14ac:dyDescent="0.2">
      <c r="B577" t="s">
        <v>3</v>
      </c>
      <c r="C577" s="2" t="s">
        <v>257</v>
      </c>
      <c r="D577" t="s">
        <v>380</v>
      </c>
      <c r="E577" t="s">
        <v>290</v>
      </c>
      <c r="F577">
        <v>504545.29</v>
      </c>
      <c r="G577">
        <v>603478.35</v>
      </c>
      <c r="H577">
        <v>390880.48</v>
      </c>
      <c r="I577">
        <v>285436.36</v>
      </c>
      <c r="J577">
        <v>615679.43000000005</v>
      </c>
      <c r="K577">
        <v>1835135.83</v>
      </c>
    </row>
    <row r="578" spans="2:11" x14ac:dyDescent="0.2">
      <c r="B578" t="s">
        <v>3</v>
      </c>
      <c r="C578" s="2" t="s">
        <v>108</v>
      </c>
      <c r="D578" t="s">
        <v>422</v>
      </c>
      <c r="E578" t="s">
        <v>291</v>
      </c>
      <c r="F578">
        <v>3005982.1</v>
      </c>
      <c r="G578">
        <v>2667635.4</v>
      </c>
      <c r="H578">
        <v>2172417.5</v>
      </c>
      <c r="I578">
        <v>2453767.12</v>
      </c>
      <c r="J578">
        <v>2223303.7200000002</v>
      </c>
      <c r="K578">
        <v>2541242.4</v>
      </c>
    </row>
    <row r="579" spans="2:11" x14ac:dyDescent="0.2">
      <c r="B579" t="s">
        <v>3</v>
      </c>
      <c r="C579" s="2" t="s">
        <v>109</v>
      </c>
      <c r="D579" t="s">
        <v>110</v>
      </c>
      <c r="E579" t="s">
        <v>291</v>
      </c>
      <c r="F579">
        <v>1187538.3700000001</v>
      </c>
      <c r="G579">
        <v>1392934.45</v>
      </c>
      <c r="H579">
        <v>1365952.57</v>
      </c>
      <c r="I579">
        <v>1204328.1100000001</v>
      </c>
      <c r="J579">
        <v>1080417.08</v>
      </c>
      <c r="K579">
        <v>1167787.7</v>
      </c>
    </row>
    <row r="580" spans="2:11" x14ac:dyDescent="0.2">
      <c r="B580" t="s">
        <v>3</v>
      </c>
      <c r="C580" s="2" t="s">
        <v>111</v>
      </c>
      <c r="D580" t="s">
        <v>112</v>
      </c>
      <c r="E580" t="s">
        <v>291</v>
      </c>
      <c r="F580">
        <v>323467.12</v>
      </c>
      <c r="G580">
        <v>303324.3</v>
      </c>
      <c r="H580">
        <v>324648.69</v>
      </c>
      <c r="I580">
        <v>319370.90999999997</v>
      </c>
      <c r="J580">
        <v>206858.16</v>
      </c>
      <c r="K580">
        <v>270509.34000000003</v>
      </c>
    </row>
    <row r="581" spans="2:11" x14ac:dyDescent="0.2">
      <c r="B581" t="s">
        <v>3</v>
      </c>
      <c r="C581" s="2" t="s">
        <v>267</v>
      </c>
      <c r="D581" t="s">
        <v>389</v>
      </c>
      <c r="E581" t="s">
        <v>290</v>
      </c>
      <c r="F581">
        <v>201244.84</v>
      </c>
      <c r="G581">
        <v>169681.65</v>
      </c>
      <c r="H581">
        <v>103953.84</v>
      </c>
      <c r="I581">
        <v>360604.81</v>
      </c>
      <c r="J581">
        <v>120098.4</v>
      </c>
      <c r="K581">
        <v>430746.02</v>
      </c>
    </row>
    <row r="582" spans="2:11" x14ac:dyDescent="0.2">
      <c r="B582" t="s">
        <v>3</v>
      </c>
      <c r="C582" s="2" t="s">
        <v>258</v>
      </c>
      <c r="D582" t="s">
        <v>259</v>
      </c>
      <c r="E582" t="s">
        <v>290</v>
      </c>
      <c r="F582">
        <v>0</v>
      </c>
      <c r="G582" t="s">
        <v>125</v>
      </c>
      <c r="H582" t="s">
        <v>125</v>
      </c>
      <c r="I582" t="s">
        <v>125</v>
      </c>
      <c r="J582" t="s">
        <v>125</v>
      </c>
      <c r="K582" t="s">
        <v>125</v>
      </c>
    </row>
    <row r="583" spans="2:11" x14ac:dyDescent="0.2">
      <c r="B583" t="s">
        <v>3</v>
      </c>
      <c r="C583" s="2" t="s">
        <v>260</v>
      </c>
      <c r="D583" t="s">
        <v>366</v>
      </c>
      <c r="E583" t="s">
        <v>290</v>
      </c>
      <c r="F583">
        <v>194131.17</v>
      </c>
      <c r="G583">
        <v>242500.88</v>
      </c>
      <c r="H583">
        <v>177059.55</v>
      </c>
      <c r="I583">
        <v>167294.72</v>
      </c>
      <c r="J583">
        <v>184739.57</v>
      </c>
      <c r="K583">
        <v>290.7</v>
      </c>
    </row>
    <row r="584" spans="2:11" x14ac:dyDescent="0.2">
      <c r="B584" t="s">
        <v>3</v>
      </c>
      <c r="C584" s="2" t="s">
        <v>261</v>
      </c>
      <c r="D584" t="s">
        <v>381</v>
      </c>
      <c r="E584" t="s">
        <v>290</v>
      </c>
      <c r="F584">
        <v>39224.78</v>
      </c>
      <c r="G584">
        <v>51018.19</v>
      </c>
      <c r="H584" t="s">
        <v>125</v>
      </c>
      <c r="I584" t="s">
        <v>125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262</v>
      </c>
      <c r="D585" t="s">
        <v>367</v>
      </c>
      <c r="E585" t="s">
        <v>290</v>
      </c>
      <c r="F585">
        <v>232665.29</v>
      </c>
      <c r="G585">
        <v>249777.88</v>
      </c>
      <c r="H585">
        <v>215850.59</v>
      </c>
      <c r="I585">
        <v>217168.27</v>
      </c>
      <c r="J585">
        <v>186621.81</v>
      </c>
      <c r="K585">
        <v>120343.4</v>
      </c>
    </row>
    <row r="586" spans="2:11" x14ac:dyDescent="0.2">
      <c r="B586" t="s">
        <v>3</v>
      </c>
      <c r="C586" s="2" t="s">
        <v>113</v>
      </c>
      <c r="D586" t="s">
        <v>114</v>
      </c>
      <c r="E586" t="s">
        <v>292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 x14ac:dyDescent="0.2">
      <c r="B587" t="s">
        <v>3</v>
      </c>
      <c r="C587" s="2" t="s">
        <v>115</v>
      </c>
      <c r="D587" t="s">
        <v>116</v>
      </c>
      <c r="E587" t="s">
        <v>291</v>
      </c>
      <c r="F587">
        <v>394647.67</v>
      </c>
      <c r="G587">
        <v>439562.54</v>
      </c>
      <c r="H587">
        <v>325201.90000000002</v>
      </c>
      <c r="I587">
        <v>230165.53</v>
      </c>
      <c r="J587">
        <v>364870.64</v>
      </c>
      <c r="K587">
        <v>339677.09</v>
      </c>
    </row>
    <row r="588" spans="2:11" x14ac:dyDescent="0.2">
      <c r="B588" t="s">
        <v>3</v>
      </c>
      <c r="C588" s="2" t="s">
        <v>117</v>
      </c>
      <c r="D588" t="s">
        <v>118</v>
      </c>
      <c r="E588" t="s">
        <v>292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129</v>
      </c>
      <c r="D589" t="s">
        <v>127</v>
      </c>
      <c r="E589" t="s">
        <v>292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 x14ac:dyDescent="0.2">
      <c r="B590" t="s">
        <v>426</v>
      </c>
      <c r="C590" s="2" t="s">
        <v>101</v>
      </c>
      <c r="D590" t="s">
        <v>416</v>
      </c>
      <c r="E590" t="s">
        <v>291</v>
      </c>
      <c r="F590">
        <v>2293730.2400000002</v>
      </c>
      <c r="G590">
        <v>5962970.4000000004</v>
      </c>
      <c r="H590">
        <v>5028632.5599999996</v>
      </c>
      <c r="I590">
        <v>4988942.2</v>
      </c>
      <c r="J590">
        <v>4976886.76</v>
      </c>
      <c r="K590">
        <v>6813655.9699999997</v>
      </c>
    </row>
    <row r="591" spans="2:11" x14ac:dyDescent="0.2">
      <c r="B591" t="s">
        <v>426</v>
      </c>
      <c r="C591" s="2" t="s">
        <v>78</v>
      </c>
      <c r="D591" t="s">
        <v>415</v>
      </c>
      <c r="E591" t="s">
        <v>291</v>
      </c>
      <c r="F591">
        <v>1796764.96</v>
      </c>
      <c r="G591">
        <v>5314442.6900000004</v>
      </c>
      <c r="H591">
        <v>5310840.87</v>
      </c>
      <c r="I591">
        <v>4443664.2699999996</v>
      </c>
      <c r="J591">
        <v>5581383.54</v>
      </c>
      <c r="K591">
        <v>5220025.87</v>
      </c>
    </row>
    <row r="593" spans="2:11" x14ac:dyDescent="0.2">
      <c r="B593" t="s">
        <v>458</v>
      </c>
      <c r="C593" s="2" t="s">
        <v>368</v>
      </c>
      <c r="D593" t="s">
        <v>369</v>
      </c>
    </row>
    <row r="595" spans="2:11" x14ac:dyDescent="0.2">
      <c r="B595" t="s">
        <v>316</v>
      </c>
      <c r="C595" s="2" t="s">
        <v>8</v>
      </c>
      <c r="D595" t="s">
        <v>9</v>
      </c>
      <c r="E595" t="s">
        <v>289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318</v>
      </c>
      <c r="C596" s="2" t="s">
        <v>346</v>
      </c>
      <c r="D596" t="s">
        <v>347</v>
      </c>
      <c r="E596" t="s">
        <v>348</v>
      </c>
      <c r="F596" t="s">
        <v>349</v>
      </c>
      <c r="G596" t="s">
        <v>349</v>
      </c>
      <c r="H596" t="s">
        <v>349</v>
      </c>
      <c r="I596" t="s">
        <v>349</v>
      </c>
      <c r="J596" t="s">
        <v>349</v>
      </c>
      <c r="K596" t="s">
        <v>349</v>
      </c>
    </row>
    <row r="597" spans="2:11" x14ac:dyDescent="0.2">
      <c r="B597" t="s">
        <v>1</v>
      </c>
      <c r="C597" s="2" t="s">
        <v>149</v>
      </c>
      <c r="D597" t="s">
        <v>150</v>
      </c>
      <c r="E597" t="s">
        <v>290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414</v>
      </c>
      <c r="E598" t="s">
        <v>291</v>
      </c>
      <c r="F598">
        <v>28</v>
      </c>
      <c r="G598">
        <v>20</v>
      </c>
      <c r="H598">
        <v>27</v>
      </c>
      <c r="I598">
        <v>14</v>
      </c>
      <c r="J598">
        <v>22</v>
      </c>
      <c r="K598">
        <v>18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290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151</v>
      </c>
      <c r="D600" t="s">
        <v>152</v>
      </c>
      <c r="E600" t="s">
        <v>290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153</v>
      </c>
      <c r="D601" t="s">
        <v>154</v>
      </c>
      <c r="E601" t="s">
        <v>290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291</v>
      </c>
      <c r="F602">
        <v>15</v>
      </c>
      <c r="G602">
        <v>10</v>
      </c>
      <c r="H602">
        <v>12</v>
      </c>
      <c r="I602">
        <v>12</v>
      </c>
      <c r="J602">
        <v>18</v>
      </c>
      <c r="K602">
        <v>2</v>
      </c>
    </row>
    <row r="603" spans="2:11" x14ac:dyDescent="0.2">
      <c r="B603" t="s">
        <v>1</v>
      </c>
      <c r="C603" s="2" t="s">
        <v>155</v>
      </c>
      <c r="D603" t="s">
        <v>156</v>
      </c>
      <c r="E603" t="s">
        <v>290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157</v>
      </c>
      <c r="D604" t="s">
        <v>158</v>
      </c>
      <c r="E604" t="s">
        <v>290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159</v>
      </c>
      <c r="D605" t="s">
        <v>160</v>
      </c>
      <c r="E605" t="s">
        <v>290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291</v>
      </c>
      <c r="F606" t="s">
        <v>125</v>
      </c>
      <c r="G606" t="s">
        <v>125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161</v>
      </c>
      <c r="D607" t="s">
        <v>162</v>
      </c>
      <c r="E607" t="s">
        <v>290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291</v>
      </c>
      <c r="F608">
        <v>12</v>
      </c>
      <c r="G608">
        <v>14</v>
      </c>
      <c r="H608">
        <v>8</v>
      </c>
      <c r="I608">
        <v>7</v>
      </c>
      <c r="J608">
        <v>7</v>
      </c>
      <c r="K608">
        <v>0</v>
      </c>
    </row>
    <row r="609" spans="2:11" x14ac:dyDescent="0.2">
      <c r="B609" t="s">
        <v>1</v>
      </c>
      <c r="C609" s="2" t="s">
        <v>163</v>
      </c>
      <c r="D609" t="s">
        <v>164</v>
      </c>
      <c r="E609" t="s">
        <v>290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290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165</v>
      </c>
      <c r="D611" t="s">
        <v>166</v>
      </c>
      <c r="E611" t="s">
        <v>290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167</v>
      </c>
      <c r="D612" t="s">
        <v>168</v>
      </c>
      <c r="E612" t="s">
        <v>290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169</v>
      </c>
      <c r="D613" t="s">
        <v>170</v>
      </c>
      <c r="E613" t="s">
        <v>290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291</v>
      </c>
      <c r="F614">
        <v>0</v>
      </c>
      <c r="G614">
        <v>0</v>
      </c>
      <c r="H614">
        <v>2</v>
      </c>
      <c r="I614">
        <v>2</v>
      </c>
      <c r="J614">
        <v>0</v>
      </c>
      <c r="K614">
        <v>0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290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171</v>
      </c>
      <c r="D616" t="s">
        <v>172</v>
      </c>
      <c r="E616" t="s">
        <v>290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173</v>
      </c>
      <c r="D617" t="s">
        <v>174</v>
      </c>
      <c r="E617" t="s">
        <v>290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382</v>
      </c>
      <c r="E618" t="s">
        <v>291</v>
      </c>
      <c r="F618">
        <v>2</v>
      </c>
      <c r="G618">
        <v>0</v>
      </c>
      <c r="H618">
        <v>0</v>
      </c>
      <c r="I618" t="s">
        <v>125</v>
      </c>
      <c r="J618" t="s">
        <v>125</v>
      </c>
      <c r="K618" t="s">
        <v>125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291</v>
      </c>
      <c r="F619">
        <v>14</v>
      </c>
      <c r="G619">
        <v>9</v>
      </c>
      <c r="H619">
        <v>6</v>
      </c>
      <c r="I619">
        <v>0</v>
      </c>
      <c r="J619">
        <v>20</v>
      </c>
      <c r="K619">
        <v>0</v>
      </c>
    </row>
    <row r="620" spans="2:11" x14ac:dyDescent="0.2">
      <c r="B620" t="s">
        <v>1</v>
      </c>
      <c r="C620" s="2" t="s">
        <v>175</v>
      </c>
      <c r="D620" t="s">
        <v>176</v>
      </c>
      <c r="E620" t="s">
        <v>290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177</v>
      </c>
      <c r="D621" t="s">
        <v>178</v>
      </c>
      <c r="E621" t="s">
        <v>290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179</v>
      </c>
      <c r="D622" t="s">
        <v>180</v>
      </c>
      <c r="E622" t="s">
        <v>290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290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383</v>
      </c>
      <c r="E624" t="s">
        <v>291</v>
      </c>
      <c r="F624">
        <v>9</v>
      </c>
      <c r="G624">
        <v>11</v>
      </c>
      <c r="H624">
        <v>8</v>
      </c>
      <c r="I624">
        <v>0</v>
      </c>
      <c r="J624">
        <v>10</v>
      </c>
      <c r="K624">
        <v>3</v>
      </c>
    </row>
    <row r="625" spans="2:11" x14ac:dyDescent="0.2">
      <c r="B625" t="s">
        <v>1</v>
      </c>
      <c r="C625" s="2" t="s">
        <v>181</v>
      </c>
      <c r="D625" t="s">
        <v>182</v>
      </c>
      <c r="E625" t="s">
        <v>290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183</v>
      </c>
      <c r="D626" t="s">
        <v>184</v>
      </c>
      <c r="E626" t="s">
        <v>290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185</v>
      </c>
      <c r="D627" t="s">
        <v>186</v>
      </c>
      <c r="E627" t="s">
        <v>290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187</v>
      </c>
      <c r="D628" t="s">
        <v>188</v>
      </c>
      <c r="E628" t="s">
        <v>290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189</v>
      </c>
      <c r="D629" t="s">
        <v>190</v>
      </c>
      <c r="E629" t="s">
        <v>290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191</v>
      </c>
      <c r="D630" t="s">
        <v>192</v>
      </c>
      <c r="E630" t="s">
        <v>290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384</v>
      </c>
      <c r="E631" t="s">
        <v>291</v>
      </c>
      <c r="F631">
        <v>36</v>
      </c>
      <c r="G631">
        <v>65</v>
      </c>
      <c r="H631">
        <v>42</v>
      </c>
      <c r="I631">
        <v>26</v>
      </c>
      <c r="J631">
        <v>2</v>
      </c>
      <c r="K631">
        <v>1</v>
      </c>
    </row>
    <row r="632" spans="2:11" x14ac:dyDescent="0.2">
      <c r="B632" t="s">
        <v>1</v>
      </c>
      <c r="C632" s="2" t="s">
        <v>193</v>
      </c>
      <c r="D632" t="s">
        <v>194</v>
      </c>
      <c r="E632" t="s">
        <v>290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195</v>
      </c>
      <c r="D633" t="s">
        <v>196</v>
      </c>
      <c r="E633" t="s">
        <v>290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290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197</v>
      </c>
      <c r="D635" t="s">
        <v>198</v>
      </c>
      <c r="E635" t="s">
        <v>290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199</v>
      </c>
      <c r="D636" t="s">
        <v>200</v>
      </c>
      <c r="E636" t="s">
        <v>290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290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201</v>
      </c>
      <c r="D638" t="s">
        <v>202</v>
      </c>
      <c r="E638" t="s">
        <v>290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291</v>
      </c>
      <c r="F639">
        <v>65</v>
      </c>
      <c r="G639">
        <v>0</v>
      </c>
      <c r="H639">
        <v>0</v>
      </c>
      <c r="I639" t="s">
        <v>125</v>
      </c>
      <c r="J639" t="s">
        <v>125</v>
      </c>
      <c r="K639" t="s">
        <v>125</v>
      </c>
    </row>
    <row r="640" spans="2:11" x14ac:dyDescent="0.2">
      <c r="B640" t="s">
        <v>1</v>
      </c>
      <c r="C640" s="2" t="s">
        <v>203</v>
      </c>
      <c r="D640" t="s">
        <v>204</v>
      </c>
      <c r="E640" t="s">
        <v>290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291</v>
      </c>
      <c r="F641">
        <v>3</v>
      </c>
      <c r="G641">
        <v>1</v>
      </c>
      <c r="H641">
        <v>9</v>
      </c>
      <c r="I641">
        <v>5</v>
      </c>
      <c r="J641">
        <v>11</v>
      </c>
      <c r="K641">
        <v>0</v>
      </c>
    </row>
    <row r="642" spans="2:11" x14ac:dyDescent="0.2">
      <c r="B642" t="s">
        <v>1</v>
      </c>
      <c r="C642" s="2" t="s">
        <v>205</v>
      </c>
      <c r="D642" t="s">
        <v>206</v>
      </c>
      <c r="E642" t="s">
        <v>290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207</v>
      </c>
      <c r="D643" t="s">
        <v>208</v>
      </c>
      <c r="E643" t="s">
        <v>290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209</v>
      </c>
      <c r="D644" t="s">
        <v>210</v>
      </c>
      <c r="E644" t="s">
        <v>290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211</v>
      </c>
      <c r="D645" t="s">
        <v>212</v>
      </c>
      <c r="E645" t="s">
        <v>290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270</v>
      </c>
      <c r="D646" t="s">
        <v>271</v>
      </c>
      <c r="E646" t="s">
        <v>292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268</v>
      </c>
      <c r="D647" t="s">
        <v>269</v>
      </c>
      <c r="E647" t="s">
        <v>290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213</v>
      </c>
      <c r="D648" t="s">
        <v>214</v>
      </c>
      <c r="E648" t="s">
        <v>290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215</v>
      </c>
      <c r="D649" t="s">
        <v>216</v>
      </c>
      <c r="E649" t="s">
        <v>290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217</v>
      </c>
      <c r="D650" t="s">
        <v>375</v>
      </c>
      <c r="E650" t="s">
        <v>290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218</v>
      </c>
      <c r="D651" t="s">
        <v>219</v>
      </c>
      <c r="E651" t="s">
        <v>290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220</v>
      </c>
      <c r="D652" t="s">
        <v>342</v>
      </c>
      <c r="E652" t="s">
        <v>290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221</v>
      </c>
      <c r="D653" t="s">
        <v>343</v>
      </c>
      <c r="E653" t="s">
        <v>290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222</v>
      </c>
      <c r="D654" t="s">
        <v>344</v>
      </c>
      <c r="E654" t="s">
        <v>292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223</v>
      </c>
      <c r="D655" t="s">
        <v>224</v>
      </c>
      <c r="E655" t="s">
        <v>290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272</v>
      </c>
      <c r="D656" t="s">
        <v>273</v>
      </c>
      <c r="E656" t="s">
        <v>292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225</v>
      </c>
      <c r="D657" t="s">
        <v>226</v>
      </c>
      <c r="E657" t="s">
        <v>290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227</v>
      </c>
      <c r="D658" t="s">
        <v>228</v>
      </c>
      <c r="E658" t="s">
        <v>290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229</v>
      </c>
      <c r="D659" t="s">
        <v>385</v>
      </c>
      <c r="E659" t="s">
        <v>290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230</v>
      </c>
      <c r="D660" t="s">
        <v>386</v>
      </c>
      <c r="E660" t="s">
        <v>290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263</v>
      </c>
      <c r="D661" t="s">
        <v>264</v>
      </c>
      <c r="E661" t="s">
        <v>290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293</v>
      </c>
      <c r="C662" s="2" t="s">
        <v>274</v>
      </c>
      <c r="D662" t="s">
        <v>275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231</v>
      </c>
      <c r="D663" t="s">
        <v>232</v>
      </c>
      <c r="E663" t="s">
        <v>290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276</v>
      </c>
      <c r="D664" t="s">
        <v>277</v>
      </c>
      <c r="E664" t="s">
        <v>292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361</v>
      </c>
      <c r="E665" t="s">
        <v>290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291</v>
      </c>
      <c r="F666">
        <v>11</v>
      </c>
      <c r="G666">
        <v>13</v>
      </c>
      <c r="H666">
        <v>13</v>
      </c>
      <c r="I666">
        <v>14</v>
      </c>
      <c r="J666">
        <v>9</v>
      </c>
      <c r="K666">
        <v>8</v>
      </c>
    </row>
    <row r="667" spans="2:11" x14ac:dyDescent="0.2">
      <c r="B667" t="s">
        <v>2</v>
      </c>
      <c r="C667" s="2" t="s">
        <v>233</v>
      </c>
      <c r="D667" t="s">
        <v>234</v>
      </c>
      <c r="E667" t="s">
        <v>290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291</v>
      </c>
      <c r="F668">
        <v>4</v>
      </c>
      <c r="G668">
        <v>6</v>
      </c>
      <c r="H668">
        <v>9</v>
      </c>
      <c r="I668">
        <v>0</v>
      </c>
      <c r="J668">
        <v>0</v>
      </c>
      <c r="K668">
        <v>3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291</v>
      </c>
      <c r="F669">
        <v>62</v>
      </c>
      <c r="G669">
        <v>0</v>
      </c>
      <c r="H669">
        <v>0</v>
      </c>
      <c r="I669" t="s">
        <v>125</v>
      </c>
      <c r="J669" t="s">
        <v>125</v>
      </c>
      <c r="K669" t="s">
        <v>125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291</v>
      </c>
      <c r="F670">
        <v>51</v>
      </c>
      <c r="G670">
        <v>30</v>
      </c>
      <c r="H670">
        <v>42</v>
      </c>
      <c r="I670">
        <v>26</v>
      </c>
      <c r="J670">
        <v>15</v>
      </c>
      <c r="K670">
        <v>4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291</v>
      </c>
      <c r="F671">
        <v>8</v>
      </c>
      <c r="G671">
        <v>4</v>
      </c>
      <c r="H671">
        <v>5</v>
      </c>
      <c r="I671">
        <v>5</v>
      </c>
      <c r="J671">
        <v>4</v>
      </c>
      <c r="K671">
        <v>3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291</v>
      </c>
      <c r="F672">
        <v>13</v>
      </c>
      <c r="G672">
        <v>17</v>
      </c>
      <c r="H672">
        <v>3</v>
      </c>
      <c r="I672">
        <v>10</v>
      </c>
      <c r="J672">
        <v>5</v>
      </c>
      <c r="K672">
        <v>0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291</v>
      </c>
      <c r="F673">
        <v>67</v>
      </c>
      <c r="G673">
        <v>89</v>
      </c>
      <c r="H673">
        <v>86</v>
      </c>
      <c r="I673">
        <v>49</v>
      </c>
      <c r="J673">
        <v>40</v>
      </c>
      <c r="K673">
        <v>0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291</v>
      </c>
      <c r="F674">
        <v>2</v>
      </c>
      <c r="G674">
        <v>7</v>
      </c>
      <c r="H674">
        <v>1</v>
      </c>
      <c r="I674">
        <v>14</v>
      </c>
      <c r="J674">
        <v>3</v>
      </c>
      <c r="K674">
        <v>4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290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291</v>
      </c>
      <c r="F676">
        <v>7</v>
      </c>
      <c r="G676">
        <v>4</v>
      </c>
      <c r="H676">
        <v>3</v>
      </c>
      <c r="I676">
        <v>3</v>
      </c>
      <c r="J676">
        <v>0</v>
      </c>
      <c r="K676">
        <v>0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291</v>
      </c>
      <c r="F677">
        <v>4</v>
      </c>
      <c r="G677">
        <v>0</v>
      </c>
      <c r="H677">
        <v>0</v>
      </c>
      <c r="I677">
        <v>1</v>
      </c>
      <c r="J677">
        <v>1</v>
      </c>
      <c r="K677">
        <v>0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291</v>
      </c>
      <c r="F678">
        <v>1</v>
      </c>
      <c r="G678">
        <v>0</v>
      </c>
      <c r="H678">
        <v>1</v>
      </c>
      <c r="I678">
        <v>0</v>
      </c>
      <c r="J678">
        <v>0</v>
      </c>
      <c r="K678">
        <v>0</v>
      </c>
    </row>
    <row r="679" spans="2:11" x14ac:dyDescent="0.2">
      <c r="B679" t="s">
        <v>2</v>
      </c>
      <c r="C679" s="2" t="s">
        <v>235</v>
      </c>
      <c r="D679" t="s">
        <v>236</v>
      </c>
      <c r="E679" t="s">
        <v>290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291</v>
      </c>
      <c r="F680">
        <v>0</v>
      </c>
      <c r="G680">
        <v>3</v>
      </c>
      <c r="H680">
        <v>2</v>
      </c>
      <c r="I680">
        <v>0</v>
      </c>
      <c r="J680">
        <v>0</v>
      </c>
      <c r="K680" t="s">
        <v>125</v>
      </c>
    </row>
    <row r="681" spans="2:11" x14ac:dyDescent="0.2">
      <c r="B681" t="s">
        <v>2</v>
      </c>
      <c r="C681" s="2" t="s">
        <v>237</v>
      </c>
      <c r="D681" t="s">
        <v>238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291</v>
      </c>
      <c r="F682">
        <v>0</v>
      </c>
      <c r="G682">
        <v>0</v>
      </c>
      <c r="H682">
        <v>0</v>
      </c>
      <c r="I682">
        <v>0</v>
      </c>
      <c r="J682">
        <v>2</v>
      </c>
      <c r="K682">
        <v>0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291</v>
      </c>
      <c r="F683">
        <v>61</v>
      </c>
      <c r="G683">
        <v>22</v>
      </c>
      <c r="H683">
        <v>29</v>
      </c>
      <c r="I683">
        <v>3</v>
      </c>
      <c r="J683">
        <v>19</v>
      </c>
      <c r="K683">
        <v>0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291</v>
      </c>
      <c r="F684">
        <v>8</v>
      </c>
      <c r="G684">
        <v>5</v>
      </c>
      <c r="H684">
        <v>6</v>
      </c>
      <c r="I684">
        <v>4</v>
      </c>
      <c r="J684">
        <v>3</v>
      </c>
      <c r="K684">
        <v>1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291</v>
      </c>
      <c r="F685">
        <v>1</v>
      </c>
      <c r="G685">
        <v>1</v>
      </c>
      <c r="H685">
        <v>0</v>
      </c>
      <c r="I685">
        <v>0</v>
      </c>
      <c r="J685">
        <v>0</v>
      </c>
      <c r="K685">
        <v>0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291</v>
      </c>
      <c r="F686">
        <v>27</v>
      </c>
      <c r="G686">
        <v>27</v>
      </c>
      <c r="H686">
        <v>15</v>
      </c>
      <c r="I686">
        <v>13</v>
      </c>
      <c r="J686">
        <v>8</v>
      </c>
      <c r="K686">
        <v>1</v>
      </c>
    </row>
    <row r="687" spans="2:11" x14ac:dyDescent="0.2">
      <c r="B687" t="s">
        <v>2</v>
      </c>
      <c r="C687" s="2" t="s">
        <v>75</v>
      </c>
      <c r="D687" t="s">
        <v>448</v>
      </c>
      <c r="E687" t="s">
        <v>291</v>
      </c>
      <c r="F687">
        <v>131</v>
      </c>
      <c r="G687">
        <v>158</v>
      </c>
      <c r="H687">
        <v>125</v>
      </c>
      <c r="I687">
        <v>61</v>
      </c>
      <c r="J687">
        <v>81</v>
      </c>
      <c r="K687">
        <v>17</v>
      </c>
    </row>
    <row r="688" spans="2:11" x14ac:dyDescent="0.2">
      <c r="B688" t="s">
        <v>2</v>
      </c>
      <c r="C688" s="2" t="s">
        <v>76</v>
      </c>
      <c r="D688" t="s">
        <v>362</v>
      </c>
      <c r="E688" t="s">
        <v>291</v>
      </c>
      <c r="F688">
        <v>15</v>
      </c>
      <c r="G688">
        <v>8</v>
      </c>
      <c r="H688">
        <v>22</v>
      </c>
      <c r="I688">
        <v>12</v>
      </c>
      <c r="J688">
        <v>10</v>
      </c>
      <c r="K688">
        <v>16</v>
      </c>
    </row>
    <row r="689" spans="2:11" x14ac:dyDescent="0.2">
      <c r="B689" t="s">
        <v>2</v>
      </c>
      <c r="C689" s="2" t="s">
        <v>77</v>
      </c>
      <c r="D689" t="s">
        <v>363</v>
      </c>
      <c r="E689" t="s">
        <v>291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239</v>
      </c>
      <c r="D690" t="s">
        <v>240</v>
      </c>
      <c r="E690" t="s">
        <v>290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291</v>
      </c>
      <c r="F691">
        <v>63</v>
      </c>
      <c r="G691">
        <v>83</v>
      </c>
      <c r="H691">
        <v>72</v>
      </c>
      <c r="I691">
        <v>59</v>
      </c>
      <c r="J691">
        <v>62</v>
      </c>
      <c r="K691">
        <v>32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291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2</v>
      </c>
      <c r="C693" s="2" t="s">
        <v>241</v>
      </c>
      <c r="D693" t="s">
        <v>242</v>
      </c>
      <c r="E693" t="s">
        <v>292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265</v>
      </c>
      <c r="D694" t="s">
        <v>266</v>
      </c>
      <c r="E694" t="s">
        <v>292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278</v>
      </c>
      <c r="D695" t="s">
        <v>279</v>
      </c>
      <c r="E695" t="s">
        <v>292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243</v>
      </c>
      <c r="D696" t="s">
        <v>244</v>
      </c>
      <c r="E696" t="s">
        <v>292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245</v>
      </c>
      <c r="D697" t="s">
        <v>246</v>
      </c>
      <c r="E697" t="s">
        <v>292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247</v>
      </c>
      <c r="D698" t="s">
        <v>248</v>
      </c>
      <c r="E698" t="s">
        <v>290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280</v>
      </c>
      <c r="D699" t="s">
        <v>281</v>
      </c>
      <c r="E699" t="s">
        <v>292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282</v>
      </c>
      <c r="D700" t="s">
        <v>283</v>
      </c>
      <c r="E700" t="s">
        <v>292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249</v>
      </c>
      <c r="D701" t="s">
        <v>250</v>
      </c>
      <c r="E701" t="s">
        <v>290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251</v>
      </c>
      <c r="D702" t="s">
        <v>252</v>
      </c>
      <c r="E702" t="s">
        <v>292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284</v>
      </c>
      <c r="D703" t="s">
        <v>285</v>
      </c>
      <c r="E703" t="s">
        <v>292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286</v>
      </c>
      <c r="D704" t="s">
        <v>287</v>
      </c>
      <c r="E704" t="s">
        <v>292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390</v>
      </c>
      <c r="E705" t="s">
        <v>292</v>
      </c>
      <c r="F705" t="s">
        <v>125</v>
      </c>
      <c r="G705" t="s">
        <v>125</v>
      </c>
      <c r="H705" t="s">
        <v>125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291</v>
      </c>
      <c r="F706">
        <v>14</v>
      </c>
      <c r="G706">
        <v>11</v>
      </c>
      <c r="H706">
        <v>26</v>
      </c>
      <c r="I706">
        <v>17</v>
      </c>
      <c r="J706">
        <v>13</v>
      </c>
      <c r="K706">
        <v>3</v>
      </c>
    </row>
    <row r="707" spans="2:11" x14ac:dyDescent="0.2">
      <c r="B707" t="s">
        <v>2</v>
      </c>
      <c r="C707" s="2" t="s">
        <v>86</v>
      </c>
      <c r="D707" t="s">
        <v>387</v>
      </c>
      <c r="E707" t="s">
        <v>290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288</v>
      </c>
      <c r="D708" t="s">
        <v>417</v>
      </c>
      <c r="E708" t="s">
        <v>290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388</v>
      </c>
      <c r="E709" t="s">
        <v>291</v>
      </c>
      <c r="F709">
        <v>3</v>
      </c>
      <c r="G709">
        <v>6</v>
      </c>
      <c r="H709">
        <v>0</v>
      </c>
      <c r="I709">
        <v>0</v>
      </c>
      <c r="J709">
        <v>2</v>
      </c>
      <c r="K709">
        <v>4</v>
      </c>
    </row>
    <row r="710" spans="2:11" x14ac:dyDescent="0.2">
      <c r="B710" t="s">
        <v>3</v>
      </c>
      <c r="C710" s="2" t="s">
        <v>88</v>
      </c>
      <c r="D710" t="s">
        <v>89</v>
      </c>
      <c r="E710" t="s">
        <v>291</v>
      </c>
      <c r="F710">
        <v>1</v>
      </c>
      <c r="G710">
        <v>2</v>
      </c>
      <c r="H710">
        <v>5</v>
      </c>
      <c r="I710">
        <v>1</v>
      </c>
      <c r="J710">
        <v>5</v>
      </c>
      <c r="K710">
        <v>8</v>
      </c>
    </row>
    <row r="711" spans="2:11" x14ac:dyDescent="0.2">
      <c r="B711" t="s">
        <v>3</v>
      </c>
      <c r="C711" s="2" t="s">
        <v>90</v>
      </c>
      <c r="D711" t="s">
        <v>91</v>
      </c>
      <c r="E711" t="s">
        <v>291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">
      <c r="B712" t="s">
        <v>3</v>
      </c>
      <c r="C712" s="2" t="s">
        <v>92</v>
      </c>
      <c r="D712" t="s">
        <v>93</v>
      </c>
      <c r="E712" t="s">
        <v>291</v>
      </c>
      <c r="F712">
        <v>32</v>
      </c>
      <c r="G712">
        <v>22</v>
      </c>
      <c r="H712">
        <v>23</v>
      </c>
      <c r="I712">
        <v>20</v>
      </c>
      <c r="J712">
        <v>9</v>
      </c>
      <c r="K712">
        <v>4</v>
      </c>
    </row>
    <row r="713" spans="2:11" x14ac:dyDescent="0.2">
      <c r="B713" t="s">
        <v>3</v>
      </c>
      <c r="C713" s="2" t="s">
        <v>94</v>
      </c>
      <c r="D713" t="s">
        <v>95</v>
      </c>
      <c r="E713" t="s">
        <v>291</v>
      </c>
      <c r="F713">
        <v>0</v>
      </c>
      <c r="G713">
        <v>1</v>
      </c>
      <c r="H713">
        <v>3</v>
      </c>
      <c r="I713">
        <v>1</v>
      </c>
      <c r="J713">
        <v>0</v>
      </c>
      <c r="K713">
        <v>0</v>
      </c>
    </row>
    <row r="714" spans="2:11" x14ac:dyDescent="0.2">
      <c r="B714" t="s">
        <v>3</v>
      </c>
      <c r="C714" s="2" t="s">
        <v>253</v>
      </c>
      <c r="D714" t="s">
        <v>376</v>
      </c>
      <c r="E714" t="s">
        <v>290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 x14ac:dyDescent="0.2">
      <c r="B715" t="s">
        <v>3</v>
      </c>
      <c r="C715" s="2" t="s">
        <v>96</v>
      </c>
      <c r="D715" t="s">
        <v>97</v>
      </c>
      <c r="E715" t="s">
        <v>291</v>
      </c>
      <c r="F715">
        <v>0</v>
      </c>
      <c r="G715">
        <v>9</v>
      </c>
      <c r="H715">
        <v>3</v>
      </c>
      <c r="I715">
        <v>5</v>
      </c>
      <c r="J715">
        <v>3</v>
      </c>
      <c r="K715">
        <v>0</v>
      </c>
    </row>
    <row r="716" spans="2:11" x14ac:dyDescent="0.2">
      <c r="B716" t="s">
        <v>3</v>
      </c>
      <c r="C716" s="2" t="s">
        <v>98</v>
      </c>
      <c r="D716" t="s">
        <v>99</v>
      </c>
      <c r="E716" t="s">
        <v>291</v>
      </c>
      <c r="F716">
        <v>28</v>
      </c>
      <c r="G716">
        <v>8</v>
      </c>
      <c r="H716">
        <v>11</v>
      </c>
      <c r="I716">
        <v>32</v>
      </c>
      <c r="J716">
        <v>23</v>
      </c>
      <c r="K716">
        <v>14</v>
      </c>
    </row>
    <row r="717" spans="2:11" x14ac:dyDescent="0.2">
      <c r="B717" t="s">
        <v>3</v>
      </c>
      <c r="C717" s="2" t="s">
        <v>100</v>
      </c>
      <c r="D717" t="s">
        <v>377</v>
      </c>
      <c r="E717" t="s">
        <v>290</v>
      </c>
      <c r="F717" t="s">
        <v>125</v>
      </c>
      <c r="G717" t="s">
        <v>125</v>
      </c>
      <c r="H717" t="s">
        <v>125</v>
      </c>
      <c r="I717" t="s">
        <v>125</v>
      </c>
      <c r="J717" t="s">
        <v>125</v>
      </c>
      <c r="K717" t="s">
        <v>125</v>
      </c>
    </row>
    <row r="718" spans="2:11" x14ac:dyDescent="0.2">
      <c r="B718" t="s">
        <v>3</v>
      </c>
      <c r="C718" s="2" t="s">
        <v>254</v>
      </c>
      <c r="D718" t="s">
        <v>364</v>
      </c>
      <c r="E718" t="s">
        <v>290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 x14ac:dyDescent="0.2">
      <c r="B719" t="s">
        <v>3</v>
      </c>
      <c r="C719" s="2" t="s">
        <v>102</v>
      </c>
      <c r="D719" t="s">
        <v>103</v>
      </c>
      <c r="E719" t="s">
        <v>291</v>
      </c>
      <c r="F719">
        <v>12</v>
      </c>
      <c r="G719">
        <v>10</v>
      </c>
      <c r="H719">
        <v>16</v>
      </c>
      <c r="I719">
        <v>13</v>
      </c>
      <c r="J719">
        <v>13</v>
      </c>
      <c r="K719">
        <v>9</v>
      </c>
    </row>
    <row r="720" spans="2:11" x14ac:dyDescent="0.2">
      <c r="B720" t="s">
        <v>3</v>
      </c>
      <c r="C720" s="2" t="s">
        <v>104</v>
      </c>
      <c r="D720" t="s">
        <v>378</v>
      </c>
      <c r="E720" t="s">
        <v>291</v>
      </c>
      <c r="F720" t="s">
        <v>125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105</v>
      </c>
      <c r="D721" t="s">
        <v>421</v>
      </c>
      <c r="E721" t="s">
        <v>290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 x14ac:dyDescent="0.2">
      <c r="B722" t="s">
        <v>3</v>
      </c>
      <c r="C722" s="2" t="s">
        <v>255</v>
      </c>
      <c r="D722" t="s">
        <v>379</v>
      </c>
      <c r="E722" t="s">
        <v>291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106</v>
      </c>
      <c r="D723" t="s">
        <v>107</v>
      </c>
      <c r="E723" t="s">
        <v>291</v>
      </c>
      <c r="F723">
        <v>0</v>
      </c>
      <c r="G723">
        <v>0</v>
      </c>
      <c r="H723">
        <v>1</v>
      </c>
      <c r="I723">
        <v>0</v>
      </c>
      <c r="J723">
        <v>0</v>
      </c>
      <c r="K723">
        <v>0</v>
      </c>
    </row>
    <row r="724" spans="2:11" x14ac:dyDescent="0.2">
      <c r="B724" t="s">
        <v>3</v>
      </c>
      <c r="C724" s="2" t="s">
        <v>256</v>
      </c>
      <c r="D724" t="s">
        <v>365</v>
      </c>
      <c r="E724" t="s">
        <v>290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257</v>
      </c>
      <c r="D725" t="s">
        <v>380</v>
      </c>
      <c r="E725" t="s">
        <v>290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 x14ac:dyDescent="0.2">
      <c r="B726" t="s">
        <v>3</v>
      </c>
      <c r="C726" s="2" t="s">
        <v>108</v>
      </c>
      <c r="D726" t="s">
        <v>422</v>
      </c>
      <c r="E726" t="s">
        <v>291</v>
      </c>
      <c r="F726">
        <v>22</v>
      </c>
      <c r="G726">
        <v>0</v>
      </c>
      <c r="H726">
        <v>36</v>
      </c>
      <c r="I726">
        <v>24</v>
      </c>
      <c r="J726">
        <v>25</v>
      </c>
      <c r="K726">
        <v>38</v>
      </c>
    </row>
    <row r="727" spans="2:11" x14ac:dyDescent="0.2">
      <c r="B727" t="s">
        <v>3</v>
      </c>
      <c r="C727" s="2" t="s">
        <v>109</v>
      </c>
      <c r="D727" t="s">
        <v>110</v>
      </c>
      <c r="E727" t="s">
        <v>291</v>
      </c>
      <c r="F727">
        <v>10</v>
      </c>
      <c r="G727">
        <v>17</v>
      </c>
      <c r="H727">
        <v>13</v>
      </c>
      <c r="I727">
        <v>12</v>
      </c>
      <c r="J727">
        <v>18</v>
      </c>
      <c r="K727">
        <v>4</v>
      </c>
    </row>
    <row r="728" spans="2:11" x14ac:dyDescent="0.2">
      <c r="B728" t="s">
        <v>3</v>
      </c>
      <c r="C728" s="2" t="s">
        <v>111</v>
      </c>
      <c r="D728" t="s">
        <v>112</v>
      </c>
      <c r="E728" t="s">
        <v>291</v>
      </c>
      <c r="F728">
        <v>1</v>
      </c>
      <c r="G728">
        <v>0</v>
      </c>
      <c r="H728">
        <v>2</v>
      </c>
      <c r="I728">
        <v>0</v>
      </c>
      <c r="J728">
        <v>0</v>
      </c>
      <c r="K728">
        <v>0</v>
      </c>
    </row>
    <row r="729" spans="2:11" x14ac:dyDescent="0.2">
      <c r="B729" t="s">
        <v>3</v>
      </c>
      <c r="C729" s="2" t="s">
        <v>267</v>
      </c>
      <c r="D729" t="s">
        <v>389</v>
      </c>
      <c r="E729" t="s">
        <v>290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 x14ac:dyDescent="0.2">
      <c r="B730" t="s">
        <v>3</v>
      </c>
      <c r="C730" s="2" t="s">
        <v>258</v>
      </c>
      <c r="D730" t="s">
        <v>259</v>
      </c>
      <c r="E730" t="s">
        <v>290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 x14ac:dyDescent="0.2">
      <c r="B731" t="s">
        <v>3</v>
      </c>
      <c r="C731" s="2" t="s">
        <v>260</v>
      </c>
      <c r="D731" t="s">
        <v>366</v>
      </c>
      <c r="E731" t="s">
        <v>290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261</v>
      </c>
      <c r="D732" t="s">
        <v>381</v>
      </c>
      <c r="E732" t="s">
        <v>290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262</v>
      </c>
      <c r="D733" t="s">
        <v>367</v>
      </c>
      <c r="E733" t="s">
        <v>290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113</v>
      </c>
      <c r="D734" t="s">
        <v>114</v>
      </c>
      <c r="E734" t="s">
        <v>292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115</v>
      </c>
      <c r="D735" t="s">
        <v>116</v>
      </c>
      <c r="E735" t="s">
        <v>291</v>
      </c>
      <c r="F735">
        <v>6</v>
      </c>
      <c r="G735">
        <v>0</v>
      </c>
      <c r="H735">
        <v>2</v>
      </c>
      <c r="I735">
        <v>1</v>
      </c>
      <c r="J735">
        <v>2</v>
      </c>
      <c r="K735">
        <v>1</v>
      </c>
    </row>
    <row r="736" spans="2:11" x14ac:dyDescent="0.2">
      <c r="B736" t="s">
        <v>3</v>
      </c>
      <c r="C736" s="2" t="s">
        <v>117</v>
      </c>
      <c r="D736" t="s">
        <v>118</v>
      </c>
      <c r="E736" t="s">
        <v>292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129</v>
      </c>
      <c r="D737" t="s">
        <v>127</v>
      </c>
      <c r="E737" t="s">
        <v>292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 x14ac:dyDescent="0.2">
      <c r="B738" t="s">
        <v>426</v>
      </c>
      <c r="C738" s="2" t="s">
        <v>101</v>
      </c>
      <c r="D738" t="s">
        <v>416</v>
      </c>
      <c r="E738" t="s">
        <v>291</v>
      </c>
      <c r="F738">
        <v>73</v>
      </c>
      <c r="G738">
        <v>30</v>
      </c>
      <c r="H738">
        <v>16</v>
      </c>
      <c r="I738">
        <v>1</v>
      </c>
      <c r="J738">
        <v>46</v>
      </c>
      <c r="K738">
        <v>80</v>
      </c>
    </row>
    <row r="739" spans="2:11" x14ac:dyDescent="0.2">
      <c r="B739" t="s">
        <v>426</v>
      </c>
      <c r="C739" s="2" t="s">
        <v>78</v>
      </c>
      <c r="D739" t="s">
        <v>415</v>
      </c>
      <c r="E739" t="s">
        <v>291</v>
      </c>
      <c r="F739">
        <v>11</v>
      </c>
      <c r="G739">
        <v>0</v>
      </c>
      <c r="H739">
        <v>16</v>
      </c>
      <c r="I739">
        <v>21</v>
      </c>
      <c r="J739">
        <v>29</v>
      </c>
      <c r="K739">
        <v>12</v>
      </c>
    </row>
    <row r="741" spans="2:11" x14ac:dyDescent="0.2">
      <c r="B741" t="s">
        <v>458</v>
      </c>
      <c r="C741" s="2" t="s">
        <v>368</v>
      </c>
      <c r="D741" t="s">
        <v>369</v>
      </c>
    </row>
    <row r="743" spans="2:11" x14ac:dyDescent="0.2">
      <c r="B743" t="s">
        <v>316</v>
      </c>
      <c r="C743" s="2" t="s">
        <v>8</v>
      </c>
      <c r="D743" t="s">
        <v>9</v>
      </c>
      <c r="E743" t="s">
        <v>289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318</v>
      </c>
      <c r="C744" s="2" t="s">
        <v>346</v>
      </c>
      <c r="D744" t="s">
        <v>347</v>
      </c>
      <c r="E744" t="s">
        <v>348</v>
      </c>
      <c r="F744" t="s">
        <v>350</v>
      </c>
      <c r="G744" t="s">
        <v>350</v>
      </c>
      <c r="H744" t="s">
        <v>350</v>
      </c>
      <c r="I744" t="s">
        <v>350</v>
      </c>
      <c r="J744" t="s">
        <v>350</v>
      </c>
      <c r="K744" t="s">
        <v>350</v>
      </c>
    </row>
    <row r="745" spans="2:11" x14ac:dyDescent="0.2">
      <c r="B745" t="s">
        <v>1</v>
      </c>
      <c r="C745" s="2" t="s">
        <v>149</v>
      </c>
      <c r="D745" t="s">
        <v>150</v>
      </c>
      <c r="E745" t="s">
        <v>290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414</v>
      </c>
      <c r="E746" t="s">
        <v>291</v>
      </c>
      <c r="F746">
        <v>64</v>
      </c>
      <c r="G746">
        <v>78</v>
      </c>
      <c r="H746">
        <v>87</v>
      </c>
      <c r="I746">
        <v>74</v>
      </c>
      <c r="J746">
        <v>110</v>
      </c>
      <c r="K746">
        <v>80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290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151</v>
      </c>
      <c r="D748" t="s">
        <v>152</v>
      </c>
      <c r="E748" t="s">
        <v>290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153</v>
      </c>
      <c r="D749" t="s">
        <v>154</v>
      </c>
      <c r="E749" t="s">
        <v>290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291</v>
      </c>
      <c r="F750">
        <v>78</v>
      </c>
      <c r="G750">
        <v>79</v>
      </c>
      <c r="H750">
        <v>104</v>
      </c>
      <c r="I750">
        <v>78</v>
      </c>
      <c r="J750">
        <v>89</v>
      </c>
      <c r="K750">
        <v>48</v>
      </c>
    </row>
    <row r="751" spans="2:11" x14ac:dyDescent="0.2">
      <c r="B751" t="s">
        <v>1</v>
      </c>
      <c r="C751" s="2" t="s">
        <v>155</v>
      </c>
      <c r="D751" t="s">
        <v>156</v>
      </c>
      <c r="E751" t="s">
        <v>290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157</v>
      </c>
      <c r="D752" t="s">
        <v>158</v>
      </c>
      <c r="E752" t="s">
        <v>290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159</v>
      </c>
      <c r="D753" t="s">
        <v>160</v>
      </c>
      <c r="E753" t="s">
        <v>290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291</v>
      </c>
      <c r="F754" t="s">
        <v>125</v>
      </c>
      <c r="G754" t="s">
        <v>125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161</v>
      </c>
      <c r="D755" t="s">
        <v>162</v>
      </c>
      <c r="E755" t="s">
        <v>290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291</v>
      </c>
      <c r="F756">
        <v>54</v>
      </c>
      <c r="G756">
        <v>41</v>
      </c>
      <c r="H756">
        <v>36</v>
      </c>
      <c r="I756">
        <v>48</v>
      </c>
      <c r="J756">
        <v>41</v>
      </c>
      <c r="K756">
        <v>10</v>
      </c>
    </row>
    <row r="757" spans="2:11" x14ac:dyDescent="0.2">
      <c r="B757" t="s">
        <v>1</v>
      </c>
      <c r="C757" s="2" t="s">
        <v>163</v>
      </c>
      <c r="D757" t="s">
        <v>164</v>
      </c>
      <c r="E757" t="s">
        <v>290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290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165</v>
      </c>
      <c r="D759" t="s">
        <v>166</v>
      </c>
      <c r="E759" t="s">
        <v>290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167</v>
      </c>
      <c r="D760" t="s">
        <v>168</v>
      </c>
      <c r="E760" t="s">
        <v>290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169</v>
      </c>
      <c r="D761" t="s">
        <v>170</v>
      </c>
      <c r="E761" t="s">
        <v>290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291</v>
      </c>
      <c r="F762">
        <v>0</v>
      </c>
      <c r="G762">
        <v>0</v>
      </c>
      <c r="H762">
        <v>8</v>
      </c>
      <c r="I762">
        <v>4</v>
      </c>
      <c r="J762">
        <v>2</v>
      </c>
      <c r="K762">
        <v>4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290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171</v>
      </c>
      <c r="D764" t="s">
        <v>172</v>
      </c>
      <c r="E764" t="s">
        <v>290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173</v>
      </c>
      <c r="D765" t="s">
        <v>174</v>
      </c>
      <c r="E765" t="s">
        <v>290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382</v>
      </c>
      <c r="E766" t="s">
        <v>291</v>
      </c>
      <c r="F766">
        <v>29</v>
      </c>
      <c r="G766">
        <v>0</v>
      </c>
      <c r="H766">
        <v>0</v>
      </c>
      <c r="I766" t="s">
        <v>125</v>
      </c>
      <c r="J766" t="s">
        <v>125</v>
      </c>
      <c r="K766" t="s">
        <v>125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291</v>
      </c>
      <c r="F767">
        <v>69</v>
      </c>
      <c r="G767">
        <v>70</v>
      </c>
      <c r="H767">
        <v>40</v>
      </c>
      <c r="I767">
        <v>39</v>
      </c>
      <c r="J767">
        <v>68</v>
      </c>
      <c r="K767">
        <v>2</v>
      </c>
    </row>
    <row r="768" spans="2:11" x14ac:dyDescent="0.2">
      <c r="B768" t="s">
        <v>1</v>
      </c>
      <c r="C768" s="2" t="s">
        <v>175</v>
      </c>
      <c r="D768" t="s">
        <v>176</v>
      </c>
      <c r="E768" t="s">
        <v>290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177</v>
      </c>
      <c r="D769" t="s">
        <v>178</v>
      </c>
      <c r="E769" t="s">
        <v>290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179</v>
      </c>
      <c r="D770" t="s">
        <v>180</v>
      </c>
      <c r="E770" t="s">
        <v>290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290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383</v>
      </c>
      <c r="E772" t="s">
        <v>291</v>
      </c>
      <c r="F772">
        <v>64</v>
      </c>
      <c r="G772">
        <v>77</v>
      </c>
      <c r="H772">
        <v>27</v>
      </c>
      <c r="I772">
        <v>85</v>
      </c>
      <c r="J772">
        <v>95</v>
      </c>
      <c r="K772">
        <v>40</v>
      </c>
    </row>
    <row r="773" spans="2:11" x14ac:dyDescent="0.2">
      <c r="B773" t="s">
        <v>1</v>
      </c>
      <c r="C773" s="2" t="s">
        <v>181</v>
      </c>
      <c r="D773" t="s">
        <v>182</v>
      </c>
      <c r="E773" t="s">
        <v>290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183</v>
      </c>
      <c r="D774" t="s">
        <v>184</v>
      </c>
      <c r="E774" t="s">
        <v>290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185</v>
      </c>
      <c r="D775" t="s">
        <v>186</v>
      </c>
      <c r="E775" t="s">
        <v>290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187</v>
      </c>
      <c r="D776" t="s">
        <v>188</v>
      </c>
      <c r="E776" t="s">
        <v>290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189</v>
      </c>
      <c r="D777" t="s">
        <v>190</v>
      </c>
      <c r="E777" t="s">
        <v>290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191</v>
      </c>
      <c r="D778" t="s">
        <v>192</v>
      </c>
      <c r="E778" t="s">
        <v>290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384</v>
      </c>
      <c r="E779" t="s">
        <v>291</v>
      </c>
      <c r="F779">
        <v>164</v>
      </c>
      <c r="G779">
        <v>173</v>
      </c>
      <c r="H779">
        <v>130</v>
      </c>
      <c r="I779">
        <v>123</v>
      </c>
      <c r="J779">
        <v>5</v>
      </c>
      <c r="K779">
        <v>52</v>
      </c>
    </row>
    <row r="780" spans="2:11" x14ac:dyDescent="0.2">
      <c r="B780" t="s">
        <v>1</v>
      </c>
      <c r="C780" s="2" t="s">
        <v>193</v>
      </c>
      <c r="D780" t="s">
        <v>194</v>
      </c>
      <c r="E780" t="s">
        <v>290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195</v>
      </c>
      <c r="D781" t="s">
        <v>196</v>
      </c>
      <c r="E781" t="s">
        <v>290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290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197</v>
      </c>
      <c r="D783" t="s">
        <v>198</v>
      </c>
      <c r="E783" t="s">
        <v>290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199</v>
      </c>
      <c r="D784" t="s">
        <v>200</v>
      </c>
      <c r="E784" t="s">
        <v>290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290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201</v>
      </c>
      <c r="D786" t="s">
        <v>202</v>
      </c>
      <c r="E786" t="s">
        <v>290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291</v>
      </c>
      <c r="F787">
        <v>180</v>
      </c>
      <c r="G787">
        <v>0</v>
      </c>
      <c r="H787">
        <v>0</v>
      </c>
      <c r="I787" t="s">
        <v>125</v>
      </c>
      <c r="J787" t="s">
        <v>125</v>
      </c>
      <c r="K787" t="s">
        <v>125</v>
      </c>
    </row>
    <row r="788" spans="2:11" x14ac:dyDescent="0.2">
      <c r="B788" t="s">
        <v>1</v>
      </c>
      <c r="C788" s="2" t="s">
        <v>203</v>
      </c>
      <c r="D788" t="s">
        <v>204</v>
      </c>
      <c r="E788" t="s">
        <v>290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291</v>
      </c>
      <c r="F789">
        <v>13</v>
      </c>
      <c r="G789">
        <v>10</v>
      </c>
      <c r="H789">
        <v>24</v>
      </c>
      <c r="I789">
        <v>17</v>
      </c>
      <c r="J789">
        <v>26</v>
      </c>
      <c r="K789">
        <v>8</v>
      </c>
    </row>
    <row r="790" spans="2:11" x14ac:dyDescent="0.2">
      <c r="B790" t="s">
        <v>1</v>
      </c>
      <c r="C790" s="2" t="s">
        <v>205</v>
      </c>
      <c r="D790" t="s">
        <v>206</v>
      </c>
      <c r="E790" t="s">
        <v>290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207</v>
      </c>
      <c r="D791" t="s">
        <v>208</v>
      </c>
      <c r="E791" t="s">
        <v>290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209</v>
      </c>
      <c r="D792" t="s">
        <v>210</v>
      </c>
      <c r="E792" t="s">
        <v>290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211</v>
      </c>
      <c r="D793" t="s">
        <v>212</v>
      </c>
      <c r="E793" t="s">
        <v>290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270</v>
      </c>
      <c r="D794" t="s">
        <v>271</v>
      </c>
      <c r="E794" t="s">
        <v>292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268</v>
      </c>
      <c r="D795" t="s">
        <v>269</v>
      </c>
      <c r="E795" t="s">
        <v>290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213</v>
      </c>
      <c r="D796" t="s">
        <v>214</v>
      </c>
      <c r="E796" t="s">
        <v>290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215</v>
      </c>
      <c r="D797" t="s">
        <v>216</v>
      </c>
      <c r="E797" t="s">
        <v>290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217</v>
      </c>
      <c r="D798" t="s">
        <v>375</v>
      </c>
      <c r="E798" t="s">
        <v>290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218</v>
      </c>
      <c r="D799" t="s">
        <v>219</v>
      </c>
      <c r="E799" t="s">
        <v>290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220</v>
      </c>
      <c r="D800" t="s">
        <v>342</v>
      </c>
      <c r="E800" t="s">
        <v>290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221</v>
      </c>
      <c r="D801" t="s">
        <v>343</v>
      </c>
      <c r="E801" t="s">
        <v>290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222</v>
      </c>
      <c r="D802" t="s">
        <v>344</v>
      </c>
      <c r="E802" t="s">
        <v>292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223</v>
      </c>
      <c r="D803" t="s">
        <v>224</v>
      </c>
      <c r="E803" t="s">
        <v>290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272</v>
      </c>
      <c r="D804" t="s">
        <v>273</v>
      </c>
      <c r="E804" t="s">
        <v>292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225</v>
      </c>
      <c r="D805" t="s">
        <v>226</v>
      </c>
      <c r="E805" t="s">
        <v>290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227</v>
      </c>
      <c r="D806" t="s">
        <v>228</v>
      </c>
      <c r="E806" t="s">
        <v>290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229</v>
      </c>
      <c r="D807" t="s">
        <v>385</v>
      </c>
      <c r="E807" t="s">
        <v>290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230</v>
      </c>
      <c r="D808" t="s">
        <v>386</v>
      </c>
      <c r="E808" t="s">
        <v>290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263</v>
      </c>
      <c r="D809" t="s">
        <v>264</v>
      </c>
      <c r="E809" t="s">
        <v>290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293</v>
      </c>
      <c r="C810" s="2" t="s">
        <v>274</v>
      </c>
      <c r="D810" t="s">
        <v>275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231</v>
      </c>
      <c r="D811" t="s">
        <v>232</v>
      </c>
      <c r="E811" t="s">
        <v>290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276</v>
      </c>
      <c r="D812" t="s">
        <v>277</v>
      </c>
      <c r="E812" t="s">
        <v>292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361</v>
      </c>
      <c r="E813" t="s">
        <v>290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291</v>
      </c>
      <c r="F814">
        <v>24</v>
      </c>
      <c r="G814">
        <v>35</v>
      </c>
      <c r="H814">
        <v>18</v>
      </c>
      <c r="I814">
        <v>22</v>
      </c>
      <c r="J814">
        <v>21</v>
      </c>
      <c r="K814">
        <v>14</v>
      </c>
    </row>
    <row r="815" spans="2:11" x14ac:dyDescent="0.2">
      <c r="B815" t="s">
        <v>2</v>
      </c>
      <c r="C815" s="2" t="s">
        <v>233</v>
      </c>
      <c r="D815" t="s">
        <v>234</v>
      </c>
      <c r="E815" t="s">
        <v>290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291</v>
      </c>
      <c r="F816">
        <v>15</v>
      </c>
      <c r="G816">
        <v>22</v>
      </c>
      <c r="H816">
        <v>23</v>
      </c>
      <c r="I816">
        <v>18</v>
      </c>
      <c r="J816">
        <v>12</v>
      </c>
      <c r="K816">
        <v>18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291</v>
      </c>
      <c r="F817">
        <v>273</v>
      </c>
      <c r="G817">
        <v>0</v>
      </c>
      <c r="H817">
        <v>0</v>
      </c>
      <c r="I817" t="s">
        <v>125</v>
      </c>
      <c r="J817" t="s">
        <v>125</v>
      </c>
      <c r="K817" t="s">
        <v>125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291</v>
      </c>
      <c r="F818">
        <v>86</v>
      </c>
      <c r="G818">
        <v>69</v>
      </c>
      <c r="H818">
        <v>95</v>
      </c>
      <c r="I818">
        <v>66</v>
      </c>
      <c r="J818">
        <v>54</v>
      </c>
      <c r="K818">
        <v>43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291</v>
      </c>
      <c r="F819">
        <v>21</v>
      </c>
      <c r="G819">
        <v>12</v>
      </c>
      <c r="H819">
        <v>14</v>
      </c>
      <c r="I819">
        <v>22</v>
      </c>
      <c r="J819">
        <v>24</v>
      </c>
      <c r="K819">
        <v>24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291</v>
      </c>
      <c r="F820">
        <v>19</v>
      </c>
      <c r="G820">
        <v>18</v>
      </c>
      <c r="H820">
        <v>15</v>
      </c>
      <c r="I820">
        <v>26</v>
      </c>
      <c r="J820">
        <v>16</v>
      </c>
      <c r="K820">
        <v>24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291</v>
      </c>
      <c r="F821">
        <v>177</v>
      </c>
      <c r="G821">
        <v>222</v>
      </c>
      <c r="H821">
        <v>130</v>
      </c>
      <c r="I821">
        <v>73</v>
      </c>
      <c r="J821">
        <v>77</v>
      </c>
      <c r="K821">
        <v>82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291</v>
      </c>
      <c r="F822">
        <v>10</v>
      </c>
      <c r="G822">
        <v>15</v>
      </c>
      <c r="H822">
        <v>5</v>
      </c>
      <c r="I822">
        <v>24</v>
      </c>
      <c r="J822">
        <v>8</v>
      </c>
      <c r="K822">
        <v>16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290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291</v>
      </c>
      <c r="F824">
        <v>15</v>
      </c>
      <c r="G824">
        <v>11</v>
      </c>
      <c r="H824">
        <v>11</v>
      </c>
      <c r="I824">
        <v>18</v>
      </c>
      <c r="J824">
        <v>19</v>
      </c>
      <c r="K824">
        <v>12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291</v>
      </c>
      <c r="F825">
        <v>7</v>
      </c>
      <c r="G825">
        <v>3</v>
      </c>
      <c r="H825">
        <v>5</v>
      </c>
      <c r="I825">
        <v>11</v>
      </c>
      <c r="J825">
        <v>6</v>
      </c>
      <c r="K825">
        <v>4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291</v>
      </c>
      <c r="F826">
        <v>1</v>
      </c>
      <c r="G826">
        <v>1</v>
      </c>
      <c r="H826">
        <v>2</v>
      </c>
      <c r="I826">
        <v>6</v>
      </c>
      <c r="J826">
        <v>4</v>
      </c>
      <c r="K826">
        <v>1</v>
      </c>
    </row>
    <row r="827" spans="2:11" x14ac:dyDescent="0.2">
      <c r="B827" t="s">
        <v>2</v>
      </c>
      <c r="C827" s="2" t="s">
        <v>235</v>
      </c>
      <c r="D827" t="s">
        <v>236</v>
      </c>
      <c r="E827" t="s">
        <v>290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291</v>
      </c>
      <c r="F828">
        <v>4</v>
      </c>
      <c r="G828">
        <v>14</v>
      </c>
      <c r="H828">
        <v>19</v>
      </c>
      <c r="I828">
        <v>10</v>
      </c>
      <c r="J828">
        <v>9</v>
      </c>
      <c r="K828" t="s">
        <v>125</v>
      </c>
    </row>
    <row r="829" spans="2:11" x14ac:dyDescent="0.2">
      <c r="B829" t="s">
        <v>2</v>
      </c>
      <c r="C829" s="2" t="s">
        <v>237</v>
      </c>
      <c r="D829" t="s">
        <v>238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291</v>
      </c>
      <c r="F830">
        <v>2</v>
      </c>
      <c r="G830">
        <v>2</v>
      </c>
      <c r="H830">
        <v>3</v>
      </c>
      <c r="I830">
        <v>4</v>
      </c>
      <c r="J830">
        <v>5</v>
      </c>
      <c r="K830">
        <v>2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291</v>
      </c>
      <c r="F831">
        <v>107</v>
      </c>
      <c r="G831">
        <v>78</v>
      </c>
      <c r="H831">
        <v>96</v>
      </c>
      <c r="I831">
        <v>40</v>
      </c>
      <c r="J831">
        <v>61</v>
      </c>
      <c r="K831">
        <v>37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291</v>
      </c>
      <c r="F832">
        <v>11</v>
      </c>
      <c r="G832">
        <v>12</v>
      </c>
      <c r="H832">
        <v>11</v>
      </c>
      <c r="I832">
        <v>12</v>
      </c>
      <c r="J832">
        <v>5</v>
      </c>
      <c r="K832">
        <v>8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291</v>
      </c>
      <c r="F833">
        <v>2</v>
      </c>
      <c r="G833">
        <v>3</v>
      </c>
      <c r="H833">
        <v>2</v>
      </c>
      <c r="I833">
        <v>1</v>
      </c>
      <c r="J833">
        <v>2</v>
      </c>
      <c r="K833">
        <v>0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291</v>
      </c>
      <c r="F834">
        <v>53</v>
      </c>
      <c r="G834">
        <v>57</v>
      </c>
      <c r="H834">
        <v>41</v>
      </c>
      <c r="I834">
        <v>45</v>
      </c>
      <c r="J834">
        <v>43</v>
      </c>
      <c r="K834">
        <v>69</v>
      </c>
    </row>
    <row r="835" spans="2:11" x14ac:dyDescent="0.2">
      <c r="B835" t="s">
        <v>2</v>
      </c>
      <c r="C835" s="2" t="s">
        <v>75</v>
      </c>
      <c r="D835" t="s">
        <v>448</v>
      </c>
      <c r="E835" t="s">
        <v>291</v>
      </c>
      <c r="F835">
        <v>240</v>
      </c>
      <c r="G835">
        <v>329</v>
      </c>
      <c r="H835">
        <v>327</v>
      </c>
      <c r="I835">
        <v>255</v>
      </c>
      <c r="J835">
        <v>286</v>
      </c>
      <c r="K835">
        <v>79</v>
      </c>
    </row>
    <row r="836" spans="2:11" x14ac:dyDescent="0.2">
      <c r="B836" t="s">
        <v>2</v>
      </c>
      <c r="C836" s="2" t="s">
        <v>76</v>
      </c>
      <c r="D836" t="s">
        <v>362</v>
      </c>
      <c r="E836" t="s">
        <v>291</v>
      </c>
      <c r="F836">
        <v>25</v>
      </c>
      <c r="G836">
        <v>17</v>
      </c>
      <c r="H836">
        <v>30</v>
      </c>
      <c r="I836">
        <v>25</v>
      </c>
      <c r="J836">
        <v>33</v>
      </c>
      <c r="K836">
        <v>30</v>
      </c>
    </row>
    <row r="837" spans="2:11" x14ac:dyDescent="0.2">
      <c r="B837" t="s">
        <v>2</v>
      </c>
      <c r="C837" s="2" t="s">
        <v>77</v>
      </c>
      <c r="D837" t="s">
        <v>363</v>
      </c>
      <c r="E837" t="s">
        <v>291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239</v>
      </c>
      <c r="D838" t="s">
        <v>240</v>
      </c>
      <c r="E838" t="s">
        <v>290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291</v>
      </c>
      <c r="F839">
        <v>180</v>
      </c>
      <c r="G839">
        <v>209</v>
      </c>
      <c r="H839">
        <v>197</v>
      </c>
      <c r="I839">
        <v>175</v>
      </c>
      <c r="J839">
        <v>224</v>
      </c>
      <c r="K839">
        <v>158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291</v>
      </c>
      <c r="F840">
        <v>1</v>
      </c>
      <c r="G840">
        <v>0</v>
      </c>
      <c r="H840">
        <v>0</v>
      </c>
      <c r="I840">
        <v>2</v>
      </c>
      <c r="J840">
        <v>2</v>
      </c>
      <c r="K840">
        <v>2</v>
      </c>
    </row>
    <row r="841" spans="2:11" x14ac:dyDescent="0.2">
      <c r="B841" t="s">
        <v>2</v>
      </c>
      <c r="C841" s="2" t="s">
        <v>241</v>
      </c>
      <c r="D841" t="s">
        <v>242</v>
      </c>
      <c r="E841" t="s">
        <v>292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265</v>
      </c>
      <c r="D842" t="s">
        <v>266</v>
      </c>
      <c r="E842" t="s">
        <v>292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278</v>
      </c>
      <c r="D843" t="s">
        <v>279</v>
      </c>
      <c r="E843" t="s">
        <v>292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243</v>
      </c>
      <c r="D844" t="s">
        <v>244</v>
      </c>
      <c r="E844" t="s">
        <v>292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245</v>
      </c>
      <c r="D845" t="s">
        <v>246</v>
      </c>
      <c r="E845" t="s">
        <v>292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247</v>
      </c>
      <c r="D846" t="s">
        <v>248</v>
      </c>
      <c r="E846" t="s">
        <v>290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280</v>
      </c>
      <c r="D847" t="s">
        <v>281</v>
      </c>
      <c r="E847" t="s">
        <v>292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282</v>
      </c>
      <c r="D848" t="s">
        <v>283</v>
      </c>
      <c r="E848" t="s">
        <v>292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249</v>
      </c>
      <c r="D849" t="s">
        <v>250</v>
      </c>
      <c r="E849" t="s">
        <v>290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251</v>
      </c>
      <c r="D850" t="s">
        <v>252</v>
      </c>
      <c r="E850" t="s">
        <v>292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284</v>
      </c>
      <c r="D851" t="s">
        <v>285</v>
      </c>
      <c r="E851" t="s">
        <v>292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286</v>
      </c>
      <c r="D852" t="s">
        <v>287</v>
      </c>
      <c r="E852" t="s">
        <v>292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390</v>
      </c>
      <c r="E853" t="s">
        <v>292</v>
      </c>
      <c r="F853" t="s">
        <v>125</v>
      </c>
      <c r="G853" t="s">
        <v>125</v>
      </c>
      <c r="H853" t="s">
        <v>125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291</v>
      </c>
      <c r="F854">
        <v>50</v>
      </c>
      <c r="G854">
        <v>35</v>
      </c>
      <c r="H854">
        <v>61</v>
      </c>
      <c r="I854">
        <v>61</v>
      </c>
      <c r="J854">
        <v>49</v>
      </c>
      <c r="K854">
        <v>49</v>
      </c>
    </row>
    <row r="855" spans="2:11" x14ac:dyDescent="0.2">
      <c r="B855" t="s">
        <v>2</v>
      </c>
      <c r="C855" s="2" t="s">
        <v>86</v>
      </c>
      <c r="D855" t="s">
        <v>387</v>
      </c>
      <c r="E855" t="s">
        <v>290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288</v>
      </c>
      <c r="D856" t="s">
        <v>417</v>
      </c>
      <c r="E856" t="s">
        <v>290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388</v>
      </c>
      <c r="E857" t="s">
        <v>291</v>
      </c>
      <c r="F857">
        <v>7</v>
      </c>
      <c r="G857">
        <v>10</v>
      </c>
      <c r="H857">
        <v>4</v>
      </c>
      <c r="I857">
        <v>0</v>
      </c>
      <c r="J857">
        <v>2</v>
      </c>
      <c r="K857">
        <v>6</v>
      </c>
    </row>
    <row r="858" spans="2:11" x14ac:dyDescent="0.2">
      <c r="B858" t="s">
        <v>3</v>
      </c>
      <c r="C858" s="2" t="s">
        <v>88</v>
      </c>
      <c r="D858" t="s">
        <v>89</v>
      </c>
      <c r="E858" t="s">
        <v>291</v>
      </c>
      <c r="F858">
        <v>7</v>
      </c>
      <c r="G858">
        <v>10</v>
      </c>
      <c r="H858">
        <v>13</v>
      </c>
      <c r="I858">
        <v>17</v>
      </c>
      <c r="J858">
        <v>14</v>
      </c>
      <c r="K858">
        <v>15</v>
      </c>
    </row>
    <row r="859" spans="2:11" x14ac:dyDescent="0.2">
      <c r="B859" t="s">
        <v>3</v>
      </c>
      <c r="C859" s="2" t="s">
        <v>90</v>
      </c>
      <c r="D859" t="s">
        <v>91</v>
      </c>
      <c r="E859" t="s">
        <v>291</v>
      </c>
      <c r="F859">
        <v>0</v>
      </c>
      <c r="G859">
        <v>0</v>
      </c>
      <c r="H859">
        <v>0</v>
      </c>
      <c r="I859">
        <v>1</v>
      </c>
      <c r="J859">
        <v>0</v>
      </c>
      <c r="K859">
        <v>0</v>
      </c>
    </row>
    <row r="860" spans="2:11" x14ac:dyDescent="0.2">
      <c r="B860" t="s">
        <v>3</v>
      </c>
      <c r="C860" s="2" t="s">
        <v>92</v>
      </c>
      <c r="D860" t="s">
        <v>93</v>
      </c>
      <c r="E860" t="s">
        <v>291</v>
      </c>
      <c r="F860">
        <v>92</v>
      </c>
      <c r="G860">
        <v>83</v>
      </c>
      <c r="H860">
        <v>68</v>
      </c>
      <c r="I860">
        <v>73</v>
      </c>
      <c r="J860">
        <v>40</v>
      </c>
      <c r="K860">
        <v>34</v>
      </c>
    </row>
    <row r="861" spans="2:11" x14ac:dyDescent="0.2">
      <c r="B861" t="s">
        <v>3</v>
      </c>
      <c r="C861" s="2" t="s">
        <v>94</v>
      </c>
      <c r="D861" t="s">
        <v>95</v>
      </c>
      <c r="E861" t="s">
        <v>291</v>
      </c>
      <c r="F861">
        <v>4</v>
      </c>
      <c r="G861">
        <v>2</v>
      </c>
      <c r="H861">
        <v>5</v>
      </c>
      <c r="I861">
        <v>3</v>
      </c>
      <c r="J861">
        <v>3</v>
      </c>
      <c r="K861">
        <v>0</v>
      </c>
    </row>
    <row r="862" spans="2:11" x14ac:dyDescent="0.2">
      <c r="B862" t="s">
        <v>3</v>
      </c>
      <c r="C862" s="2" t="s">
        <v>253</v>
      </c>
      <c r="D862" t="s">
        <v>376</v>
      </c>
      <c r="E862" t="s">
        <v>290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 x14ac:dyDescent="0.2">
      <c r="B863" t="s">
        <v>3</v>
      </c>
      <c r="C863" s="2" t="s">
        <v>96</v>
      </c>
      <c r="D863" t="s">
        <v>97</v>
      </c>
      <c r="E863" t="s">
        <v>291</v>
      </c>
      <c r="F863">
        <v>23</v>
      </c>
      <c r="G863">
        <v>23</v>
      </c>
      <c r="H863">
        <v>27</v>
      </c>
      <c r="I863">
        <v>26</v>
      </c>
      <c r="J863">
        <v>11</v>
      </c>
      <c r="K863">
        <v>3</v>
      </c>
    </row>
    <row r="864" spans="2:11" x14ac:dyDescent="0.2">
      <c r="B864" t="s">
        <v>3</v>
      </c>
      <c r="C864" s="2" t="s">
        <v>98</v>
      </c>
      <c r="D864" t="s">
        <v>99</v>
      </c>
      <c r="E864" t="s">
        <v>291</v>
      </c>
      <c r="F864">
        <v>41</v>
      </c>
      <c r="G864">
        <v>24</v>
      </c>
      <c r="H864">
        <v>24</v>
      </c>
      <c r="I864">
        <v>70</v>
      </c>
      <c r="J864">
        <v>60</v>
      </c>
      <c r="K864">
        <v>50</v>
      </c>
    </row>
    <row r="865" spans="2:11" x14ac:dyDescent="0.2">
      <c r="B865" t="s">
        <v>3</v>
      </c>
      <c r="C865" s="2" t="s">
        <v>100</v>
      </c>
      <c r="D865" t="s">
        <v>377</v>
      </c>
      <c r="E865" t="s">
        <v>290</v>
      </c>
      <c r="F865" t="s">
        <v>125</v>
      </c>
      <c r="G865" t="s">
        <v>125</v>
      </c>
      <c r="H865" t="s">
        <v>125</v>
      </c>
      <c r="I865" t="s">
        <v>125</v>
      </c>
      <c r="J865" t="s">
        <v>125</v>
      </c>
      <c r="K865" t="s">
        <v>125</v>
      </c>
    </row>
    <row r="866" spans="2:11" x14ac:dyDescent="0.2">
      <c r="B866" t="s">
        <v>3</v>
      </c>
      <c r="C866" s="2" t="s">
        <v>254</v>
      </c>
      <c r="D866" t="s">
        <v>364</v>
      </c>
      <c r="E866" t="s">
        <v>290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291</v>
      </c>
      <c r="F867">
        <v>31</v>
      </c>
      <c r="G867">
        <v>19</v>
      </c>
      <c r="H867">
        <v>25</v>
      </c>
      <c r="I867">
        <v>37</v>
      </c>
      <c r="J867">
        <v>31</v>
      </c>
      <c r="K867">
        <v>68</v>
      </c>
    </row>
    <row r="868" spans="2:11" x14ac:dyDescent="0.2">
      <c r="B868" t="s">
        <v>3</v>
      </c>
      <c r="C868" s="2" t="s">
        <v>104</v>
      </c>
      <c r="D868" t="s">
        <v>378</v>
      </c>
      <c r="E868" t="s">
        <v>291</v>
      </c>
      <c r="F868" t="s">
        <v>125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105</v>
      </c>
      <c r="D869" t="s">
        <v>421</v>
      </c>
      <c r="E869" t="s">
        <v>290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 x14ac:dyDescent="0.2">
      <c r="B870" t="s">
        <v>3</v>
      </c>
      <c r="C870" s="2" t="s">
        <v>255</v>
      </c>
      <c r="D870" t="s">
        <v>379</v>
      </c>
      <c r="E870" t="s">
        <v>291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106</v>
      </c>
      <c r="D871" t="s">
        <v>107</v>
      </c>
      <c r="E871" t="s">
        <v>291</v>
      </c>
      <c r="F871">
        <v>1</v>
      </c>
      <c r="G871">
        <v>1</v>
      </c>
      <c r="H871">
        <v>2</v>
      </c>
      <c r="I871">
        <v>0</v>
      </c>
      <c r="J871">
        <v>0</v>
      </c>
      <c r="K871">
        <v>0</v>
      </c>
    </row>
    <row r="872" spans="2:11" x14ac:dyDescent="0.2">
      <c r="B872" t="s">
        <v>3</v>
      </c>
      <c r="C872" s="2" t="s">
        <v>256</v>
      </c>
      <c r="D872" t="s">
        <v>365</v>
      </c>
      <c r="E872" t="s">
        <v>290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257</v>
      </c>
      <c r="D873" t="s">
        <v>380</v>
      </c>
      <c r="E873" t="s">
        <v>290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 x14ac:dyDescent="0.2">
      <c r="B874" t="s">
        <v>3</v>
      </c>
      <c r="C874" s="2" t="s">
        <v>108</v>
      </c>
      <c r="D874" t="s">
        <v>422</v>
      </c>
      <c r="E874" t="s">
        <v>291</v>
      </c>
      <c r="F874">
        <v>93</v>
      </c>
      <c r="G874">
        <v>0</v>
      </c>
      <c r="H874">
        <v>102</v>
      </c>
      <c r="I874">
        <v>108</v>
      </c>
      <c r="J874">
        <v>112</v>
      </c>
      <c r="K874">
        <v>104</v>
      </c>
    </row>
    <row r="875" spans="2:11" x14ac:dyDescent="0.2">
      <c r="B875" t="s">
        <v>3</v>
      </c>
      <c r="C875" s="2" t="s">
        <v>109</v>
      </c>
      <c r="D875" t="s">
        <v>110</v>
      </c>
      <c r="E875" t="s">
        <v>291</v>
      </c>
      <c r="F875">
        <v>16</v>
      </c>
      <c r="G875">
        <v>34</v>
      </c>
      <c r="H875">
        <v>22</v>
      </c>
      <c r="I875">
        <v>18</v>
      </c>
      <c r="J875">
        <v>18</v>
      </c>
      <c r="K875">
        <v>10</v>
      </c>
    </row>
    <row r="876" spans="2:11" x14ac:dyDescent="0.2">
      <c r="B876" t="s">
        <v>3</v>
      </c>
      <c r="C876" s="2" t="s">
        <v>111</v>
      </c>
      <c r="D876" t="s">
        <v>112</v>
      </c>
      <c r="E876" t="s">
        <v>291</v>
      </c>
      <c r="F876">
        <v>1</v>
      </c>
      <c r="G876">
        <v>0</v>
      </c>
      <c r="H876">
        <v>5</v>
      </c>
      <c r="I876">
        <v>1</v>
      </c>
      <c r="J876">
        <v>3</v>
      </c>
      <c r="K876">
        <v>0</v>
      </c>
    </row>
    <row r="877" spans="2:11" x14ac:dyDescent="0.2">
      <c r="B877" t="s">
        <v>3</v>
      </c>
      <c r="C877" s="2" t="s">
        <v>267</v>
      </c>
      <c r="D877" t="s">
        <v>389</v>
      </c>
      <c r="E877" t="s">
        <v>290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 x14ac:dyDescent="0.2">
      <c r="B878" t="s">
        <v>3</v>
      </c>
      <c r="C878" s="2" t="s">
        <v>258</v>
      </c>
      <c r="D878" t="s">
        <v>259</v>
      </c>
      <c r="E878" t="s">
        <v>290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 x14ac:dyDescent="0.2">
      <c r="B879" t="s">
        <v>3</v>
      </c>
      <c r="C879" s="2" t="s">
        <v>260</v>
      </c>
      <c r="D879" t="s">
        <v>366</v>
      </c>
      <c r="E879" t="s">
        <v>290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261</v>
      </c>
      <c r="D880" t="s">
        <v>381</v>
      </c>
      <c r="E880" t="s">
        <v>290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262</v>
      </c>
      <c r="D881" t="s">
        <v>367</v>
      </c>
      <c r="E881" t="s">
        <v>290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113</v>
      </c>
      <c r="D882" t="s">
        <v>114</v>
      </c>
      <c r="E882" t="s">
        <v>292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115</v>
      </c>
      <c r="D883" t="s">
        <v>116</v>
      </c>
      <c r="E883" t="s">
        <v>291</v>
      </c>
      <c r="F883">
        <v>33</v>
      </c>
      <c r="G883">
        <v>15</v>
      </c>
      <c r="H883">
        <v>17</v>
      </c>
      <c r="I883">
        <v>5</v>
      </c>
      <c r="J883">
        <v>12</v>
      </c>
      <c r="K883">
        <v>16</v>
      </c>
    </row>
    <row r="884" spans="2:11" x14ac:dyDescent="0.2">
      <c r="B884" t="s">
        <v>3</v>
      </c>
      <c r="C884" s="2" t="s">
        <v>117</v>
      </c>
      <c r="D884" t="s">
        <v>118</v>
      </c>
      <c r="E884" t="s">
        <v>292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129</v>
      </c>
      <c r="D885" t="s">
        <v>127</v>
      </c>
      <c r="E885" t="s">
        <v>292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 x14ac:dyDescent="0.2">
      <c r="B886" t="s">
        <v>426</v>
      </c>
      <c r="C886" s="2" t="s">
        <v>101</v>
      </c>
      <c r="D886" t="s">
        <v>416</v>
      </c>
      <c r="E886" t="s">
        <v>291</v>
      </c>
      <c r="F886">
        <v>159</v>
      </c>
      <c r="G886">
        <v>238</v>
      </c>
      <c r="H886">
        <v>51</v>
      </c>
      <c r="I886">
        <v>56</v>
      </c>
      <c r="J886">
        <v>187</v>
      </c>
      <c r="K886">
        <v>288</v>
      </c>
    </row>
    <row r="887" spans="2:11" x14ac:dyDescent="0.2">
      <c r="B887" t="s">
        <v>426</v>
      </c>
      <c r="C887" s="2" t="s">
        <v>78</v>
      </c>
      <c r="D887" t="s">
        <v>415</v>
      </c>
      <c r="E887" t="s">
        <v>291</v>
      </c>
      <c r="F887">
        <v>25</v>
      </c>
      <c r="G887">
        <v>74</v>
      </c>
      <c r="H887">
        <v>81</v>
      </c>
      <c r="I887">
        <v>80</v>
      </c>
      <c r="J887">
        <v>92</v>
      </c>
      <c r="K887">
        <v>96</v>
      </c>
    </row>
    <row r="889" spans="2:11" x14ac:dyDescent="0.2">
      <c r="B889" t="s">
        <v>458</v>
      </c>
      <c r="C889" s="2" t="s">
        <v>368</v>
      </c>
      <c r="D889" t="s">
        <v>369</v>
      </c>
    </row>
    <row r="891" spans="2:11" x14ac:dyDescent="0.2">
      <c r="B891" t="s">
        <v>316</v>
      </c>
      <c r="C891" s="2" t="s">
        <v>8</v>
      </c>
      <c r="D891" t="s">
        <v>9</v>
      </c>
      <c r="E891" t="s">
        <v>289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318</v>
      </c>
      <c r="C892" s="2" t="s">
        <v>346</v>
      </c>
      <c r="D892" t="s">
        <v>347</v>
      </c>
      <c r="E892" t="s">
        <v>348</v>
      </c>
      <c r="F892" t="s">
        <v>351</v>
      </c>
      <c r="G892" t="s">
        <v>351</v>
      </c>
      <c r="H892" t="s">
        <v>351</v>
      </c>
      <c r="I892" t="s">
        <v>351</v>
      </c>
      <c r="J892" t="s">
        <v>351</v>
      </c>
      <c r="K892" t="s">
        <v>351</v>
      </c>
    </row>
    <row r="893" spans="2:11" x14ac:dyDescent="0.2">
      <c r="B893" t="s">
        <v>1</v>
      </c>
      <c r="C893" s="2" t="s">
        <v>149</v>
      </c>
      <c r="D893" t="s">
        <v>150</v>
      </c>
      <c r="E893" t="s">
        <v>290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414</v>
      </c>
      <c r="E894" t="s">
        <v>291</v>
      </c>
      <c r="F894">
        <v>1239</v>
      </c>
      <c r="G894">
        <v>1059</v>
      </c>
      <c r="H894">
        <v>1552</v>
      </c>
      <c r="I894">
        <v>1635</v>
      </c>
      <c r="J894">
        <v>1592</v>
      </c>
      <c r="K894">
        <v>1472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290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151</v>
      </c>
      <c r="D896" t="s">
        <v>152</v>
      </c>
      <c r="E896" t="s">
        <v>290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153</v>
      </c>
      <c r="D897" t="s">
        <v>154</v>
      </c>
      <c r="E897" t="s">
        <v>290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291</v>
      </c>
      <c r="F898">
        <v>2486</v>
      </c>
      <c r="G898">
        <v>2778</v>
      </c>
      <c r="H898">
        <v>2941</v>
      </c>
      <c r="I898">
        <v>2904</v>
      </c>
      <c r="J898">
        <v>2868</v>
      </c>
      <c r="K898">
        <v>2505</v>
      </c>
    </row>
    <row r="899" spans="2:11" x14ac:dyDescent="0.2">
      <c r="B899" t="s">
        <v>1</v>
      </c>
      <c r="C899" s="2" t="s">
        <v>155</v>
      </c>
      <c r="D899" t="s">
        <v>156</v>
      </c>
      <c r="E899" t="s">
        <v>290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157</v>
      </c>
      <c r="D900" t="s">
        <v>158</v>
      </c>
      <c r="E900" t="s">
        <v>290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159</v>
      </c>
      <c r="D901" t="s">
        <v>160</v>
      </c>
      <c r="E901" t="s">
        <v>290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291</v>
      </c>
      <c r="F902" t="s">
        <v>125</v>
      </c>
      <c r="G902" t="s">
        <v>125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161</v>
      </c>
      <c r="D903" t="s">
        <v>162</v>
      </c>
      <c r="E903" t="s">
        <v>290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291</v>
      </c>
      <c r="F904">
        <v>1586</v>
      </c>
      <c r="G904">
        <v>1783</v>
      </c>
      <c r="H904">
        <v>1810</v>
      </c>
      <c r="I904">
        <v>1948</v>
      </c>
      <c r="J904">
        <v>1920</v>
      </c>
      <c r="K904">
        <v>2150</v>
      </c>
    </row>
    <row r="905" spans="2:11" x14ac:dyDescent="0.2">
      <c r="B905" t="s">
        <v>1</v>
      </c>
      <c r="C905" s="2" t="s">
        <v>163</v>
      </c>
      <c r="D905" t="s">
        <v>164</v>
      </c>
      <c r="E905" t="s">
        <v>290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290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165</v>
      </c>
      <c r="D907" t="s">
        <v>166</v>
      </c>
      <c r="E907" t="s">
        <v>290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167</v>
      </c>
      <c r="D908" t="s">
        <v>168</v>
      </c>
      <c r="E908" t="s">
        <v>290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169</v>
      </c>
      <c r="D909" t="s">
        <v>170</v>
      </c>
      <c r="E909" t="s">
        <v>290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291</v>
      </c>
      <c r="F910">
        <v>237</v>
      </c>
      <c r="G910">
        <v>229</v>
      </c>
      <c r="H910">
        <v>222</v>
      </c>
      <c r="I910">
        <v>227</v>
      </c>
      <c r="J910">
        <v>210</v>
      </c>
      <c r="K910">
        <v>168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290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171</v>
      </c>
      <c r="D912" t="s">
        <v>172</v>
      </c>
      <c r="E912" t="s">
        <v>290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173</v>
      </c>
      <c r="D913" t="s">
        <v>174</v>
      </c>
      <c r="E913" t="s">
        <v>290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382</v>
      </c>
      <c r="E914" t="s">
        <v>291</v>
      </c>
      <c r="F914">
        <v>264</v>
      </c>
      <c r="G914">
        <v>2</v>
      </c>
      <c r="H914">
        <v>0</v>
      </c>
      <c r="I914" t="s">
        <v>125</v>
      </c>
      <c r="J914" t="s">
        <v>125</v>
      </c>
      <c r="K914" t="s">
        <v>125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291</v>
      </c>
      <c r="F915">
        <v>1598</v>
      </c>
      <c r="G915">
        <v>1829</v>
      </c>
      <c r="H915">
        <v>1315</v>
      </c>
      <c r="I915">
        <v>1825</v>
      </c>
      <c r="J915">
        <v>1838</v>
      </c>
      <c r="K915">
        <v>1538</v>
      </c>
    </row>
    <row r="916" spans="2:11" x14ac:dyDescent="0.2">
      <c r="B916" t="s">
        <v>1</v>
      </c>
      <c r="C916" s="2" t="s">
        <v>175</v>
      </c>
      <c r="D916" t="s">
        <v>176</v>
      </c>
      <c r="E916" t="s">
        <v>290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177</v>
      </c>
      <c r="D917" t="s">
        <v>178</v>
      </c>
      <c r="E917" t="s">
        <v>290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179</v>
      </c>
      <c r="D918" t="s">
        <v>180</v>
      </c>
      <c r="E918" t="s">
        <v>290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290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383</v>
      </c>
      <c r="E920" t="s">
        <v>291</v>
      </c>
      <c r="F920">
        <v>1616</v>
      </c>
      <c r="G920">
        <v>1710</v>
      </c>
      <c r="H920">
        <v>1978</v>
      </c>
      <c r="I920">
        <v>1940</v>
      </c>
      <c r="J920">
        <v>2129</v>
      </c>
      <c r="K920">
        <v>1311</v>
      </c>
    </row>
    <row r="921" spans="2:11" x14ac:dyDescent="0.2">
      <c r="B921" t="s">
        <v>1</v>
      </c>
      <c r="C921" s="2" t="s">
        <v>181</v>
      </c>
      <c r="D921" t="s">
        <v>182</v>
      </c>
      <c r="E921" t="s">
        <v>290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183</v>
      </c>
      <c r="D922" t="s">
        <v>184</v>
      </c>
      <c r="E922" t="s">
        <v>290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185</v>
      </c>
      <c r="D923" t="s">
        <v>186</v>
      </c>
      <c r="E923" t="s">
        <v>290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187</v>
      </c>
      <c r="D924" t="s">
        <v>188</v>
      </c>
      <c r="E924" t="s">
        <v>290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189</v>
      </c>
      <c r="D925" t="s">
        <v>190</v>
      </c>
      <c r="E925" t="s">
        <v>290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191</v>
      </c>
      <c r="D926" t="s">
        <v>192</v>
      </c>
      <c r="E926" t="s">
        <v>290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384</v>
      </c>
      <c r="E927" t="s">
        <v>291</v>
      </c>
      <c r="F927">
        <v>1865</v>
      </c>
      <c r="G927">
        <v>1823</v>
      </c>
      <c r="H927">
        <v>1713</v>
      </c>
      <c r="I927">
        <v>1728</v>
      </c>
      <c r="J927">
        <v>1021</v>
      </c>
      <c r="K927">
        <v>1966</v>
      </c>
    </row>
    <row r="928" spans="2:11" x14ac:dyDescent="0.2">
      <c r="B928" t="s">
        <v>1</v>
      </c>
      <c r="C928" s="2" t="s">
        <v>193</v>
      </c>
      <c r="D928" t="s">
        <v>194</v>
      </c>
      <c r="E928" t="s">
        <v>290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195</v>
      </c>
      <c r="D929" t="s">
        <v>196</v>
      </c>
      <c r="E929" t="s">
        <v>290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290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197</v>
      </c>
      <c r="D931" t="s">
        <v>198</v>
      </c>
      <c r="E931" t="s">
        <v>290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199</v>
      </c>
      <c r="D932" t="s">
        <v>200</v>
      </c>
      <c r="E932" t="s">
        <v>290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290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201</v>
      </c>
      <c r="D934" t="s">
        <v>202</v>
      </c>
      <c r="E934" t="s">
        <v>290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291</v>
      </c>
      <c r="F935">
        <v>4929</v>
      </c>
      <c r="G935">
        <v>0</v>
      </c>
      <c r="H935">
        <v>0</v>
      </c>
      <c r="I935" t="s">
        <v>125</v>
      </c>
      <c r="J935" t="s">
        <v>125</v>
      </c>
      <c r="K935" t="s">
        <v>125</v>
      </c>
    </row>
    <row r="936" spans="2:11" x14ac:dyDescent="0.2">
      <c r="B936" t="s">
        <v>1</v>
      </c>
      <c r="C936" s="2" t="s">
        <v>203</v>
      </c>
      <c r="D936" t="s">
        <v>204</v>
      </c>
      <c r="E936" t="s">
        <v>290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291</v>
      </c>
      <c r="F937">
        <v>1386</v>
      </c>
      <c r="G937">
        <v>1327</v>
      </c>
      <c r="H937">
        <v>1504</v>
      </c>
      <c r="I937">
        <v>1385</v>
      </c>
      <c r="J937">
        <v>1268</v>
      </c>
      <c r="K937">
        <v>1506</v>
      </c>
    </row>
    <row r="938" spans="2:11" x14ac:dyDescent="0.2">
      <c r="B938" t="s">
        <v>1</v>
      </c>
      <c r="C938" s="2" t="s">
        <v>205</v>
      </c>
      <c r="D938" t="s">
        <v>206</v>
      </c>
      <c r="E938" t="s">
        <v>290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207</v>
      </c>
      <c r="D939" t="s">
        <v>208</v>
      </c>
      <c r="E939" t="s">
        <v>290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209</v>
      </c>
      <c r="D940" t="s">
        <v>210</v>
      </c>
      <c r="E940" t="s">
        <v>290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211</v>
      </c>
      <c r="D941" t="s">
        <v>212</v>
      </c>
      <c r="E941" t="s">
        <v>290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270</v>
      </c>
      <c r="D942" t="s">
        <v>271</v>
      </c>
      <c r="E942" t="s">
        <v>292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268</v>
      </c>
      <c r="D943" t="s">
        <v>269</v>
      </c>
      <c r="E943" t="s">
        <v>290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213</v>
      </c>
      <c r="D944" t="s">
        <v>214</v>
      </c>
      <c r="E944" t="s">
        <v>290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215</v>
      </c>
      <c r="D945" t="s">
        <v>216</v>
      </c>
      <c r="E945" t="s">
        <v>290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217</v>
      </c>
      <c r="D946" t="s">
        <v>375</v>
      </c>
      <c r="E946" t="s">
        <v>290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218</v>
      </c>
      <c r="D947" t="s">
        <v>219</v>
      </c>
      <c r="E947" t="s">
        <v>290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220</v>
      </c>
      <c r="D948" t="s">
        <v>342</v>
      </c>
      <c r="E948" t="s">
        <v>290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221</v>
      </c>
      <c r="D949" t="s">
        <v>343</v>
      </c>
      <c r="E949" t="s">
        <v>290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222</v>
      </c>
      <c r="D950" t="s">
        <v>344</v>
      </c>
      <c r="E950" t="s">
        <v>292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223</v>
      </c>
      <c r="D951" t="s">
        <v>224</v>
      </c>
      <c r="E951" t="s">
        <v>290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272</v>
      </c>
      <c r="D952" t="s">
        <v>273</v>
      </c>
      <c r="E952" t="s">
        <v>292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225</v>
      </c>
      <c r="D953" t="s">
        <v>226</v>
      </c>
      <c r="E953" t="s">
        <v>290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227</v>
      </c>
      <c r="D954" t="s">
        <v>228</v>
      </c>
      <c r="E954" t="s">
        <v>290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229</v>
      </c>
      <c r="D955" t="s">
        <v>385</v>
      </c>
      <c r="E955" t="s">
        <v>290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230</v>
      </c>
      <c r="D956" t="s">
        <v>386</v>
      </c>
      <c r="E956" t="s">
        <v>290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263</v>
      </c>
      <c r="D957" t="s">
        <v>264</v>
      </c>
      <c r="E957" t="s">
        <v>290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293</v>
      </c>
      <c r="C958" s="2" t="s">
        <v>274</v>
      </c>
      <c r="D958" t="s">
        <v>275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231</v>
      </c>
      <c r="D959" t="s">
        <v>232</v>
      </c>
      <c r="E959" t="s">
        <v>290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276</v>
      </c>
      <c r="D960" t="s">
        <v>277</v>
      </c>
      <c r="E960" t="s">
        <v>292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361</v>
      </c>
      <c r="E961" t="s">
        <v>290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291</v>
      </c>
      <c r="F962">
        <v>828</v>
      </c>
      <c r="G962">
        <v>746</v>
      </c>
      <c r="H962">
        <v>636</v>
      </c>
      <c r="I962">
        <v>740</v>
      </c>
      <c r="J962">
        <v>802</v>
      </c>
      <c r="K962">
        <v>0</v>
      </c>
    </row>
    <row r="963" spans="2:11" x14ac:dyDescent="0.2">
      <c r="B963" t="s">
        <v>2</v>
      </c>
      <c r="C963" s="2" t="s">
        <v>233</v>
      </c>
      <c r="D963" t="s">
        <v>234</v>
      </c>
      <c r="E963" t="s">
        <v>290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291</v>
      </c>
      <c r="F964">
        <v>2937</v>
      </c>
      <c r="G964">
        <v>2836</v>
      </c>
      <c r="H964">
        <v>2902</v>
      </c>
      <c r="I964">
        <v>2811</v>
      </c>
      <c r="J964">
        <v>2607</v>
      </c>
      <c r="K964">
        <v>2528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291</v>
      </c>
      <c r="F965">
        <v>3430</v>
      </c>
      <c r="G965">
        <v>0</v>
      </c>
      <c r="H965">
        <v>0</v>
      </c>
      <c r="I965" t="s">
        <v>125</v>
      </c>
      <c r="J965" t="s">
        <v>125</v>
      </c>
      <c r="K965" t="s">
        <v>125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291</v>
      </c>
      <c r="F966">
        <v>1842</v>
      </c>
      <c r="G966">
        <v>1426</v>
      </c>
      <c r="H966">
        <v>1522</v>
      </c>
      <c r="I966">
        <v>1436</v>
      </c>
      <c r="J966">
        <v>1612</v>
      </c>
      <c r="K966">
        <v>1708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291</v>
      </c>
      <c r="F967">
        <v>1283</v>
      </c>
      <c r="G967">
        <v>1628</v>
      </c>
      <c r="H967">
        <v>1444</v>
      </c>
      <c r="I967">
        <v>1474</v>
      </c>
      <c r="J967">
        <v>1430</v>
      </c>
      <c r="K967">
        <v>0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291</v>
      </c>
      <c r="F968">
        <v>1027</v>
      </c>
      <c r="G968">
        <v>1354</v>
      </c>
      <c r="H968">
        <v>1576</v>
      </c>
      <c r="I968">
        <v>1520</v>
      </c>
      <c r="J968">
        <v>1635</v>
      </c>
      <c r="K968">
        <v>1531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291</v>
      </c>
      <c r="F969">
        <v>6667</v>
      </c>
      <c r="G969">
        <v>5374</v>
      </c>
      <c r="H969">
        <v>4672</v>
      </c>
      <c r="I969">
        <v>4582</v>
      </c>
      <c r="J969">
        <v>5681</v>
      </c>
      <c r="K969">
        <v>0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291</v>
      </c>
      <c r="F970">
        <v>1289</v>
      </c>
      <c r="G970">
        <v>1358</v>
      </c>
      <c r="H970">
        <v>1352</v>
      </c>
      <c r="I970">
        <v>1295</v>
      </c>
      <c r="J970">
        <v>1249</v>
      </c>
      <c r="K970">
        <v>1110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290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291</v>
      </c>
      <c r="F972">
        <v>2240</v>
      </c>
      <c r="G972">
        <v>2298</v>
      </c>
      <c r="H972">
        <v>2386</v>
      </c>
      <c r="I972">
        <v>2217</v>
      </c>
      <c r="J972">
        <v>2168</v>
      </c>
      <c r="K972">
        <v>2273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291</v>
      </c>
      <c r="F973">
        <v>876</v>
      </c>
      <c r="G973">
        <v>496</v>
      </c>
      <c r="H973">
        <v>780</v>
      </c>
      <c r="I973">
        <v>611</v>
      </c>
      <c r="J973">
        <v>486</v>
      </c>
      <c r="K973">
        <v>355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291</v>
      </c>
      <c r="F974">
        <v>713</v>
      </c>
      <c r="G974">
        <v>657</v>
      </c>
      <c r="H974">
        <v>648</v>
      </c>
      <c r="I974">
        <v>771</v>
      </c>
      <c r="J974">
        <v>721</v>
      </c>
      <c r="K974">
        <v>623</v>
      </c>
    </row>
    <row r="975" spans="2:11" x14ac:dyDescent="0.2">
      <c r="B975" t="s">
        <v>2</v>
      </c>
      <c r="C975" s="2" t="s">
        <v>235</v>
      </c>
      <c r="D975" t="s">
        <v>236</v>
      </c>
      <c r="E975" t="s">
        <v>290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291</v>
      </c>
      <c r="F976">
        <v>927</v>
      </c>
      <c r="G976">
        <v>1006</v>
      </c>
      <c r="H976">
        <v>1043</v>
      </c>
      <c r="I976">
        <v>976</v>
      </c>
      <c r="J976">
        <v>1192</v>
      </c>
      <c r="K976" t="s">
        <v>125</v>
      </c>
    </row>
    <row r="977" spans="2:11" x14ac:dyDescent="0.2">
      <c r="B977" t="s">
        <v>2</v>
      </c>
      <c r="C977" s="2" t="s">
        <v>237</v>
      </c>
      <c r="D977" t="s">
        <v>238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291</v>
      </c>
      <c r="F978">
        <v>216</v>
      </c>
      <c r="G978">
        <v>196</v>
      </c>
      <c r="H978">
        <v>177</v>
      </c>
      <c r="I978">
        <v>161</v>
      </c>
      <c r="J978">
        <v>178</v>
      </c>
      <c r="K978">
        <v>0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291</v>
      </c>
      <c r="F979">
        <v>5255</v>
      </c>
      <c r="G979">
        <v>4562</v>
      </c>
      <c r="H979">
        <v>4626</v>
      </c>
      <c r="I979">
        <v>3970</v>
      </c>
      <c r="J979">
        <v>4589</v>
      </c>
      <c r="K979">
        <v>4529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291</v>
      </c>
      <c r="F980">
        <v>987</v>
      </c>
      <c r="G980">
        <v>844</v>
      </c>
      <c r="H980">
        <v>1001</v>
      </c>
      <c r="I980">
        <v>848</v>
      </c>
      <c r="J980">
        <v>648</v>
      </c>
      <c r="K980">
        <v>535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291</v>
      </c>
      <c r="F981">
        <v>73</v>
      </c>
      <c r="G981">
        <v>70</v>
      </c>
      <c r="H981">
        <v>100</v>
      </c>
      <c r="I981">
        <v>90</v>
      </c>
      <c r="J981">
        <v>61</v>
      </c>
      <c r="K981">
        <v>49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291</v>
      </c>
      <c r="F982">
        <v>3493</v>
      </c>
      <c r="G982">
        <v>2398</v>
      </c>
      <c r="H982">
        <v>2754</v>
      </c>
      <c r="I982">
        <v>2782</v>
      </c>
      <c r="J982">
        <v>3568</v>
      </c>
      <c r="K982">
        <v>3670</v>
      </c>
    </row>
    <row r="983" spans="2:11" x14ac:dyDescent="0.2">
      <c r="B983" t="s">
        <v>2</v>
      </c>
      <c r="C983" s="2" t="s">
        <v>75</v>
      </c>
      <c r="D983" t="s">
        <v>448</v>
      </c>
      <c r="E983" t="s">
        <v>291</v>
      </c>
      <c r="F983">
        <v>6165</v>
      </c>
      <c r="G983">
        <v>7914</v>
      </c>
      <c r="H983">
        <v>7342</v>
      </c>
      <c r="I983">
        <v>8525</v>
      </c>
      <c r="J983">
        <v>10964</v>
      </c>
      <c r="K983">
        <v>11019</v>
      </c>
    </row>
    <row r="984" spans="2:11" x14ac:dyDescent="0.2">
      <c r="B984" t="s">
        <v>2</v>
      </c>
      <c r="C984" s="2" t="s">
        <v>76</v>
      </c>
      <c r="D984" t="s">
        <v>362</v>
      </c>
      <c r="E984" t="s">
        <v>291</v>
      </c>
      <c r="F984">
        <v>3444</v>
      </c>
      <c r="G984">
        <v>3349</v>
      </c>
      <c r="H984">
        <v>3645</v>
      </c>
      <c r="I984">
        <v>3462</v>
      </c>
      <c r="J984">
        <v>3415</v>
      </c>
      <c r="K984">
        <v>3281</v>
      </c>
    </row>
    <row r="985" spans="2:11" x14ac:dyDescent="0.2">
      <c r="B985" t="s">
        <v>2</v>
      </c>
      <c r="C985" s="2" t="s">
        <v>77</v>
      </c>
      <c r="D985" t="s">
        <v>363</v>
      </c>
      <c r="E985" t="s">
        <v>291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239</v>
      </c>
      <c r="D986" t="s">
        <v>240</v>
      </c>
      <c r="E986" t="s">
        <v>290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291</v>
      </c>
      <c r="F987">
        <v>6163</v>
      </c>
      <c r="G987">
        <v>6624</v>
      </c>
      <c r="H987">
        <v>5738</v>
      </c>
      <c r="I987">
        <v>5532</v>
      </c>
      <c r="J987">
        <v>6105</v>
      </c>
      <c r="K987">
        <v>6126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291</v>
      </c>
      <c r="F988">
        <v>393</v>
      </c>
      <c r="G988">
        <v>322</v>
      </c>
      <c r="H988">
        <v>424</v>
      </c>
      <c r="I988">
        <v>329</v>
      </c>
      <c r="J988">
        <v>314</v>
      </c>
      <c r="K988">
        <v>266</v>
      </c>
    </row>
    <row r="989" spans="2:11" x14ac:dyDescent="0.2">
      <c r="B989" t="s">
        <v>2</v>
      </c>
      <c r="C989" s="2" t="s">
        <v>241</v>
      </c>
      <c r="D989" t="s">
        <v>242</v>
      </c>
      <c r="E989" t="s">
        <v>292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265</v>
      </c>
      <c r="D990" t="s">
        <v>266</v>
      </c>
      <c r="E990" t="s">
        <v>292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278</v>
      </c>
      <c r="D991" t="s">
        <v>279</v>
      </c>
      <c r="E991" t="s">
        <v>292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243</v>
      </c>
      <c r="D992" t="s">
        <v>244</v>
      </c>
      <c r="E992" t="s">
        <v>292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245</v>
      </c>
      <c r="D993" t="s">
        <v>246</v>
      </c>
      <c r="E993" t="s">
        <v>292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247</v>
      </c>
      <c r="D994" t="s">
        <v>248</v>
      </c>
      <c r="E994" t="s">
        <v>290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280</v>
      </c>
      <c r="D995" t="s">
        <v>281</v>
      </c>
      <c r="E995" t="s">
        <v>292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282</v>
      </c>
      <c r="D996" t="s">
        <v>283</v>
      </c>
      <c r="E996" t="s">
        <v>292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249</v>
      </c>
      <c r="D997" t="s">
        <v>250</v>
      </c>
      <c r="E997" t="s">
        <v>290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251</v>
      </c>
      <c r="D998" t="s">
        <v>252</v>
      </c>
      <c r="E998" t="s">
        <v>292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284</v>
      </c>
      <c r="D999" t="s">
        <v>285</v>
      </c>
      <c r="E999" t="s">
        <v>292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286</v>
      </c>
      <c r="D1000" t="s">
        <v>287</v>
      </c>
      <c r="E1000" t="s">
        <v>292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390</v>
      </c>
      <c r="E1001" t="s">
        <v>292</v>
      </c>
      <c r="F1001" t="s">
        <v>125</v>
      </c>
      <c r="G1001" t="s">
        <v>125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291</v>
      </c>
      <c r="F1002">
        <v>1939</v>
      </c>
      <c r="G1002">
        <v>1980</v>
      </c>
      <c r="H1002">
        <v>1628</v>
      </c>
      <c r="I1002">
        <v>1529</v>
      </c>
      <c r="J1002">
        <v>1423</v>
      </c>
      <c r="K1002">
        <v>1550</v>
      </c>
    </row>
    <row r="1003" spans="2:11" x14ac:dyDescent="0.2">
      <c r="B1003" t="s">
        <v>2</v>
      </c>
      <c r="C1003" s="2" t="s">
        <v>86</v>
      </c>
      <c r="D1003" t="s">
        <v>387</v>
      </c>
      <c r="E1003" t="s">
        <v>290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288</v>
      </c>
      <c r="D1004" t="s">
        <v>417</v>
      </c>
      <c r="E1004" t="s">
        <v>290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388</v>
      </c>
      <c r="E1005" t="s">
        <v>291</v>
      </c>
      <c r="F1005">
        <v>486</v>
      </c>
      <c r="G1005">
        <v>259</v>
      </c>
      <c r="H1005">
        <v>460</v>
      </c>
      <c r="I1005">
        <v>491</v>
      </c>
      <c r="J1005">
        <v>358</v>
      </c>
      <c r="K1005">
        <v>1</v>
      </c>
    </row>
    <row r="1006" spans="2:11" x14ac:dyDescent="0.2">
      <c r="B1006" t="s">
        <v>3</v>
      </c>
      <c r="C1006" s="2" t="s">
        <v>88</v>
      </c>
      <c r="D1006" t="s">
        <v>89</v>
      </c>
      <c r="E1006" t="s">
        <v>291</v>
      </c>
      <c r="F1006">
        <v>2035</v>
      </c>
      <c r="G1006">
        <v>2124</v>
      </c>
      <c r="H1006">
        <v>2074</v>
      </c>
      <c r="I1006">
        <v>2037</v>
      </c>
      <c r="J1006">
        <v>2397</v>
      </c>
      <c r="K1006">
        <v>2309</v>
      </c>
    </row>
    <row r="1007" spans="2:11" x14ac:dyDescent="0.2">
      <c r="B1007" t="s">
        <v>3</v>
      </c>
      <c r="C1007" s="2" t="s">
        <v>90</v>
      </c>
      <c r="D1007" t="s">
        <v>91</v>
      </c>
      <c r="E1007" t="s">
        <v>291</v>
      </c>
      <c r="F1007">
        <v>380</v>
      </c>
      <c r="G1007">
        <v>242</v>
      </c>
      <c r="H1007">
        <v>348</v>
      </c>
      <c r="I1007">
        <v>375</v>
      </c>
      <c r="J1007">
        <v>0</v>
      </c>
      <c r="K1007">
        <v>0</v>
      </c>
    </row>
    <row r="1008" spans="2:11" x14ac:dyDescent="0.2">
      <c r="B1008" t="s">
        <v>3</v>
      </c>
      <c r="C1008" s="2" t="s">
        <v>92</v>
      </c>
      <c r="D1008" t="s">
        <v>93</v>
      </c>
      <c r="E1008" t="s">
        <v>291</v>
      </c>
      <c r="F1008">
        <v>7458</v>
      </c>
      <c r="G1008">
        <v>7274</v>
      </c>
      <c r="H1008">
        <v>7601</v>
      </c>
      <c r="I1008">
        <v>7548</v>
      </c>
      <c r="J1008">
        <v>7916</v>
      </c>
      <c r="K1008">
        <v>7463</v>
      </c>
    </row>
    <row r="1009" spans="2:11" x14ac:dyDescent="0.2">
      <c r="B1009" t="s">
        <v>3</v>
      </c>
      <c r="C1009" s="2" t="s">
        <v>94</v>
      </c>
      <c r="D1009" t="s">
        <v>95</v>
      </c>
      <c r="E1009" t="s">
        <v>291</v>
      </c>
      <c r="F1009">
        <v>620</v>
      </c>
      <c r="G1009">
        <v>658</v>
      </c>
      <c r="H1009">
        <v>612</v>
      </c>
      <c r="I1009">
        <v>577</v>
      </c>
      <c r="J1009">
        <v>562</v>
      </c>
      <c r="K1009">
        <v>222</v>
      </c>
    </row>
    <row r="1010" spans="2:11" x14ac:dyDescent="0.2">
      <c r="B1010" t="s">
        <v>3</v>
      </c>
      <c r="C1010" s="2" t="s">
        <v>253</v>
      </c>
      <c r="D1010" t="s">
        <v>376</v>
      </c>
      <c r="E1010" t="s">
        <v>290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 x14ac:dyDescent="0.2">
      <c r="B1011" t="s">
        <v>3</v>
      </c>
      <c r="C1011" s="2" t="s">
        <v>96</v>
      </c>
      <c r="D1011" t="s">
        <v>97</v>
      </c>
      <c r="E1011" t="s">
        <v>291</v>
      </c>
      <c r="F1011">
        <v>1153</v>
      </c>
      <c r="G1011">
        <v>1115</v>
      </c>
      <c r="H1011">
        <v>1172</v>
      </c>
      <c r="I1011">
        <v>1109</v>
      </c>
      <c r="J1011">
        <v>798</v>
      </c>
      <c r="K1011">
        <v>665</v>
      </c>
    </row>
    <row r="1012" spans="2:11" x14ac:dyDescent="0.2">
      <c r="B1012" t="s">
        <v>3</v>
      </c>
      <c r="C1012" s="2" t="s">
        <v>98</v>
      </c>
      <c r="D1012" t="s">
        <v>99</v>
      </c>
      <c r="E1012" t="s">
        <v>291</v>
      </c>
      <c r="F1012">
        <v>1754</v>
      </c>
      <c r="G1012">
        <v>1671</v>
      </c>
      <c r="H1012">
        <v>1505</v>
      </c>
      <c r="I1012">
        <v>1652</v>
      </c>
      <c r="J1012">
        <v>1764</v>
      </c>
      <c r="K1012">
        <v>1626</v>
      </c>
    </row>
    <row r="1013" spans="2:11" x14ac:dyDescent="0.2">
      <c r="B1013" t="s">
        <v>3</v>
      </c>
      <c r="C1013" s="2" t="s">
        <v>100</v>
      </c>
      <c r="D1013" t="s">
        <v>377</v>
      </c>
      <c r="E1013" t="s">
        <v>290</v>
      </c>
      <c r="F1013" t="s">
        <v>125</v>
      </c>
      <c r="G1013" t="s">
        <v>125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 x14ac:dyDescent="0.2">
      <c r="B1014" t="s">
        <v>3</v>
      </c>
      <c r="C1014" s="2" t="s">
        <v>254</v>
      </c>
      <c r="D1014" t="s">
        <v>364</v>
      </c>
      <c r="E1014" t="s">
        <v>290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 x14ac:dyDescent="0.2">
      <c r="B1015" t="s">
        <v>3</v>
      </c>
      <c r="C1015" s="2" t="s">
        <v>102</v>
      </c>
      <c r="D1015" t="s">
        <v>103</v>
      </c>
      <c r="E1015" t="s">
        <v>291</v>
      </c>
      <c r="F1015">
        <v>2671</v>
      </c>
      <c r="G1015">
        <v>2360</v>
      </c>
      <c r="H1015">
        <v>2476</v>
      </c>
      <c r="I1015">
        <v>2600</v>
      </c>
      <c r="J1015">
        <v>2675</v>
      </c>
      <c r="K1015">
        <v>3090</v>
      </c>
    </row>
    <row r="1016" spans="2:11" x14ac:dyDescent="0.2">
      <c r="B1016" t="s">
        <v>3</v>
      </c>
      <c r="C1016" s="2" t="s">
        <v>104</v>
      </c>
      <c r="D1016" t="s">
        <v>378</v>
      </c>
      <c r="E1016" t="s">
        <v>291</v>
      </c>
      <c r="F1016" t="s">
        <v>125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105</v>
      </c>
      <c r="D1017" t="s">
        <v>421</v>
      </c>
      <c r="E1017" t="s">
        <v>290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 x14ac:dyDescent="0.2">
      <c r="B1018" t="s">
        <v>3</v>
      </c>
      <c r="C1018" s="2" t="s">
        <v>255</v>
      </c>
      <c r="D1018" t="s">
        <v>379</v>
      </c>
      <c r="E1018" t="s">
        <v>291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106</v>
      </c>
      <c r="D1019" t="s">
        <v>107</v>
      </c>
      <c r="E1019" t="s">
        <v>291</v>
      </c>
      <c r="F1019">
        <v>42</v>
      </c>
      <c r="G1019">
        <v>39</v>
      </c>
      <c r="H1019">
        <v>44</v>
      </c>
      <c r="I1019">
        <v>17</v>
      </c>
      <c r="J1019">
        <v>6</v>
      </c>
      <c r="K1019">
        <v>6</v>
      </c>
    </row>
    <row r="1020" spans="2:11" x14ac:dyDescent="0.2">
      <c r="B1020" t="s">
        <v>3</v>
      </c>
      <c r="C1020" s="2" t="s">
        <v>256</v>
      </c>
      <c r="D1020" t="s">
        <v>365</v>
      </c>
      <c r="E1020" t="s">
        <v>290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257</v>
      </c>
      <c r="D1021" t="s">
        <v>380</v>
      </c>
      <c r="E1021" t="s">
        <v>290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 x14ac:dyDescent="0.2">
      <c r="B1022" t="s">
        <v>3</v>
      </c>
      <c r="C1022" s="2" t="s">
        <v>108</v>
      </c>
      <c r="D1022" t="s">
        <v>422</v>
      </c>
      <c r="E1022" t="s">
        <v>291</v>
      </c>
      <c r="F1022">
        <v>5897</v>
      </c>
      <c r="G1022">
        <v>6377</v>
      </c>
      <c r="H1022">
        <v>6404</v>
      </c>
      <c r="I1022">
        <v>6565</v>
      </c>
      <c r="J1022">
        <v>5915</v>
      </c>
      <c r="K1022">
        <v>5367</v>
      </c>
    </row>
    <row r="1023" spans="2:11" x14ac:dyDescent="0.2">
      <c r="B1023" t="s">
        <v>3</v>
      </c>
      <c r="C1023" s="2" t="s">
        <v>109</v>
      </c>
      <c r="D1023" t="s">
        <v>110</v>
      </c>
      <c r="E1023" t="s">
        <v>291</v>
      </c>
      <c r="F1023">
        <v>1192</v>
      </c>
      <c r="G1023">
        <v>1271</v>
      </c>
      <c r="H1023">
        <v>1126</v>
      </c>
      <c r="I1023">
        <v>1123</v>
      </c>
      <c r="J1023">
        <v>1052</v>
      </c>
      <c r="K1023">
        <v>847</v>
      </c>
    </row>
    <row r="1024" spans="2:11" x14ac:dyDescent="0.2">
      <c r="B1024" t="s">
        <v>3</v>
      </c>
      <c r="C1024" s="2" t="s">
        <v>111</v>
      </c>
      <c r="D1024" t="s">
        <v>112</v>
      </c>
      <c r="E1024" t="s">
        <v>291</v>
      </c>
      <c r="F1024">
        <v>330</v>
      </c>
      <c r="G1024">
        <v>381</v>
      </c>
      <c r="H1024">
        <v>351</v>
      </c>
      <c r="I1024">
        <v>311</v>
      </c>
      <c r="J1024">
        <v>277</v>
      </c>
      <c r="K1024">
        <v>298</v>
      </c>
    </row>
    <row r="1025" spans="2:11" x14ac:dyDescent="0.2">
      <c r="B1025" t="s">
        <v>3</v>
      </c>
      <c r="C1025" s="2" t="s">
        <v>267</v>
      </c>
      <c r="D1025" t="s">
        <v>389</v>
      </c>
      <c r="E1025" t="s">
        <v>290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 x14ac:dyDescent="0.2">
      <c r="B1026" t="s">
        <v>3</v>
      </c>
      <c r="C1026" s="2" t="s">
        <v>258</v>
      </c>
      <c r="D1026" t="s">
        <v>259</v>
      </c>
      <c r="E1026" t="s">
        <v>290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 x14ac:dyDescent="0.2">
      <c r="B1027" t="s">
        <v>3</v>
      </c>
      <c r="C1027" s="2" t="s">
        <v>260</v>
      </c>
      <c r="D1027" t="s">
        <v>366</v>
      </c>
      <c r="E1027" t="s">
        <v>290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261</v>
      </c>
      <c r="D1028" t="s">
        <v>381</v>
      </c>
      <c r="E1028" t="s">
        <v>290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262</v>
      </c>
      <c r="D1029" t="s">
        <v>367</v>
      </c>
      <c r="E1029" t="s">
        <v>290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113</v>
      </c>
      <c r="D1030" t="s">
        <v>114</v>
      </c>
      <c r="E1030" t="s">
        <v>292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115</v>
      </c>
      <c r="D1031" t="s">
        <v>116</v>
      </c>
      <c r="E1031" t="s">
        <v>291</v>
      </c>
      <c r="F1031">
        <v>1032</v>
      </c>
      <c r="G1031">
        <v>828</v>
      </c>
      <c r="H1031">
        <v>850</v>
      </c>
      <c r="I1031">
        <v>831</v>
      </c>
      <c r="J1031">
        <v>892</v>
      </c>
      <c r="K1031">
        <v>891</v>
      </c>
    </row>
    <row r="1032" spans="2:11" x14ac:dyDescent="0.2">
      <c r="B1032" t="s">
        <v>3</v>
      </c>
      <c r="C1032" s="2" t="s">
        <v>117</v>
      </c>
      <c r="D1032" t="s">
        <v>118</v>
      </c>
      <c r="E1032" t="s">
        <v>292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129</v>
      </c>
      <c r="D1033" t="s">
        <v>127</v>
      </c>
      <c r="E1033" t="s">
        <v>292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 x14ac:dyDescent="0.2">
      <c r="B1034" t="s">
        <v>426</v>
      </c>
      <c r="C1034" s="2" t="s">
        <v>101</v>
      </c>
      <c r="D1034" t="s">
        <v>416</v>
      </c>
      <c r="E1034" t="s">
        <v>291</v>
      </c>
      <c r="F1034">
        <v>3239</v>
      </c>
      <c r="G1034">
        <v>5492</v>
      </c>
      <c r="H1034">
        <v>5347</v>
      </c>
      <c r="I1034">
        <v>5598</v>
      </c>
      <c r="J1034">
        <v>5778</v>
      </c>
      <c r="K1034">
        <v>5820</v>
      </c>
    </row>
    <row r="1035" spans="2:11" x14ac:dyDescent="0.2">
      <c r="B1035" t="s">
        <v>426</v>
      </c>
      <c r="C1035" s="2" t="s">
        <v>78</v>
      </c>
      <c r="D1035" t="s">
        <v>415</v>
      </c>
      <c r="E1035" t="s">
        <v>291</v>
      </c>
      <c r="F1035">
        <v>1620</v>
      </c>
      <c r="G1035">
        <v>2472</v>
      </c>
      <c r="H1035">
        <v>2960</v>
      </c>
      <c r="I1035">
        <v>2618</v>
      </c>
      <c r="J1035">
        <v>2995</v>
      </c>
      <c r="K1035">
        <v>3152</v>
      </c>
    </row>
    <row r="1037" spans="2:11" x14ac:dyDescent="0.2">
      <c r="B1037" t="s">
        <v>458</v>
      </c>
      <c r="C1037" s="2" t="s">
        <v>368</v>
      </c>
      <c r="D1037" t="s">
        <v>369</v>
      </c>
    </row>
    <row r="1039" spans="2:11" x14ac:dyDescent="0.2">
      <c r="B1039" t="s">
        <v>316</v>
      </c>
      <c r="C1039" s="2" t="s">
        <v>8</v>
      </c>
      <c r="D1039" t="s">
        <v>9</v>
      </c>
      <c r="E1039" t="s">
        <v>289</v>
      </c>
      <c r="F1039" t="s">
        <v>130</v>
      </c>
      <c r="G1039" t="s">
        <v>130</v>
      </c>
      <c r="H1039" t="s">
        <v>130</v>
      </c>
      <c r="I1039" t="s">
        <v>130</v>
      </c>
      <c r="J1039" t="s">
        <v>130</v>
      </c>
      <c r="K1039" t="s">
        <v>130</v>
      </c>
    </row>
    <row r="1040" spans="2:11" x14ac:dyDescent="0.2">
      <c r="B1040" t="s">
        <v>318</v>
      </c>
      <c r="C1040" s="2" t="s">
        <v>346</v>
      </c>
      <c r="D1040" t="s">
        <v>347</v>
      </c>
      <c r="E1040" t="s">
        <v>348</v>
      </c>
      <c r="F1040" t="s">
        <v>349</v>
      </c>
      <c r="G1040" t="s">
        <v>349</v>
      </c>
      <c r="H1040" t="s">
        <v>349</v>
      </c>
      <c r="I1040" t="s">
        <v>349</v>
      </c>
      <c r="J1040" t="s">
        <v>349</v>
      </c>
      <c r="K1040" t="s">
        <v>349</v>
      </c>
    </row>
    <row r="1041" spans="2:11" x14ac:dyDescent="0.2">
      <c r="B1041" t="s">
        <v>1</v>
      </c>
      <c r="C1041" s="2" t="s">
        <v>149</v>
      </c>
      <c r="D1041" t="s">
        <v>150</v>
      </c>
      <c r="E1041" t="s">
        <v>290</v>
      </c>
      <c r="F1041">
        <v>2042</v>
      </c>
      <c r="G1041">
        <v>3485</v>
      </c>
      <c r="H1041">
        <v>5224</v>
      </c>
      <c r="I1041">
        <v>4148</v>
      </c>
      <c r="J1041">
        <v>3754</v>
      </c>
      <c r="K1041">
        <v>14</v>
      </c>
    </row>
    <row r="1042" spans="2:11" x14ac:dyDescent="0.2">
      <c r="B1042" t="s">
        <v>1</v>
      </c>
      <c r="C1042" s="2" t="s">
        <v>10</v>
      </c>
      <c r="D1042" t="s">
        <v>414</v>
      </c>
      <c r="E1042" t="s">
        <v>291</v>
      </c>
      <c r="F1042">
        <v>10568</v>
      </c>
      <c r="G1042">
        <v>7448</v>
      </c>
      <c r="H1042">
        <v>10525</v>
      </c>
      <c r="I1042">
        <v>8896</v>
      </c>
      <c r="J1042">
        <v>8976</v>
      </c>
      <c r="K1042">
        <v>1980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290</v>
      </c>
      <c r="F1043">
        <v>3805</v>
      </c>
      <c r="G1043">
        <v>2924</v>
      </c>
      <c r="H1043">
        <v>2953</v>
      </c>
      <c r="I1043">
        <v>2434</v>
      </c>
      <c r="J1043">
        <v>2210</v>
      </c>
      <c r="K1043">
        <v>590</v>
      </c>
    </row>
    <row r="1044" spans="2:11" x14ac:dyDescent="0.2">
      <c r="B1044" t="s">
        <v>1</v>
      </c>
      <c r="C1044" s="2" t="s">
        <v>151</v>
      </c>
      <c r="D1044" t="s">
        <v>152</v>
      </c>
      <c r="E1044" t="s">
        <v>290</v>
      </c>
      <c r="F1044">
        <v>1062</v>
      </c>
      <c r="G1044">
        <v>1077</v>
      </c>
      <c r="H1044">
        <v>1314</v>
      </c>
      <c r="I1044">
        <v>1038</v>
      </c>
      <c r="J1044">
        <v>1271</v>
      </c>
      <c r="K1044">
        <v>199</v>
      </c>
    </row>
    <row r="1045" spans="2:11" x14ac:dyDescent="0.2">
      <c r="B1045" t="s">
        <v>1</v>
      </c>
      <c r="C1045" s="2" t="s">
        <v>153</v>
      </c>
      <c r="D1045" t="s">
        <v>154</v>
      </c>
      <c r="E1045" t="s">
        <v>290</v>
      </c>
      <c r="F1045">
        <v>2307</v>
      </c>
      <c r="G1045">
        <v>2061</v>
      </c>
      <c r="H1045">
        <v>1658</v>
      </c>
      <c r="I1045">
        <v>1838</v>
      </c>
      <c r="J1045">
        <v>1495</v>
      </c>
      <c r="K1045">
        <v>0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291</v>
      </c>
      <c r="F1046">
        <v>3098</v>
      </c>
      <c r="G1046">
        <v>5165</v>
      </c>
      <c r="H1046">
        <v>3542</v>
      </c>
      <c r="I1046">
        <v>3151</v>
      </c>
      <c r="J1046">
        <v>3342</v>
      </c>
      <c r="K1046">
        <v>26</v>
      </c>
    </row>
    <row r="1047" spans="2:11" x14ac:dyDescent="0.2">
      <c r="B1047" t="s">
        <v>1</v>
      </c>
      <c r="C1047" s="2" t="s">
        <v>155</v>
      </c>
      <c r="D1047" t="s">
        <v>156</v>
      </c>
      <c r="E1047" t="s">
        <v>290</v>
      </c>
      <c r="F1047">
        <v>385</v>
      </c>
      <c r="G1047">
        <v>216</v>
      </c>
      <c r="H1047">
        <v>290</v>
      </c>
      <c r="I1047">
        <v>253</v>
      </c>
      <c r="J1047">
        <v>291</v>
      </c>
      <c r="K1047">
        <v>97</v>
      </c>
    </row>
    <row r="1048" spans="2:11" x14ac:dyDescent="0.2">
      <c r="B1048" t="s">
        <v>1</v>
      </c>
      <c r="C1048" s="2" t="s">
        <v>157</v>
      </c>
      <c r="D1048" t="s">
        <v>158</v>
      </c>
      <c r="E1048" t="s">
        <v>290</v>
      </c>
      <c r="F1048">
        <v>323</v>
      </c>
      <c r="G1048">
        <v>437</v>
      </c>
      <c r="H1048">
        <v>237</v>
      </c>
      <c r="I1048">
        <v>143</v>
      </c>
      <c r="J1048">
        <v>156</v>
      </c>
      <c r="K1048">
        <v>2</v>
      </c>
    </row>
    <row r="1049" spans="2:11" x14ac:dyDescent="0.2">
      <c r="B1049" t="s">
        <v>1</v>
      </c>
      <c r="C1049" s="2" t="s">
        <v>159</v>
      </c>
      <c r="D1049" t="s">
        <v>160</v>
      </c>
      <c r="E1049" t="s">
        <v>290</v>
      </c>
      <c r="F1049">
        <v>530</v>
      </c>
      <c r="G1049">
        <v>690</v>
      </c>
      <c r="H1049">
        <v>512</v>
      </c>
      <c r="I1049">
        <v>387</v>
      </c>
      <c r="J1049">
        <v>355</v>
      </c>
      <c r="K1049">
        <v>150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291</v>
      </c>
      <c r="F1050">
        <v>1494</v>
      </c>
      <c r="G1050">
        <v>1436</v>
      </c>
      <c r="H1050">
        <v>1748</v>
      </c>
      <c r="I1050">
        <v>2186</v>
      </c>
      <c r="J1050">
        <v>1550</v>
      </c>
      <c r="K1050">
        <v>354</v>
      </c>
    </row>
    <row r="1051" spans="2:11" x14ac:dyDescent="0.2">
      <c r="B1051" t="s">
        <v>1</v>
      </c>
      <c r="C1051" s="2" t="s">
        <v>161</v>
      </c>
      <c r="D1051" t="s">
        <v>162</v>
      </c>
      <c r="E1051" t="s">
        <v>290</v>
      </c>
      <c r="F1051">
        <v>5403</v>
      </c>
      <c r="G1051">
        <v>5345</v>
      </c>
      <c r="H1051">
        <v>4087</v>
      </c>
      <c r="I1051">
        <v>1550</v>
      </c>
      <c r="J1051">
        <v>1986</v>
      </c>
      <c r="K1051">
        <v>0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291</v>
      </c>
      <c r="F1052">
        <v>6555</v>
      </c>
      <c r="G1052">
        <v>6156</v>
      </c>
      <c r="H1052">
        <v>4947</v>
      </c>
      <c r="I1052">
        <v>4608</v>
      </c>
      <c r="J1052">
        <v>3750</v>
      </c>
      <c r="K1052">
        <v>75</v>
      </c>
    </row>
    <row r="1053" spans="2:11" x14ac:dyDescent="0.2">
      <c r="B1053" t="s">
        <v>1</v>
      </c>
      <c r="C1053" s="2" t="s">
        <v>163</v>
      </c>
      <c r="D1053" t="s">
        <v>164</v>
      </c>
      <c r="E1053" t="s">
        <v>290</v>
      </c>
      <c r="F1053">
        <v>1919</v>
      </c>
      <c r="G1053">
        <v>666</v>
      </c>
      <c r="H1053">
        <v>1436</v>
      </c>
      <c r="I1053">
        <v>1379</v>
      </c>
      <c r="J1053">
        <v>1264</v>
      </c>
      <c r="K1053">
        <v>1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290</v>
      </c>
      <c r="F1054">
        <v>6498</v>
      </c>
      <c r="G1054">
        <v>5309</v>
      </c>
      <c r="H1054">
        <v>4138</v>
      </c>
      <c r="I1054">
        <v>3464</v>
      </c>
      <c r="J1054">
        <v>2626</v>
      </c>
      <c r="K1054">
        <v>41</v>
      </c>
    </row>
    <row r="1055" spans="2:11" x14ac:dyDescent="0.2">
      <c r="B1055" t="s">
        <v>1</v>
      </c>
      <c r="C1055" s="2" t="s">
        <v>165</v>
      </c>
      <c r="D1055" t="s">
        <v>166</v>
      </c>
      <c r="E1055" t="s">
        <v>290</v>
      </c>
      <c r="F1055">
        <v>5593</v>
      </c>
      <c r="G1055">
        <v>4375</v>
      </c>
      <c r="H1055">
        <v>3615</v>
      </c>
      <c r="I1055">
        <v>2577</v>
      </c>
      <c r="J1055">
        <v>2369</v>
      </c>
      <c r="K1055">
        <v>22</v>
      </c>
    </row>
    <row r="1056" spans="2:11" x14ac:dyDescent="0.2">
      <c r="B1056" t="s">
        <v>1</v>
      </c>
      <c r="C1056" s="2" t="s">
        <v>167</v>
      </c>
      <c r="D1056" t="s">
        <v>168</v>
      </c>
      <c r="E1056" t="s">
        <v>290</v>
      </c>
      <c r="F1056">
        <v>649</v>
      </c>
      <c r="G1056">
        <v>432</v>
      </c>
      <c r="H1056">
        <v>567</v>
      </c>
      <c r="I1056">
        <v>420</v>
      </c>
      <c r="J1056">
        <v>499</v>
      </c>
      <c r="K1056">
        <v>35</v>
      </c>
    </row>
    <row r="1057" spans="2:11" x14ac:dyDescent="0.2">
      <c r="B1057" t="s">
        <v>1</v>
      </c>
      <c r="C1057" s="2" t="s">
        <v>169</v>
      </c>
      <c r="D1057" t="s">
        <v>170</v>
      </c>
      <c r="E1057" t="s">
        <v>290</v>
      </c>
      <c r="F1057">
        <v>4813</v>
      </c>
      <c r="G1057">
        <v>3958</v>
      </c>
      <c r="H1057">
        <v>3582</v>
      </c>
      <c r="I1057">
        <v>2901</v>
      </c>
      <c r="J1057">
        <v>2654</v>
      </c>
      <c r="K1057">
        <v>0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291</v>
      </c>
      <c r="F1058">
        <v>1449</v>
      </c>
      <c r="G1058">
        <v>930</v>
      </c>
      <c r="H1058">
        <v>722</v>
      </c>
      <c r="I1058">
        <v>772</v>
      </c>
      <c r="J1058">
        <v>842</v>
      </c>
      <c r="K1058">
        <v>252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290</v>
      </c>
      <c r="F1059">
        <v>5631</v>
      </c>
      <c r="G1059">
        <v>4994</v>
      </c>
      <c r="H1059">
        <v>3990</v>
      </c>
      <c r="I1059">
        <v>3637</v>
      </c>
      <c r="J1059">
        <v>2711</v>
      </c>
      <c r="K1059">
        <v>16</v>
      </c>
    </row>
    <row r="1060" spans="2:11" x14ac:dyDescent="0.2">
      <c r="B1060" t="s">
        <v>1</v>
      </c>
      <c r="C1060" s="2" t="s">
        <v>171</v>
      </c>
      <c r="D1060" t="s">
        <v>172</v>
      </c>
      <c r="E1060" t="s">
        <v>290</v>
      </c>
      <c r="F1060">
        <v>2320</v>
      </c>
      <c r="G1060">
        <v>631</v>
      </c>
      <c r="H1060">
        <v>1632</v>
      </c>
      <c r="I1060">
        <v>1378</v>
      </c>
      <c r="J1060">
        <v>1119</v>
      </c>
      <c r="K1060">
        <v>0</v>
      </c>
    </row>
    <row r="1061" spans="2:11" x14ac:dyDescent="0.2">
      <c r="B1061" t="s">
        <v>1</v>
      </c>
      <c r="C1061" s="2" t="s">
        <v>173</v>
      </c>
      <c r="D1061" t="s">
        <v>174</v>
      </c>
      <c r="E1061" t="s">
        <v>290</v>
      </c>
      <c r="F1061">
        <v>2140</v>
      </c>
      <c r="G1061">
        <v>948</v>
      </c>
      <c r="H1061">
        <v>1885</v>
      </c>
      <c r="I1061">
        <v>1879</v>
      </c>
      <c r="J1061">
        <v>1836</v>
      </c>
      <c r="K1061">
        <v>0</v>
      </c>
    </row>
    <row r="1062" spans="2:11" x14ac:dyDescent="0.2">
      <c r="B1062" t="s">
        <v>1</v>
      </c>
      <c r="C1062" s="2" t="s">
        <v>25</v>
      </c>
      <c r="D1062" t="s">
        <v>382</v>
      </c>
      <c r="E1062" t="s">
        <v>291</v>
      </c>
      <c r="F1062">
        <v>7319</v>
      </c>
      <c r="G1062">
        <v>6220</v>
      </c>
      <c r="H1062">
        <v>5489</v>
      </c>
      <c r="I1062">
        <v>6856</v>
      </c>
      <c r="J1062">
        <v>4903</v>
      </c>
      <c r="K1062">
        <v>2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291</v>
      </c>
      <c r="F1063">
        <v>4965</v>
      </c>
      <c r="G1063">
        <v>3684</v>
      </c>
      <c r="H1063">
        <v>3292</v>
      </c>
      <c r="I1063">
        <v>2499</v>
      </c>
      <c r="J1063">
        <v>4907</v>
      </c>
      <c r="K1063">
        <v>4</v>
      </c>
    </row>
    <row r="1064" spans="2:11" x14ac:dyDescent="0.2">
      <c r="B1064" t="s">
        <v>1</v>
      </c>
      <c r="C1064" s="2" t="s">
        <v>175</v>
      </c>
      <c r="D1064" t="s">
        <v>176</v>
      </c>
      <c r="E1064" t="s">
        <v>290</v>
      </c>
      <c r="F1064">
        <v>864</v>
      </c>
      <c r="G1064">
        <v>465</v>
      </c>
      <c r="H1064">
        <v>757</v>
      </c>
      <c r="I1064">
        <v>479</v>
      </c>
      <c r="J1064">
        <v>423</v>
      </c>
      <c r="K1064">
        <v>0</v>
      </c>
    </row>
    <row r="1065" spans="2:11" x14ac:dyDescent="0.2">
      <c r="B1065" t="s">
        <v>1</v>
      </c>
      <c r="C1065" s="2" t="s">
        <v>177</v>
      </c>
      <c r="D1065" t="s">
        <v>178</v>
      </c>
      <c r="E1065" t="s">
        <v>290</v>
      </c>
      <c r="F1065">
        <v>577</v>
      </c>
      <c r="G1065">
        <v>380</v>
      </c>
      <c r="H1065">
        <v>443</v>
      </c>
      <c r="I1065">
        <v>417</v>
      </c>
      <c r="J1065">
        <v>167</v>
      </c>
      <c r="K1065">
        <v>0</v>
      </c>
    </row>
    <row r="1066" spans="2:11" x14ac:dyDescent="0.2">
      <c r="B1066" t="s">
        <v>1</v>
      </c>
      <c r="C1066" s="2" t="s">
        <v>179</v>
      </c>
      <c r="D1066" t="s">
        <v>180</v>
      </c>
      <c r="E1066" t="s">
        <v>290</v>
      </c>
      <c r="F1066">
        <v>821</v>
      </c>
      <c r="G1066">
        <v>589</v>
      </c>
      <c r="H1066">
        <v>644</v>
      </c>
      <c r="I1066">
        <v>29</v>
      </c>
      <c r="J1066">
        <v>263</v>
      </c>
      <c r="K1066">
        <v>23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290</v>
      </c>
      <c r="F1067">
        <v>4477</v>
      </c>
      <c r="G1067">
        <v>4212</v>
      </c>
      <c r="H1067">
        <v>3121</v>
      </c>
      <c r="I1067">
        <v>3182</v>
      </c>
      <c r="J1067">
        <v>2553</v>
      </c>
      <c r="K1067">
        <v>245</v>
      </c>
    </row>
    <row r="1068" spans="2:11" x14ac:dyDescent="0.2">
      <c r="B1068" t="s">
        <v>1</v>
      </c>
      <c r="C1068" s="2" t="s">
        <v>30</v>
      </c>
      <c r="D1068" t="s">
        <v>383</v>
      </c>
      <c r="E1068" t="s">
        <v>291</v>
      </c>
      <c r="F1068">
        <v>4193</v>
      </c>
      <c r="G1068">
        <v>4273</v>
      </c>
      <c r="H1068">
        <v>5287</v>
      </c>
      <c r="I1068">
        <v>3572</v>
      </c>
      <c r="J1068">
        <v>4946</v>
      </c>
      <c r="K1068">
        <v>447</v>
      </c>
    </row>
    <row r="1069" spans="2:11" x14ac:dyDescent="0.2">
      <c r="B1069" t="s">
        <v>1</v>
      </c>
      <c r="C1069" s="2" t="s">
        <v>181</v>
      </c>
      <c r="D1069" t="s">
        <v>182</v>
      </c>
      <c r="E1069" t="s">
        <v>290</v>
      </c>
      <c r="F1069">
        <v>1441</v>
      </c>
      <c r="G1069">
        <v>1117</v>
      </c>
      <c r="H1069">
        <v>1063</v>
      </c>
      <c r="I1069">
        <v>952</v>
      </c>
      <c r="J1069">
        <v>800</v>
      </c>
      <c r="K1069">
        <v>87</v>
      </c>
    </row>
    <row r="1070" spans="2:11" x14ac:dyDescent="0.2">
      <c r="B1070" t="s">
        <v>1</v>
      </c>
      <c r="C1070" s="2" t="s">
        <v>183</v>
      </c>
      <c r="D1070" t="s">
        <v>184</v>
      </c>
      <c r="E1070" t="s">
        <v>290</v>
      </c>
      <c r="F1070">
        <v>584</v>
      </c>
      <c r="G1070">
        <v>444</v>
      </c>
      <c r="H1070">
        <v>531</v>
      </c>
      <c r="I1070">
        <v>432</v>
      </c>
      <c r="J1070">
        <v>427</v>
      </c>
      <c r="K1070">
        <v>162</v>
      </c>
    </row>
    <row r="1071" spans="2:11" x14ac:dyDescent="0.2">
      <c r="B1071" t="s">
        <v>1</v>
      </c>
      <c r="C1071" s="2" t="s">
        <v>185</v>
      </c>
      <c r="D1071" t="s">
        <v>186</v>
      </c>
      <c r="E1071" t="s">
        <v>290</v>
      </c>
      <c r="F1071">
        <v>224</v>
      </c>
      <c r="G1071">
        <v>344</v>
      </c>
      <c r="H1071">
        <v>295</v>
      </c>
      <c r="I1071">
        <v>269</v>
      </c>
      <c r="J1071">
        <v>460</v>
      </c>
      <c r="K1071">
        <v>185</v>
      </c>
    </row>
    <row r="1072" spans="2:11" x14ac:dyDescent="0.2">
      <c r="B1072" t="s">
        <v>1</v>
      </c>
      <c r="C1072" s="2" t="s">
        <v>187</v>
      </c>
      <c r="D1072" t="s">
        <v>188</v>
      </c>
      <c r="E1072" t="s">
        <v>290</v>
      </c>
      <c r="F1072">
        <v>1985</v>
      </c>
      <c r="G1072">
        <v>1078</v>
      </c>
      <c r="H1072">
        <v>1502</v>
      </c>
      <c r="I1072">
        <v>1007</v>
      </c>
      <c r="J1072">
        <v>886</v>
      </c>
      <c r="K1072">
        <v>0</v>
      </c>
    </row>
    <row r="1073" spans="2:11" x14ac:dyDescent="0.2">
      <c r="B1073" t="s">
        <v>1</v>
      </c>
      <c r="C1073" s="2" t="s">
        <v>189</v>
      </c>
      <c r="D1073" t="s">
        <v>190</v>
      </c>
      <c r="E1073" t="s">
        <v>290</v>
      </c>
      <c r="F1073">
        <v>771</v>
      </c>
      <c r="G1073">
        <v>625</v>
      </c>
      <c r="H1073">
        <v>583</v>
      </c>
      <c r="I1073">
        <v>381</v>
      </c>
      <c r="J1073">
        <v>410</v>
      </c>
      <c r="K1073">
        <v>0</v>
      </c>
    </row>
    <row r="1074" spans="2:11" x14ac:dyDescent="0.2">
      <c r="B1074" t="s">
        <v>1</v>
      </c>
      <c r="C1074" s="2" t="s">
        <v>191</v>
      </c>
      <c r="D1074" t="s">
        <v>192</v>
      </c>
      <c r="E1074" t="s">
        <v>290</v>
      </c>
      <c r="F1074">
        <v>495</v>
      </c>
      <c r="G1074">
        <v>195</v>
      </c>
      <c r="H1074">
        <v>491</v>
      </c>
      <c r="I1074">
        <v>437</v>
      </c>
      <c r="J1074">
        <v>129</v>
      </c>
      <c r="K1074">
        <v>0</v>
      </c>
    </row>
    <row r="1075" spans="2:11" x14ac:dyDescent="0.2">
      <c r="B1075" t="s">
        <v>1</v>
      </c>
      <c r="C1075" s="2" t="s">
        <v>31</v>
      </c>
      <c r="D1075" t="s">
        <v>384</v>
      </c>
      <c r="E1075" t="s">
        <v>291</v>
      </c>
      <c r="F1075">
        <v>15907</v>
      </c>
      <c r="G1075">
        <v>17922</v>
      </c>
      <c r="H1075">
        <v>13907</v>
      </c>
      <c r="I1075">
        <v>10578</v>
      </c>
      <c r="J1075">
        <v>9200</v>
      </c>
      <c r="K1075">
        <v>34</v>
      </c>
    </row>
    <row r="1076" spans="2:11" x14ac:dyDescent="0.2">
      <c r="B1076" t="s">
        <v>1</v>
      </c>
      <c r="C1076" s="2" t="s">
        <v>193</v>
      </c>
      <c r="D1076" t="s">
        <v>194</v>
      </c>
      <c r="E1076" t="s">
        <v>290</v>
      </c>
      <c r="F1076">
        <v>4194</v>
      </c>
      <c r="G1076">
        <v>3687</v>
      </c>
      <c r="H1076">
        <v>3169</v>
      </c>
      <c r="I1076">
        <v>2851</v>
      </c>
      <c r="J1076">
        <v>3259</v>
      </c>
      <c r="K1076">
        <v>1</v>
      </c>
    </row>
    <row r="1077" spans="2:11" x14ac:dyDescent="0.2">
      <c r="B1077" t="s">
        <v>1</v>
      </c>
      <c r="C1077" s="2" t="s">
        <v>195</v>
      </c>
      <c r="D1077" t="s">
        <v>196</v>
      </c>
      <c r="E1077" t="s">
        <v>290</v>
      </c>
      <c r="F1077">
        <v>519</v>
      </c>
      <c r="G1077">
        <v>474</v>
      </c>
      <c r="H1077">
        <v>439</v>
      </c>
      <c r="I1077">
        <v>536</v>
      </c>
      <c r="J1077">
        <v>428</v>
      </c>
      <c r="K1077">
        <v>0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290</v>
      </c>
      <c r="F1078">
        <v>2381</v>
      </c>
      <c r="G1078">
        <v>1709</v>
      </c>
      <c r="H1078">
        <v>1900</v>
      </c>
      <c r="I1078">
        <v>1606</v>
      </c>
      <c r="J1078">
        <v>1435</v>
      </c>
      <c r="K1078">
        <v>10</v>
      </c>
    </row>
    <row r="1079" spans="2:11" x14ac:dyDescent="0.2">
      <c r="B1079" t="s">
        <v>1</v>
      </c>
      <c r="C1079" s="2" t="s">
        <v>197</v>
      </c>
      <c r="D1079" t="s">
        <v>198</v>
      </c>
      <c r="E1079" t="s">
        <v>290</v>
      </c>
      <c r="F1079">
        <v>836</v>
      </c>
      <c r="G1079">
        <v>650</v>
      </c>
      <c r="H1079">
        <v>900</v>
      </c>
      <c r="I1079">
        <v>670</v>
      </c>
      <c r="J1079">
        <v>747</v>
      </c>
      <c r="K1079">
        <v>0</v>
      </c>
    </row>
    <row r="1080" spans="2:11" x14ac:dyDescent="0.2">
      <c r="B1080" t="s">
        <v>1</v>
      </c>
      <c r="C1080" s="2" t="s">
        <v>199</v>
      </c>
      <c r="D1080" t="s">
        <v>200</v>
      </c>
      <c r="E1080" t="s">
        <v>290</v>
      </c>
      <c r="F1080">
        <v>905</v>
      </c>
      <c r="G1080">
        <v>611</v>
      </c>
      <c r="H1080">
        <v>534</v>
      </c>
      <c r="I1080">
        <v>481</v>
      </c>
      <c r="J1080">
        <v>566</v>
      </c>
      <c r="K1080">
        <v>1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290</v>
      </c>
      <c r="F1081">
        <v>1887</v>
      </c>
      <c r="G1081">
        <v>1724</v>
      </c>
      <c r="H1081">
        <v>1599</v>
      </c>
      <c r="I1081">
        <v>1728</v>
      </c>
      <c r="J1081">
        <v>1537</v>
      </c>
      <c r="K1081">
        <v>36</v>
      </c>
    </row>
    <row r="1082" spans="2:11" x14ac:dyDescent="0.2">
      <c r="B1082" t="s">
        <v>1</v>
      </c>
      <c r="C1082" s="2" t="s">
        <v>201</v>
      </c>
      <c r="D1082" t="s">
        <v>202</v>
      </c>
      <c r="E1082" t="s">
        <v>290</v>
      </c>
      <c r="F1082">
        <v>441</v>
      </c>
      <c r="G1082">
        <v>299</v>
      </c>
      <c r="H1082">
        <v>263</v>
      </c>
      <c r="I1082">
        <v>200</v>
      </c>
      <c r="J1082">
        <v>189</v>
      </c>
      <c r="K1082">
        <v>26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291</v>
      </c>
      <c r="F1083">
        <v>11472</v>
      </c>
      <c r="G1083">
        <v>9151</v>
      </c>
      <c r="H1083">
        <v>9417</v>
      </c>
      <c r="I1083">
        <v>8892</v>
      </c>
      <c r="J1083">
        <v>7426</v>
      </c>
      <c r="K1083">
        <v>116</v>
      </c>
    </row>
    <row r="1084" spans="2:11" x14ac:dyDescent="0.2">
      <c r="B1084" t="s">
        <v>1</v>
      </c>
      <c r="C1084" s="2" t="s">
        <v>203</v>
      </c>
      <c r="D1084" t="s">
        <v>204</v>
      </c>
      <c r="E1084" t="s">
        <v>290</v>
      </c>
      <c r="F1084">
        <v>7604</v>
      </c>
      <c r="G1084">
        <v>6150</v>
      </c>
      <c r="H1084">
        <v>4380</v>
      </c>
      <c r="I1084">
        <v>3310</v>
      </c>
      <c r="J1084">
        <v>3748</v>
      </c>
      <c r="K1084">
        <v>1337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291</v>
      </c>
      <c r="F1085">
        <v>3870</v>
      </c>
      <c r="G1085">
        <v>3040</v>
      </c>
      <c r="H1085">
        <v>3101</v>
      </c>
      <c r="I1085">
        <v>2961</v>
      </c>
      <c r="J1085">
        <v>2770</v>
      </c>
      <c r="K1085">
        <v>17</v>
      </c>
    </row>
    <row r="1086" spans="2:11" x14ac:dyDescent="0.2">
      <c r="B1086" t="s">
        <v>1</v>
      </c>
      <c r="C1086" s="2" t="s">
        <v>205</v>
      </c>
      <c r="D1086" t="s">
        <v>206</v>
      </c>
      <c r="E1086" t="s">
        <v>290</v>
      </c>
      <c r="F1086">
        <v>1849</v>
      </c>
      <c r="G1086">
        <v>2046</v>
      </c>
      <c r="H1086">
        <v>1534</v>
      </c>
      <c r="I1086">
        <v>1294</v>
      </c>
      <c r="J1086">
        <v>862</v>
      </c>
      <c r="K1086">
        <v>520</v>
      </c>
    </row>
    <row r="1087" spans="2:11" x14ac:dyDescent="0.2">
      <c r="B1087" t="s">
        <v>1</v>
      </c>
      <c r="C1087" s="2" t="s">
        <v>207</v>
      </c>
      <c r="D1087" t="s">
        <v>208</v>
      </c>
      <c r="E1087" t="s">
        <v>290</v>
      </c>
      <c r="F1087">
        <v>1617</v>
      </c>
      <c r="G1087">
        <v>1377</v>
      </c>
      <c r="H1087">
        <v>1134</v>
      </c>
      <c r="I1087">
        <v>823</v>
      </c>
      <c r="J1087">
        <v>719</v>
      </c>
      <c r="K1087">
        <v>340</v>
      </c>
    </row>
    <row r="1088" spans="2:11" x14ac:dyDescent="0.2">
      <c r="B1088" t="s">
        <v>1</v>
      </c>
      <c r="C1088" s="2" t="s">
        <v>209</v>
      </c>
      <c r="D1088" t="s">
        <v>210</v>
      </c>
      <c r="E1088" t="s">
        <v>290</v>
      </c>
      <c r="F1088">
        <v>422</v>
      </c>
      <c r="G1088">
        <v>396</v>
      </c>
      <c r="H1088">
        <v>277</v>
      </c>
      <c r="I1088">
        <v>343</v>
      </c>
      <c r="J1088">
        <v>293</v>
      </c>
      <c r="K1088">
        <v>38</v>
      </c>
    </row>
    <row r="1089" spans="2:11" x14ac:dyDescent="0.2">
      <c r="B1089" t="s">
        <v>1</v>
      </c>
      <c r="C1089" s="2" t="s">
        <v>211</v>
      </c>
      <c r="D1089" t="s">
        <v>212</v>
      </c>
      <c r="E1089" t="s">
        <v>290</v>
      </c>
      <c r="F1089">
        <v>769</v>
      </c>
      <c r="G1089">
        <v>814</v>
      </c>
      <c r="H1089">
        <v>589</v>
      </c>
      <c r="I1089">
        <v>308</v>
      </c>
      <c r="J1089">
        <v>356</v>
      </c>
      <c r="K1089">
        <v>98</v>
      </c>
    </row>
    <row r="1090" spans="2:11" x14ac:dyDescent="0.2">
      <c r="B1090" t="s">
        <v>1</v>
      </c>
      <c r="C1090" s="2" t="s">
        <v>270</v>
      </c>
      <c r="D1090" t="s">
        <v>271</v>
      </c>
      <c r="E1090" t="s">
        <v>292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268</v>
      </c>
      <c r="D1091" t="s">
        <v>269</v>
      </c>
      <c r="E1091" t="s">
        <v>290</v>
      </c>
      <c r="F1091">
        <v>1726</v>
      </c>
      <c r="G1091">
        <v>2206</v>
      </c>
      <c r="H1091">
        <v>1882</v>
      </c>
      <c r="I1091">
        <v>1487</v>
      </c>
      <c r="J1091">
        <v>1030</v>
      </c>
      <c r="K1091">
        <v>154</v>
      </c>
    </row>
    <row r="1092" spans="2:11" x14ac:dyDescent="0.2">
      <c r="B1092" t="s">
        <v>1</v>
      </c>
      <c r="C1092" s="2" t="s">
        <v>213</v>
      </c>
      <c r="D1092" t="s">
        <v>214</v>
      </c>
      <c r="E1092" t="s">
        <v>290</v>
      </c>
      <c r="F1092">
        <v>401</v>
      </c>
      <c r="G1092">
        <v>457</v>
      </c>
      <c r="H1092">
        <v>713</v>
      </c>
      <c r="I1092">
        <v>575</v>
      </c>
      <c r="J1092">
        <v>561</v>
      </c>
      <c r="K1092">
        <v>74</v>
      </c>
    </row>
    <row r="1093" spans="2:11" x14ac:dyDescent="0.2">
      <c r="B1093" t="s">
        <v>1</v>
      </c>
      <c r="C1093" s="2" t="s">
        <v>215</v>
      </c>
      <c r="D1093" t="s">
        <v>216</v>
      </c>
      <c r="E1093" t="s">
        <v>290</v>
      </c>
      <c r="F1093">
        <v>1057</v>
      </c>
      <c r="G1093">
        <v>1059</v>
      </c>
      <c r="H1093">
        <v>716</v>
      </c>
      <c r="I1093">
        <v>662</v>
      </c>
      <c r="J1093">
        <v>443</v>
      </c>
      <c r="K1093">
        <v>0</v>
      </c>
    </row>
    <row r="1094" spans="2:11" x14ac:dyDescent="0.2">
      <c r="B1094" t="s">
        <v>1</v>
      </c>
      <c r="C1094" s="2" t="s">
        <v>217</v>
      </c>
      <c r="D1094" t="s">
        <v>375</v>
      </c>
      <c r="E1094" t="s">
        <v>290</v>
      </c>
      <c r="F1094">
        <v>3029</v>
      </c>
      <c r="G1094">
        <v>3281</v>
      </c>
      <c r="H1094">
        <v>1250</v>
      </c>
      <c r="I1094">
        <v>887</v>
      </c>
      <c r="J1094">
        <v>661</v>
      </c>
      <c r="K1094">
        <v>0</v>
      </c>
    </row>
    <row r="1095" spans="2:11" x14ac:dyDescent="0.2">
      <c r="B1095" t="s">
        <v>1</v>
      </c>
      <c r="C1095" s="2" t="s">
        <v>218</v>
      </c>
      <c r="D1095" t="s">
        <v>219</v>
      </c>
      <c r="E1095" t="s">
        <v>290</v>
      </c>
      <c r="F1095">
        <v>0</v>
      </c>
      <c r="G1095">
        <v>0</v>
      </c>
      <c r="H1095">
        <v>0</v>
      </c>
      <c r="I1095" t="s">
        <v>125</v>
      </c>
      <c r="J1095" t="s">
        <v>125</v>
      </c>
      <c r="K1095" t="s">
        <v>125</v>
      </c>
    </row>
    <row r="1096" spans="2:11" x14ac:dyDescent="0.2">
      <c r="B1096" t="s">
        <v>1</v>
      </c>
      <c r="C1096" s="2" t="s">
        <v>220</v>
      </c>
      <c r="D1096" t="s">
        <v>342</v>
      </c>
      <c r="E1096" t="s">
        <v>290</v>
      </c>
      <c r="F1096">
        <v>540</v>
      </c>
      <c r="G1096">
        <v>335</v>
      </c>
      <c r="H1096">
        <v>399</v>
      </c>
      <c r="I1096">
        <v>398</v>
      </c>
      <c r="J1096">
        <v>448</v>
      </c>
      <c r="K1096">
        <v>2</v>
      </c>
    </row>
    <row r="1097" spans="2:11" x14ac:dyDescent="0.2">
      <c r="B1097" t="s">
        <v>1</v>
      </c>
      <c r="C1097" s="2" t="s">
        <v>221</v>
      </c>
      <c r="D1097" t="s">
        <v>343</v>
      </c>
      <c r="E1097" t="s">
        <v>290</v>
      </c>
      <c r="F1097">
        <v>2088</v>
      </c>
      <c r="G1097">
        <v>1684</v>
      </c>
      <c r="H1097">
        <v>1410</v>
      </c>
      <c r="I1097">
        <v>1291</v>
      </c>
      <c r="J1097">
        <v>960</v>
      </c>
      <c r="K1097">
        <v>0</v>
      </c>
    </row>
    <row r="1098" spans="2:11" x14ac:dyDescent="0.2">
      <c r="B1098" t="s">
        <v>1</v>
      </c>
      <c r="C1098" s="2" t="s">
        <v>222</v>
      </c>
      <c r="D1098" t="s">
        <v>344</v>
      </c>
      <c r="E1098" t="s">
        <v>292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223</v>
      </c>
      <c r="D1099" t="s">
        <v>224</v>
      </c>
      <c r="E1099" t="s">
        <v>290</v>
      </c>
      <c r="F1099">
        <v>884</v>
      </c>
      <c r="G1099">
        <v>412</v>
      </c>
      <c r="H1099">
        <v>573</v>
      </c>
      <c r="I1099">
        <v>665</v>
      </c>
      <c r="J1099">
        <v>566</v>
      </c>
      <c r="K1099">
        <v>1</v>
      </c>
    </row>
    <row r="1100" spans="2:11" x14ac:dyDescent="0.2">
      <c r="B1100" t="s">
        <v>1</v>
      </c>
      <c r="C1100" s="2" t="s">
        <v>272</v>
      </c>
      <c r="D1100" t="s">
        <v>273</v>
      </c>
      <c r="E1100" t="s">
        <v>292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225</v>
      </c>
      <c r="D1101" t="s">
        <v>226</v>
      </c>
      <c r="E1101" t="s">
        <v>290</v>
      </c>
      <c r="F1101">
        <v>3954</v>
      </c>
      <c r="G1101">
        <v>2070</v>
      </c>
      <c r="H1101">
        <v>638</v>
      </c>
      <c r="I1101">
        <v>547</v>
      </c>
      <c r="J1101">
        <v>1143</v>
      </c>
      <c r="K1101">
        <v>10</v>
      </c>
    </row>
    <row r="1102" spans="2:11" x14ac:dyDescent="0.2">
      <c r="B1102" t="s">
        <v>1</v>
      </c>
      <c r="C1102" s="2" t="s">
        <v>227</v>
      </c>
      <c r="D1102" t="s">
        <v>228</v>
      </c>
      <c r="E1102" t="s">
        <v>290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229</v>
      </c>
      <c r="D1103" t="s">
        <v>385</v>
      </c>
      <c r="E1103" t="s">
        <v>290</v>
      </c>
      <c r="F1103">
        <v>625</v>
      </c>
      <c r="G1103">
        <v>567</v>
      </c>
      <c r="H1103">
        <v>783</v>
      </c>
      <c r="I1103">
        <v>818</v>
      </c>
      <c r="J1103">
        <v>520</v>
      </c>
      <c r="K1103">
        <v>0</v>
      </c>
    </row>
    <row r="1104" spans="2:11" x14ac:dyDescent="0.2">
      <c r="B1104" t="s">
        <v>1</v>
      </c>
      <c r="C1104" s="2" t="s">
        <v>230</v>
      </c>
      <c r="D1104" t="s">
        <v>386</v>
      </c>
      <c r="E1104" t="s">
        <v>290</v>
      </c>
      <c r="F1104">
        <v>516</v>
      </c>
      <c r="G1104">
        <v>450</v>
      </c>
      <c r="H1104">
        <v>692</v>
      </c>
      <c r="I1104">
        <v>676</v>
      </c>
      <c r="J1104">
        <v>597</v>
      </c>
      <c r="K1104">
        <v>3</v>
      </c>
    </row>
    <row r="1105" spans="2:11" x14ac:dyDescent="0.2">
      <c r="B1105" t="s">
        <v>1</v>
      </c>
      <c r="C1105" s="2" t="s">
        <v>263</v>
      </c>
      <c r="D1105" t="s">
        <v>264</v>
      </c>
      <c r="E1105" t="s">
        <v>290</v>
      </c>
      <c r="F1105">
        <v>2036</v>
      </c>
      <c r="G1105">
        <v>2242</v>
      </c>
      <c r="H1105">
        <v>2064</v>
      </c>
      <c r="I1105">
        <v>1449</v>
      </c>
      <c r="J1105">
        <v>1560</v>
      </c>
      <c r="K1105">
        <v>108</v>
      </c>
    </row>
    <row r="1106" spans="2:11" x14ac:dyDescent="0.2">
      <c r="B1106" t="s">
        <v>293</v>
      </c>
      <c r="C1106" s="2" t="s">
        <v>274</v>
      </c>
      <c r="D1106" t="s">
        <v>275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231</v>
      </c>
      <c r="D1107" t="s">
        <v>232</v>
      </c>
      <c r="E1107" t="s">
        <v>290</v>
      </c>
      <c r="F1107">
        <v>278</v>
      </c>
      <c r="G1107">
        <v>7664</v>
      </c>
      <c r="H1107">
        <v>2023</v>
      </c>
      <c r="I1107">
        <v>1014</v>
      </c>
      <c r="J1107">
        <v>695</v>
      </c>
      <c r="K1107">
        <v>38</v>
      </c>
    </row>
    <row r="1108" spans="2:11" x14ac:dyDescent="0.2">
      <c r="B1108" t="s">
        <v>2</v>
      </c>
      <c r="C1108" s="2" t="s">
        <v>276</v>
      </c>
      <c r="D1108" t="s">
        <v>277</v>
      </c>
      <c r="E1108" t="s">
        <v>292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361</v>
      </c>
      <c r="E1109" t="s">
        <v>290</v>
      </c>
      <c r="F1109">
        <v>6329</v>
      </c>
      <c r="G1109">
        <v>6416</v>
      </c>
      <c r="H1109">
        <v>6327</v>
      </c>
      <c r="I1109">
        <v>4758</v>
      </c>
      <c r="J1109">
        <v>3717</v>
      </c>
      <c r="K1109">
        <v>1719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291</v>
      </c>
      <c r="F1110">
        <v>394</v>
      </c>
      <c r="G1110">
        <v>4738</v>
      </c>
      <c r="H1110">
        <v>3814</v>
      </c>
      <c r="I1110">
        <v>5126</v>
      </c>
      <c r="J1110">
        <v>1944</v>
      </c>
      <c r="K1110">
        <v>2144</v>
      </c>
    </row>
    <row r="1111" spans="2:11" x14ac:dyDescent="0.2">
      <c r="B1111" t="s">
        <v>2</v>
      </c>
      <c r="C1111" s="2" t="s">
        <v>233</v>
      </c>
      <c r="D1111" t="s">
        <v>234</v>
      </c>
      <c r="E1111" t="s">
        <v>290</v>
      </c>
      <c r="F1111">
        <v>1949</v>
      </c>
      <c r="G1111">
        <v>2124</v>
      </c>
      <c r="H1111">
        <v>2292</v>
      </c>
      <c r="I1111">
        <v>2005</v>
      </c>
      <c r="J1111">
        <v>498</v>
      </c>
      <c r="K1111">
        <v>800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291</v>
      </c>
      <c r="F1112">
        <v>3107</v>
      </c>
      <c r="G1112">
        <v>3252</v>
      </c>
      <c r="H1112">
        <v>3536</v>
      </c>
      <c r="I1112">
        <v>2278</v>
      </c>
      <c r="J1112">
        <v>2652</v>
      </c>
      <c r="K1112">
        <v>1202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291</v>
      </c>
      <c r="F1113">
        <v>8811</v>
      </c>
      <c r="G1113">
        <v>0</v>
      </c>
      <c r="H1113">
        <v>0</v>
      </c>
      <c r="I1113" t="s">
        <v>125</v>
      </c>
      <c r="J1113" t="s">
        <v>125</v>
      </c>
      <c r="K1113" t="s">
        <v>125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291</v>
      </c>
      <c r="F1114">
        <v>8893</v>
      </c>
      <c r="G1114">
        <v>7054</v>
      </c>
      <c r="H1114">
        <v>6466</v>
      </c>
      <c r="I1114">
        <v>3399</v>
      </c>
      <c r="J1114">
        <v>3994</v>
      </c>
      <c r="K1114">
        <v>240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291</v>
      </c>
      <c r="F1115">
        <v>5578</v>
      </c>
      <c r="G1115">
        <v>4581</v>
      </c>
      <c r="H1115">
        <v>4496</v>
      </c>
      <c r="I1115">
        <v>2817</v>
      </c>
      <c r="J1115">
        <v>3323</v>
      </c>
      <c r="K1115">
        <v>662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291</v>
      </c>
      <c r="F1116">
        <v>10131</v>
      </c>
      <c r="G1116">
        <v>11796</v>
      </c>
      <c r="H1116">
        <v>4685</v>
      </c>
      <c r="I1116">
        <v>2489</v>
      </c>
      <c r="J1116">
        <v>3205</v>
      </c>
      <c r="K1116">
        <v>1537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291</v>
      </c>
      <c r="F1117">
        <v>5904</v>
      </c>
      <c r="G1117">
        <v>11448</v>
      </c>
      <c r="H1117">
        <v>27432</v>
      </c>
      <c r="I1117">
        <v>7024</v>
      </c>
      <c r="J1117">
        <v>4948</v>
      </c>
      <c r="K1117">
        <v>2505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291</v>
      </c>
      <c r="F1118">
        <v>2692</v>
      </c>
      <c r="G1118">
        <v>2861</v>
      </c>
      <c r="H1118">
        <v>2191</v>
      </c>
      <c r="I1118">
        <v>2241</v>
      </c>
      <c r="J1118">
        <v>2573</v>
      </c>
      <c r="K1118">
        <v>682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290</v>
      </c>
      <c r="F1119">
        <v>989</v>
      </c>
      <c r="G1119">
        <v>1020</v>
      </c>
      <c r="H1119">
        <v>493</v>
      </c>
      <c r="I1119">
        <v>864</v>
      </c>
      <c r="J1119">
        <v>0</v>
      </c>
      <c r="K1119" t="s">
        <v>125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291</v>
      </c>
      <c r="F1120">
        <v>3428</v>
      </c>
      <c r="G1120">
        <v>3896</v>
      </c>
      <c r="H1120">
        <v>2783</v>
      </c>
      <c r="I1120">
        <v>2976</v>
      </c>
      <c r="J1120">
        <v>2535</v>
      </c>
      <c r="K1120">
        <v>419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291</v>
      </c>
      <c r="F1121">
        <v>4729</v>
      </c>
      <c r="G1121">
        <v>1169</v>
      </c>
      <c r="H1121">
        <v>4660</v>
      </c>
      <c r="I1121">
        <v>4383</v>
      </c>
      <c r="J1121">
        <v>4778</v>
      </c>
      <c r="K1121">
        <v>2144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291</v>
      </c>
      <c r="F1122">
        <v>1600</v>
      </c>
      <c r="G1122">
        <v>1387</v>
      </c>
      <c r="H1122">
        <v>907</v>
      </c>
      <c r="I1122">
        <v>1072</v>
      </c>
      <c r="J1122">
        <v>1289</v>
      </c>
      <c r="K1122">
        <v>3</v>
      </c>
    </row>
    <row r="1123" spans="2:11" x14ac:dyDescent="0.2">
      <c r="B1123" t="s">
        <v>2</v>
      </c>
      <c r="C1123" s="2" t="s">
        <v>235</v>
      </c>
      <c r="D1123" t="s">
        <v>236</v>
      </c>
      <c r="E1123" t="s">
        <v>290</v>
      </c>
      <c r="F1123">
        <v>2939</v>
      </c>
      <c r="G1123">
        <v>9940</v>
      </c>
      <c r="H1123">
        <v>9191</v>
      </c>
      <c r="I1123">
        <v>7958</v>
      </c>
      <c r="J1123">
        <v>7898</v>
      </c>
      <c r="K1123">
        <v>1022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291</v>
      </c>
      <c r="F1124">
        <v>2011</v>
      </c>
      <c r="G1124">
        <v>1701</v>
      </c>
      <c r="H1124">
        <v>1445</v>
      </c>
      <c r="I1124">
        <v>1217</v>
      </c>
      <c r="J1124">
        <v>466</v>
      </c>
      <c r="K1124" t="s">
        <v>125</v>
      </c>
    </row>
    <row r="1125" spans="2:11" x14ac:dyDescent="0.2">
      <c r="B1125" t="s">
        <v>2</v>
      </c>
      <c r="C1125" s="2" t="s">
        <v>237</v>
      </c>
      <c r="D1125" t="s">
        <v>238</v>
      </c>
      <c r="E1125" t="s">
        <v>292</v>
      </c>
      <c r="F1125" t="s">
        <v>125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291</v>
      </c>
      <c r="F1126">
        <v>1822</v>
      </c>
      <c r="G1126">
        <v>1654</v>
      </c>
      <c r="H1126">
        <v>893</v>
      </c>
      <c r="I1126">
        <v>620</v>
      </c>
      <c r="J1126">
        <v>673</v>
      </c>
      <c r="K1126">
        <v>375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291</v>
      </c>
      <c r="F1127">
        <v>13363</v>
      </c>
      <c r="G1127">
        <v>6254</v>
      </c>
      <c r="H1127">
        <v>4990</v>
      </c>
      <c r="I1127">
        <v>1673</v>
      </c>
      <c r="J1127">
        <v>2893</v>
      </c>
      <c r="K1127">
        <v>105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291</v>
      </c>
      <c r="F1128">
        <v>3427</v>
      </c>
      <c r="G1128">
        <v>3872</v>
      </c>
      <c r="H1128">
        <v>4095</v>
      </c>
      <c r="I1128">
        <v>4552</v>
      </c>
      <c r="J1128">
        <v>4528</v>
      </c>
      <c r="K1128">
        <v>2319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291</v>
      </c>
      <c r="F1129">
        <v>4110</v>
      </c>
      <c r="G1129">
        <v>5343</v>
      </c>
      <c r="H1129">
        <v>3876</v>
      </c>
      <c r="I1129">
        <v>2738</v>
      </c>
      <c r="J1129">
        <v>3620</v>
      </c>
      <c r="K1129">
        <v>240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291</v>
      </c>
      <c r="F1130">
        <v>6973</v>
      </c>
      <c r="G1130">
        <v>7540</v>
      </c>
      <c r="H1130">
        <v>7253</v>
      </c>
      <c r="I1130">
        <v>5478</v>
      </c>
      <c r="J1130">
        <v>6516</v>
      </c>
      <c r="K1130">
        <v>1958</v>
      </c>
    </row>
    <row r="1131" spans="2:11" x14ac:dyDescent="0.2">
      <c r="B1131" t="s">
        <v>2</v>
      </c>
      <c r="C1131" s="2" t="s">
        <v>75</v>
      </c>
      <c r="D1131" t="s">
        <v>448</v>
      </c>
      <c r="E1131" t="s">
        <v>291</v>
      </c>
      <c r="F1131">
        <v>8615</v>
      </c>
      <c r="G1131">
        <v>8099</v>
      </c>
      <c r="H1131">
        <v>5064</v>
      </c>
      <c r="I1131">
        <v>4019</v>
      </c>
      <c r="J1131">
        <v>9001</v>
      </c>
      <c r="K1131">
        <v>947</v>
      </c>
    </row>
    <row r="1132" spans="2:11" x14ac:dyDescent="0.2">
      <c r="B1132" t="s">
        <v>2</v>
      </c>
      <c r="C1132" s="2" t="s">
        <v>76</v>
      </c>
      <c r="D1132" t="s">
        <v>362</v>
      </c>
      <c r="E1132" t="s">
        <v>291</v>
      </c>
      <c r="F1132">
        <v>3436</v>
      </c>
      <c r="G1132">
        <v>3184</v>
      </c>
      <c r="H1132">
        <v>3011</v>
      </c>
      <c r="I1132">
        <v>2534</v>
      </c>
      <c r="J1132">
        <v>2058</v>
      </c>
      <c r="K1132">
        <v>420</v>
      </c>
    </row>
    <row r="1133" spans="2:11" x14ac:dyDescent="0.2">
      <c r="B1133" t="s">
        <v>2</v>
      </c>
      <c r="C1133" s="2" t="s">
        <v>77</v>
      </c>
      <c r="D1133" t="s">
        <v>363</v>
      </c>
      <c r="E1133" t="s">
        <v>291</v>
      </c>
      <c r="F1133">
        <v>3159</v>
      </c>
      <c r="G1133">
        <v>3367</v>
      </c>
      <c r="H1133">
        <v>3505</v>
      </c>
      <c r="I1133">
        <v>3187</v>
      </c>
      <c r="J1133">
        <v>2540</v>
      </c>
      <c r="K1133">
        <v>834</v>
      </c>
    </row>
    <row r="1134" spans="2:11" x14ac:dyDescent="0.2">
      <c r="B1134" t="s">
        <v>2</v>
      </c>
      <c r="C1134" s="2" t="s">
        <v>239</v>
      </c>
      <c r="D1134" t="s">
        <v>240</v>
      </c>
      <c r="E1134" t="s">
        <v>290</v>
      </c>
      <c r="F1134">
        <v>1179</v>
      </c>
      <c r="G1134">
        <v>3005</v>
      </c>
      <c r="H1134">
        <v>3015</v>
      </c>
      <c r="I1134">
        <v>1363</v>
      </c>
      <c r="J1134">
        <v>2363</v>
      </c>
      <c r="K1134">
        <v>292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291</v>
      </c>
      <c r="F1135">
        <v>7260</v>
      </c>
      <c r="G1135">
        <v>9422</v>
      </c>
      <c r="H1135">
        <v>8810</v>
      </c>
      <c r="I1135">
        <v>8074</v>
      </c>
      <c r="J1135">
        <v>7682</v>
      </c>
      <c r="K1135">
        <v>6010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291</v>
      </c>
      <c r="F1136">
        <v>48</v>
      </c>
      <c r="G1136">
        <v>142</v>
      </c>
      <c r="H1136">
        <v>62</v>
      </c>
      <c r="I1136">
        <v>17</v>
      </c>
      <c r="J1136">
        <v>1</v>
      </c>
      <c r="K1136">
        <v>55</v>
      </c>
    </row>
    <row r="1137" spans="2:11" x14ac:dyDescent="0.2">
      <c r="B1137" t="s">
        <v>2</v>
      </c>
      <c r="C1137" s="2" t="s">
        <v>241</v>
      </c>
      <c r="D1137" t="s">
        <v>242</v>
      </c>
      <c r="E1137" t="s">
        <v>292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265</v>
      </c>
      <c r="D1138" t="s">
        <v>266</v>
      </c>
      <c r="E1138" t="s">
        <v>292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278</v>
      </c>
      <c r="D1139" t="s">
        <v>279</v>
      </c>
      <c r="E1139" t="s">
        <v>292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243</v>
      </c>
      <c r="D1140" t="s">
        <v>244</v>
      </c>
      <c r="E1140" t="s">
        <v>292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245</v>
      </c>
      <c r="D1141" t="s">
        <v>246</v>
      </c>
      <c r="E1141" t="s">
        <v>292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247</v>
      </c>
      <c r="D1142" t="s">
        <v>248</v>
      </c>
      <c r="E1142" t="s">
        <v>290</v>
      </c>
      <c r="F1142">
        <v>668</v>
      </c>
      <c r="G1142">
        <v>791</v>
      </c>
      <c r="H1142">
        <v>535</v>
      </c>
      <c r="I1142">
        <v>434</v>
      </c>
      <c r="J1142">
        <v>378</v>
      </c>
      <c r="K1142">
        <v>257</v>
      </c>
    </row>
    <row r="1143" spans="2:11" x14ac:dyDescent="0.2">
      <c r="B1143" t="s">
        <v>2</v>
      </c>
      <c r="C1143" s="2" t="s">
        <v>280</v>
      </c>
      <c r="D1143" t="s">
        <v>281</v>
      </c>
      <c r="E1143" t="s">
        <v>292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282</v>
      </c>
      <c r="D1144" t="s">
        <v>283</v>
      </c>
      <c r="E1144" t="s">
        <v>292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249</v>
      </c>
      <c r="D1145" t="s">
        <v>250</v>
      </c>
      <c r="E1145" t="s">
        <v>290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251</v>
      </c>
      <c r="D1146" t="s">
        <v>252</v>
      </c>
      <c r="E1146" t="s">
        <v>292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284</v>
      </c>
      <c r="D1147" t="s">
        <v>285</v>
      </c>
      <c r="E1147" t="s">
        <v>292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286</v>
      </c>
      <c r="D1148" t="s">
        <v>287</v>
      </c>
      <c r="E1148" t="s">
        <v>292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390</v>
      </c>
      <c r="E1149" t="s">
        <v>292</v>
      </c>
      <c r="F1149">
        <v>272</v>
      </c>
      <c r="G1149">
        <v>2266</v>
      </c>
      <c r="H1149" t="s">
        <v>125</v>
      </c>
      <c r="I1149" t="s">
        <v>125</v>
      </c>
      <c r="J1149" t="s">
        <v>125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291</v>
      </c>
      <c r="F1150">
        <v>612</v>
      </c>
      <c r="G1150">
        <v>6329</v>
      </c>
      <c r="H1150">
        <v>1134</v>
      </c>
      <c r="I1150">
        <v>2210</v>
      </c>
      <c r="J1150">
        <v>3569</v>
      </c>
      <c r="K1150">
        <v>1173</v>
      </c>
    </row>
    <row r="1151" spans="2:11" x14ac:dyDescent="0.2">
      <c r="B1151" t="s">
        <v>2</v>
      </c>
      <c r="C1151" s="2" t="s">
        <v>86</v>
      </c>
      <c r="D1151" t="s">
        <v>387</v>
      </c>
      <c r="E1151" t="s">
        <v>290</v>
      </c>
      <c r="F1151">
        <v>58</v>
      </c>
      <c r="G1151">
        <v>760</v>
      </c>
      <c r="H1151">
        <v>112</v>
      </c>
      <c r="I1151">
        <v>384</v>
      </c>
      <c r="J1151">
        <v>401</v>
      </c>
      <c r="K1151">
        <v>9</v>
      </c>
    </row>
    <row r="1152" spans="2:11" x14ac:dyDescent="0.2">
      <c r="B1152" t="s">
        <v>2</v>
      </c>
      <c r="C1152" s="2" t="s">
        <v>288</v>
      </c>
      <c r="D1152" t="s">
        <v>417</v>
      </c>
      <c r="E1152" t="s">
        <v>290</v>
      </c>
      <c r="F1152" t="s">
        <v>125</v>
      </c>
      <c r="G1152">
        <v>164</v>
      </c>
      <c r="H1152">
        <v>131</v>
      </c>
      <c r="I1152">
        <v>201</v>
      </c>
      <c r="J1152">
        <v>39</v>
      </c>
      <c r="K1152">
        <v>0</v>
      </c>
    </row>
    <row r="1153" spans="2:11" x14ac:dyDescent="0.2">
      <c r="B1153" t="s">
        <v>2</v>
      </c>
      <c r="C1153" s="2" t="s">
        <v>87</v>
      </c>
      <c r="D1153" t="s">
        <v>388</v>
      </c>
      <c r="E1153" t="s">
        <v>291</v>
      </c>
      <c r="F1153">
        <v>783</v>
      </c>
      <c r="G1153">
        <v>1029</v>
      </c>
      <c r="H1153">
        <v>1150</v>
      </c>
      <c r="I1153">
        <v>1532</v>
      </c>
      <c r="J1153">
        <v>1210</v>
      </c>
      <c r="K1153">
        <v>918</v>
      </c>
    </row>
    <row r="1154" spans="2:11" x14ac:dyDescent="0.2">
      <c r="B1154" t="s">
        <v>3</v>
      </c>
      <c r="C1154" s="2" t="s">
        <v>88</v>
      </c>
      <c r="D1154" t="s">
        <v>89</v>
      </c>
      <c r="E1154" t="s">
        <v>291</v>
      </c>
      <c r="F1154">
        <v>1089</v>
      </c>
      <c r="G1154">
        <v>1187</v>
      </c>
      <c r="H1154">
        <v>1873</v>
      </c>
      <c r="I1154">
        <v>980</v>
      </c>
      <c r="J1154">
        <v>1262</v>
      </c>
      <c r="K1154">
        <v>1405</v>
      </c>
    </row>
    <row r="1155" spans="2:11" x14ac:dyDescent="0.2">
      <c r="B1155" t="s">
        <v>3</v>
      </c>
      <c r="C1155" s="2" t="s">
        <v>90</v>
      </c>
      <c r="D1155" t="s">
        <v>91</v>
      </c>
      <c r="E1155" t="s">
        <v>291</v>
      </c>
      <c r="F1155">
        <v>2583</v>
      </c>
      <c r="G1155">
        <v>2454</v>
      </c>
      <c r="H1155">
        <v>1672</v>
      </c>
      <c r="I1155">
        <v>792</v>
      </c>
      <c r="J1155">
        <v>1351</v>
      </c>
      <c r="K1155">
        <v>864</v>
      </c>
    </row>
    <row r="1156" spans="2:11" x14ac:dyDescent="0.2">
      <c r="B1156" t="s">
        <v>3</v>
      </c>
      <c r="C1156" s="2" t="s">
        <v>92</v>
      </c>
      <c r="D1156" t="s">
        <v>93</v>
      </c>
      <c r="E1156" t="s">
        <v>291</v>
      </c>
      <c r="F1156">
        <v>3509</v>
      </c>
      <c r="G1156">
        <v>3702</v>
      </c>
      <c r="H1156">
        <v>4100</v>
      </c>
      <c r="I1156">
        <v>3628</v>
      </c>
      <c r="J1156">
        <v>3689</v>
      </c>
      <c r="K1156">
        <v>2609</v>
      </c>
    </row>
    <row r="1157" spans="2:11" x14ac:dyDescent="0.2">
      <c r="B1157" t="s">
        <v>3</v>
      </c>
      <c r="C1157" s="2" t="s">
        <v>94</v>
      </c>
      <c r="D1157" t="s">
        <v>95</v>
      </c>
      <c r="E1157" t="s">
        <v>291</v>
      </c>
      <c r="F1157">
        <v>1079</v>
      </c>
      <c r="G1157">
        <v>1323</v>
      </c>
      <c r="H1157">
        <v>1415</v>
      </c>
      <c r="I1157">
        <v>821</v>
      </c>
      <c r="J1157">
        <v>873</v>
      </c>
      <c r="K1157">
        <v>22</v>
      </c>
    </row>
    <row r="1158" spans="2:11" x14ac:dyDescent="0.2">
      <c r="B1158" t="s">
        <v>3</v>
      </c>
      <c r="C1158" s="2" t="s">
        <v>253</v>
      </c>
      <c r="D1158" t="s">
        <v>376</v>
      </c>
      <c r="E1158" t="s">
        <v>290</v>
      </c>
      <c r="F1158">
        <v>707</v>
      </c>
      <c r="G1158">
        <v>1106</v>
      </c>
      <c r="H1158" t="s">
        <v>125</v>
      </c>
      <c r="I1158" t="s">
        <v>125</v>
      </c>
      <c r="J1158" t="s">
        <v>125</v>
      </c>
      <c r="K1158" t="s">
        <v>125</v>
      </c>
    </row>
    <row r="1159" spans="2:11" x14ac:dyDescent="0.2">
      <c r="B1159" t="s">
        <v>3</v>
      </c>
      <c r="C1159" s="2" t="s">
        <v>96</v>
      </c>
      <c r="D1159" t="s">
        <v>97</v>
      </c>
      <c r="E1159" t="s">
        <v>291</v>
      </c>
      <c r="F1159">
        <v>4810</v>
      </c>
      <c r="G1159">
        <v>6465</v>
      </c>
      <c r="H1159">
        <v>4791</v>
      </c>
      <c r="I1159">
        <v>4367</v>
      </c>
      <c r="J1159">
        <v>4996</v>
      </c>
      <c r="K1159">
        <v>3305</v>
      </c>
    </row>
    <row r="1160" spans="2:11" x14ac:dyDescent="0.2">
      <c r="B1160" t="s">
        <v>3</v>
      </c>
      <c r="C1160" s="2" t="s">
        <v>98</v>
      </c>
      <c r="D1160" t="s">
        <v>99</v>
      </c>
      <c r="E1160" t="s">
        <v>291</v>
      </c>
      <c r="F1160">
        <v>11000</v>
      </c>
      <c r="G1160">
        <v>10838</v>
      </c>
      <c r="H1160">
        <v>9649</v>
      </c>
      <c r="I1160">
        <v>8029</v>
      </c>
      <c r="J1160">
        <v>8084</v>
      </c>
      <c r="K1160">
        <v>3670</v>
      </c>
    </row>
    <row r="1161" spans="2:11" x14ac:dyDescent="0.2">
      <c r="B1161" t="s">
        <v>3</v>
      </c>
      <c r="C1161" s="2" t="s">
        <v>100</v>
      </c>
      <c r="D1161" t="s">
        <v>377</v>
      </c>
      <c r="E1161" t="s">
        <v>290</v>
      </c>
      <c r="F1161">
        <v>2795</v>
      </c>
      <c r="G1161" t="s">
        <v>125</v>
      </c>
      <c r="H1161" t="s">
        <v>125</v>
      </c>
      <c r="I1161" t="s">
        <v>125</v>
      </c>
      <c r="J1161" t="s">
        <v>125</v>
      </c>
      <c r="K1161" t="s">
        <v>125</v>
      </c>
    </row>
    <row r="1162" spans="2:11" x14ac:dyDescent="0.2">
      <c r="B1162" t="s">
        <v>3</v>
      </c>
      <c r="C1162" s="2" t="s">
        <v>254</v>
      </c>
      <c r="D1162" t="s">
        <v>364</v>
      </c>
      <c r="E1162" t="s">
        <v>290</v>
      </c>
      <c r="F1162">
        <v>1445</v>
      </c>
      <c r="G1162">
        <v>1144</v>
      </c>
      <c r="H1162">
        <v>1075</v>
      </c>
      <c r="I1162">
        <v>1038</v>
      </c>
      <c r="J1162">
        <v>516</v>
      </c>
      <c r="K1162">
        <v>67</v>
      </c>
    </row>
    <row r="1163" spans="2:11" x14ac:dyDescent="0.2">
      <c r="B1163" t="s">
        <v>3</v>
      </c>
      <c r="C1163" s="2" t="s">
        <v>102</v>
      </c>
      <c r="D1163" t="s">
        <v>103</v>
      </c>
      <c r="E1163" t="s">
        <v>291</v>
      </c>
      <c r="F1163">
        <v>7350</v>
      </c>
      <c r="G1163">
        <v>4688</v>
      </c>
      <c r="H1163">
        <v>2657</v>
      </c>
      <c r="I1163">
        <v>3273</v>
      </c>
      <c r="J1163">
        <v>4067</v>
      </c>
      <c r="K1163">
        <v>2133</v>
      </c>
    </row>
    <row r="1164" spans="2:11" x14ac:dyDescent="0.2">
      <c r="B1164" t="s">
        <v>3</v>
      </c>
      <c r="C1164" s="2" t="s">
        <v>104</v>
      </c>
      <c r="D1164" t="s">
        <v>378</v>
      </c>
      <c r="E1164" t="s">
        <v>291</v>
      </c>
      <c r="F1164">
        <v>3025</v>
      </c>
      <c r="G1164">
        <v>1875</v>
      </c>
      <c r="H1164">
        <v>1795</v>
      </c>
      <c r="I1164">
        <v>1280</v>
      </c>
      <c r="J1164">
        <v>799</v>
      </c>
      <c r="K1164">
        <v>0</v>
      </c>
    </row>
    <row r="1165" spans="2:11" x14ac:dyDescent="0.2">
      <c r="B1165" t="s">
        <v>3</v>
      </c>
      <c r="C1165" s="2" t="s">
        <v>105</v>
      </c>
      <c r="D1165" t="s">
        <v>421</v>
      </c>
      <c r="E1165" t="s">
        <v>290</v>
      </c>
      <c r="F1165">
        <v>970</v>
      </c>
      <c r="G1165">
        <v>649</v>
      </c>
      <c r="H1165">
        <v>1634</v>
      </c>
      <c r="I1165">
        <v>1522</v>
      </c>
      <c r="J1165">
        <v>1507</v>
      </c>
      <c r="K1165">
        <v>1016</v>
      </c>
    </row>
    <row r="1166" spans="2:11" x14ac:dyDescent="0.2">
      <c r="B1166" t="s">
        <v>3</v>
      </c>
      <c r="C1166" s="2" t="s">
        <v>255</v>
      </c>
      <c r="D1166" t="s">
        <v>379</v>
      </c>
      <c r="E1166" t="s">
        <v>291</v>
      </c>
      <c r="F1166">
        <v>2712</v>
      </c>
      <c r="G1166">
        <v>1314</v>
      </c>
      <c r="H1166">
        <v>2220</v>
      </c>
      <c r="I1166">
        <v>1463</v>
      </c>
      <c r="J1166">
        <v>1037</v>
      </c>
      <c r="K1166">
        <v>0</v>
      </c>
    </row>
    <row r="1167" spans="2:11" x14ac:dyDescent="0.2">
      <c r="B1167" t="s">
        <v>3</v>
      </c>
      <c r="C1167" s="2" t="s">
        <v>106</v>
      </c>
      <c r="D1167" t="s">
        <v>107</v>
      </c>
      <c r="E1167" t="s">
        <v>291</v>
      </c>
      <c r="F1167">
        <v>1764</v>
      </c>
      <c r="G1167">
        <v>1249</v>
      </c>
      <c r="H1167">
        <v>1117</v>
      </c>
      <c r="I1167">
        <v>1512</v>
      </c>
      <c r="J1167">
        <v>900</v>
      </c>
      <c r="K1167">
        <v>147</v>
      </c>
    </row>
    <row r="1168" spans="2:11" x14ac:dyDescent="0.2">
      <c r="B1168" t="s">
        <v>3</v>
      </c>
      <c r="C1168" s="2" t="s">
        <v>256</v>
      </c>
      <c r="D1168" t="s">
        <v>365</v>
      </c>
      <c r="E1168" t="s">
        <v>290</v>
      </c>
      <c r="F1168">
        <v>0</v>
      </c>
      <c r="G1168" t="s">
        <v>125</v>
      </c>
      <c r="H1168" t="s">
        <v>125</v>
      </c>
      <c r="I1168" t="s">
        <v>125</v>
      </c>
      <c r="J1168" t="s">
        <v>125</v>
      </c>
      <c r="K1168" t="s">
        <v>125</v>
      </c>
    </row>
    <row r="1169" spans="2:11" x14ac:dyDescent="0.2">
      <c r="B1169" t="s">
        <v>3</v>
      </c>
      <c r="C1169" s="2" t="s">
        <v>257</v>
      </c>
      <c r="D1169" t="s">
        <v>380</v>
      </c>
      <c r="E1169" t="s">
        <v>290</v>
      </c>
      <c r="F1169">
        <v>1760</v>
      </c>
      <c r="G1169">
        <v>1679</v>
      </c>
      <c r="H1169">
        <v>953</v>
      </c>
      <c r="I1169">
        <v>813</v>
      </c>
      <c r="J1169">
        <v>1653</v>
      </c>
      <c r="K1169">
        <v>799</v>
      </c>
    </row>
    <row r="1170" spans="2:11" x14ac:dyDescent="0.2">
      <c r="B1170" t="s">
        <v>3</v>
      </c>
      <c r="C1170" s="2" t="s">
        <v>108</v>
      </c>
      <c r="D1170" t="s">
        <v>422</v>
      </c>
      <c r="E1170" t="s">
        <v>291</v>
      </c>
      <c r="F1170">
        <v>11601</v>
      </c>
      <c r="G1170">
        <v>10454</v>
      </c>
      <c r="H1170">
        <v>8951</v>
      </c>
      <c r="I1170">
        <v>8650</v>
      </c>
      <c r="J1170">
        <v>8374</v>
      </c>
      <c r="K1170">
        <v>2788</v>
      </c>
    </row>
    <row r="1171" spans="2:11" x14ac:dyDescent="0.2">
      <c r="B1171" t="s">
        <v>3</v>
      </c>
      <c r="C1171" s="2" t="s">
        <v>109</v>
      </c>
      <c r="D1171" t="s">
        <v>110</v>
      </c>
      <c r="E1171" t="s">
        <v>291</v>
      </c>
      <c r="F1171">
        <v>7612</v>
      </c>
      <c r="G1171">
        <v>8889</v>
      </c>
      <c r="H1171">
        <v>8438</v>
      </c>
      <c r="I1171">
        <v>7104</v>
      </c>
      <c r="J1171">
        <v>7660</v>
      </c>
      <c r="K1171">
        <v>5680</v>
      </c>
    </row>
    <row r="1172" spans="2:11" x14ac:dyDescent="0.2">
      <c r="B1172" t="s">
        <v>3</v>
      </c>
      <c r="C1172" s="2" t="s">
        <v>111</v>
      </c>
      <c r="D1172" t="s">
        <v>112</v>
      </c>
      <c r="E1172" t="s">
        <v>291</v>
      </c>
      <c r="F1172">
        <v>1621</v>
      </c>
      <c r="G1172">
        <v>1483</v>
      </c>
      <c r="H1172">
        <v>1794</v>
      </c>
      <c r="I1172">
        <v>1706</v>
      </c>
      <c r="J1172">
        <v>560</v>
      </c>
      <c r="K1172">
        <v>712</v>
      </c>
    </row>
    <row r="1173" spans="2:11" x14ac:dyDescent="0.2">
      <c r="B1173" t="s">
        <v>3</v>
      </c>
      <c r="C1173" s="2" t="s">
        <v>267</v>
      </c>
      <c r="D1173" t="s">
        <v>389</v>
      </c>
      <c r="E1173" t="s">
        <v>290</v>
      </c>
      <c r="F1173">
        <v>718</v>
      </c>
      <c r="G1173">
        <v>925</v>
      </c>
      <c r="H1173">
        <v>571</v>
      </c>
      <c r="I1173">
        <v>1260</v>
      </c>
      <c r="J1173">
        <v>5335</v>
      </c>
      <c r="K1173">
        <v>105</v>
      </c>
    </row>
    <row r="1174" spans="2:11" x14ac:dyDescent="0.2">
      <c r="B1174" t="s">
        <v>3</v>
      </c>
      <c r="C1174" s="2" t="s">
        <v>258</v>
      </c>
      <c r="D1174" t="s">
        <v>259</v>
      </c>
      <c r="E1174" t="s">
        <v>290</v>
      </c>
      <c r="F1174">
        <v>0</v>
      </c>
      <c r="G1174" t="s">
        <v>125</v>
      </c>
      <c r="H1174" t="s">
        <v>125</v>
      </c>
      <c r="I1174" t="s">
        <v>125</v>
      </c>
      <c r="J1174" t="s">
        <v>125</v>
      </c>
      <c r="K1174" t="s">
        <v>125</v>
      </c>
    </row>
    <row r="1175" spans="2:11" x14ac:dyDescent="0.2">
      <c r="B1175" t="s">
        <v>3</v>
      </c>
      <c r="C1175" s="2" t="s">
        <v>260</v>
      </c>
      <c r="D1175" t="s">
        <v>366</v>
      </c>
      <c r="E1175" t="s">
        <v>290</v>
      </c>
      <c r="F1175">
        <v>713</v>
      </c>
      <c r="G1175">
        <v>407</v>
      </c>
      <c r="H1175">
        <v>576</v>
      </c>
      <c r="I1175">
        <v>666</v>
      </c>
      <c r="J1175">
        <v>699</v>
      </c>
      <c r="K1175">
        <v>0</v>
      </c>
    </row>
    <row r="1176" spans="2:11" x14ac:dyDescent="0.2">
      <c r="B1176" t="s">
        <v>3</v>
      </c>
      <c r="C1176" s="2" t="s">
        <v>261</v>
      </c>
      <c r="D1176" t="s">
        <v>381</v>
      </c>
      <c r="E1176" t="s">
        <v>290</v>
      </c>
      <c r="F1176">
        <v>149</v>
      </c>
      <c r="G1176">
        <v>214</v>
      </c>
      <c r="H1176" t="s">
        <v>125</v>
      </c>
      <c r="I1176" t="s">
        <v>125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262</v>
      </c>
      <c r="D1177" t="s">
        <v>367</v>
      </c>
      <c r="E1177" t="s">
        <v>290</v>
      </c>
      <c r="F1177">
        <v>786</v>
      </c>
      <c r="G1177">
        <v>340</v>
      </c>
      <c r="H1177">
        <v>538</v>
      </c>
      <c r="I1177">
        <v>336</v>
      </c>
      <c r="J1177">
        <v>928</v>
      </c>
      <c r="K1177">
        <v>32</v>
      </c>
    </row>
    <row r="1178" spans="2:11" x14ac:dyDescent="0.2">
      <c r="B1178" t="s">
        <v>3</v>
      </c>
      <c r="C1178" s="2" t="s">
        <v>113</v>
      </c>
      <c r="D1178" t="s">
        <v>114</v>
      </c>
      <c r="E1178" t="s">
        <v>292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 x14ac:dyDescent="0.2">
      <c r="B1179" t="s">
        <v>3</v>
      </c>
      <c r="C1179" s="2" t="s">
        <v>115</v>
      </c>
      <c r="D1179" t="s">
        <v>116</v>
      </c>
      <c r="E1179" t="s">
        <v>291</v>
      </c>
      <c r="F1179">
        <v>709</v>
      </c>
      <c r="G1179">
        <v>1297</v>
      </c>
      <c r="H1179">
        <v>907</v>
      </c>
      <c r="I1179">
        <v>656</v>
      </c>
      <c r="J1179">
        <v>703</v>
      </c>
      <c r="K1179">
        <v>136</v>
      </c>
    </row>
    <row r="1180" spans="2:11" x14ac:dyDescent="0.2">
      <c r="B1180" t="s">
        <v>3</v>
      </c>
      <c r="C1180" s="2" t="s">
        <v>117</v>
      </c>
      <c r="D1180" t="s">
        <v>118</v>
      </c>
      <c r="E1180" t="s">
        <v>292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129</v>
      </c>
      <c r="D1181" t="s">
        <v>127</v>
      </c>
      <c r="E1181" t="s">
        <v>292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 x14ac:dyDescent="0.2">
      <c r="B1182" t="s">
        <v>426</v>
      </c>
      <c r="C1182" s="2" t="s">
        <v>101</v>
      </c>
      <c r="D1182" t="s">
        <v>416</v>
      </c>
      <c r="E1182" t="s">
        <v>291</v>
      </c>
      <c r="F1182">
        <v>5490</v>
      </c>
      <c r="G1182">
        <v>10933</v>
      </c>
      <c r="H1182">
        <v>22101</v>
      </c>
      <c r="I1182">
        <v>18087</v>
      </c>
      <c r="J1182">
        <v>18022</v>
      </c>
      <c r="K1182">
        <v>9485</v>
      </c>
    </row>
    <row r="1183" spans="2:11" x14ac:dyDescent="0.2">
      <c r="B1183" t="s">
        <v>426</v>
      </c>
      <c r="C1183" s="2" t="s">
        <v>78</v>
      </c>
      <c r="D1183" t="s">
        <v>415</v>
      </c>
      <c r="E1183" t="s">
        <v>291</v>
      </c>
      <c r="F1183">
        <v>10687</v>
      </c>
      <c r="G1183">
        <v>13347</v>
      </c>
      <c r="H1183">
        <v>16002</v>
      </c>
      <c r="I1183">
        <v>14802</v>
      </c>
      <c r="J1183">
        <v>15773</v>
      </c>
      <c r="K1183">
        <v>7927</v>
      </c>
    </row>
    <row r="1185" spans="2:11" x14ac:dyDescent="0.2">
      <c r="B1185" t="s">
        <v>458</v>
      </c>
      <c r="C1185" s="2" t="s">
        <v>368</v>
      </c>
      <c r="D1185" t="s">
        <v>369</v>
      </c>
    </row>
    <row r="1187" spans="2:11" x14ac:dyDescent="0.2">
      <c r="B1187" t="s">
        <v>316</v>
      </c>
      <c r="C1187" s="2" t="s">
        <v>8</v>
      </c>
      <c r="D1187" t="s">
        <v>9</v>
      </c>
      <c r="E1187" t="s">
        <v>289</v>
      </c>
      <c r="F1187" t="s">
        <v>133</v>
      </c>
      <c r="G1187" t="s">
        <v>133</v>
      </c>
      <c r="H1187" t="s">
        <v>133</v>
      </c>
      <c r="I1187" t="s">
        <v>133</v>
      </c>
      <c r="J1187" t="s">
        <v>133</v>
      </c>
      <c r="K1187" t="s">
        <v>133</v>
      </c>
    </row>
    <row r="1188" spans="2:11" x14ac:dyDescent="0.2">
      <c r="B1188" t="s">
        <v>318</v>
      </c>
      <c r="C1188" s="2" t="s">
        <v>346</v>
      </c>
      <c r="D1188" t="s">
        <v>347</v>
      </c>
      <c r="E1188" t="s">
        <v>348</v>
      </c>
      <c r="F1188" t="s">
        <v>350</v>
      </c>
      <c r="G1188" t="s">
        <v>350</v>
      </c>
      <c r="H1188" t="s">
        <v>350</v>
      </c>
      <c r="I1188" t="s">
        <v>350</v>
      </c>
      <c r="J1188" t="s">
        <v>350</v>
      </c>
      <c r="K1188" t="s">
        <v>350</v>
      </c>
    </row>
    <row r="1189" spans="2:11" x14ac:dyDescent="0.2">
      <c r="B1189" t="s">
        <v>1</v>
      </c>
      <c r="C1189" s="2" t="s">
        <v>149</v>
      </c>
      <c r="D1189" t="s">
        <v>150</v>
      </c>
      <c r="E1189" t="s">
        <v>290</v>
      </c>
      <c r="F1189">
        <v>13733</v>
      </c>
      <c r="G1189">
        <v>14458</v>
      </c>
      <c r="H1189">
        <v>14101</v>
      </c>
      <c r="I1189">
        <v>14925</v>
      </c>
      <c r="J1189">
        <v>14360</v>
      </c>
      <c r="K1189">
        <v>2437</v>
      </c>
    </row>
    <row r="1190" spans="2:11" x14ac:dyDescent="0.2">
      <c r="B1190" t="s">
        <v>1</v>
      </c>
      <c r="C1190" s="2" t="s">
        <v>10</v>
      </c>
      <c r="D1190" t="s">
        <v>414</v>
      </c>
      <c r="E1190" t="s">
        <v>291</v>
      </c>
      <c r="F1190">
        <v>32697</v>
      </c>
      <c r="G1190">
        <v>26757</v>
      </c>
      <c r="H1190">
        <v>31611</v>
      </c>
      <c r="I1190">
        <v>24907</v>
      </c>
      <c r="J1190">
        <v>26884</v>
      </c>
      <c r="K1190">
        <v>20581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290</v>
      </c>
      <c r="F1191">
        <v>11837</v>
      </c>
      <c r="G1191">
        <v>12221</v>
      </c>
      <c r="H1191">
        <v>9863</v>
      </c>
      <c r="I1191">
        <v>9561</v>
      </c>
      <c r="J1191">
        <v>8213</v>
      </c>
      <c r="K1191">
        <v>8785</v>
      </c>
    </row>
    <row r="1192" spans="2:11" x14ac:dyDescent="0.2">
      <c r="B1192" t="s">
        <v>1</v>
      </c>
      <c r="C1192" s="2" t="s">
        <v>151</v>
      </c>
      <c r="D1192" t="s">
        <v>152</v>
      </c>
      <c r="E1192" t="s">
        <v>290</v>
      </c>
      <c r="F1192">
        <v>3751</v>
      </c>
      <c r="G1192">
        <v>4860</v>
      </c>
      <c r="H1192">
        <v>4926</v>
      </c>
      <c r="I1192">
        <v>4805</v>
      </c>
      <c r="J1192">
        <v>4840</v>
      </c>
      <c r="K1192">
        <v>4786</v>
      </c>
    </row>
    <row r="1193" spans="2:11" x14ac:dyDescent="0.2">
      <c r="B1193" t="s">
        <v>1</v>
      </c>
      <c r="C1193" s="2" t="s">
        <v>153</v>
      </c>
      <c r="D1193" t="s">
        <v>154</v>
      </c>
      <c r="E1193" t="s">
        <v>290</v>
      </c>
      <c r="F1193">
        <v>7906</v>
      </c>
      <c r="G1193">
        <v>7737</v>
      </c>
      <c r="H1193">
        <v>7632</v>
      </c>
      <c r="I1193">
        <v>6578</v>
      </c>
      <c r="J1193">
        <v>5799</v>
      </c>
      <c r="K1193">
        <v>115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291</v>
      </c>
      <c r="F1194">
        <v>26617</v>
      </c>
      <c r="G1194">
        <v>26673</v>
      </c>
      <c r="H1194">
        <v>24186</v>
      </c>
      <c r="I1194">
        <v>19001</v>
      </c>
      <c r="J1194">
        <v>18233</v>
      </c>
      <c r="K1194">
        <v>12985</v>
      </c>
    </row>
    <row r="1195" spans="2:11" x14ac:dyDescent="0.2">
      <c r="B1195" t="s">
        <v>1</v>
      </c>
      <c r="C1195" s="2" t="s">
        <v>155</v>
      </c>
      <c r="D1195" t="s">
        <v>156</v>
      </c>
      <c r="E1195" t="s">
        <v>290</v>
      </c>
      <c r="F1195">
        <v>1405</v>
      </c>
      <c r="G1195">
        <v>1637</v>
      </c>
      <c r="H1195">
        <v>1328</v>
      </c>
      <c r="I1195">
        <v>1247</v>
      </c>
      <c r="J1195">
        <v>1155</v>
      </c>
      <c r="K1195">
        <v>1189</v>
      </c>
    </row>
    <row r="1196" spans="2:11" x14ac:dyDescent="0.2">
      <c r="B1196" t="s">
        <v>1</v>
      </c>
      <c r="C1196" s="2" t="s">
        <v>157</v>
      </c>
      <c r="D1196" t="s">
        <v>158</v>
      </c>
      <c r="E1196" t="s">
        <v>290</v>
      </c>
      <c r="F1196">
        <v>2208</v>
      </c>
      <c r="G1196">
        <v>1902</v>
      </c>
      <c r="H1196">
        <v>1571</v>
      </c>
      <c r="I1196">
        <v>1254</v>
      </c>
      <c r="J1196">
        <v>1433</v>
      </c>
      <c r="K1196">
        <v>983</v>
      </c>
    </row>
    <row r="1197" spans="2:11" x14ac:dyDescent="0.2">
      <c r="B1197" t="s">
        <v>1</v>
      </c>
      <c r="C1197" s="2" t="s">
        <v>159</v>
      </c>
      <c r="D1197" t="s">
        <v>160</v>
      </c>
      <c r="E1197" t="s">
        <v>290</v>
      </c>
      <c r="F1197">
        <v>2074</v>
      </c>
      <c r="G1197">
        <v>1963</v>
      </c>
      <c r="H1197">
        <v>2053</v>
      </c>
      <c r="I1197">
        <v>1679</v>
      </c>
      <c r="J1197">
        <v>1494</v>
      </c>
      <c r="K1197">
        <v>1494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291</v>
      </c>
      <c r="F1198">
        <v>9820</v>
      </c>
      <c r="G1198">
        <v>10243</v>
      </c>
      <c r="H1198">
        <v>8507</v>
      </c>
      <c r="I1198">
        <v>8865</v>
      </c>
      <c r="J1198">
        <v>6375</v>
      </c>
      <c r="K1198">
        <v>2879</v>
      </c>
    </row>
    <row r="1199" spans="2:11" x14ac:dyDescent="0.2">
      <c r="B1199" t="s">
        <v>1</v>
      </c>
      <c r="C1199" s="2" t="s">
        <v>161</v>
      </c>
      <c r="D1199" t="s">
        <v>162</v>
      </c>
      <c r="E1199" t="s">
        <v>290</v>
      </c>
      <c r="F1199">
        <v>14416</v>
      </c>
      <c r="G1199">
        <v>14570</v>
      </c>
      <c r="H1199">
        <v>13351</v>
      </c>
      <c r="I1199">
        <v>12141</v>
      </c>
      <c r="J1199">
        <v>11547</v>
      </c>
      <c r="K1199">
        <v>122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291</v>
      </c>
      <c r="F1200">
        <v>17495</v>
      </c>
      <c r="G1200">
        <v>15494</v>
      </c>
      <c r="H1200">
        <v>16590</v>
      </c>
      <c r="I1200">
        <v>12844</v>
      </c>
      <c r="J1200">
        <v>11118</v>
      </c>
      <c r="K1200">
        <v>1021</v>
      </c>
    </row>
    <row r="1201" spans="2:11" x14ac:dyDescent="0.2">
      <c r="B1201" t="s">
        <v>1</v>
      </c>
      <c r="C1201" s="2" t="s">
        <v>163</v>
      </c>
      <c r="D1201" t="s">
        <v>164</v>
      </c>
      <c r="E1201" t="s">
        <v>290</v>
      </c>
      <c r="F1201">
        <v>5317</v>
      </c>
      <c r="G1201">
        <v>5177</v>
      </c>
      <c r="H1201">
        <v>4313</v>
      </c>
      <c r="I1201">
        <v>3950</v>
      </c>
      <c r="J1201">
        <v>3523</v>
      </c>
      <c r="K1201">
        <v>125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290</v>
      </c>
      <c r="F1202">
        <v>19686</v>
      </c>
      <c r="G1202">
        <v>17764</v>
      </c>
      <c r="H1202">
        <v>17070</v>
      </c>
      <c r="I1202">
        <v>13944</v>
      </c>
      <c r="J1202">
        <v>10486</v>
      </c>
      <c r="K1202">
        <v>466</v>
      </c>
    </row>
    <row r="1203" spans="2:11" x14ac:dyDescent="0.2">
      <c r="B1203" t="s">
        <v>1</v>
      </c>
      <c r="C1203" s="2" t="s">
        <v>165</v>
      </c>
      <c r="D1203" t="s">
        <v>166</v>
      </c>
      <c r="E1203" t="s">
        <v>290</v>
      </c>
      <c r="F1203">
        <v>15993</v>
      </c>
      <c r="G1203">
        <v>13854</v>
      </c>
      <c r="H1203">
        <v>14407</v>
      </c>
      <c r="I1203">
        <v>9980</v>
      </c>
      <c r="J1203">
        <v>8675</v>
      </c>
      <c r="K1203">
        <v>158</v>
      </c>
    </row>
    <row r="1204" spans="2:11" x14ac:dyDescent="0.2">
      <c r="B1204" t="s">
        <v>1</v>
      </c>
      <c r="C1204" s="2" t="s">
        <v>167</v>
      </c>
      <c r="D1204" t="s">
        <v>168</v>
      </c>
      <c r="E1204" t="s">
        <v>290</v>
      </c>
      <c r="F1204">
        <v>2393</v>
      </c>
      <c r="G1204">
        <v>2199</v>
      </c>
      <c r="H1204">
        <v>2040</v>
      </c>
      <c r="I1204">
        <v>1820</v>
      </c>
      <c r="J1204">
        <v>1746</v>
      </c>
      <c r="K1204">
        <v>437</v>
      </c>
    </row>
    <row r="1205" spans="2:11" x14ac:dyDescent="0.2">
      <c r="B1205" t="s">
        <v>1</v>
      </c>
      <c r="C1205" s="2" t="s">
        <v>169</v>
      </c>
      <c r="D1205" t="s">
        <v>170</v>
      </c>
      <c r="E1205" t="s">
        <v>290</v>
      </c>
      <c r="F1205">
        <v>9991</v>
      </c>
      <c r="G1205">
        <v>10097</v>
      </c>
      <c r="H1205">
        <v>11227</v>
      </c>
      <c r="I1205">
        <v>8723</v>
      </c>
      <c r="J1205">
        <v>6928</v>
      </c>
      <c r="K1205">
        <v>266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291</v>
      </c>
      <c r="F1206">
        <v>4668</v>
      </c>
      <c r="G1206">
        <v>4751</v>
      </c>
      <c r="H1206">
        <v>3295</v>
      </c>
      <c r="I1206">
        <v>3196</v>
      </c>
      <c r="J1206">
        <v>3364</v>
      </c>
      <c r="K1206">
        <v>3566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290</v>
      </c>
      <c r="F1207">
        <v>17713</v>
      </c>
      <c r="G1207">
        <v>16282</v>
      </c>
      <c r="H1207">
        <v>15627</v>
      </c>
      <c r="I1207">
        <v>13175</v>
      </c>
      <c r="J1207">
        <v>10292</v>
      </c>
      <c r="K1207">
        <v>593</v>
      </c>
    </row>
    <row r="1208" spans="2:11" x14ac:dyDescent="0.2">
      <c r="B1208" t="s">
        <v>1</v>
      </c>
      <c r="C1208" s="2" t="s">
        <v>171</v>
      </c>
      <c r="D1208" t="s">
        <v>172</v>
      </c>
      <c r="E1208" t="s">
        <v>290</v>
      </c>
      <c r="F1208">
        <v>7087</v>
      </c>
      <c r="G1208">
        <v>2873</v>
      </c>
      <c r="H1208">
        <v>5628</v>
      </c>
      <c r="I1208">
        <v>4963</v>
      </c>
      <c r="J1208">
        <v>3932</v>
      </c>
      <c r="K1208">
        <v>229</v>
      </c>
    </row>
    <row r="1209" spans="2:11" x14ac:dyDescent="0.2">
      <c r="B1209" t="s">
        <v>1</v>
      </c>
      <c r="C1209" s="2" t="s">
        <v>173</v>
      </c>
      <c r="D1209" t="s">
        <v>174</v>
      </c>
      <c r="E1209" t="s">
        <v>290</v>
      </c>
      <c r="F1209">
        <v>8463</v>
      </c>
      <c r="G1209">
        <v>7962</v>
      </c>
      <c r="H1209">
        <v>7242</v>
      </c>
      <c r="I1209">
        <v>7429</v>
      </c>
      <c r="J1209">
        <v>6588</v>
      </c>
      <c r="K1209">
        <v>214</v>
      </c>
    </row>
    <row r="1210" spans="2:11" x14ac:dyDescent="0.2">
      <c r="B1210" t="s">
        <v>1</v>
      </c>
      <c r="C1210" s="2" t="s">
        <v>25</v>
      </c>
      <c r="D1210" t="s">
        <v>382</v>
      </c>
      <c r="E1210" t="s">
        <v>291</v>
      </c>
      <c r="F1210">
        <v>21328</v>
      </c>
      <c r="G1210">
        <v>22098</v>
      </c>
      <c r="H1210">
        <v>18591</v>
      </c>
      <c r="I1210">
        <v>17913</v>
      </c>
      <c r="J1210">
        <v>15023</v>
      </c>
      <c r="K1210">
        <v>2171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291</v>
      </c>
      <c r="F1211">
        <v>19747</v>
      </c>
      <c r="G1211">
        <v>20106</v>
      </c>
      <c r="H1211">
        <v>18250</v>
      </c>
      <c r="I1211">
        <v>19333</v>
      </c>
      <c r="J1211">
        <v>15686</v>
      </c>
      <c r="K1211">
        <v>1105</v>
      </c>
    </row>
    <row r="1212" spans="2:11" x14ac:dyDescent="0.2">
      <c r="B1212" t="s">
        <v>1</v>
      </c>
      <c r="C1212" s="2" t="s">
        <v>175</v>
      </c>
      <c r="D1212" t="s">
        <v>176</v>
      </c>
      <c r="E1212" t="s">
        <v>290</v>
      </c>
      <c r="F1212">
        <v>3078</v>
      </c>
      <c r="G1212">
        <v>2745</v>
      </c>
      <c r="H1212">
        <v>2254</v>
      </c>
      <c r="I1212">
        <v>1847</v>
      </c>
      <c r="J1212">
        <v>1611</v>
      </c>
      <c r="K1212">
        <v>18</v>
      </c>
    </row>
    <row r="1213" spans="2:11" x14ac:dyDescent="0.2">
      <c r="B1213" t="s">
        <v>1</v>
      </c>
      <c r="C1213" s="2" t="s">
        <v>177</v>
      </c>
      <c r="D1213" t="s">
        <v>178</v>
      </c>
      <c r="E1213" t="s">
        <v>290</v>
      </c>
      <c r="F1213">
        <v>3264</v>
      </c>
      <c r="G1213">
        <v>2870</v>
      </c>
      <c r="H1213">
        <v>2442</v>
      </c>
      <c r="I1213">
        <v>2456</v>
      </c>
      <c r="J1213">
        <v>1982</v>
      </c>
      <c r="K1213">
        <v>366</v>
      </c>
    </row>
    <row r="1214" spans="2:11" x14ac:dyDescent="0.2">
      <c r="B1214" t="s">
        <v>1</v>
      </c>
      <c r="C1214" s="2" t="s">
        <v>179</v>
      </c>
      <c r="D1214" t="s">
        <v>180</v>
      </c>
      <c r="E1214" t="s">
        <v>290</v>
      </c>
      <c r="F1214">
        <v>3099</v>
      </c>
      <c r="G1214">
        <v>2756</v>
      </c>
      <c r="H1214">
        <v>2459</v>
      </c>
      <c r="I1214">
        <v>422</v>
      </c>
      <c r="J1214">
        <v>1398</v>
      </c>
      <c r="K1214">
        <v>1705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290</v>
      </c>
      <c r="F1215">
        <v>12136</v>
      </c>
      <c r="G1215">
        <v>13080</v>
      </c>
      <c r="H1215">
        <v>9408</v>
      </c>
      <c r="I1215">
        <v>9708</v>
      </c>
      <c r="J1215">
        <v>8971</v>
      </c>
      <c r="K1215">
        <v>5445</v>
      </c>
    </row>
    <row r="1216" spans="2:11" x14ac:dyDescent="0.2">
      <c r="B1216" t="s">
        <v>1</v>
      </c>
      <c r="C1216" s="2" t="s">
        <v>30</v>
      </c>
      <c r="D1216" t="s">
        <v>383</v>
      </c>
      <c r="E1216" t="s">
        <v>291</v>
      </c>
      <c r="F1216">
        <v>23157</v>
      </c>
      <c r="G1216">
        <v>29416</v>
      </c>
      <c r="H1216">
        <v>24453</v>
      </c>
      <c r="I1216">
        <v>28746</v>
      </c>
      <c r="J1216">
        <v>27042</v>
      </c>
      <c r="K1216">
        <v>22557</v>
      </c>
    </row>
    <row r="1217" spans="2:11" x14ac:dyDescent="0.2">
      <c r="B1217" t="s">
        <v>1</v>
      </c>
      <c r="C1217" s="2" t="s">
        <v>181</v>
      </c>
      <c r="D1217" t="s">
        <v>182</v>
      </c>
      <c r="E1217" t="s">
        <v>290</v>
      </c>
      <c r="F1217">
        <v>8158</v>
      </c>
      <c r="G1217">
        <v>6829</v>
      </c>
      <c r="H1217">
        <v>6325</v>
      </c>
      <c r="I1217">
        <v>6109</v>
      </c>
      <c r="J1217">
        <v>4777</v>
      </c>
      <c r="K1217">
        <v>2206</v>
      </c>
    </row>
    <row r="1218" spans="2:11" x14ac:dyDescent="0.2">
      <c r="B1218" t="s">
        <v>1</v>
      </c>
      <c r="C1218" s="2" t="s">
        <v>183</v>
      </c>
      <c r="D1218" t="s">
        <v>184</v>
      </c>
      <c r="E1218" t="s">
        <v>290</v>
      </c>
      <c r="F1218">
        <v>1547</v>
      </c>
      <c r="G1218">
        <v>1839</v>
      </c>
      <c r="H1218">
        <v>1497</v>
      </c>
      <c r="I1218">
        <v>1641</v>
      </c>
      <c r="J1218">
        <v>1471</v>
      </c>
      <c r="K1218">
        <v>1554</v>
      </c>
    </row>
    <row r="1219" spans="2:11" x14ac:dyDescent="0.2">
      <c r="B1219" t="s">
        <v>1</v>
      </c>
      <c r="C1219" s="2" t="s">
        <v>185</v>
      </c>
      <c r="D1219" t="s">
        <v>186</v>
      </c>
      <c r="E1219" t="s">
        <v>290</v>
      </c>
      <c r="F1219">
        <v>573</v>
      </c>
      <c r="G1219">
        <v>1852</v>
      </c>
      <c r="H1219">
        <v>1524</v>
      </c>
      <c r="I1219">
        <v>1455</v>
      </c>
      <c r="J1219">
        <v>1478</v>
      </c>
      <c r="K1219">
        <v>1109</v>
      </c>
    </row>
    <row r="1220" spans="2:11" x14ac:dyDescent="0.2">
      <c r="B1220" t="s">
        <v>1</v>
      </c>
      <c r="C1220" s="2" t="s">
        <v>187</v>
      </c>
      <c r="D1220" t="s">
        <v>188</v>
      </c>
      <c r="E1220" t="s">
        <v>290</v>
      </c>
      <c r="F1220">
        <v>7630</v>
      </c>
      <c r="G1220">
        <v>7311</v>
      </c>
      <c r="H1220">
        <v>6423</v>
      </c>
      <c r="I1220">
        <v>5869</v>
      </c>
      <c r="J1220">
        <v>4870</v>
      </c>
      <c r="K1220">
        <v>166</v>
      </c>
    </row>
    <row r="1221" spans="2:11" x14ac:dyDescent="0.2">
      <c r="B1221" t="s">
        <v>1</v>
      </c>
      <c r="C1221" s="2" t="s">
        <v>189</v>
      </c>
      <c r="D1221" t="s">
        <v>190</v>
      </c>
      <c r="E1221" t="s">
        <v>290</v>
      </c>
      <c r="F1221">
        <v>2023</v>
      </c>
      <c r="G1221">
        <v>2008</v>
      </c>
      <c r="H1221">
        <v>1754</v>
      </c>
      <c r="I1221">
        <v>1238</v>
      </c>
      <c r="J1221">
        <v>1383</v>
      </c>
      <c r="K1221">
        <v>161</v>
      </c>
    </row>
    <row r="1222" spans="2:11" x14ac:dyDescent="0.2">
      <c r="B1222" t="s">
        <v>1</v>
      </c>
      <c r="C1222" s="2" t="s">
        <v>191</v>
      </c>
      <c r="D1222" t="s">
        <v>192</v>
      </c>
      <c r="E1222" t="s">
        <v>290</v>
      </c>
      <c r="F1222">
        <v>1510</v>
      </c>
      <c r="G1222">
        <v>1208</v>
      </c>
      <c r="H1222">
        <v>1355</v>
      </c>
      <c r="I1222">
        <v>1545</v>
      </c>
      <c r="J1222">
        <v>1299</v>
      </c>
      <c r="K1222">
        <v>516</v>
      </c>
    </row>
    <row r="1223" spans="2:11" x14ac:dyDescent="0.2">
      <c r="B1223" t="s">
        <v>1</v>
      </c>
      <c r="C1223" s="2" t="s">
        <v>31</v>
      </c>
      <c r="D1223" t="s">
        <v>384</v>
      </c>
      <c r="E1223" t="s">
        <v>291</v>
      </c>
      <c r="F1223">
        <v>54679</v>
      </c>
      <c r="G1223">
        <v>48303</v>
      </c>
      <c r="H1223">
        <v>37838</v>
      </c>
      <c r="I1223">
        <v>29679</v>
      </c>
      <c r="J1223">
        <v>23602</v>
      </c>
      <c r="K1223">
        <v>2159</v>
      </c>
    </row>
    <row r="1224" spans="2:11" x14ac:dyDescent="0.2">
      <c r="B1224" t="s">
        <v>1</v>
      </c>
      <c r="C1224" s="2" t="s">
        <v>193</v>
      </c>
      <c r="D1224" t="s">
        <v>194</v>
      </c>
      <c r="E1224" t="s">
        <v>290</v>
      </c>
      <c r="F1224">
        <v>12318</v>
      </c>
      <c r="G1224">
        <v>10998</v>
      </c>
      <c r="H1224">
        <v>10420</v>
      </c>
      <c r="I1224">
        <v>9333</v>
      </c>
      <c r="J1224">
        <v>10656</v>
      </c>
      <c r="K1224">
        <v>451</v>
      </c>
    </row>
    <row r="1225" spans="2:11" x14ac:dyDescent="0.2">
      <c r="B1225" t="s">
        <v>1</v>
      </c>
      <c r="C1225" s="2" t="s">
        <v>195</v>
      </c>
      <c r="D1225" t="s">
        <v>196</v>
      </c>
      <c r="E1225" t="s">
        <v>290</v>
      </c>
      <c r="F1225">
        <v>1730</v>
      </c>
      <c r="G1225">
        <v>1707</v>
      </c>
      <c r="H1225">
        <v>1474</v>
      </c>
      <c r="I1225">
        <v>1365</v>
      </c>
      <c r="J1225">
        <v>1067</v>
      </c>
      <c r="K1225">
        <v>0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290</v>
      </c>
      <c r="F1226">
        <v>6702</v>
      </c>
      <c r="G1226">
        <v>6724</v>
      </c>
      <c r="H1226">
        <v>6305</v>
      </c>
      <c r="I1226">
        <v>5780</v>
      </c>
      <c r="J1226">
        <v>5161</v>
      </c>
      <c r="K1226">
        <v>772</v>
      </c>
    </row>
    <row r="1227" spans="2:11" x14ac:dyDescent="0.2">
      <c r="B1227" t="s">
        <v>1</v>
      </c>
      <c r="C1227" s="2" t="s">
        <v>197</v>
      </c>
      <c r="D1227" t="s">
        <v>198</v>
      </c>
      <c r="E1227" t="s">
        <v>290</v>
      </c>
      <c r="F1227">
        <v>3271</v>
      </c>
      <c r="G1227">
        <v>3228</v>
      </c>
      <c r="H1227">
        <v>2876</v>
      </c>
      <c r="I1227">
        <v>2884</v>
      </c>
      <c r="J1227">
        <v>2734</v>
      </c>
      <c r="K1227">
        <v>344</v>
      </c>
    </row>
    <row r="1228" spans="2:11" x14ac:dyDescent="0.2">
      <c r="B1228" t="s">
        <v>1</v>
      </c>
      <c r="C1228" s="2" t="s">
        <v>199</v>
      </c>
      <c r="D1228" t="s">
        <v>200</v>
      </c>
      <c r="E1228" t="s">
        <v>290</v>
      </c>
      <c r="F1228">
        <v>4721</v>
      </c>
      <c r="G1228">
        <v>4284</v>
      </c>
      <c r="H1228">
        <v>3369</v>
      </c>
      <c r="I1228">
        <v>2364</v>
      </c>
      <c r="J1228">
        <v>2389</v>
      </c>
      <c r="K1228">
        <v>181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290</v>
      </c>
      <c r="F1229">
        <v>6748</v>
      </c>
      <c r="G1229">
        <v>7177</v>
      </c>
      <c r="H1229">
        <v>5935</v>
      </c>
      <c r="I1229">
        <v>5649</v>
      </c>
      <c r="J1229">
        <v>4902</v>
      </c>
      <c r="K1229">
        <v>1143</v>
      </c>
    </row>
    <row r="1230" spans="2:11" x14ac:dyDescent="0.2">
      <c r="B1230" t="s">
        <v>1</v>
      </c>
      <c r="C1230" s="2" t="s">
        <v>201</v>
      </c>
      <c r="D1230" t="s">
        <v>202</v>
      </c>
      <c r="E1230" t="s">
        <v>290</v>
      </c>
      <c r="F1230">
        <v>1387</v>
      </c>
      <c r="G1230">
        <v>1176</v>
      </c>
      <c r="H1230">
        <v>1003</v>
      </c>
      <c r="I1230">
        <v>808</v>
      </c>
      <c r="J1230">
        <v>626</v>
      </c>
      <c r="K1230">
        <v>219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291</v>
      </c>
      <c r="F1231">
        <v>38704</v>
      </c>
      <c r="G1231">
        <v>36313</v>
      </c>
      <c r="H1231">
        <v>31851</v>
      </c>
      <c r="I1231">
        <v>35502</v>
      </c>
      <c r="J1231">
        <v>29414</v>
      </c>
      <c r="K1231">
        <v>5481</v>
      </c>
    </row>
    <row r="1232" spans="2:11" x14ac:dyDescent="0.2">
      <c r="B1232" t="s">
        <v>1</v>
      </c>
      <c r="C1232" s="2" t="s">
        <v>203</v>
      </c>
      <c r="D1232" t="s">
        <v>204</v>
      </c>
      <c r="E1232" t="s">
        <v>290</v>
      </c>
      <c r="F1232">
        <v>18405</v>
      </c>
      <c r="G1232">
        <v>17768</v>
      </c>
      <c r="H1232">
        <v>14553</v>
      </c>
      <c r="I1232">
        <v>11817</v>
      </c>
      <c r="J1232">
        <v>11465</v>
      </c>
      <c r="K1232">
        <v>9793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291</v>
      </c>
      <c r="F1233">
        <v>13118</v>
      </c>
      <c r="G1233">
        <v>12488</v>
      </c>
      <c r="H1233">
        <v>11287</v>
      </c>
      <c r="I1233">
        <v>11763</v>
      </c>
      <c r="J1233">
        <v>9269</v>
      </c>
      <c r="K1233">
        <v>1634</v>
      </c>
    </row>
    <row r="1234" spans="2:11" x14ac:dyDescent="0.2">
      <c r="B1234" t="s">
        <v>1</v>
      </c>
      <c r="C1234" s="2" t="s">
        <v>205</v>
      </c>
      <c r="D1234" t="s">
        <v>206</v>
      </c>
      <c r="E1234" t="s">
        <v>290</v>
      </c>
      <c r="F1234">
        <v>8013</v>
      </c>
      <c r="G1234">
        <v>7612</v>
      </c>
      <c r="H1234">
        <v>6540</v>
      </c>
      <c r="I1234">
        <v>5562</v>
      </c>
      <c r="J1234">
        <v>4507</v>
      </c>
      <c r="K1234">
        <v>2994</v>
      </c>
    </row>
    <row r="1235" spans="2:11" x14ac:dyDescent="0.2">
      <c r="B1235" t="s">
        <v>1</v>
      </c>
      <c r="C1235" s="2" t="s">
        <v>207</v>
      </c>
      <c r="D1235" t="s">
        <v>208</v>
      </c>
      <c r="E1235" t="s">
        <v>290</v>
      </c>
      <c r="F1235">
        <v>4464</v>
      </c>
      <c r="G1235">
        <v>3885</v>
      </c>
      <c r="H1235">
        <v>3696</v>
      </c>
      <c r="I1235">
        <v>2844</v>
      </c>
      <c r="J1235">
        <v>2659</v>
      </c>
      <c r="K1235">
        <v>1524</v>
      </c>
    </row>
    <row r="1236" spans="2:11" x14ac:dyDescent="0.2">
      <c r="B1236" t="s">
        <v>1</v>
      </c>
      <c r="C1236" s="2" t="s">
        <v>209</v>
      </c>
      <c r="D1236" t="s">
        <v>210</v>
      </c>
      <c r="E1236" t="s">
        <v>290</v>
      </c>
      <c r="F1236">
        <v>1213</v>
      </c>
      <c r="G1236">
        <v>1070</v>
      </c>
      <c r="H1236">
        <v>739</v>
      </c>
      <c r="I1236">
        <v>919</v>
      </c>
      <c r="J1236">
        <v>1029</v>
      </c>
      <c r="K1236">
        <v>852</v>
      </c>
    </row>
    <row r="1237" spans="2:11" x14ac:dyDescent="0.2">
      <c r="B1237" t="s">
        <v>1</v>
      </c>
      <c r="C1237" s="2" t="s">
        <v>211</v>
      </c>
      <c r="D1237" t="s">
        <v>212</v>
      </c>
      <c r="E1237" t="s">
        <v>290</v>
      </c>
      <c r="F1237">
        <v>4806</v>
      </c>
      <c r="G1237">
        <v>3518</v>
      </c>
      <c r="H1237">
        <v>3606</v>
      </c>
      <c r="I1237">
        <v>2769</v>
      </c>
      <c r="J1237">
        <v>2836</v>
      </c>
      <c r="K1237">
        <v>2099</v>
      </c>
    </row>
    <row r="1238" spans="2:11" x14ac:dyDescent="0.2">
      <c r="B1238" t="s">
        <v>1</v>
      </c>
      <c r="C1238" s="2" t="s">
        <v>270</v>
      </c>
      <c r="D1238" t="s">
        <v>271</v>
      </c>
      <c r="E1238" t="s">
        <v>292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268</v>
      </c>
      <c r="D1239" t="s">
        <v>269</v>
      </c>
      <c r="E1239" t="s">
        <v>290</v>
      </c>
      <c r="F1239">
        <v>6884</v>
      </c>
      <c r="G1239">
        <v>7316</v>
      </c>
      <c r="H1239">
        <v>3818</v>
      </c>
      <c r="I1239">
        <v>6055</v>
      </c>
      <c r="J1239">
        <v>5093</v>
      </c>
      <c r="K1239">
        <v>5370</v>
      </c>
    </row>
    <row r="1240" spans="2:11" x14ac:dyDescent="0.2">
      <c r="B1240" t="s">
        <v>1</v>
      </c>
      <c r="C1240" s="2" t="s">
        <v>213</v>
      </c>
      <c r="D1240" t="s">
        <v>214</v>
      </c>
      <c r="E1240" t="s">
        <v>290</v>
      </c>
      <c r="F1240">
        <v>2561</v>
      </c>
      <c r="G1240">
        <v>2655</v>
      </c>
      <c r="H1240">
        <v>3025</v>
      </c>
      <c r="I1240">
        <v>2742</v>
      </c>
      <c r="J1240">
        <v>1993</v>
      </c>
      <c r="K1240">
        <v>1924</v>
      </c>
    </row>
    <row r="1241" spans="2:11" x14ac:dyDescent="0.2">
      <c r="B1241" t="s">
        <v>1</v>
      </c>
      <c r="C1241" s="2" t="s">
        <v>215</v>
      </c>
      <c r="D1241" t="s">
        <v>216</v>
      </c>
      <c r="E1241" t="s">
        <v>290</v>
      </c>
      <c r="F1241">
        <v>3674</v>
      </c>
      <c r="G1241">
        <v>3971</v>
      </c>
      <c r="H1241">
        <v>3441</v>
      </c>
      <c r="I1241">
        <v>3195</v>
      </c>
      <c r="J1241">
        <v>2796</v>
      </c>
      <c r="K1241">
        <v>0</v>
      </c>
    </row>
    <row r="1242" spans="2:11" x14ac:dyDescent="0.2">
      <c r="B1242" t="s">
        <v>1</v>
      </c>
      <c r="C1242" s="2" t="s">
        <v>217</v>
      </c>
      <c r="D1242" t="s">
        <v>375</v>
      </c>
      <c r="E1242" t="s">
        <v>290</v>
      </c>
      <c r="F1242">
        <v>9068</v>
      </c>
      <c r="G1242">
        <v>9636</v>
      </c>
      <c r="H1242">
        <v>7944</v>
      </c>
      <c r="I1242">
        <v>6918</v>
      </c>
      <c r="J1242">
        <v>5811</v>
      </c>
      <c r="K1242">
        <v>74</v>
      </c>
    </row>
    <row r="1243" spans="2:11" x14ac:dyDescent="0.2">
      <c r="B1243" t="s">
        <v>1</v>
      </c>
      <c r="C1243" s="2" t="s">
        <v>218</v>
      </c>
      <c r="D1243" t="s">
        <v>219</v>
      </c>
      <c r="E1243" t="s">
        <v>290</v>
      </c>
      <c r="F1243">
        <v>0</v>
      </c>
      <c r="G1243">
        <v>0</v>
      </c>
      <c r="H1243">
        <v>0</v>
      </c>
      <c r="I1243" t="s">
        <v>125</v>
      </c>
      <c r="J1243" t="s">
        <v>125</v>
      </c>
      <c r="K1243" t="s">
        <v>125</v>
      </c>
    </row>
    <row r="1244" spans="2:11" x14ac:dyDescent="0.2">
      <c r="B1244" t="s">
        <v>1</v>
      </c>
      <c r="C1244" s="2" t="s">
        <v>220</v>
      </c>
      <c r="D1244" t="s">
        <v>342</v>
      </c>
      <c r="E1244" t="s">
        <v>290</v>
      </c>
      <c r="F1244">
        <v>1816</v>
      </c>
      <c r="G1244">
        <v>1555</v>
      </c>
      <c r="H1244">
        <v>1429</v>
      </c>
      <c r="I1244">
        <v>1410</v>
      </c>
      <c r="J1244">
        <v>1183</v>
      </c>
      <c r="K1244">
        <v>43</v>
      </c>
    </row>
    <row r="1245" spans="2:11" x14ac:dyDescent="0.2">
      <c r="B1245" t="s">
        <v>1</v>
      </c>
      <c r="C1245" s="2" t="s">
        <v>221</v>
      </c>
      <c r="D1245" t="s">
        <v>343</v>
      </c>
      <c r="E1245" t="s">
        <v>290</v>
      </c>
      <c r="F1245">
        <v>5576</v>
      </c>
      <c r="G1245">
        <v>5328</v>
      </c>
      <c r="H1245">
        <v>5156</v>
      </c>
      <c r="I1245">
        <v>4341</v>
      </c>
      <c r="J1245">
        <v>3354</v>
      </c>
      <c r="K1245">
        <v>40</v>
      </c>
    </row>
    <row r="1246" spans="2:11" x14ac:dyDescent="0.2">
      <c r="B1246" t="s">
        <v>1</v>
      </c>
      <c r="C1246" s="2" t="s">
        <v>222</v>
      </c>
      <c r="D1246" t="s">
        <v>344</v>
      </c>
      <c r="E1246" t="s">
        <v>292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223</v>
      </c>
      <c r="D1247" t="s">
        <v>224</v>
      </c>
      <c r="E1247" t="s">
        <v>290</v>
      </c>
      <c r="F1247">
        <v>3054</v>
      </c>
      <c r="G1247">
        <v>3430</v>
      </c>
      <c r="H1247">
        <v>3258</v>
      </c>
      <c r="I1247">
        <v>2734</v>
      </c>
      <c r="J1247">
        <v>1814</v>
      </c>
      <c r="K1247">
        <v>193</v>
      </c>
    </row>
    <row r="1248" spans="2:11" x14ac:dyDescent="0.2">
      <c r="B1248" t="s">
        <v>1</v>
      </c>
      <c r="C1248" s="2" t="s">
        <v>272</v>
      </c>
      <c r="D1248" t="s">
        <v>273</v>
      </c>
      <c r="E1248" t="s">
        <v>292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225</v>
      </c>
      <c r="D1249" t="s">
        <v>226</v>
      </c>
      <c r="E1249" t="s">
        <v>290</v>
      </c>
      <c r="F1249">
        <v>7175</v>
      </c>
      <c r="G1249">
        <v>8801</v>
      </c>
      <c r="H1249">
        <v>5257</v>
      </c>
      <c r="I1249">
        <v>5806</v>
      </c>
      <c r="J1249">
        <v>4984</v>
      </c>
      <c r="K1249">
        <v>687</v>
      </c>
    </row>
    <row r="1250" spans="2:11" x14ac:dyDescent="0.2">
      <c r="B1250" t="s">
        <v>1</v>
      </c>
      <c r="C1250" s="2" t="s">
        <v>227</v>
      </c>
      <c r="D1250" t="s">
        <v>228</v>
      </c>
      <c r="E1250" t="s">
        <v>290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229</v>
      </c>
      <c r="D1251" t="s">
        <v>385</v>
      </c>
      <c r="E1251" t="s">
        <v>290</v>
      </c>
      <c r="F1251">
        <v>1641</v>
      </c>
      <c r="G1251">
        <v>2434</v>
      </c>
      <c r="H1251">
        <v>2977</v>
      </c>
      <c r="I1251">
        <v>2215</v>
      </c>
      <c r="J1251">
        <v>2098</v>
      </c>
      <c r="K1251">
        <v>9</v>
      </c>
    </row>
    <row r="1252" spans="2:11" x14ac:dyDescent="0.2">
      <c r="B1252" t="s">
        <v>1</v>
      </c>
      <c r="C1252" s="2" t="s">
        <v>230</v>
      </c>
      <c r="D1252" t="s">
        <v>386</v>
      </c>
      <c r="E1252" t="s">
        <v>290</v>
      </c>
      <c r="F1252">
        <v>2616</v>
      </c>
      <c r="G1252">
        <v>2679</v>
      </c>
      <c r="H1252">
        <v>2597</v>
      </c>
      <c r="I1252">
        <v>2716</v>
      </c>
      <c r="J1252">
        <v>2277</v>
      </c>
      <c r="K1252">
        <v>230</v>
      </c>
    </row>
    <row r="1253" spans="2:11" x14ac:dyDescent="0.2">
      <c r="B1253" t="s">
        <v>1</v>
      </c>
      <c r="C1253" s="2" t="s">
        <v>263</v>
      </c>
      <c r="D1253" t="s">
        <v>264</v>
      </c>
      <c r="E1253" t="s">
        <v>290</v>
      </c>
      <c r="F1253">
        <v>9910</v>
      </c>
      <c r="G1253">
        <v>8198</v>
      </c>
      <c r="H1253">
        <v>7927</v>
      </c>
      <c r="I1253">
        <v>7169</v>
      </c>
      <c r="J1253">
        <v>6140</v>
      </c>
      <c r="K1253">
        <v>4886</v>
      </c>
    </row>
    <row r="1254" spans="2:11" x14ac:dyDescent="0.2">
      <c r="B1254" t="s">
        <v>293</v>
      </c>
      <c r="C1254" s="2" t="s">
        <v>274</v>
      </c>
      <c r="D1254" t="s">
        <v>275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231</v>
      </c>
      <c r="D1255" t="s">
        <v>232</v>
      </c>
      <c r="E1255" t="s">
        <v>290</v>
      </c>
      <c r="F1255">
        <v>19576</v>
      </c>
      <c r="G1255">
        <v>19231</v>
      </c>
      <c r="H1255">
        <v>7937</v>
      </c>
      <c r="I1255">
        <v>3169</v>
      </c>
      <c r="J1255">
        <v>1734</v>
      </c>
      <c r="K1255">
        <v>483</v>
      </c>
    </row>
    <row r="1256" spans="2:11" x14ac:dyDescent="0.2">
      <c r="B1256" t="s">
        <v>2</v>
      </c>
      <c r="C1256" s="2" t="s">
        <v>276</v>
      </c>
      <c r="D1256" t="s">
        <v>277</v>
      </c>
      <c r="E1256" t="s">
        <v>292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361</v>
      </c>
      <c r="E1257" t="s">
        <v>290</v>
      </c>
      <c r="F1257">
        <v>12910</v>
      </c>
      <c r="G1257">
        <v>12011</v>
      </c>
      <c r="H1257">
        <v>11112</v>
      </c>
      <c r="I1257">
        <v>8439</v>
      </c>
      <c r="J1257">
        <v>6671</v>
      </c>
      <c r="K1257">
        <v>5797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291</v>
      </c>
      <c r="F1258">
        <v>11471</v>
      </c>
      <c r="G1258">
        <v>12280</v>
      </c>
      <c r="H1258">
        <v>11215</v>
      </c>
      <c r="I1258">
        <v>9162</v>
      </c>
      <c r="J1258">
        <v>5994</v>
      </c>
      <c r="K1258">
        <v>6825</v>
      </c>
    </row>
    <row r="1259" spans="2:11" x14ac:dyDescent="0.2">
      <c r="B1259" t="s">
        <v>2</v>
      </c>
      <c r="C1259" s="2" t="s">
        <v>233</v>
      </c>
      <c r="D1259" t="s">
        <v>234</v>
      </c>
      <c r="E1259" t="s">
        <v>290</v>
      </c>
      <c r="F1259">
        <v>5444</v>
      </c>
      <c r="G1259">
        <v>4719</v>
      </c>
      <c r="H1259">
        <v>5217</v>
      </c>
      <c r="I1259">
        <v>4564</v>
      </c>
      <c r="J1259">
        <v>1844</v>
      </c>
      <c r="K1259">
        <v>3174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291</v>
      </c>
      <c r="F1260">
        <v>7567</v>
      </c>
      <c r="G1260">
        <v>7126</v>
      </c>
      <c r="H1260">
        <v>8895</v>
      </c>
      <c r="I1260">
        <v>7642</v>
      </c>
      <c r="J1260">
        <v>7064</v>
      </c>
      <c r="K1260">
        <v>5623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291</v>
      </c>
      <c r="F1261">
        <v>32509</v>
      </c>
      <c r="G1261">
        <v>0</v>
      </c>
      <c r="H1261">
        <v>0</v>
      </c>
      <c r="I1261" t="s">
        <v>125</v>
      </c>
      <c r="J1261" t="s">
        <v>125</v>
      </c>
      <c r="K1261" t="s">
        <v>125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291</v>
      </c>
      <c r="F1262">
        <v>22145</v>
      </c>
      <c r="G1262">
        <v>18764</v>
      </c>
      <c r="H1262">
        <v>17161</v>
      </c>
      <c r="I1262">
        <v>10292</v>
      </c>
      <c r="J1262">
        <v>10877</v>
      </c>
      <c r="K1262">
        <v>3231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291</v>
      </c>
      <c r="F1263">
        <v>12814</v>
      </c>
      <c r="G1263">
        <v>13088</v>
      </c>
      <c r="H1263">
        <v>11499</v>
      </c>
      <c r="I1263">
        <v>9885</v>
      </c>
      <c r="J1263">
        <v>8324</v>
      </c>
      <c r="K1263">
        <v>7211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291</v>
      </c>
      <c r="F1264">
        <v>13832</v>
      </c>
      <c r="G1264">
        <v>16378</v>
      </c>
      <c r="H1264">
        <v>11915</v>
      </c>
      <c r="I1264">
        <v>8556</v>
      </c>
      <c r="J1264">
        <v>7300</v>
      </c>
      <c r="K1264">
        <v>5576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291</v>
      </c>
      <c r="F1265">
        <v>8618</v>
      </c>
      <c r="G1265">
        <v>25431</v>
      </c>
      <c r="H1265">
        <v>25662</v>
      </c>
      <c r="I1265">
        <v>24564</v>
      </c>
      <c r="J1265">
        <v>11789</v>
      </c>
      <c r="K1265">
        <v>12085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291</v>
      </c>
      <c r="F1266">
        <v>5470</v>
      </c>
      <c r="G1266">
        <v>4977</v>
      </c>
      <c r="H1266">
        <v>4570</v>
      </c>
      <c r="I1266">
        <v>4844</v>
      </c>
      <c r="J1266">
        <v>4666</v>
      </c>
      <c r="K1266">
        <v>2575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290</v>
      </c>
      <c r="F1267">
        <v>2564</v>
      </c>
      <c r="G1267">
        <v>3545</v>
      </c>
      <c r="H1267">
        <v>2486</v>
      </c>
      <c r="I1267">
        <v>2716</v>
      </c>
      <c r="J1267">
        <v>0</v>
      </c>
      <c r="K1267" t="s">
        <v>125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291</v>
      </c>
      <c r="F1268">
        <v>9352</v>
      </c>
      <c r="G1268">
        <v>10426</v>
      </c>
      <c r="H1268">
        <v>6700</v>
      </c>
      <c r="I1268">
        <v>8000</v>
      </c>
      <c r="J1268">
        <v>6615</v>
      </c>
      <c r="K1268">
        <v>1944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291</v>
      </c>
      <c r="F1269">
        <v>11929</v>
      </c>
      <c r="G1269">
        <v>5659</v>
      </c>
      <c r="H1269">
        <v>11936</v>
      </c>
      <c r="I1269">
        <v>10504</v>
      </c>
      <c r="J1269">
        <v>10448</v>
      </c>
      <c r="K1269">
        <v>8344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291</v>
      </c>
      <c r="F1270">
        <v>3708</v>
      </c>
      <c r="G1270">
        <v>4054</v>
      </c>
      <c r="H1270">
        <v>3127</v>
      </c>
      <c r="I1270">
        <v>3309</v>
      </c>
      <c r="J1270">
        <v>3173</v>
      </c>
      <c r="K1270">
        <v>125</v>
      </c>
    </row>
    <row r="1271" spans="2:11" x14ac:dyDescent="0.2">
      <c r="B1271" t="s">
        <v>2</v>
      </c>
      <c r="C1271" s="2" t="s">
        <v>235</v>
      </c>
      <c r="D1271" t="s">
        <v>236</v>
      </c>
      <c r="E1271" t="s">
        <v>290</v>
      </c>
      <c r="F1271">
        <v>6056</v>
      </c>
      <c r="G1271">
        <v>36254</v>
      </c>
      <c r="H1271">
        <v>33168</v>
      </c>
      <c r="I1271">
        <v>25115</v>
      </c>
      <c r="J1271">
        <v>25895</v>
      </c>
      <c r="K1271">
        <v>13400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291</v>
      </c>
      <c r="F1272">
        <v>6986</v>
      </c>
      <c r="G1272">
        <v>6193</v>
      </c>
      <c r="H1272">
        <v>5045</v>
      </c>
      <c r="I1272">
        <v>3653</v>
      </c>
      <c r="J1272">
        <v>1784</v>
      </c>
      <c r="K1272" t="s">
        <v>125</v>
      </c>
    </row>
    <row r="1273" spans="2:11" x14ac:dyDescent="0.2">
      <c r="B1273" t="s">
        <v>2</v>
      </c>
      <c r="C1273" s="2" t="s">
        <v>237</v>
      </c>
      <c r="D1273" t="s">
        <v>238</v>
      </c>
      <c r="E1273" t="s">
        <v>292</v>
      </c>
      <c r="F1273" t="s">
        <v>125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291</v>
      </c>
      <c r="F1274">
        <v>9045</v>
      </c>
      <c r="G1274">
        <v>6602</v>
      </c>
      <c r="H1274">
        <v>6164</v>
      </c>
      <c r="I1274">
        <v>4968</v>
      </c>
      <c r="J1274">
        <v>4917</v>
      </c>
      <c r="K1274">
        <v>3118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291</v>
      </c>
      <c r="F1275">
        <v>36099</v>
      </c>
      <c r="G1275">
        <v>29842</v>
      </c>
      <c r="H1275">
        <v>23182</v>
      </c>
      <c r="I1275">
        <v>9596</v>
      </c>
      <c r="J1275">
        <v>11303</v>
      </c>
      <c r="K1275">
        <v>13556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291</v>
      </c>
      <c r="F1276">
        <v>6186</v>
      </c>
      <c r="G1276">
        <v>7445</v>
      </c>
      <c r="H1276">
        <v>7906</v>
      </c>
      <c r="I1276">
        <v>8074</v>
      </c>
      <c r="J1276">
        <v>8073</v>
      </c>
      <c r="K1276">
        <v>8085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291</v>
      </c>
      <c r="F1277">
        <v>16398</v>
      </c>
      <c r="G1277">
        <v>9570</v>
      </c>
      <c r="H1277">
        <v>9093</v>
      </c>
      <c r="I1277">
        <v>14826</v>
      </c>
      <c r="J1277">
        <v>12563</v>
      </c>
      <c r="K1277">
        <v>1580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291</v>
      </c>
      <c r="F1278">
        <v>18635</v>
      </c>
      <c r="G1278">
        <v>19760</v>
      </c>
      <c r="H1278">
        <v>19306</v>
      </c>
      <c r="I1278">
        <v>13763</v>
      </c>
      <c r="J1278">
        <v>18037</v>
      </c>
      <c r="K1278">
        <v>8825</v>
      </c>
    </row>
    <row r="1279" spans="2:11" x14ac:dyDescent="0.2">
      <c r="B1279" t="s">
        <v>2</v>
      </c>
      <c r="C1279" s="2" t="s">
        <v>75</v>
      </c>
      <c r="D1279" t="s">
        <v>448</v>
      </c>
      <c r="E1279" t="s">
        <v>291</v>
      </c>
      <c r="F1279">
        <v>24169</v>
      </c>
      <c r="G1279">
        <v>21125</v>
      </c>
      <c r="H1279">
        <v>15487</v>
      </c>
      <c r="I1279">
        <v>20968</v>
      </c>
      <c r="J1279">
        <v>24439</v>
      </c>
      <c r="K1279">
        <v>10939</v>
      </c>
    </row>
    <row r="1280" spans="2:11" x14ac:dyDescent="0.2">
      <c r="B1280" t="s">
        <v>2</v>
      </c>
      <c r="C1280" s="2" t="s">
        <v>76</v>
      </c>
      <c r="D1280" t="s">
        <v>362</v>
      </c>
      <c r="E1280" t="s">
        <v>291</v>
      </c>
      <c r="F1280">
        <v>6531</v>
      </c>
      <c r="G1280">
        <v>6463</v>
      </c>
      <c r="H1280">
        <v>5931</v>
      </c>
      <c r="I1280">
        <v>5601</v>
      </c>
      <c r="J1280">
        <v>4115</v>
      </c>
      <c r="K1280">
        <v>2847</v>
      </c>
    </row>
    <row r="1281" spans="2:11" x14ac:dyDescent="0.2">
      <c r="B1281" t="s">
        <v>2</v>
      </c>
      <c r="C1281" s="2" t="s">
        <v>77</v>
      </c>
      <c r="D1281" t="s">
        <v>363</v>
      </c>
      <c r="E1281" t="s">
        <v>291</v>
      </c>
      <c r="F1281">
        <v>8982</v>
      </c>
      <c r="G1281">
        <v>10052</v>
      </c>
      <c r="H1281">
        <v>10721</v>
      </c>
      <c r="I1281">
        <v>10469</v>
      </c>
      <c r="J1281">
        <v>7956</v>
      </c>
      <c r="K1281">
        <v>5816</v>
      </c>
    </row>
    <row r="1282" spans="2:11" x14ac:dyDescent="0.2">
      <c r="B1282" t="s">
        <v>2</v>
      </c>
      <c r="C1282" s="2" t="s">
        <v>239</v>
      </c>
      <c r="D1282" t="s">
        <v>240</v>
      </c>
      <c r="E1282" t="s">
        <v>290</v>
      </c>
      <c r="F1282">
        <v>5255</v>
      </c>
      <c r="G1282">
        <v>8170</v>
      </c>
      <c r="H1282">
        <v>9286</v>
      </c>
      <c r="I1282">
        <v>7928</v>
      </c>
      <c r="J1282">
        <v>6993</v>
      </c>
      <c r="K1282">
        <v>3850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291</v>
      </c>
      <c r="F1283">
        <v>20202</v>
      </c>
      <c r="G1283">
        <v>26659</v>
      </c>
      <c r="H1283">
        <v>30714</v>
      </c>
      <c r="I1283">
        <v>20397</v>
      </c>
      <c r="J1283">
        <v>17082</v>
      </c>
      <c r="K1283">
        <v>28314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291</v>
      </c>
      <c r="F1284">
        <v>542</v>
      </c>
      <c r="G1284">
        <v>410</v>
      </c>
      <c r="H1284">
        <v>166</v>
      </c>
      <c r="I1284">
        <v>99</v>
      </c>
      <c r="J1284">
        <v>107</v>
      </c>
      <c r="K1284">
        <v>536</v>
      </c>
    </row>
    <row r="1285" spans="2:11" x14ac:dyDescent="0.2">
      <c r="B1285" t="s">
        <v>2</v>
      </c>
      <c r="C1285" s="2" t="s">
        <v>241</v>
      </c>
      <c r="D1285" t="s">
        <v>242</v>
      </c>
      <c r="E1285" t="s">
        <v>292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265</v>
      </c>
      <c r="D1286" t="s">
        <v>266</v>
      </c>
      <c r="E1286" t="s">
        <v>292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278</v>
      </c>
      <c r="D1287" t="s">
        <v>279</v>
      </c>
      <c r="E1287" t="s">
        <v>292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243</v>
      </c>
      <c r="D1288" t="s">
        <v>244</v>
      </c>
      <c r="E1288" t="s">
        <v>292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245</v>
      </c>
      <c r="D1289" t="s">
        <v>246</v>
      </c>
      <c r="E1289" t="s">
        <v>292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247</v>
      </c>
      <c r="D1290" t="s">
        <v>248</v>
      </c>
      <c r="E1290" t="s">
        <v>290</v>
      </c>
      <c r="F1290">
        <v>2752</v>
      </c>
      <c r="G1290">
        <v>2695</v>
      </c>
      <c r="H1290">
        <v>2914</v>
      </c>
      <c r="I1290">
        <v>2646</v>
      </c>
      <c r="J1290">
        <v>2090</v>
      </c>
      <c r="K1290">
        <v>1555</v>
      </c>
    </row>
    <row r="1291" spans="2:11" x14ac:dyDescent="0.2">
      <c r="B1291" t="s">
        <v>2</v>
      </c>
      <c r="C1291" s="2" t="s">
        <v>280</v>
      </c>
      <c r="D1291" t="s">
        <v>281</v>
      </c>
      <c r="E1291" t="s">
        <v>292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282</v>
      </c>
      <c r="D1292" t="s">
        <v>283</v>
      </c>
      <c r="E1292" t="s">
        <v>292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249</v>
      </c>
      <c r="D1293" t="s">
        <v>250</v>
      </c>
      <c r="E1293" t="s">
        <v>290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251</v>
      </c>
      <c r="D1294" t="s">
        <v>252</v>
      </c>
      <c r="E1294" t="s">
        <v>292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284</v>
      </c>
      <c r="D1295" t="s">
        <v>285</v>
      </c>
      <c r="E1295" t="s">
        <v>292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286</v>
      </c>
      <c r="D1296" t="s">
        <v>287</v>
      </c>
      <c r="E1296" t="s">
        <v>292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390</v>
      </c>
      <c r="E1297" t="s">
        <v>292</v>
      </c>
      <c r="F1297">
        <v>3883</v>
      </c>
      <c r="G1297">
        <v>5102</v>
      </c>
      <c r="H1297" t="s">
        <v>125</v>
      </c>
      <c r="I1297" t="s">
        <v>125</v>
      </c>
      <c r="J1297" t="s">
        <v>125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291</v>
      </c>
      <c r="F1298">
        <v>8600</v>
      </c>
      <c r="G1298">
        <v>14612</v>
      </c>
      <c r="H1298">
        <v>6996</v>
      </c>
      <c r="I1298">
        <v>13560</v>
      </c>
      <c r="J1298">
        <v>9632</v>
      </c>
      <c r="K1298">
        <v>4169</v>
      </c>
    </row>
    <row r="1299" spans="2:11" x14ac:dyDescent="0.2">
      <c r="B1299" t="s">
        <v>2</v>
      </c>
      <c r="C1299" s="2" t="s">
        <v>86</v>
      </c>
      <c r="D1299" t="s">
        <v>387</v>
      </c>
      <c r="E1299" t="s">
        <v>290</v>
      </c>
      <c r="F1299">
        <v>1351</v>
      </c>
      <c r="G1299">
        <v>1848</v>
      </c>
      <c r="H1299">
        <v>649</v>
      </c>
      <c r="I1299">
        <v>1634</v>
      </c>
      <c r="J1299">
        <v>1311</v>
      </c>
      <c r="K1299">
        <v>71</v>
      </c>
    </row>
    <row r="1300" spans="2:11" x14ac:dyDescent="0.2">
      <c r="B1300" t="s">
        <v>2</v>
      </c>
      <c r="C1300" s="2" t="s">
        <v>288</v>
      </c>
      <c r="D1300" t="s">
        <v>417</v>
      </c>
      <c r="E1300" t="s">
        <v>290</v>
      </c>
      <c r="F1300" t="s">
        <v>125</v>
      </c>
      <c r="G1300">
        <v>713</v>
      </c>
      <c r="H1300">
        <v>488</v>
      </c>
      <c r="I1300">
        <v>539</v>
      </c>
      <c r="J1300">
        <v>435</v>
      </c>
      <c r="K1300">
        <v>183</v>
      </c>
    </row>
    <row r="1301" spans="2:11" x14ac:dyDescent="0.2">
      <c r="B1301" t="s">
        <v>2</v>
      </c>
      <c r="C1301" s="2" t="s">
        <v>87</v>
      </c>
      <c r="D1301" t="s">
        <v>388</v>
      </c>
      <c r="E1301" t="s">
        <v>291</v>
      </c>
      <c r="F1301">
        <v>1455</v>
      </c>
      <c r="G1301">
        <v>3270</v>
      </c>
      <c r="H1301">
        <v>3043</v>
      </c>
      <c r="I1301">
        <v>3946</v>
      </c>
      <c r="J1301">
        <v>3132</v>
      </c>
      <c r="K1301">
        <v>2589</v>
      </c>
    </row>
    <row r="1302" spans="2:11" x14ac:dyDescent="0.2">
      <c r="B1302" t="s">
        <v>3</v>
      </c>
      <c r="C1302" s="2" t="s">
        <v>88</v>
      </c>
      <c r="D1302" t="s">
        <v>89</v>
      </c>
      <c r="E1302" t="s">
        <v>291</v>
      </c>
      <c r="F1302">
        <v>3471</v>
      </c>
      <c r="G1302">
        <v>3781</v>
      </c>
      <c r="H1302">
        <v>4901</v>
      </c>
      <c r="I1302">
        <v>3137</v>
      </c>
      <c r="J1302">
        <v>4393</v>
      </c>
      <c r="K1302">
        <v>3967</v>
      </c>
    </row>
    <row r="1303" spans="2:11" x14ac:dyDescent="0.2">
      <c r="B1303" t="s">
        <v>3</v>
      </c>
      <c r="C1303" s="2" t="s">
        <v>90</v>
      </c>
      <c r="D1303" t="s">
        <v>91</v>
      </c>
      <c r="E1303" t="s">
        <v>291</v>
      </c>
      <c r="F1303">
        <v>6783</v>
      </c>
      <c r="G1303">
        <v>6963</v>
      </c>
      <c r="H1303">
        <v>6364</v>
      </c>
      <c r="I1303">
        <v>7431</v>
      </c>
      <c r="J1303">
        <v>6481</v>
      </c>
      <c r="K1303">
        <v>5769</v>
      </c>
    </row>
    <row r="1304" spans="2:11" x14ac:dyDescent="0.2">
      <c r="B1304" t="s">
        <v>3</v>
      </c>
      <c r="C1304" s="2" t="s">
        <v>92</v>
      </c>
      <c r="D1304" t="s">
        <v>93</v>
      </c>
      <c r="E1304" t="s">
        <v>291</v>
      </c>
      <c r="F1304">
        <v>10061</v>
      </c>
      <c r="G1304">
        <v>8592</v>
      </c>
      <c r="H1304">
        <v>8450</v>
      </c>
      <c r="I1304">
        <v>7991</v>
      </c>
      <c r="J1304">
        <v>11490</v>
      </c>
      <c r="K1304">
        <v>8129</v>
      </c>
    </row>
    <row r="1305" spans="2:11" x14ac:dyDescent="0.2">
      <c r="B1305" t="s">
        <v>3</v>
      </c>
      <c r="C1305" s="2" t="s">
        <v>94</v>
      </c>
      <c r="D1305" t="s">
        <v>95</v>
      </c>
      <c r="E1305" t="s">
        <v>291</v>
      </c>
      <c r="F1305">
        <v>3602</v>
      </c>
      <c r="G1305">
        <v>4294</v>
      </c>
      <c r="H1305">
        <v>5874</v>
      </c>
      <c r="I1305">
        <v>3123</v>
      </c>
      <c r="J1305">
        <v>2741</v>
      </c>
      <c r="K1305">
        <v>1206</v>
      </c>
    </row>
    <row r="1306" spans="2:11" x14ac:dyDescent="0.2">
      <c r="B1306" t="s">
        <v>3</v>
      </c>
      <c r="C1306" s="2" t="s">
        <v>253</v>
      </c>
      <c r="D1306" t="s">
        <v>376</v>
      </c>
      <c r="E1306" t="s">
        <v>290</v>
      </c>
      <c r="F1306">
        <v>3377</v>
      </c>
      <c r="G1306">
        <v>2983</v>
      </c>
      <c r="H1306" t="s">
        <v>125</v>
      </c>
      <c r="I1306" t="s">
        <v>125</v>
      </c>
      <c r="J1306" t="s">
        <v>125</v>
      </c>
      <c r="K1306" t="s">
        <v>125</v>
      </c>
    </row>
    <row r="1307" spans="2:11" x14ac:dyDescent="0.2">
      <c r="B1307" t="s">
        <v>3</v>
      </c>
      <c r="C1307" s="2" t="s">
        <v>96</v>
      </c>
      <c r="D1307" t="s">
        <v>97</v>
      </c>
      <c r="E1307" t="s">
        <v>291</v>
      </c>
      <c r="F1307">
        <v>12660</v>
      </c>
      <c r="G1307">
        <v>15079</v>
      </c>
      <c r="H1307">
        <v>11423</v>
      </c>
      <c r="I1307">
        <v>8264</v>
      </c>
      <c r="J1307">
        <v>10114</v>
      </c>
      <c r="K1307">
        <v>15224</v>
      </c>
    </row>
    <row r="1308" spans="2:11" x14ac:dyDescent="0.2">
      <c r="B1308" t="s">
        <v>3</v>
      </c>
      <c r="C1308" s="2" t="s">
        <v>98</v>
      </c>
      <c r="D1308" t="s">
        <v>99</v>
      </c>
      <c r="E1308" t="s">
        <v>291</v>
      </c>
      <c r="F1308">
        <v>26334</v>
      </c>
      <c r="G1308">
        <v>25949</v>
      </c>
      <c r="H1308">
        <v>26564</v>
      </c>
      <c r="I1308">
        <v>29409</v>
      </c>
      <c r="J1308">
        <v>24507</v>
      </c>
      <c r="K1308">
        <v>24383</v>
      </c>
    </row>
    <row r="1309" spans="2:11" x14ac:dyDescent="0.2">
      <c r="B1309" t="s">
        <v>3</v>
      </c>
      <c r="C1309" s="2" t="s">
        <v>100</v>
      </c>
      <c r="D1309" t="s">
        <v>377</v>
      </c>
      <c r="E1309" t="s">
        <v>290</v>
      </c>
      <c r="F1309">
        <v>7251</v>
      </c>
      <c r="G1309" t="s">
        <v>125</v>
      </c>
      <c r="H1309" t="s">
        <v>125</v>
      </c>
      <c r="I1309" t="s">
        <v>125</v>
      </c>
      <c r="J1309" t="s">
        <v>125</v>
      </c>
      <c r="K1309" t="s">
        <v>125</v>
      </c>
    </row>
    <row r="1310" spans="2:11" x14ac:dyDescent="0.2">
      <c r="B1310" t="s">
        <v>3</v>
      </c>
      <c r="C1310" s="2" t="s">
        <v>254</v>
      </c>
      <c r="D1310" t="s">
        <v>364</v>
      </c>
      <c r="E1310" t="s">
        <v>290</v>
      </c>
      <c r="F1310">
        <v>3774</v>
      </c>
      <c r="G1310">
        <v>3569</v>
      </c>
      <c r="H1310">
        <v>3017</v>
      </c>
      <c r="I1310">
        <v>2997</v>
      </c>
      <c r="J1310">
        <v>2070</v>
      </c>
      <c r="K1310">
        <v>562</v>
      </c>
    </row>
    <row r="1311" spans="2:11" x14ac:dyDescent="0.2">
      <c r="B1311" t="s">
        <v>3</v>
      </c>
      <c r="C1311" s="2" t="s">
        <v>102</v>
      </c>
      <c r="D1311" t="s">
        <v>103</v>
      </c>
      <c r="E1311" t="s">
        <v>291</v>
      </c>
      <c r="F1311">
        <v>13947</v>
      </c>
      <c r="G1311">
        <v>12478</v>
      </c>
      <c r="H1311">
        <v>6357</v>
      </c>
      <c r="I1311">
        <v>19702</v>
      </c>
      <c r="J1311">
        <v>14158</v>
      </c>
      <c r="K1311">
        <v>10080</v>
      </c>
    </row>
    <row r="1312" spans="2:11" x14ac:dyDescent="0.2">
      <c r="B1312" t="s">
        <v>3</v>
      </c>
      <c r="C1312" s="2" t="s">
        <v>104</v>
      </c>
      <c r="D1312" t="s">
        <v>378</v>
      </c>
      <c r="E1312" t="s">
        <v>291</v>
      </c>
      <c r="F1312">
        <v>8754</v>
      </c>
      <c r="G1312">
        <v>7219</v>
      </c>
      <c r="H1312">
        <v>5893</v>
      </c>
      <c r="I1312">
        <v>5115</v>
      </c>
      <c r="J1312">
        <v>3976</v>
      </c>
      <c r="K1312">
        <v>3492</v>
      </c>
    </row>
    <row r="1313" spans="2:11" x14ac:dyDescent="0.2">
      <c r="B1313" t="s">
        <v>3</v>
      </c>
      <c r="C1313" s="2" t="s">
        <v>105</v>
      </c>
      <c r="D1313" t="s">
        <v>421</v>
      </c>
      <c r="E1313" t="s">
        <v>290</v>
      </c>
      <c r="F1313">
        <v>2073</v>
      </c>
      <c r="G1313">
        <v>2384</v>
      </c>
      <c r="H1313">
        <v>5284</v>
      </c>
      <c r="I1313">
        <v>4649</v>
      </c>
      <c r="J1313">
        <v>4541</v>
      </c>
      <c r="K1313">
        <v>4645</v>
      </c>
    </row>
    <row r="1314" spans="2:11" x14ac:dyDescent="0.2">
      <c r="B1314" t="s">
        <v>3</v>
      </c>
      <c r="C1314" s="2" t="s">
        <v>255</v>
      </c>
      <c r="D1314" t="s">
        <v>379</v>
      </c>
      <c r="E1314" t="s">
        <v>291</v>
      </c>
      <c r="F1314">
        <v>6973</v>
      </c>
      <c r="G1314">
        <v>4692</v>
      </c>
      <c r="H1314">
        <v>7901</v>
      </c>
      <c r="I1314">
        <v>6860</v>
      </c>
      <c r="J1314">
        <v>6385</v>
      </c>
      <c r="K1314">
        <v>593</v>
      </c>
    </row>
    <row r="1315" spans="2:11" x14ac:dyDescent="0.2">
      <c r="B1315" t="s">
        <v>3</v>
      </c>
      <c r="C1315" s="2" t="s">
        <v>106</v>
      </c>
      <c r="D1315" t="s">
        <v>107</v>
      </c>
      <c r="E1315" t="s">
        <v>291</v>
      </c>
      <c r="F1315">
        <v>3780</v>
      </c>
      <c r="G1315">
        <v>3196</v>
      </c>
      <c r="H1315">
        <v>4979</v>
      </c>
      <c r="I1315">
        <v>5107</v>
      </c>
      <c r="J1315">
        <v>3918</v>
      </c>
      <c r="K1315">
        <v>770</v>
      </c>
    </row>
    <row r="1316" spans="2:11" x14ac:dyDescent="0.2">
      <c r="B1316" t="s">
        <v>3</v>
      </c>
      <c r="C1316" s="2" t="s">
        <v>256</v>
      </c>
      <c r="D1316" t="s">
        <v>365</v>
      </c>
      <c r="E1316" t="s">
        <v>290</v>
      </c>
      <c r="F1316">
        <v>0</v>
      </c>
      <c r="G1316" t="s">
        <v>125</v>
      </c>
      <c r="H1316" t="s">
        <v>125</v>
      </c>
      <c r="I1316" t="s">
        <v>125</v>
      </c>
      <c r="J1316" t="s">
        <v>125</v>
      </c>
      <c r="K1316" t="s">
        <v>125</v>
      </c>
    </row>
    <row r="1317" spans="2:11" x14ac:dyDescent="0.2">
      <c r="B1317" t="s">
        <v>3</v>
      </c>
      <c r="C1317" s="2" t="s">
        <v>257</v>
      </c>
      <c r="D1317" t="s">
        <v>380</v>
      </c>
      <c r="E1317" t="s">
        <v>290</v>
      </c>
      <c r="F1317">
        <v>4446</v>
      </c>
      <c r="G1317">
        <v>5501</v>
      </c>
      <c r="H1317">
        <v>3616</v>
      </c>
      <c r="I1317">
        <v>3283</v>
      </c>
      <c r="J1317">
        <v>5286</v>
      </c>
      <c r="K1317">
        <v>5647</v>
      </c>
    </row>
    <row r="1318" spans="2:11" x14ac:dyDescent="0.2">
      <c r="B1318" t="s">
        <v>3</v>
      </c>
      <c r="C1318" s="2" t="s">
        <v>108</v>
      </c>
      <c r="D1318" t="s">
        <v>422</v>
      </c>
      <c r="E1318" t="s">
        <v>291</v>
      </c>
      <c r="F1318">
        <v>24133</v>
      </c>
      <c r="G1318">
        <v>22052</v>
      </c>
      <c r="H1318">
        <v>19040</v>
      </c>
      <c r="I1318">
        <v>21279</v>
      </c>
      <c r="J1318">
        <v>20161</v>
      </c>
      <c r="K1318">
        <v>23653</v>
      </c>
    </row>
    <row r="1319" spans="2:11" x14ac:dyDescent="0.2">
      <c r="B1319" t="s">
        <v>3</v>
      </c>
      <c r="C1319" s="2" t="s">
        <v>109</v>
      </c>
      <c r="D1319" t="s">
        <v>110</v>
      </c>
      <c r="E1319" t="s">
        <v>291</v>
      </c>
      <c r="F1319">
        <v>13950</v>
      </c>
      <c r="G1319">
        <v>16300</v>
      </c>
      <c r="H1319">
        <v>16219</v>
      </c>
      <c r="I1319">
        <v>17395</v>
      </c>
      <c r="J1319">
        <v>15106</v>
      </c>
      <c r="K1319">
        <v>13768</v>
      </c>
    </row>
    <row r="1320" spans="2:11" x14ac:dyDescent="0.2">
      <c r="B1320" t="s">
        <v>3</v>
      </c>
      <c r="C1320" s="2" t="s">
        <v>111</v>
      </c>
      <c r="D1320" t="s">
        <v>112</v>
      </c>
      <c r="E1320" t="s">
        <v>291</v>
      </c>
      <c r="F1320">
        <v>4469</v>
      </c>
      <c r="G1320">
        <v>4324</v>
      </c>
      <c r="H1320">
        <v>4147</v>
      </c>
      <c r="I1320">
        <v>3991</v>
      </c>
      <c r="J1320">
        <v>2641</v>
      </c>
      <c r="K1320">
        <v>2878</v>
      </c>
    </row>
    <row r="1321" spans="2:11" x14ac:dyDescent="0.2">
      <c r="B1321" t="s">
        <v>3</v>
      </c>
      <c r="C1321" s="2" t="s">
        <v>267</v>
      </c>
      <c r="D1321" t="s">
        <v>389</v>
      </c>
      <c r="E1321" t="s">
        <v>290</v>
      </c>
      <c r="F1321">
        <v>2286</v>
      </c>
      <c r="G1321">
        <v>2111</v>
      </c>
      <c r="H1321">
        <v>974</v>
      </c>
      <c r="I1321">
        <v>4691</v>
      </c>
      <c r="J1321">
        <v>1661</v>
      </c>
      <c r="K1321">
        <v>4445</v>
      </c>
    </row>
    <row r="1322" spans="2:11" x14ac:dyDescent="0.2">
      <c r="B1322" t="s">
        <v>3</v>
      </c>
      <c r="C1322" s="2" t="s">
        <v>258</v>
      </c>
      <c r="D1322" t="s">
        <v>259</v>
      </c>
      <c r="E1322" t="s">
        <v>290</v>
      </c>
      <c r="F1322">
        <v>0</v>
      </c>
      <c r="G1322" t="s">
        <v>125</v>
      </c>
      <c r="H1322" t="s">
        <v>125</v>
      </c>
      <c r="I1322" t="s">
        <v>125</v>
      </c>
      <c r="J1322" t="s">
        <v>125</v>
      </c>
      <c r="K1322" t="s">
        <v>125</v>
      </c>
    </row>
    <row r="1323" spans="2:11" x14ac:dyDescent="0.2">
      <c r="B1323" t="s">
        <v>3</v>
      </c>
      <c r="C1323" s="2" t="s">
        <v>260</v>
      </c>
      <c r="D1323" t="s">
        <v>366</v>
      </c>
      <c r="E1323" t="s">
        <v>290</v>
      </c>
      <c r="F1323">
        <v>1881</v>
      </c>
      <c r="G1323">
        <v>2289</v>
      </c>
      <c r="H1323">
        <v>1711</v>
      </c>
      <c r="I1323">
        <v>2256</v>
      </c>
      <c r="J1323">
        <v>1766</v>
      </c>
      <c r="K1323">
        <v>8</v>
      </c>
    </row>
    <row r="1324" spans="2:11" x14ac:dyDescent="0.2">
      <c r="B1324" t="s">
        <v>3</v>
      </c>
      <c r="C1324" s="2" t="s">
        <v>261</v>
      </c>
      <c r="D1324" t="s">
        <v>381</v>
      </c>
      <c r="E1324" t="s">
        <v>290</v>
      </c>
      <c r="F1324">
        <v>417</v>
      </c>
      <c r="G1324">
        <v>551</v>
      </c>
      <c r="H1324" t="s">
        <v>125</v>
      </c>
      <c r="I1324" t="s">
        <v>125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262</v>
      </c>
      <c r="D1325" t="s">
        <v>367</v>
      </c>
      <c r="E1325" t="s">
        <v>290</v>
      </c>
      <c r="F1325">
        <v>1895</v>
      </c>
      <c r="G1325">
        <v>1476</v>
      </c>
      <c r="H1325">
        <v>2346</v>
      </c>
      <c r="I1325">
        <v>2788</v>
      </c>
      <c r="J1325">
        <v>2951</v>
      </c>
      <c r="K1325">
        <v>732</v>
      </c>
    </row>
    <row r="1326" spans="2:11" x14ac:dyDescent="0.2">
      <c r="B1326" t="s">
        <v>3</v>
      </c>
      <c r="C1326" s="2" t="s">
        <v>113</v>
      </c>
      <c r="D1326" t="s">
        <v>114</v>
      </c>
      <c r="E1326" t="s">
        <v>292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 x14ac:dyDescent="0.2">
      <c r="B1327" t="s">
        <v>3</v>
      </c>
      <c r="C1327" s="2" t="s">
        <v>115</v>
      </c>
      <c r="D1327" t="s">
        <v>116</v>
      </c>
      <c r="E1327" t="s">
        <v>291</v>
      </c>
      <c r="F1327">
        <v>8119</v>
      </c>
      <c r="G1327">
        <v>10101</v>
      </c>
      <c r="H1327">
        <v>7355</v>
      </c>
      <c r="I1327">
        <v>4648</v>
      </c>
      <c r="J1327">
        <v>5957</v>
      </c>
      <c r="K1327">
        <v>5186</v>
      </c>
    </row>
    <row r="1328" spans="2:11" x14ac:dyDescent="0.2">
      <c r="B1328" t="s">
        <v>3</v>
      </c>
      <c r="C1328" s="2" t="s">
        <v>117</v>
      </c>
      <c r="D1328" t="s">
        <v>118</v>
      </c>
      <c r="E1328" t="s">
        <v>292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129</v>
      </c>
      <c r="D1329" t="s">
        <v>127</v>
      </c>
      <c r="E1329" t="s">
        <v>292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 x14ac:dyDescent="0.2">
      <c r="B1330" t="s">
        <v>426</v>
      </c>
      <c r="C1330" s="2" t="s">
        <v>101</v>
      </c>
      <c r="D1330" t="s">
        <v>416</v>
      </c>
      <c r="E1330" t="s">
        <v>291</v>
      </c>
      <c r="F1330">
        <v>20081</v>
      </c>
      <c r="G1330">
        <v>66475</v>
      </c>
      <c r="H1330">
        <v>52606</v>
      </c>
      <c r="I1330">
        <v>81470</v>
      </c>
      <c r="J1330">
        <v>48437</v>
      </c>
      <c r="K1330">
        <v>54087</v>
      </c>
    </row>
    <row r="1331" spans="2:11" x14ac:dyDescent="0.2">
      <c r="B1331" t="s">
        <v>426</v>
      </c>
      <c r="C1331" s="2" t="s">
        <v>78</v>
      </c>
      <c r="D1331" t="s">
        <v>415</v>
      </c>
      <c r="E1331" t="s">
        <v>291</v>
      </c>
      <c r="F1331">
        <v>19211</v>
      </c>
      <c r="G1331">
        <v>55201</v>
      </c>
      <c r="H1331">
        <v>52626</v>
      </c>
      <c r="I1331">
        <v>44848</v>
      </c>
      <c r="J1331">
        <v>47066</v>
      </c>
      <c r="K1331">
        <v>38861</v>
      </c>
    </row>
    <row r="1333" spans="2:11" x14ac:dyDescent="0.2">
      <c r="B1333" t="s">
        <v>458</v>
      </c>
      <c r="C1333" s="2" t="s">
        <v>368</v>
      </c>
      <c r="D1333" t="s">
        <v>369</v>
      </c>
    </row>
    <row r="1335" spans="2:11" x14ac:dyDescent="0.2">
      <c r="B1335" t="s">
        <v>316</v>
      </c>
      <c r="C1335" s="2" t="s">
        <v>8</v>
      </c>
      <c r="D1335" t="s">
        <v>9</v>
      </c>
      <c r="E1335" t="s">
        <v>289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318</v>
      </c>
      <c r="C1336" s="2" t="s">
        <v>346</v>
      </c>
      <c r="D1336" t="s">
        <v>347</v>
      </c>
      <c r="E1336" t="s">
        <v>348</v>
      </c>
      <c r="F1336" t="s">
        <v>350</v>
      </c>
      <c r="G1336" t="s">
        <v>350</v>
      </c>
      <c r="H1336" t="s">
        <v>350</v>
      </c>
      <c r="I1336" t="s">
        <v>350</v>
      </c>
      <c r="J1336" t="s">
        <v>350</v>
      </c>
      <c r="K1336" t="s">
        <v>350</v>
      </c>
    </row>
    <row r="1337" spans="2:11" x14ac:dyDescent="0.2">
      <c r="B1337" t="s">
        <v>1</v>
      </c>
      <c r="C1337" s="2" t="s">
        <v>149</v>
      </c>
      <c r="D1337" t="s">
        <v>150</v>
      </c>
      <c r="E1337" t="s">
        <v>290</v>
      </c>
      <c r="F1337">
        <v>23633</v>
      </c>
      <c r="G1337">
        <v>23314</v>
      </c>
      <c r="H1337">
        <v>23349</v>
      </c>
      <c r="I1337">
        <v>21225</v>
      </c>
      <c r="J1337">
        <v>23559</v>
      </c>
      <c r="K1337">
        <v>24032</v>
      </c>
    </row>
    <row r="1338" spans="2:11" x14ac:dyDescent="0.2">
      <c r="B1338" t="s">
        <v>1</v>
      </c>
      <c r="C1338" s="2" t="s">
        <v>10</v>
      </c>
      <c r="D1338" t="s">
        <v>414</v>
      </c>
      <c r="E1338" t="s">
        <v>291</v>
      </c>
      <c r="F1338">
        <v>72749</v>
      </c>
      <c r="G1338">
        <v>69534</v>
      </c>
      <c r="H1338">
        <v>74262</v>
      </c>
      <c r="I1338">
        <v>33555</v>
      </c>
      <c r="J1338">
        <v>67994</v>
      </c>
      <c r="K1338">
        <v>65982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290</v>
      </c>
      <c r="F1339">
        <v>38890</v>
      </c>
      <c r="G1339">
        <v>42216</v>
      </c>
      <c r="H1339">
        <v>42385</v>
      </c>
      <c r="I1339">
        <v>34158</v>
      </c>
      <c r="J1339">
        <v>32075</v>
      </c>
      <c r="K1339">
        <v>31362</v>
      </c>
    </row>
    <row r="1340" spans="2:11" x14ac:dyDescent="0.2">
      <c r="B1340" t="s">
        <v>1</v>
      </c>
      <c r="C1340" s="2" t="s">
        <v>151</v>
      </c>
      <c r="D1340" t="s">
        <v>152</v>
      </c>
      <c r="E1340" t="s">
        <v>290</v>
      </c>
      <c r="F1340">
        <v>16313</v>
      </c>
      <c r="G1340">
        <v>14682</v>
      </c>
      <c r="H1340">
        <v>18153</v>
      </c>
      <c r="I1340">
        <v>14392</v>
      </c>
      <c r="J1340">
        <v>17613</v>
      </c>
      <c r="K1340">
        <v>14824</v>
      </c>
    </row>
    <row r="1341" spans="2:11" x14ac:dyDescent="0.2">
      <c r="B1341" t="s">
        <v>1</v>
      </c>
      <c r="C1341" s="2" t="s">
        <v>153</v>
      </c>
      <c r="D1341" t="s">
        <v>154</v>
      </c>
      <c r="E1341" t="s">
        <v>290</v>
      </c>
      <c r="F1341">
        <v>9616</v>
      </c>
      <c r="G1341">
        <v>7636</v>
      </c>
      <c r="H1341">
        <v>8110</v>
      </c>
      <c r="I1341">
        <v>8629</v>
      </c>
      <c r="J1341">
        <v>10931</v>
      </c>
      <c r="K1341">
        <v>10270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291</v>
      </c>
      <c r="F1342">
        <v>112210</v>
      </c>
      <c r="G1342">
        <v>143799</v>
      </c>
      <c r="H1342">
        <v>106026</v>
      </c>
      <c r="I1342">
        <v>103566</v>
      </c>
      <c r="J1342">
        <v>92087</v>
      </c>
      <c r="K1342">
        <v>77461</v>
      </c>
    </row>
    <row r="1343" spans="2:11" x14ac:dyDescent="0.2">
      <c r="B1343" t="s">
        <v>1</v>
      </c>
      <c r="C1343" s="2" t="s">
        <v>155</v>
      </c>
      <c r="D1343" t="s">
        <v>156</v>
      </c>
      <c r="E1343" t="s">
        <v>290</v>
      </c>
      <c r="F1343">
        <v>7545</v>
      </c>
      <c r="G1343">
        <v>8309</v>
      </c>
      <c r="H1343">
        <v>7762</v>
      </c>
      <c r="I1343">
        <v>8704</v>
      </c>
      <c r="J1343">
        <v>7851</v>
      </c>
      <c r="K1343">
        <v>5953</v>
      </c>
    </row>
    <row r="1344" spans="2:11" x14ac:dyDescent="0.2">
      <c r="B1344" t="s">
        <v>1</v>
      </c>
      <c r="C1344" s="2" t="s">
        <v>157</v>
      </c>
      <c r="D1344" t="s">
        <v>158</v>
      </c>
      <c r="E1344" t="s">
        <v>290</v>
      </c>
      <c r="F1344">
        <v>7556</v>
      </c>
      <c r="G1344">
        <v>7875</v>
      </c>
      <c r="H1344">
        <v>7926</v>
      </c>
      <c r="I1344">
        <v>9724</v>
      </c>
      <c r="J1344">
        <v>8916</v>
      </c>
      <c r="K1344">
        <v>8327</v>
      </c>
    </row>
    <row r="1345" spans="2:11" x14ac:dyDescent="0.2">
      <c r="B1345" t="s">
        <v>1</v>
      </c>
      <c r="C1345" s="2" t="s">
        <v>159</v>
      </c>
      <c r="D1345" t="s">
        <v>160</v>
      </c>
      <c r="E1345" t="s">
        <v>290</v>
      </c>
      <c r="F1345">
        <v>8688</v>
      </c>
      <c r="G1345">
        <v>8737</v>
      </c>
      <c r="H1345">
        <v>9106</v>
      </c>
      <c r="I1345">
        <v>7542</v>
      </c>
      <c r="J1345">
        <v>7968</v>
      </c>
      <c r="K1345">
        <v>8642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291</v>
      </c>
      <c r="F1346">
        <v>47193</v>
      </c>
      <c r="G1346">
        <v>28588</v>
      </c>
      <c r="H1346">
        <v>42781</v>
      </c>
      <c r="I1346">
        <v>47870</v>
      </c>
      <c r="J1346">
        <v>44871</v>
      </c>
      <c r="K1346">
        <v>42019</v>
      </c>
    </row>
    <row r="1347" spans="2:11" x14ac:dyDescent="0.2">
      <c r="B1347" t="s">
        <v>1</v>
      </c>
      <c r="C1347" s="2" t="s">
        <v>161</v>
      </c>
      <c r="D1347" t="s">
        <v>162</v>
      </c>
      <c r="E1347" t="s">
        <v>290</v>
      </c>
      <c r="F1347">
        <v>14392</v>
      </c>
      <c r="G1347">
        <v>11709</v>
      </c>
      <c r="H1347">
        <v>10648</v>
      </c>
      <c r="I1347">
        <v>9486</v>
      </c>
      <c r="J1347">
        <v>9913</v>
      </c>
      <c r="K1347">
        <v>9927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291</v>
      </c>
      <c r="F1348">
        <v>84077</v>
      </c>
      <c r="G1348">
        <v>88415</v>
      </c>
      <c r="H1348">
        <v>86264</v>
      </c>
      <c r="I1348">
        <v>84287</v>
      </c>
      <c r="J1348">
        <v>91551</v>
      </c>
      <c r="K1348">
        <v>84745</v>
      </c>
    </row>
    <row r="1349" spans="2:11" x14ac:dyDescent="0.2">
      <c r="B1349" t="s">
        <v>1</v>
      </c>
      <c r="C1349" s="2" t="s">
        <v>163</v>
      </c>
      <c r="D1349" t="s">
        <v>164</v>
      </c>
      <c r="E1349" t="s">
        <v>290</v>
      </c>
      <c r="F1349">
        <v>16177</v>
      </c>
      <c r="G1349">
        <v>15717</v>
      </c>
      <c r="H1349">
        <v>12938</v>
      </c>
      <c r="I1349">
        <v>13230</v>
      </c>
      <c r="J1349">
        <v>11446</v>
      </c>
      <c r="K1349">
        <v>14165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290</v>
      </c>
      <c r="F1350">
        <v>39995</v>
      </c>
      <c r="G1350">
        <v>40352</v>
      </c>
      <c r="H1350">
        <v>39883</v>
      </c>
      <c r="I1350">
        <v>40531</v>
      </c>
      <c r="J1350">
        <v>43034</v>
      </c>
      <c r="K1350">
        <v>44556</v>
      </c>
    </row>
    <row r="1351" spans="2:11" x14ac:dyDescent="0.2">
      <c r="B1351" t="s">
        <v>1</v>
      </c>
      <c r="C1351" s="2" t="s">
        <v>165</v>
      </c>
      <c r="D1351" t="s">
        <v>166</v>
      </c>
      <c r="E1351" t="s">
        <v>290</v>
      </c>
      <c r="F1351">
        <v>19946</v>
      </c>
      <c r="G1351">
        <v>23645</v>
      </c>
      <c r="H1351">
        <v>22241</v>
      </c>
      <c r="I1351">
        <v>18267</v>
      </c>
      <c r="J1351">
        <v>19305</v>
      </c>
      <c r="K1351">
        <v>18287</v>
      </c>
    </row>
    <row r="1352" spans="2:11" x14ac:dyDescent="0.2">
      <c r="B1352" t="s">
        <v>1</v>
      </c>
      <c r="C1352" s="2" t="s">
        <v>167</v>
      </c>
      <c r="D1352" t="s">
        <v>168</v>
      </c>
      <c r="E1352" t="s">
        <v>290</v>
      </c>
      <c r="F1352">
        <v>11197</v>
      </c>
      <c r="G1352">
        <v>7777</v>
      </c>
      <c r="H1352">
        <v>6588</v>
      </c>
      <c r="I1352">
        <v>6743</v>
      </c>
      <c r="J1352">
        <v>8291</v>
      </c>
      <c r="K1352">
        <v>8115</v>
      </c>
    </row>
    <row r="1353" spans="2:11" x14ac:dyDescent="0.2">
      <c r="B1353" t="s">
        <v>1</v>
      </c>
      <c r="C1353" s="2" t="s">
        <v>169</v>
      </c>
      <c r="D1353" t="s">
        <v>170</v>
      </c>
      <c r="E1353" t="s">
        <v>290</v>
      </c>
      <c r="F1353">
        <v>12712</v>
      </c>
      <c r="G1353">
        <v>13499</v>
      </c>
      <c r="H1353">
        <v>14773</v>
      </c>
      <c r="I1353">
        <v>13491</v>
      </c>
      <c r="J1353">
        <v>14004</v>
      </c>
      <c r="K1353">
        <v>13196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291</v>
      </c>
      <c r="F1354">
        <v>14315</v>
      </c>
      <c r="G1354">
        <v>14725</v>
      </c>
      <c r="H1354">
        <v>14505</v>
      </c>
      <c r="I1354">
        <v>13322</v>
      </c>
      <c r="J1354">
        <v>12647</v>
      </c>
      <c r="K1354">
        <v>12599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290</v>
      </c>
      <c r="F1355">
        <v>42015</v>
      </c>
      <c r="G1355">
        <v>39776</v>
      </c>
      <c r="H1355">
        <v>41388</v>
      </c>
      <c r="I1355">
        <v>37836</v>
      </c>
      <c r="J1355">
        <v>35697</v>
      </c>
      <c r="K1355">
        <v>34521</v>
      </c>
    </row>
    <row r="1356" spans="2:11" x14ac:dyDescent="0.2">
      <c r="B1356" t="s">
        <v>1</v>
      </c>
      <c r="C1356" s="2" t="s">
        <v>171</v>
      </c>
      <c r="D1356" t="s">
        <v>172</v>
      </c>
      <c r="E1356" t="s">
        <v>290</v>
      </c>
      <c r="F1356">
        <v>11873</v>
      </c>
      <c r="G1356">
        <v>18194</v>
      </c>
      <c r="H1356">
        <v>16150</v>
      </c>
      <c r="I1356">
        <v>15546</v>
      </c>
      <c r="J1356">
        <v>13136</v>
      </c>
      <c r="K1356">
        <v>11693</v>
      </c>
    </row>
    <row r="1357" spans="2:11" x14ac:dyDescent="0.2">
      <c r="B1357" t="s">
        <v>1</v>
      </c>
      <c r="C1357" s="2" t="s">
        <v>173</v>
      </c>
      <c r="D1357" t="s">
        <v>174</v>
      </c>
      <c r="E1357" t="s">
        <v>290</v>
      </c>
      <c r="F1357">
        <v>8347</v>
      </c>
      <c r="G1357">
        <v>14023</v>
      </c>
      <c r="H1357">
        <v>19038</v>
      </c>
      <c r="I1357">
        <v>17425</v>
      </c>
      <c r="J1357">
        <v>16672</v>
      </c>
      <c r="K1357">
        <v>13414</v>
      </c>
    </row>
    <row r="1358" spans="2:11" x14ac:dyDescent="0.2">
      <c r="B1358" t="s">
        <v>1</v>
      </c>
      <c r="C1358" s="2" t="s">
        <v>25</v>
      </c>
      <c r="D1358" t="s">
        <v>382</v>
      </c>
      <c r="E1358" t="s">
        <v>291</v>
      </c>
      <c r="F1358">
        <v>41147</v>
      </c>
      <c r="G1358">
        <v>39222</v>
      </c>
      <c r="H1358">
        <v>31288</v>
      </c>
      <c r="I1358">
        <v>31452</v>
      </c>
      <c r="J1358">
        <v>29312</v>
      </c>
      <c r="K1358">
        <v>44810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291</v>
      </c>
      <c r="F1359">
        <v>62710</v>
      </c>
      <c r="G1359">
        <v>67377</v>
      </c>
      <c r="H1359">
        <v>68361</v>
      </c>
      <c r="I1359">
        <v>76800</v>
      </c>
      <c r="J1359">
        <v>77704</v>
      </c>
      <c r="K1359">
        <v>68581</v>
      </c>
    </row>
    <row r="1360" spans="2:11" x14ac:dyDescent="0.2">
      <c r="B1360" t="s">
        <v>1</v>
      </c>
      <c r="C1360" s="2" t="s">
        <v>175</v>
      </c>
      <c r="D1360" t="s">
        <v>176</v>
      </c>
      <c r="E1360" t="s">
        <v>290</v>
      </c>
      <c r="F1360">
        <v>5673</v>
      </c>
      <c r="G1360">
        <v>4949</v>
      </c>
      <c r="H1360">
        <v>5254</v>
      </c>
      <c r="I1360">
        <v>4880</v>
      </c>
      <c r="J1360">
        <v>4804</v>
      </c>
      <c r="K1360">
        <v>5480</v>
      </c>
    </row>
    <row r="1361" spans="2:11" x14ac:dyDescent="0.2">
      <c r="B1361" t="s">
        <v>1</v>
      </c>
      <c r="C1361" s="2" t="s">
        <v>177</v>
      </c>
      <c r="D1361" t="s">
        <v>178</v>
      </c>
      <c r="E1361" t="s">
        <v>290</v>
      </c>
      <c r="F1361">
        <v>12027</v>
      </c>
      <c r="G1361">
        <v>9643</v>
      </c>
      <c r="H1361">
        <v>11536</v>
      </c>
      <c r="I1361">
        <v>9278</v>
      </c>
      <c r="J1361">
        <v>9571</v>
      </c>
      <c r="K1361">
        <v>9475</v>
      </c>
    </row>
    <row r="1362" spans="2:11" x14ac:dyDescent="0.2">
      <c r="B1362" t="s">
        <v>1</v>
      </c>
      <c r="C1362" s="2" t="s">
        <v>179</v>
      </c>
      <c r="D1362" t="s">
        <v>180</v>
      </c>
      <c r="E1362" t="s">
        <v>290</v>
      </c>
      <c r="F1362">
        <v>8025</v>
      </c>
      <c r="G1362">
        <v>8547</v>
      </c>
      <c r="H1362">
        <v>8650</v>
      </c>
      <c r="I1362">
        <v>8025</v>
      </c>
      <c r="J1362">
        <v>9351</v>
      </c>
      <c r="K1362">
        <v>10502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290</v>
      </c>
      <c r="F1363">
        <v>33834</v>
      </c>
      <c r="G1363">
        <v>34597</v>
      </c>
      <c r="H1363">
        <v>34139</v>
      </c>
      <c r="I1363">
        <v>34707</v>
      </c>
      <c r="J1363">
        <v>35207</v>
      </c>
      <c r="K1363">
        <v>34334</v>
      </c>
    </row>
    <row r="1364" spans="2:11" x14ac:dyDescent="0.2">
      <c r="B1364" t="s">
        <v>1</v>
      </c>
      <c r="C1364" s="2" t="s">
        <v>30</v>
      </c>
      <c r="D1364" t="s">
        <v>383</v>
      </c>
      <c r="E1364" t="s">
        <v>291</v>
      </c>
      <c r="F1364">
        <v>80542</v>
      </c>
      <c r="G1364">
        <v>111624</v>
      </c>
      <c r="H1364">
        <v>97878</v>
      </c>
      <c r="I1364">
        <v>97714</v>
      </c>
      <c r="J1364">
        <v>98315</v>
      </c>
      <c r="K1364">
        <v>95644</v>
      </c>
    </row>
    <row r="1365" spans="2:11" x14ac:dyDescent="0.2">
      <c r="B1365" t="s">
        <v>1</v>
      </c>
      <c r="C1365" s="2" t="s">
        <v>181</v>
      </c>
      <c r="D1365" t="s">
        <v>182</v>
      </c>
      <c r="E1365" t="s">
        <v>290</v>
      </c>
      <c r="F1365">
        <v>10865</v>
      </c>
      <c r="G1365">
        <v>5209</v>
      </c>
      <c r="H1365">
        <v>10572</v>
      </c>
      <c r="I1365">
        <v>14415</v>
      </c>
      <c r="J1365">
        <v>16379</v>
      </c>
      <c r="K1365">
        <v>15604</v>
      </c>
    </row>
    <row r="1366" spans="2:11" x14ac:dyDescent="0.2">
      <c r="B1366" t="s">
        <v>1</v>
      </c>
      <c r="C1366" s="2" t="s">
        <v>183</v>
      </c>
      <c r="D1366" t="s">
        <v>184</v>
      </c>
      <c r="E1366" t="s">
        <v>290</v>
      </c>
      <c r="F1366">
        <v>8541</v>
      </c>
      <c r="G1366">
        <v>10446</v>
      </c>
      <c r="H1366">
        <v>8990</v>
      </c>
      <c r="I1366">
        <v>8930</v>
      </c>
      <c r="J1366">
        <v>9744</v>
      </c>
      <c r="K1366">
        <v>10791</v>
      </c>
    </row>
    <row r="1367" spans="2:11" x14ac:dyDescent="0.2">
      <c r="B1367" t="s">
        <v>1</v>
      </c>
      <c r="C1367" s="2" t="s">
        <v>185</v>
      </c>
      <c r="D1367" t="s">
        <v>186</v>
      </c>
      <c r="E1367" t="s">
        <v>290</v>
      </c>
      <c r="F1367">
        <v>7853</v>
      </c>
      <c r="G1367">
        <v>10104</v>
      </c>
      <c r="H1367">
        <v>7482</v>
      </c>
      <c r="I1367">
        <v>9376</v>
      </c>
      <c r="J1367">
        <v>11722</v>
      </c>
      <c r="K1367">
        <v>13210</v>
      </c>
    </row>
    <row r="1368" spans="2:11" x14ac:dyDescent="0.2">
      <c r="B1368" t="s">
        <v>1</v>
      </c>
      <c r="C1368" s="2" t="s">
        <v>187</v>
      </c>
      <c r="D1368" t="s">
        <v>188</v>
      </c>
      <c r="E1368" t="s">
        <v>290</v>
      </c>
      <c r="F1368">
        <v>8591</v>
      </c>
      <c r="G1368">
        <v>7601</v>
      </c>
      <c r="H1368">
        <v>10612</v>
      </c>
      <c r="I1368">
        <v>6177</v>
      </c>
      <c r="J1368">
        <v>7193</v>
      </c>
      <c r="K1368">
        <v>7922</v>
      </c>
    </row>
    <row r="1369" spans="2:11" x14ac:dyDescent="0.2">
      <c r="B1369" t="s">
        <v>1</v>
      </c>
      <c r="C1369" s="2" t="s">
        <v>189</v>
      </c>
      <c r="D1369" t="s">
        <v>190</v>
      </c>
      <c r="E1369" t="s">
        <v>290</v>
      </c>
      <c r="F1369">
        <v>6125</v>
      </c>
      <c r="G1369">
        <v>6325</v>
      </c>
      <c r="H1369">
        <v>6512</v>
      </c>
      <c r="I1369">
        <v>5723</v>
      </c>
      <c r="J1369">
        <v>5079</v>
      </c>
      <c r="K1369">
        <v>5094</v>
      </c>
    </row>
    <row r="1370" spans="2:11" x14ac:dyDescent="0.2">
      <c r="B1370" t="s">
        <v>1</v>
      </c>
      <c r="C1370" s="2" t="s">
        <v>191</v>
      </c>
      <c r="D1370" t="s">
        <v>192</v>
      </c>
      <c r="E1370" t="s">
        <v>290</v>
      </c>
      <c r="F1370">
        <v>11335</v>
      </c>
      <c r="G1370">
        <v>12947</v>
      </c>
      <c r="H1370">
        <v>14918</v>
      </c>
      <c r="I1370">
        <v>12705</v>
      </c>
      <c r="J1370">
        <v>11089</v>
      </c>
      <c r="K1370">
        <v>10732</v>
      </c>
    </row>
    <row r="1371" spans="2:11" x14ac:dyDescent="0.2">
      <c r="B1371" t="s">
        <v>1</v>
      </c>
      <c r="C1371" s="2" t="s">
        <v>31</v>
      </c>
      <c r="D1371" t="s">
        <v>384</v>
      </c>
      <c r="E1371" t="s">
        <v>291</v>
      </c>
      <c r="F1371">
        <v>130683</v>
      </c>
      <c r="G1371">
        <v>115658</v>
      </c>
      <c r="H1371">
        <v>98240</v>
      </c>
      <c r="I1371">
        <v>110821</v>
      </c>
      <c r="J1371">
        <v>119191</v>
      </c>
      <c r="K1371">
        <v>119333</v>
      </c>
    </row>
    <row r="1372" spans="2:11" x14ac:dyDescent="0.2">
      <c r="B1372" t="s">
        <v>1</v>
      </c>
      <c r="C1372" s="2" t="s">
        <v>193</v>
      </c>
      <c r="D1372" t="s">
        <v>194</v>
      </c>
      <c r="E1372" t="s">
        <v>290</v>
      </c>
      <c r="F1372">
        <v>42114</v>
      </c>
      <c r="G1372">
        <v>32915</v>
      </c>
      <c r="H1372">
        <v>24568</v>
      </c>
      <c r="I1372">
        <v>23916</v>
      </c>
      <c r="J1372">
        <v>23161</v>
      </c>
      <c r="K1372">
        <v>20198</v>
      </c>
    </row>
    <row r="1373" spans="2:11" x14ac:dyDescent="0.2">
      <c r="B1373" t="s">
        <v>1</v>
      </c>
      <c r="C1373" s="2" t="s">
        <v>195</v>
      </c>
      <c r="D1373" t="s">
        <v>196</v>
      </c>
      <c r="E1373" t="s">
        <v>290</v>
      </c>
      <c r="F1373">
        <v>6044</v>
      </c>
      <c r="G1373">
        <v>5211</v>
      </c>
      <c r="H1373">
        <v>6139</v>
      </c>
      <c r="I1373">
        <v>4818</v>
      </c>
      <c r="J1373">
        <v>6315</v>
      </c>
      <c r="K1373">
        <v>6290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290</v>
      </c>
      <c r="F1374">
        <v>14122</v>
      </c>
      <c r="G1374">
        <v>10119</v>
      </c>
      <c r="H1374">
        <v>11602</v>
      </c>
      <c r="I1374">
        <v>12380</v>
      </c>
      <c r="J1374">
        <v>13264</v>
      </c>
      <c r="K1374">
        <v>13080</v>
      </c>
    </row>
    <row r="1375" spans="2:11" x14ac:dyDescent="0.2">
      <c r="B1375" t="s">
        <v>1</v>
      </c>
      <c r="C1375" s="2" t="s">
        <v>197</v>
      </c>
      <c r="D1375" t="s">
        <v>198</v>
      </c>
      <c r="E1375" t="s">
        <v>290</v>
      </c>
      <c r="F1375">
        <v>13618</v>
      </c>
      <c r="G1375">
        <v>14316</v>
      </c>
      <c r="H1375">
        <v>13786</v>
      </c>
      <c r="I1375">
        <v>15441</v>
      </c>
      <c r="J1375">
        <v>11234</v>
      </c>
      <c r="K1375">
        <v>11456</v>
      </c>
    </row>
    <row r="1376" spans="2:11" x14ac:dyDescent="0.2">
      <c r="B1376" t="s">
        <v>1</v>
      </c>
      <c r="C1376" s="2" t="s">
        <v>199</v>
      </c>
      <c r="D1376" t="s">
        <v>200</v>
      </c>
      <c r="E1376" t="s">
        <v>290</v>
      </c>
      <c r="F1376">
        <v>7988</v>
      </c>
      <c r="G1376">
        <v>6457</v>
      </c>
      <c r="H1376">
        <v>5541</v>
      </c>
      <c r="I1376">
        <v>7651</v>
      </c>
      <c r="J1376">
        <v>7995</v>
      </c>
      <c r="K1376">
        <v>8763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290</v>
      </c>
      <c r="F1377">
        <v>16059</v>
      </c>
      <c r="G1377">
        <v>17227</v>
      </c>
      <c r="H1377">
        <v>15302</v>
      </c>
      <c r="I1377">
        <v>17022</v>
      </c>
      <c r="J1377">
        <v>15097</v>
      </c>
      <c r="K1377">
        <v>14836</v>
      </c>
    </row>
    <row r="1378" spans="2:11" x14ac:dyDescent="0.2">
      <c r="B1378" t="s">
        <v>1</v>
      </c>
      <c r="C1378" s="2" t="s">
        <v>201</v>
      </c>
      <c r="D1378" t="s">
        <v>202</v>
      </c>
      <c r="E1378" t="s">
        <v>290</v>
      </c>
      <c r="F1378">
        <v>4013</v>
      </c>
      <c r="G1378">
        <v>3613</v>
      </c>
      <c r="H1378">
        <v>4272</v>
      </c>
      <c r="I1378">
        <v>4447</v>
      </c>
      <c r="J1378">
        <v>4482</v>
      </c>
      <c r="K1378">
        <v>4191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291</v>
      </c>
      <c r="F1379">
        <v>180124</v>
      </c>
      <c r="G1379">
        <v>142200</v>
      </c>
      <c r="H1379">
        <v>138212</v>
      </c>
      <c r="I1379">
        <v>143912</v>
      </c>
      <c r="J1379">
        <v>143219</v>
      </c>
      <c r="K1379">
        <v>127727</v>
      </c>
    </row>
    <row r="1380" spans="2:11" x14ac:dyDescent="0.2">
      <c r="B1380" t="s">
        <v>1</v>
      </c>
      <c r="C1380" s="2" t="s">
        <v>203</v>
      </c>
      <c r="D1380" t="s">
        <v>204</v>
      </c>
      <c r="E1380" t="s">
        <v>290</v>
      </c>
      <c r="F1380">
        <v>23168</v>
      </c>
      <c r="G1380">
        <v>23149</v>
      </c>
      <c r="H1380">
        <v>22181</v>
      </c>
      <c r="I1380">
        <v>21897</v>
      </c>
      <c r="J1380">
        <v>21879</v>
      </c>
      <c r="K1380">
        <v>31002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291</v>
      </c>
      <c r="F1381">
        <v>70832</v>
      </c>
      <c r="G1381">
        <v>70628</v>
      </c>
      <c r="H1381">
        <v>75543</v>
      </c>
      <c r="I1381">
        <v>74140</v>
      </c>
      <c r="J1381">
        <v>73543</v>
      </c>
      <c r="K1381">
        <v>75031</v>
      </c>
    </row>
    <row r="1382" spans="2:11" x14ac:dyDescent="0.2">
      <c r="B1382" t="s">
        <v>1</v>
      </c>
      <c r="C1382" s="2" t="s">
        <v>205</v>
      </c>
      <c r="D1382" t="s">
        <v>206</v>
      </c>
      <c r="E1382" t="s">
        <v>290</v>
      </c>
      <c r="F1382">
        <v>12657</v>
      </c>
      <c r="G1382">
        <v>13251</v>
      </c>
      <c r="H1382">
        <v>10793</v>
      </c>
      <c r="I1382">
        <v>11465</v>
      </c>
      <c r="J1382">
        <v>9052</v>
      </c>
      <c r="K1382">
        <v>9347</v>
      </c>
    </row>
    <row r="1383" spans="2:11" x14ac:dyDescent="0.2">
      <c r="B1383" t="s">
        <v>1</v>
      </c>
      <c r="C1383" s="2" t="s">
        <v>207</v>
      </c>
      <c r="D1383" t="s">
        <v>208</v>
      </c>
      <c r="E1383" t="s">
        <v>290</v>
      </c>
      <c r="F1383">
        <v>5390</v>
      </c>
      <c r="G1383">
        <v>7656</v>
      </c>
      <c r="H1383">
        <v>8823</v>
      </c>
      <c r="I1383">
        <v>6904</v>
      </c>
      <c r="J1383">
        <v>8360</v>
      </c>
      <c r="K1383">
        <v>9165</v>
      </c>
    </row>
    <row r="1384" spans="2:11" x14ac:dyDescent="0.2">
      <c r="B1384" t="s">
        <v>1</v>
      </c>
      <c r="C1384" s="2" t="s">
        <v>209</v>
      </c>
      <c r="D1384" t="s">
        <v>210</v>
      </c>
      <c r="E1384" t="s">
        <v>290</v>
      </c>
      <c r="F1384">
        <v>4385</v>
      </c>
      <c r="G1384">
        <v>5948</v>
      </c>
      <c r="H1384">
        <v>5563</v>
      </c>
      <c r="I1384">
        <v>5481</v>
      </c>
      <c r="J1384">
        <v>6380</v>
      </c>
      <c r="K1384">
        <v>5712</v>
      </c>
    </row>
    <row r="1385" spans="2:11" x14ac:dyDescent="0.2">
      <c r="B1385" t="s">
        <v>1</v>
      </c>
      <c r="C1385" s="2" t="s">
        <v>211</v>
      </c>
      <c r="D1385" t="s">
        <v>212</v>
      </c>
      <c r="E1385" t="s">
        <v>290</v>
      </c>
      <c r="F1385">
        <v>6661</v>
      </c>
      <c r="G1385">
        <v>6556</v>
      </c>
      <c r="H1385">
        <v>6483</v>
      </c>
      <c r="I1385">
        <v>6323</v>
      </c>
      <c r="J1385">
        <v>6221</v>
      </c>
      <c r="K1385">
        <v>6454</v>
      </c>
    </row>
    <row r="1386" spans="2:11" x14ac:dyDescent="0.2">
      <c r="B1386" t="s">
        <v>1</v>
      </c>
      <c r="C1386" s="2" t="s">
        <v>270</v>
      </c>
      <c r="D1386" t="s">
        <v>271</v>
      </c>
      <c r="E1386" t="s">
        <v>292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268</v>
      </c>
      <c r="D1387" t="s">
        <v>269</v>
      </c>
      <c r="E1387" t="s">
        <v>290</v>
      </c>
      <c r="F1387">
        <v>12985</v>
      </c>
      <c r="G1387">
        <v>21380</v>
      </c>
      <c r="H1387">
        <v>25244</v>
      </c>
      <c r="I1387">
        <v>28804</v>
      </c>
      <c r="J1387">
        <v>24451</v>
      </c>
      <c r="K1387">
        <v>23998</v>
      </c>
    </row>
    <row r="1388" spans="2:11" x14ac:dyDescent="0.2">
      <c r="B1388" t="s">
        <v>1</v>
      </c>
      <c r="C1388" s="2" t="s">
        <v>213</v>
      </c>
      <c r="D1388" t="s">
        <v>214</v>
      </c>
      <c r="E1388" t="s">
        <v>290</v>
      </c>
      <c r="F1388">
        <v>10117</v>
      </c>
      <c r="G1388">
        <v>11091</v>
      </c>
      <c r="H1388">
        <v>10780</v>
      </c>
      <c r="I1388">
        <v>11355</v>
      </c>
      <c r="J1388">
        <v>11353</v>
      </c>
      <c r="K1388">
        <v>12068</v>
      </c>
    </row>
    <row r="1389" spans="2:11" x14ac:dyDescent="0.2">
      <c r="B1389" t="s">
        <v>1</v>
      </c>
      <c r="C1389" s="2" t="s">
        <v>215</v>
      </c>
      <c r="D1389" t="s">
        <v>216</v>
      </c>
      <c r="E1389" t="s">
        <v>290</v>
      </c>
      <c r="F1389">
        <v>4231</v>
      </c>
      <c r="G1389">
        <v>5525</v>
      </c>
      <c r="H1389">
        <v>4886</v>
      </c>
      <c r="I1389">
        <v>3210</v>
      </c>
      <c r="J1389">
        <v>3483</v>
      </c>
      <c r="K1389">
        <v>3975</v>
      </c>
    </row>
    <row r="1390" spans="2:11" x14ac:dyDescent="0.2">
      <c r="B1390" t="s">
        <v>1</v>
      </c>
      <c r="C1390" s="2" t="s">
        <v>217</v>
      </c>
      <c r="D1390" t="s">
        <v>375</v>
      </c>
      <c r="E1390" t="s">
        <v>290</v>
      </c>
      <c r="F1390">
        <v>15608</v>
      </c>
      <c r="G1390">
        <v>16305</v>
      </c>
      <c r="H1390">
        <v>13211</v>
      </c>
      <c r="I1390">
        <v>17494</v>
      </c>
      <c r="J1390">
        <v>12210</v>
      </c>
      <c r="K1390">
        <v>13497</v>
      </c>
    </row>
    <row r="1391" spans="2:11" x14ac:dyDescent="0.2">
      <c r="B1391" t="s">
        <v>1</v>
      </c>
      <c r="C1391" s="2" t="s">
        <v>218</v>
      </c>
      <c r="D1391" t="s">
        <v>219</v>
      </c>
      <c r="E1391" t="s">
        <v>290</v>
      </c>
      <c r="F1391">
        <v>5015</v>
      </c>
      <c r="G1391">
        <v>7621</v>
      </c>
      <c r="H1391">
        <v>9893</v>
      </c>
      <c r="I1391" t="s">
        <v>125</v>
      </c>
      <c r="J1391" t="s">
        <v>125</v>
      </c>
      <c r="K1391" t="s">
        <v>125</v>
      </c>
    </row>
    <row r="1392" spans="2:11" x14ac:dyDescent="0.2">
      <c r="B1392" t="s">
        <v>1</v>
      </c>
      <c r="C1392" s="2" t="s">
        <v>220</v>
      </c>
      <c r="D1392" t="s">
        <v>342</v>
      </c>
      <c r="E1392" t="s">
        <v>290</v>
      </c>
      <c r="F1392">
        <v>4033</v>
      </c>
      <c r="G1392">
        <v>3977</v>
      </c>
      <c r="H1392">
        <v>3980</v>
      </c>
      <c r="I1392">
        <v>2059</v>
      </c>
      <c r="J1392">
        <v>4230</v>
      </c>
      <c r="K1392">
        <v>4377</v>
      </c>
    </row>
    <row r="1393" spans="2:11" x14ac:dyDescent="0.2">
      <c r="B1393" t="s">
        <v>1</v>
      </c>
      <c r="C1393" s="2" t="s">
        <v>221</v>
      </c>
      <c r="D1393" t="s">
        <v>343</v>
      </c>
      <c r="E1393" t="s">
        <v>290</v>
      </c>
      <c r="F1393">
        <v>10120</v>
      </c>
      <c r="G1393">
        <v>11609</v>
      </c>
      <c r="H1393">
        <v>10493</v>
      </c>
      <c r="I1393">
        <v>7055</v>
      </c>
      <c r="J1393">
        <v>11641</v>
      </c>
      <c r="K1393">
        <v>11498</v>
      </c>
    </row>
    <row r="1394" spans="2:11" x14ac:dyDescent="0.2">
      <c r="B1394" t="s">
        <v>1</v>
      </c>
      <c r="C1394" s="2" t="s">
        <v>222</v>
      </c>
      <c r="D1394" t="s">
        <v>344</v>
      </c>
      <c r="E1394" t="s">
        <v>292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223</v>
      </c>
      <c r="D1395" t="s">
        <v>224</v>
      </c>
      <c r="E1395" t="s">
        <v>290</v>
      </c>
      <c r="F1395">
        <v>11568</v>
      </c>
      <c r="G1395">
        <v>6283</v>
      </c>
      <c r="H1395">
        <v>7032</v>
      </c>
      <c r="I1395">
        <v>6238</v>
      </c>
      <c r="J1395">
        <v>9298</v>
      </c>
      <c r="K1395">
        <v>7040</v>
      </c>
    </row>
    <row r="1396" spans="2:11" x14ac:dyDescent="0.2">
      <c r="B1396" t="s">
        <v>1</v>
      </c>
      <c r="C1396" s="2" t="s">
        <v>272</v>
      </c>
      <c r="D1396" t="s">
        <v>273</v>
      </c>
      <c r="E1396" t="s">
        <v>292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225</v>
      </c>
      <c r="D1397" t="s">
        <v>226</v>
      </c>
      <c r="E1397" t="s">
        <v>290</v>
      </c>
      <c r="F1397">
        <v>29128</v>
      </c>
      <c r="G1397">
        <v>35279</v>
      </c>
      <c r="H1397">
        <v>35779</v>
      </c>
      <c r="I1397">
        <v>33582</v>
      </c>
      <c r="J1397">
        <v>34168</v>
      </c>
      <c r="K1397">
        <v>34935</v>
      </c>
    </row>
    <row r="1398" spans="2:11" x14ac:dyDescent="0.2">
      <c r="B1398" t="s">
        <v>1</v>
      </c>
      <c r="C1398" s="2" t="s">
        <v>227</v>
      </c>
      <c r="D1398" t="s">
        <v>228</v>
      </c>
      <c r="E1398" t="s">
        <v>290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229</v>
      </c>
      <c r="D1399" t="s">
        <v>385</v>
      </c>
      <c r="E1399" t="s">
        <v>290</v>
      </c>
      <c r="F1399">
        <v>7450</v>
      </c>
      <c r="G1399">
        <v>7206</v>
      </c>
      <c r="H1399">
        <v>7946</v>
      </c>
      <c r="I1399">
        <v>10348</v>
      </c>
      <c r="J1399">
        <v>7969</v>
      </c>
      <c r="K1399">
        <v>9666</v>
      </c>
    </row>
    <row r="1400" spans="2:11" x14ac:dyDescent="0.2">
      <c r="B1400" t="s">
        <v>1</v>
      </c>
      <c r="C1400" s="2" t="s">
        <v>230</v>
      </c>
      <c r="D1400" t="s">
        <v>386</v>
      </c>
      <c r="E1400" t="s">
        <v>290</v>
      </c>
      <c r="F1400">
        <v>13495</v>
      </c>
      <c r="G1400">
        <v>11160</v>
      </c>
      <c r="H1400">
        <v>9718</v>
      </c>
      <c r="I1400">
        <v>9558</v>
      </c>
      <c r="J1400">
        <v>8449</v>
      </c>
      <c r="K1400">
        <v>8800</v>
      </c>
    </row>
    <row r="1401" spans="2:11" x14ac:dyDescent="0.2">
      <c r="B1401" t="s">
        <v>1</v>
      </c>
      <c r="C1401" s="2" t="s">
        <v>263</v>
      </c>
      <c r="D1401" t="s">
        <v>264</v>
      </c>
      <c r="E1401" t="s">
        <v>290</v>
      </c>
      <c r="F1401">
        <v>10562</v>
      </c>
      <c r="G1401">
        <v>12544</v>
      </c>
      <c r="H1401">
        <v>12429</v>
      </c>
      <c r="I1401">
        <v>11258</v>
      </c>
      <c r="J1401">
        <v>12708</v>
      </c>
      <c r="K1401">
        <v>5677</v>
      </c>
    </row>
    <row r="1402" spans="2:11" x14ac:dyDescent="0.2">
      <c r="B1402" t="s">
        <v>293</v>
      </c>
      <c r="C1402" s="2" t="s">
        <v>274</v>
      </c>
      <c r="D1402" t="s">
        <v>275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231</v>
      </c>
      <c r="D1403" t="s">
        <v>232</v>
      </c>
      <c r="E1403" t="s">
        <v>290</v>
      </c>
      <c r="F1403">
        <v>27757</v>
      </c>
      <c r="G1403">
        <v>22309</v>
      </c>
      <c r="H1403">
        <v>20830</v>
      </c>
      <c r="I1403">
        <v>17755</v>
      </c>
      <c r="J1403">
        <v>21242</v>
      </c>
      <c r="K1403">
        <v>9697</v>
      </c>
    </row>
    <row r="1404" spans="2:11" x14ac:dyDescent="0.2">
      <c r="B1404" t="s">
        <v>2</v>
      </c>
      <c r="C1404" s="2" t="s">
        <v>276</v>
      </c>
      <c r="D1404" t="s">
        <v>277</v>
      </c>
      <c r="E1404" t="s">
        <v>292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361</v>
      </c>
      <c r="E1405" t="s">
        <v>290</v>
      </c>
      <c r="F1405">
        <v>37171</v>
      </c>
      <c r="G1405">
        <v>27411</v>
      </c>
      <c r="H1405">
        <v>23230</v>
      </c>
      <c r="I1405">
        <v>22292</v>
      </c>
      <c r="J1405">
        <v>25615</v>
      </c>
      <c r="K1405">
        <v>39261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291</v>
      </c>
      <c r="F1406">
        <v>47155</v>
      </c>
      <c r="G1406">
        <v>43750</v>
      </c>
      <c r="H1406">
        <v>36936</v>
      </c>
      <c r="I1406">
        <v>36401</v>
      </c>
      <c r="J1406">
        <v>36715</v>
      </c>
      <c r="K1406">
        <v>0</v>
      </c>
    </row>
    <row r="1407" spans="2:11" x14ac:dyDescent="0.2">
      <c r="B1407" t="s">
        <v>2</v>
      </c>
      <c r="C1407" s="2" t="s">
        <v>233</v>
      </c>
      <c r="D1407" t="s">
        <v>234</v>
      </c>
      <c r="E1407" t="s">
        <v>290</v>
      </c>
      <c r="F1407">
        <v>31801</v>
      </c>
      <c r="G1407">
        <v>24931</v>
      </c>
      <c r="H1407">
        <v>21243</v>
      </c>
      <c r="I1407">
        <v>17971</v>
      </c>
      <c r="J1407">
        <v>19775</v>
      </c>
      <c r="K1407">
        <v>21306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291</v>
      </c>
      <c r="F1408">
        <v>195586</v>
      </c>
      <c r="G1408">
        <v>183083</v>
      </c>
      <c r="H1408">
        <v>151454</v>
      </c>
      <c r="I1408">
        <v>130655</v>
      </c>
      <c r="J1408">
        <v>143756</v>
      </c>
      <c r="K1408">
        <v>133237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291</v>
      </c>
      <c r="F1409">
        <v>201118</v>
      </c>
      <c r="G1409">
        <v>0</v>
      </c>
      <c r="H1409">
        <v>0</v>
      </c>
      <c r="I1409" t="s">
        <v>125</v>
      </c>
      <c r="J1409" t="s">
        <v>125</v>
      </c>
      <c r="K1409" t="s">
        <v>125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291</v>
      </c>
      <c r="F1410">
        <v>175540</v>
      </c>
      <c r="G1410">
        <v>160081</v>
      </c>
      <c r="H1410">
        <v>126576</v>
      </c>
      <c r="I1410">
        <v>111929</v>
      </c>
      <c r="J1410">
        <v>125509</v>
      </c>
      <c r="K1410">
        <v>87677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291</v>
      </c>
      <c r="F1411">
        <v>124448</v>
      </c>
      <c r="G1411">
        <v>104996</v>
      </c>
      <c r="H1411">
        <v>86755</v>
      </c>
      <c r="I1411">
        <v>85475</v>
      </c>
      <c r="J1411">
        <v>91106</v>
      </c>
      <c r="K1411">
        <v>0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291</v>
      </c>
      <c r="F1412">
        <v>147526</v>
      </c>
      <c r="G1412">
        <v>104700</v>
      </c>
      <c r="H1412">
        <v>100174</v>
      </c>
      <c r="I1412">
        <v>95179</v>
      </c>
      <c r="J1412">
        <v>107233</v>
      </c>
      <c r="K1412">
        <v>0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291</v>
      </c>
      <c r="F1413">
        <v>288544</v>
      </c>
      <c r="G1413">
        <v>266322</v>
      </c>
      <c r="H1413">
        <v>218953</v>
      </c>
      <c r="I1413">
        <v>209583</v>
      </c>
      <c r="J1413">
        <v>208915</v>
      </c>
      <c r="K1413">
        <v>0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291</v>
      </c>
      <c r="F1414">
        <v>103302</v>
      </c>
      <c r="G1414">
        <v>84732</v>
      </c>
      <c r="H1414">
        <v>77646</v>
      </c>
      <c r="I1414">
        <v>83123</v>
      </c>
      <c r="J1414">
        <v>82727</v>
      </c>
      <c r="K1414">
        <v>52447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290</v>
      </c>
      <c r="F1415">
        <v>46666</v>
      </c>
      <c r="G1415">
        <v>25294</v>
      </c>
      <c r="H1415">
        <v>26133</v>
      </c>
      <c r="I1415">
        <v>29075</v>
      </c>
      <c r="J1415">
        <v>25748</v>
      </c>
      <c r="K1415" t="s">
        <v>125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291</v>
      </c>
      <c r="F1416">
        <v>210445</v>
      </c>
      <c r="G1416">
        <v>157287</v>
      </c>
      <c r="H1416">
        <v>139025</v>
      </c>
      <c r="I1416">
        <v>128425</v>
      </c>
      <c r="J1416">
        <v>135463</v>
      </c>
      <c r="K1416">
        <v>94128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291</v>
      </c>
      <c r="F1417">
        <v>104984</v>
      </c>
      <c r="G1417">
        <v>76048</v>
      </c>
      <c r="H1417">
        <v>82326</v>
      </c>
      <c r="I1417">
        <v>82528</v>
      </c>
      <c r="J1417">
        <v>72151</v>
      </c>
      <c r="K1417">
        <v>0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291</v>
      </c>
      <c r="F1418">
        <v>62908</v>
      </c>
      <c r="G1418">
        <v>40200</v>
      </c>
      <c r="H1418">
        <v>41537</v>
      </c>
      <c r="I1418">
        <v>41010</v>
      </c>
      <c r="J1418">
        <v>42878</v>
      </c>
      <c r="K1418">
        <v>0</v>
      </c>
    </row>
    <row r="1419" spans="2:11" x14ac:dyDescent="0.2">
      <c r="B1419" t="s">
        <v>2</v>
      </c>
      <c r="C1419" s="2" t="s">
        <v>235</v>
      </c>
      <c r="D1419" t="s">
        <v>236</v>
      </c>
      <c r="E1419" t="s">
        <v>290</v>
      </c>
      <c r="F1419">
        <v>114167</v>
      </c>
      <c r="G1419">
        <v>88599</v>
      </c>
      <c r="H1419">
        <v>77958</v>
      </c>
      <c r="I1419">
        <v>62775</v>
      </c>
      <c r="J1419">
        <v>68592</v>
      </c>
      <c r="K1419">
        <v>45941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291</v>
      </c>
      <c r="F1420">
        <v>62515</v>
      </c>
      <c r="G1420">
        <v>54388</v>
      </c>
      <c r="H1420">
        <v>61223</v>
      </c>
      <c r="I1420">
        <v>58010</v>
      </c>
      <c r="J1420">
        <v>65629</v>
      </c>
      <c r="K1420" t="s">
        <v>125</v>
      </c>
    </row>
    <row r="1421" spans="2:11" x14ac:dyDescent="0.2">
      <c r="B1421" t="s">
        <v>2</v>
      </c>
      <c r="C1421" s="2" t="s">
        <v>237</v>
      </c>
      <c r="D1421" t="s">
        <v>238</v>
      </c>
      <c r="E1421" t="s">
        <v>292</v>
      </c>
      <c r="F1421" t="s">
        <v>125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291</v>
      </c>
      <c r="F1422">
        <v>30444</v>
      </c>
      <c r="G1422">
        <v>21631</v>
      </c>
      <c r="H1422">
        <v>14978</v>
      </c>
      <c r="I1422">
        <v>14698</v>
      </c>
      <c r="J1422">
        <v>15257</v>
      </c>
      <c r="K1422">
        <v>0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291</v>
      </c>
      <c r="F1423">
        <v>295792</v>
      </c>
      <c r="G1423">
        <v>236325</v>
      </c>
      <c r="H1423">
        <v>213735</v>
      </c>
      <c r="I1423">
        <v>205156</v>
      </c>
      <c r="J1423">
        <v>211610</v>
      </c>
      <c r="K1423">
        <v>0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291</v>
      </c>
      <c r="F1424">
        <v>93908</v>
      </c>
      <c r="G1424">
        <v>68013</v>
      </c>
      <c r="H1424">
        <v>37220</v>
      </c>
      <c r="I1424">
        <v>62559</v>
      </c>
      <c r="J1424">
        <v>58149</v>
      </c>
      <c r="K1424">
        <v>29477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291</v>
      </c>
      <c r="F1425">
        <v>51379</v>
      </c>
      <c r="G1425">
        <v>53235</v>
      </c>
      <c r="H1425">
        <v>50689</v>
      </c>
      <c r="I1425">
        <v>42533</v>
      </c>
      <c r="J1425">
        <v>42348</v>
      </c>
      <c r="K1425">
        <v>74726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291</v>
      </c>
      <c r="F1426">
        <v>140436</v>
      </c>
      <c r="G1426">
        <v>135748</v>
      </c>
      <c r="H1426">
        <v>135814</v>
      </c>
      <c r="I1426">
        <v>133325</v>
      </c>
      <c r="J1426">
        <v>140914</v>
      </c>
      <c r="K1426">
        <v>1661694</v>
      </c>
    </row>
    <row r="1427" spans="2:11" x14ac:dyDescent="0.2">
      <c r="B1427" t="s">
        <v>2</v>
      </c>
      <c r="C1427" s="2" t="s">
        <v>75</v>
      </c>
      <c r="D1427" t="s">
        <v>448</v>
      </c>
      <c r="E1427" t="s">
        <v>291</v>
      </c>
      <c r="F1427">
        <v>270046</v>
      </c>
      <c r="G1427">
        <v>288974</v>
      </c>
      <c r="H1427">
        <v>253039</v>
      </c>
      <c r="I1427">
        <v>265043</v>
      </c>
      <c r="J1427">
        <v>306613</v>
      </c>
      <c r="K1427">
        <v>0</v>
      </c>
    </row>
    <row r="1428" spans="2:11" x14ac:dyDescent="0.2">
      <c r="B1428" t="s">
        <v>2</v>
      </c>
      <c r="C1428" s="2" t="s">
        <v>76</v>
      </c>
      <c r="D1428" t="s">
        <v>362</v>
      </c>
      <c r="E1428" t="s">
        <v>291</v>
      </c>
      <c r="F1428">
        <v>210648</v>
      </c>
      <c r="G1428">
        <v>195780</v>
      </c>
      <c r="H1428">
        <v>181765</v>
      </c>
      <c r="I1428">
        <v>164691</v>
      </c>
      <c r="J1428">
        <v>173492</v>
      </c>
      <c r="K1428">
        <v>254510</v>
      </c>
    </row>
    <row r="1429" spans="2:11" x14ac:dyDescent="0.2">
      <c r="B1429" t="s">
        <v>2</v>
      </c>
      <c r="C1429" s="2" t="s">
        <v>77</v>
      </c>
      <c r="D1429" t="s">
        <v>363</v>
      </c>
      <c r="E1429" t="s">
        <v>291</v>
      </c>
      <c r="F1429">
        <v>59148</v>
      </c>
      <c r="G1429">
        <v>53899</v>
      </c>
      <c r="H1429">
        <v>50785</v>
      </c>
      <c r="I1429">
        <v>52660</v>
      </c>
      <c r="J1429">
        <v>53366</v>
      </c>
      <c r="K1429">
        <v>0</v>
      </c>
    </row>
    <row r="1430" spans="2:11" x14ac:dyDescent="0.2">
      <c r="B1430" t="s">
        <v>2</v>
      </c>
      <c r="C1430" s="2" t="s">
        <v>239</v>
      </c>
      <c r="D1430" t="s">
        <v>240</v>
      </c>
      <c r="E1430" t="s">
        <v>290</v>
      </c>
      <c r="F1430">
        <v>40042</v>
      </c>
      <c r="G1430">
        <v>32382</v>
      </c>
      <c r="H1430">
        <v>28147</v>
      </c>
      <c r="I1430">
        <v>25949</v>
      </c>
      <c r="J1430">
        <v>29283</v>
      </c>
      <c r="K1430">
        <v>18647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291</v>
      </c>
      <c r="F1431">
        <v>358104</v>
      </c>
      <c r="G1431">
        <v>292238</v>
      </c>
      <c r="H1431">
        <v>286004</v>
      </c>
      <c r="I1431">
        <v>276118</v>
      </c>
      <c r="J1431">
        <v>279686</v>
      </c>
      <c r="K1431">
        <v>0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291</v>
      </c>
      <c r="F1432">
        <v>27694</v>
      </c>
      <c r="G1432">
        <v>19709</v>
      </c>
      <c r="H1432">
        <v>18799</v>
      </c>
      <c r="I1432">
        <v>17019</v>
      </c>
      <c r="J1432">
        <v>18016</v>
      </c>
      <c r="K1432">
        <v>0</v>
      </c>
    </row>
    <row r="1433" spans="2:11" x14ac:dyDescent="0.2">
      <c r="B1433" t="s">
        <v>2</v>
      </c>
      <c r="C1433" s="2" t="s">
        <v>241</v>
      </c>
      <c r="D1433" t="s">
        <v>242</v>
      </c>
      <c r="E1433" t="s">
        <v>292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265</v>
      </c>
      <c r="D1434" t="s">
        <v>266</v>
      </c>
      <c r="E1434" t="s">
        <v>292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278</v>
      </c>
      <c r="D1435" t="s">
        <v>279</v>
      </c>
      <c r="E1435" t="s">
        <v>292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243</v>
      </c>
      <c r="D1436" t="s">
        <v>244</v>
      </c>
      <c r="E1436" t="s">
        <v>292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245</v>
      </c>
      <c r="D1437" t="s">
        <v>246</v>
      </c>
      <c r="E1437" t="s">
        <v>292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247</v>
      </c>
      <c r="D1438" t="s">
        <v>248</v>
      </c>
      <c r="E1438" t="s">
        <v>290</v>
      </c>
      <c r="F1438">
        <v>53925</v>
      </c>
      <c r="G1438">
        <v>40183</v>
      </c>
      <c r="H1438">
        <v>35213</v>
      </c>
      <c r="I1438">
        <v>32452</v>
      </c>
      <c r="J1438">
        <v>36321</v>
      </c>
      <c r="K1438">
        <v>0</v>
      </c>
    </row>
    <row r="1439" spans="2:11" x14ac:dyDescent="0.2">
      <c r="B1439" t="s">
        <v>2</v>
      </c>
      <c r="C1439" s="2" t="s">
        <v>280</v>
      </c>
      <c r="D1439" t="s">
        <v>281</v>
      </c>
      <c r="E1439" t="s">
        <v>292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282</v>
      </c>
      <c r="D1440" t="s">
        <v>283</v>
      </c>
      <c r="E1440" t="s">
        <v>292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249</v>
      </c>
      <c r="D1441" t="s">
        <v>250</v>
      </c>
      <c r="E1441" t="s">
        <v>290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251</v>
      </c>
      <c r="D1442" t="s">
        <v>252</v>
      </c>
      <c r="E1442" t="s">
        <v>292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284</v>
      </c>
      <c r="D1443" t="s">
        <v>285</v>
      </c>
      <c r="E1443" t="s">
        <v>292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286</v>
      </c>
      <c r="D1444" t="s">
        <v>287</v>
      </c>
      <c r="E1444" t="s">
        <v>292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390</v>
      </c>
      <c r="E1445" t="s">
        <v>292</v>
      </c>
      <c r="F1445">
        <v>49567</v>
      </c>
      <c r="G1445">
        <v>35857</v>
      </c>
      <c r="H1445" t="s">
        <v>125</v>
      </c>
      <c r="I1445" t="s">
        <v>125</v>
      </c>
      <c r="J1445" t="s">
        <v>125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291</v>
      </c>
      <c r="F1446">
        <v>133089</v>
      </c>
      <c r="G1446">
        <v>123799</v>
      </c>
      <c r="H1446">
        <v>128932</v>
      </c>
      <c r="I1446">
        <v>110586</v>
      </c>
      <c r="J1446">
        <v>96567</v>
      </c>
      <c r="K1446">
        <v>123795</v>
      </c>
    </row>
    <row r="1447" spans="2:11" x14ac:dyDescent="0.2">
      <c r="B1447" t="s">
        <v>2</v>
      </c>
      <c r="C1447" s="2" t="s">
        <v>86</v>
      </c>
      <c r="D1447" t="s">
        <v>387</v>
      </c>
      <c r="E1447" t="s">
        <v>290</v>
      </c>
      <c r="F1447">
        <v>70477</v>
      </c>
      <c r="G1447">
        <v>57311</v>
      </c>
      <c r="H1447">
        <v>65353</v>
      </c>
      <c r="I1447">
        <v>48071</v>
      </c>
      <c r="J1447">
        <v>57099</v>
      </c>
      <c r="K1447">
        <v>78343</v>
      </c>
    </row>
    <row r="1448" spans="2:11" x14ac:dyDescent="0.2">
      <c r="B1448" t="s">
        <v>2</v>
      </c>
      <c r="C1448" s="2" t="s">
        <v>288</v>
      </c>
      <c r="D1448" t="s">
        <v>417</v>
      </c>
      <c r="E1448" t="s">
        <v>290</v>
      </c>
      <c r="F1448" t="s">
        <v>125</v>
      </c>
      <c r="G1448">
        <v>3259</v>
      </c>
      <c r="H1448">
        <v>4499</v>
      </c>
      <c r="I1448">
        <v>4185</v>
      </c>
      <c r="J1448">
        <v>4481</v>
      </c>
      <c r="K1448">
        <v>0</v>
      </c>
    </row>
    <row r="1449" spans="2:11" x14ac:dyDescent="0.2">
      <c r="B1449" t="s">
        <v>2</v>
      </c>
      <c r="C1449" s="2" t="s">
        <v>87</v>
      </c>
      <c r="D1449" t="s">
        <v>388</v>
      </c>
      <c r="E1449" t="s">
        <v>291</v>
      </c>
      <c r="F1449">
        <v>51798</v>
      </c>
      <c r="G1449">
        <v>41201</v>
      </c>
      <c r="H1449">
        <v>34874</v>
      </c>
      <c r="I1449">
        <v>33658</v>
      </c>
      <c r="J1449">
        <v>31253</v>
      </c>
      <c r="K1449">
        <v>1</v>
      </c>
    </row>
    <row r="1450" spans="2:11" x14ac:dyDescent="0.2">
      <c r="B1450" t="s">
        <v>3</v>
      </c>
      <c r="C1450" s="2" t="s">
        <v>88</v>
      </c>
      <c r="D1450" t="s">
        <v>89</v>
      </c>
      <c r="E1450" t="s">
        <v>291</v>
      </c>
      <c r="F1450">
        <v>111845</v>
      </c>
      <c r="G1450">
        <v>116049</v>
      </c>
      <c r="H1450">
        <v>127711</v>
      </c>
      <c r="I1450">
        <v>110152</v>
      </c>
      <c r="J1450">
        <v>108958</v>
      </c>
      <c r="K1450">
        <v>111481</v>
      </c>
    </row>
    <row r="1451" spans="2:11" x14ac:dyDescent="0.2">
      <c r="B1451" t="s">
        <v>3</v>
      </c>
      <c r="C1451" s="2" t="s">
        <v>90</v>
      </c>
      <c r="D1451" t="s">
        <v>91</v>
      </c>
      <c r="E1451" t="s">
        <v>291</v>
      </c>
      <c r="F1451">
        <v>34481</v>
      </c>
      <c r="G1451">
        <v>39095</v>
      </c>
      <c r="H1451">
        <v>41133</v>
      </c>
      <c r="I1451">
        <v>34439</v>
      </c>
      <c r="J1451">
        <v>24181</v>
      </c>
      <c r="K1451">
        <v>24055</v>
      </c>
    </row>
    <row r="1452" spans="2:11" x14ac:dyDescent="0.2">
      <c r="B1452" t="s">
        <v>3</v>
      </c>
      <c r="C1452" s="2" t="s">
        <v>92</v>
      </c>
      <c r="D1452" t="s">
        <v>93</v>
      </c>
      <c r="E1452" t="s">
        <v>291</v>
      </c>
      <c r="F1452">
        <v>374677</v>
      </c>
      <c r="G1452">
        <v>237523</v>
      </c>
      <c r="H1452">
        <v>381609</v>
      </c>
      <c r="I1452">
        <v>363233</v>
      </c>
      <c r="J1452">
        <v>365998</v>
      </c>
      <c r="K1452">
        <v>299425</v>
      </c>
    </row>
    <row r="1453" spans="2:11" x14ac:dyDescent="0.2">
      <c r="B1453" t="s">
        <v>3</v>
      </c>
      <c r="C1453" s="2" t="s">
        <v>94</v>
      </c>
      <c r="D1453" t="s">
        <v>95</v>
      </c>
      <c r="E1453" t="s">
        <v>291</v>
      </c>
      <c r="F1453">
        <v>18698</v>
      </c>
      <c r="G1453">
        <v>37457</v>
      </c>
      <c r="H1453">
        <v>38181</v>
      </c>
      <c r="I1453">
        <v>31247</v>
      </c>
      <c r="J1453">
        <v>13612</v>
      </c>
      <c r="K1453">
        <v>23518</v>
      </c>
    </row>
    <row r="1454" spans="2:11" x14ac:dyDescent="0.2">
      <c r="B1454" t="s">
        <v>3</v>
      </c>
      <c r="C1454" s="2" t="s">
        <v>253</v>
      </c>
      <c r="D1454" t="s">
        <v>376</v>
      </c>
      <c r="E1454" t="s">
        <v>290</v>
      </c>
      <c r="F1454">
        <v>19920</v>
      </c>
      <c r="G1454">
        <v>22718</v>
      </c>
      <c r="H1454" t="s">
        <v>125</v>
      </c>
      <c r="I1454" t="s">
        <v>125</v>
      </c>
      <c r="J1454" t="s">
        <v>125</v>
      </c>
      <c r="K1454" t="s">
        <v>125</v>
      </c>
    </row>
    <row r="1455" spans="2:11" x14ac:dyDescent="0.2">
      <c r="B1455" t="s">
        <v>3</v>
      </c>
      <c r="C1455" s="2" t="s">
        <v>96</v>
      </c>
      <c r="D1455" t="s">
        <v>97</v>
      </c>
      <c r="E1455" t="s">
        <v>291</v>
      </c>
      <c r="F1455">
        <v>41103</v>
      </c>
      <c r="G1455">
        <v>85449</v>
      </c>
      <c r="H1455">
        <v>92775</v>
      </c>
      <c r="I1455">
        <v>88649</v>
      </c>
      <c r="J1455">
        <v>93766</v>
      </c>
      <c r="K1455">
        <v>92804</v>
      </c>
    </row>
    <row r="1456" spans="2:11" x14ac:dyDescent="0.2">
      <c r="B1456" t="s">
        <v>3</v>
      </c>
      <c r="C1456" s="2" t="s">
        <v>98</v>
      </c>
      <c r="D1456" t="s">
        <v>99</v>
      </c>
      <c r="E1456" t="s">
        <v>291</v>
      </c>
      <c r="F1456">
        <v>122483</v>
      </c>
      <c r="G1456">
        <v>124383</v>
      </c>
      <c r="H1456">
        <v>130815</v>
      </c>
      <c r="I1456">
        <v>134430</v>
      </c>
      <c r="J1456">
        <v>153881</v>
      </c>
      <c r="K1456">
        <v>150683</v>
      </c>
    </row>
    <row r="1457" spans="2:11" x14ac:dyDescent="0.2">
      <c r="B1457" t="s">
        <v>3</v>
      </c>
      <c r="C1457" s="2" t="s">
        <v>100</v>
      </c>
      <c r="D1457" t="s">
        <v>377</v>
      </c>
      <c r="E1457" t="s">
        <v>290</v>
      </c>
      <c r="F1457">
        <v>13409</v>
      </c>
      <c r="G1457" t="s">
        <v>125</v>
      </c>
      <c r="H1457" t="s">
        <v>125</v>
      </c>
      <c r="I1457" t="s">
        <v>125</v>
      </c>
      <c r="J1457" t="s">
        <v>125</v>
      </c>
      <c r="K1457" t="s">
        <v>125</v>
      </c>
    </row>
    <row r="1458" spans="2:11" x14ac:dyDescent="0.2">
      <c r="B1458" t="s">
        <v>3</v>
      </c>
      <c r="C1458" s="2" t="s">
        <v>254</v>
      </c>
      <c r="D1458" t="s">
        <v>364</v>
      </c>
      <c r="E1458" t="s">
        <v>290</v>
      </c>
      <c r="F1458">
        <v>13023</v>
      </c>
      <c r="G1458">
        <v>24659</v>
      </c>
      <c r="H1458">
        <v>28298</v>
      </c>
      <c r="I1458">
        <v>32783</v>
      </c>
      <c r="J1458">
        <v>18899</v>
      </c>
      <c r="K1458">
        <v>50269</v>
      </c>
    </row>
    <row r="1459" spans="2:11" x14ac:dyDescent="0.2">
      <c r="B1459" t="s">
        <v>3</v>
      </c>
      <c r="C1459" s="2" t="s">
        <v>102</v>
      </c>
      <c r="D1459" t="s">
        <v>103</v>
      </c>
      <c r="E1459" t="s">
        <v>291</v>
      </c>
      <c r="F1459">
        <v>93520</v>
      </c>
      <c r="G1459">
        <v>105297</v>
      </c>
      <c r="H1459">
        <v>93623</v>
      </c>
      <c r="I1459">
        <v>79985</v>
      </c>
      <c r="J1459">
        <v>122378</v>
      </c>
      <c r="K1459">
        <v>132648</v>
      </c>
    </row>
    <row r="1460" spans="2:11" x14ac:dyDescent="0.2">
      <c r="B1460" t="s">
        <v>3</v>
      </c>
      <c r="C1460" s="2" t="s">
        <v>104</v>
      </c>
      <c r="D1460" t="s">
        <v>378</v>
      </c>
      <c r="E1460" t="s">
        <v>291</v>
      </c>
      <c r="F1460">
        <v>28204</v>
      </c>
      <c r="G1460">
        <v>24953</v>
      </c>
      <c r="H1460">
        <v>24794</v>
      </c>
      <c r="I1460">
        <v>26404</v>
      </c>
      <c r="J1460">
        <v>24428</v>
      </c>
      <c r="K1460">
        <v>21342</v>
      </c>
    </row>
    <row r="1461" spans="2:11" x14ac:dyDescent="0.2">
      <c r="B1461" t="s">
        <v>3</v>
      </c>
      <c r="C1461" s="2" t="s">
        <v>105</v>
      </c>
      <c r="D1461" t="s">
        <v>421</v>
      </c>
      <c r="E1461" t="s">
        <v>290</v>
      </c>
      <c r="F1461">
        <v>21552</v>
      </c>
      <c r="G1461">
        <v>21121</v>
      </c>
      <c r="H1461">
        <v>46578</v>
      </c>
      <c r="I1461">
        <v>35999</v>
      </c>
      <c r="J1461">
        <v>37669</v>
      </c>
      <c r="K1461">
        <v>14397</v>
      </c>
    </row>
    <row r="1462" spans="2:11" x14ac:dyDescent="0.2">
      <c r="B1462" t="s">
        <v>3</v>
      </c>
      <c r="C1462" s="2" t="s">
        <v>255</v>
      </c>
      <c r="D1462" t="s">
        <v>379</v>
      </c>
      <c r="E1462" t="s">
        <v>291</v>
      </c>
      <c r="F1462">
        <v>32473</v>
      </c>
      <c r="G1462">
        <v>30120</v>
      </c>
      <c r="H1462">
        <v>22470</v>
      </c>
      <c r="I1462">
        <v>20277</v>
      </c>
      <c r="J1462">
        <v>14232</v>
      </c>
      <c r="K1462">
        <v>18787</v>
      </c>
    </row>
    <row r="1463" spans="2:11" x14ac:dyDescent="0.2">
      <c r="B1463" t="s">
        <v>3</v>
      </c>
      <c r="C1463" s="2" t="s">
        <v>106</v>
      </c>
      <c r="D1463" t="s">
        <v>107</v>
      </c>
      <c r="E1463" t="s">
        <v>291</v>
      </c>
      <c r="F1463">
        <v>15221</v>
      </c>
      <c r="G1463">
        <v>28692</v>
      </c>
      <c r="H1463">
        <v>27413</v>
      </c>
      <c r="I1463">
        <v>23722</v>
      </c>
      <c r="J1463">
        <v>17728</v>
      </c>
      <c r="K1463">
        <v>16934</v>
      </c>
    </row>
    <row r="1464" spans="2:11" x14ac:dyDescent="0.2">
      <c r="B1464" t="s">
        <v>3</v>
      </c>
      <c r="C1464" s="2" t="s">
        <v>256</v>
      </c>
      <c r="D1464" t="s">
        <v>365</v>
      </c>
      <c r="E1464" t="s">
        <v>290</v>
      </c>
      <c r="F1464">
        <v>0</v>
      </c>
      <c r="G1464" t="s">
        <v>125</v>
      </c>
      <c r="H1464" t="s">
        <v>125</v>
      </c>
      <c r="I1464" t="s">
        <v>125</v>
      </c>
      <c r="J1464" t="s">
        <v>125</v>
      </c>
      <c r="K1464" t="s">
        <v>125</v>
      </c>
    </row>
    <row r="1465" spans="2:11" x14ac:dyDescent="0.2">
      <c r="B1465" t="s">
        <v>3</v>
      </c>
      <c r="C1465" s="2" t="s">
        <v>257</v>
      </c>
      <c r="D1465" t="s">
        <v>380</v>
      </c>
      <c r="E1465" t="s">
        <v>290</v>
      </c>
      <c r="F1465">
        <v>19080</v>
      </c>
      <c r="G1465">
        <v>17528</v>
      </c>
      <c r="H1465">
        <v>20016</v>
      </c>
      <c r="I1465">
        <v>14398</v>
      </c>
      <c r="J1465">
        <v>15611</v>
      </c>
      <c r="K1465">
        <v>14824</v>
      </c>
    </row>
    <row r="1466" spans="2:11" x14ac:dyDescent="0.2">
      <c r="B1466" t="s">
        <v>3</v>
      </c>
      <c r="C1466" s="2" t="s">
        <v>108</v>
      </c>
      <c r="D1466" t="s">
        <v>422</v>
      </c>
      <c r="E1466" t="s">
        <v>291</v>
      </c>
      <c r="F1466">
        <v>187610</v>
      </c>
      <c r="G1466">
        <v>211554</v>
      </c>
      <c r="H1466">
        <v>393100</v>
      </c>
      <c r="I1466">
        <v>400000</v>
      </c>
      <c r="J1466">
        <v>405949</v>
      </c>
      <c r="K1466">
        <v>313297</v>
      </c>
    </row>
    <row r="1467" spans="2:11" x14ac:dyDescent="0.2">
      <c r="B1467" t="s">
        <v>3</v>
      </c>
      <c r="C1467" s="2" t="s">
        <v>109</v>
      </c>
      <c r="D1467" t="s">
        <v>110</v>
      </c>
      <c r="E1467" t="s">
        <v>291</v>
      </c>
      <c r="F1467">
        <v>98996</v>
      </c>
      <c r="G1467">
        <v>99563</v>
      </c>
      <c r="H1467">
        <v>93952</v>
      </c>
      <c r="I1467">
        <v>90000</v>
      </c>
      <c r="J1467">
        <v>81580</v>
      </c>
      <c r="K1467">
        <v>85394</v>
      </c>
    </row>
    <row r="1468" spans="2:11" x14ac:dyDescent="0.2">
      <c r="B1468" t="s">
        <v>3</v>
      </c>
      <c r="C1468" s="2" t="s">
        <v>111</v>
      </c>
      <c r="D1468" t="s">
        <v>112</v>
      </c>
      <c r="E1468" t="s">
        <v>291</v>
      </c>
      <c r="F1468">
        <v>12399</v>
      </c>
      <c r="G1468">
        <v>35064</v>
      </c>
      <c r="H1468">
        <v>33631</v>
      </c>
      <c r="I1468">
        <v>33774</v>
      </c>
      <c r="J1468">
        <v>21870</v>
      </c>
      <c r="K1468">
        <v>23437</v>
      </c>
    </row>
    <row r="1469" spans="2:11" x14ac:dyDescent="0.2">
      <c r="B1469" t="s">
        <v>3</v>
      </c>
      <c r="C1469" s="2" t="s">
        <v>267</v>
      </c>
      <c r="D1469" t="s">
        <v>389</v>
      </c>
      <c r="E1469" t="s">
        <v>290</v>
      </c>
      <c r="F1469">
        <v>45395</v>
      </c>
      <c r="G1469">
        <v>31316</v>
      </c>
      <c r="H1469">
        <v>38673</v>
      </c>
      <c r="I1469">
        <v>35738</v>
      </c>
      <c r="J1469">
        <v>31925</v>
      </c>
      <c r="K1469">
        <v>27451</v>
      </c>
    </row>
    <row r="1470" spans="2:11" x14ac:dyDescent="0.2">
      <c r="B1470" t="s">
        <v>3</v>
      </c>
      <c r="C1470" s="2" t="s">
        <v>258</v>
      </c>
      <c r="D1470" t="s">
        <v>259</v>
      </c>
      <c r="E1470" t="s">
        <v>290</v>
      </c>
      <c r="F1470">
        <v>0</v>
      </c>
      <c r="G1470" t="s">
        <v>125</v>
      </c>
      <c r="H1470" t="s">
        <v>125</v>
      </c>
      <c r="I1470" t="s">
        <v>125</v>
      </c>
      <c r="J1470" t="s">
        <v>125</v>
      </c>
      <c r="K1470" t="s">
        <v>125</v>
      </c>
    </row>
    <row r="1471" spans="2:11" x14ac:dyDescent="0.2">
      <c r="B1471" t="s">
        <v>3</v>
      </c>
      <c r="C1471" s="2" t="s">
        <v>260</v>
      </c>
      <c r="D1471" t="s">
        <v>366</v>
      </c>
      <c r="E1471" t="s">
        <v>290</v>
      </c>
      <c r="F1471">
        <v>13468</v>
      </c>
      <c r="G1471">
        <v>10099</v>
      </c>
      <c r="H1471">
        <v>17328</v>
      </c>
      <c r="I1471">
        <v>11034</v>
      </c>
      <c r="J1471">
        <v>11575</v>
      </c>
      <c r="K1471">
        <v>13705</v>
      </c>
    </row>
    <row r="1472" spans="2:11" x14ac:dyDescent="0.2">
      <c r="B1472" t="s">
        <v>3</v>
      </c>
      <c r="C1472" s="2" t="s">
        <v>261</v>
      </c>
      <c r="D1472" t="s">
        <v>381</v>
      </c>
      <c r="E1472" t="s">
        <v>290</v>
      </c>
      <c r="F1472">
        <v>3513</v>
      </c>
      <c r="G1472">
        <v>3705</v>
      </c>
      <c r="H1472" t="s">
        <v>125</v>
      </c>
      <c r="I1472" t="s">
        <v>125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262</v>
      </c>
      <c r="D1473" t="s">
        <v>367</v>
      </c>
      <c r="E1473" t="s">
        <v>290</v>
      </c>
      <c r="F1473">
        <v>29005</v>
      </c>
      <c r="G1473">
        <v>30501</v>
      </c>
      <c r="H1473">
        <v>29217</v>
      </c>
      <c r="I1473">
        <v>19833</v>
      </c>
      <c r="J1473">
        <v>19524</v>
      </c>
      <c r="K1473">
        <v>18955</v>
      </c>
    </row>
    <row r="1474" spans="2:11" x14ac:dyDescent="0.2">
      <c r="B1474" t="s">
        <v>3</v>
      </c>
      <c r="C1474" s="2" t="s">
        <v>113</v>
      </c>
      <c r="D1474" t="s">
        <v>114</v>
      </c>
      <c r="E1474" t="s">
        <v>292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 x14ac:dyDescent="0.2">
      <c r="B1475" t="s">
        <v>3</v>
      </c>
      <c r="C1475" s="2" t="s">
        <v>115</v>
      </c>
      <c r="D1475" t="s">
        <v>116</v>
      </c>
      <c r="E1475" t="s">
        <v>291</v>
      </c>
      <c r="F1475">
        <v>33296</v>
      </c>
      <c r="G1475">
        <v>35942</v>
      </c>
      <c r="H1475">
        <v>33660</v>
      </c>
      <c r="I1475">
        <v>29181</v>
      </c>
      <c r="J1475">
        <v>28844</v>
      </c>
      <c r="K1475">
        <v>29949</v>
      </c>
    </row>
    <row r="1476" spans="2:11" x14ac:dyDescent="0.2">
      <c r="B1476" t="s">
        <v>3</v>
      </c>
      <c r="C1476" s="2" t="s">
        <v>117</v>
      </c>
      <c r="D1476" t="s">
        <v>118</v>
      </c>
      <c r="E1476" t="s">
        <v>292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129</v>
      </c>
      <c r="D1477" t="s">
        <v>127</v>
      </c>
      <c r="E1477" t="s">
        <v>292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 x14ac:dyDescent="0.2">
      <c r="B1478" t="s">
        <v>426</v>
      </c>
      <c r="C1478" s="2" t="s">
        <v>101</v>
      </c>
      <c r="D1478" t="s">
        <v>416</v>
      </c>
      <c r="E1478" t="s">
        <v>291</v>
      </c>
      <c r="F1478">
        <v>109127</v>
      </c>
      <c r="G1478">
        <v>171493</v>
      </c>
      <c r="H1478">
        <v>218322</v>
      </c>
      <c r="I1478">
        <v>387910</v>
      </c>
      <c r="J1478">
        <v>205088</v>
      </c>
      <c r="K1478">
        <v>415788</v>
      </c>
    </row>
    <row r="1479" spans="2:11" x14ac:dyDescent="0.2">
      <c r="B1479" t="s">
        <v>426</v>
      </c>
      <c r="C1479" s="2" t="s">
        <v>78</v>
      </c>
      <c r="D1479" t="s">
        <v>415</v>
      </c>
      <c r="E1479" t="s">
        <v>291</v>
      </c>
      <c r="F1479">
        <v>257761</v>
      </c>
      <c r="G1479">
        <v>248216</v>
      </c>
      <c r="H1479">
        <v>249121</v>
      </c>
      <c r="I1479">
        <v>297520</v>
      </c>
      <c r="J1479">
        <v>230159</v>
      </c>
      <c r="K1479">
        <v>223859</v>
      </c>
    </row>
    <row r="1481" spans="2:11" x14ac:dyDescent="0.2">
      <c r="B1481" t="s">
        <v>458</v>
      </c>
      <c r="C1481" s="2" t="s">
        <v>368</v>
      </c>
      <c r="D1481" t="s">
        <v>369</v>
      </c>
    </row>
  </sheetData>
  <sheetProtection algorithmName="SHA-512" hashValue="UulZiREWQdIyuDR7IYH+fMFwUmDOwt+wHrPWZwmBOegok05C/rrQFvnCDfabTgdt5eOC6RGft+4PzaAeScEtlg==" saltValue="gUDKqWU/v0FKPHESHlKOLw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352</v>
      </c>
    </row>
    <row r="2" spans="1:12" x14ac:dyDescent="0.2">
      <c r="A2" t="str">
        <f>Summary!A2</f>
        <v xml:space="preserve">2ND Quarter </v>
      </c>
    </row>
    <row r="4" spans="1:12" ht="13.5" thickBot="1" x14ac:dyDescent="0.25"/>
    <row r="5" spans="1:12" x14ac:dyDescent="0.2">
      <c r="B5" s="57" t="s">
        <v>4</v>
      </c>
      <c r="C5" s="154" t="s">
        <v>450</v>
      </c>
      <c r="D5" s="155"/>
      <c r="E5" s="154" t="s">
        <v>420</v>
      </c>
      <c r="F5" s="155"/>
      <c r="G5" s="154" t="s">
        <v>435</v>
      </c>
      <c r="H5" s="155"/>
      <c r="I5" s="154" t="s">
        <v>451</v>
      </c>
      <c r="J5" s="155"/>
      <c r="K5" s="154" t="s">
        <v>457</v>
      </c>
      <c r="L5" s="155"/>
    </row>
    <row r="6" spans="1:12" x14ac:dyDescent="0.2">
      <c r="B6" s="58"/>
      <c r="C6" s="49" t="s">
        <v>410</v>
      </c>
      <c r="D6" s="48" t="s">
        <v>355</v>
      </c>
      <c r="E6" s="49" t="s">
        <v>411</v>
      </c>
      <c r="F6" s="48" t="s">
        <v>355</v>
      </c>
      <c r="G6" s="49" t="s">
        <v>410</v>
      </c>
      <c r="H6" s="48" t="s">
        <v>355</v>
      </c>
      <c r="I6" s="49" t="s">
        <v>410</v>
      </c>
      <c r="J6" s="48" t="s">
        <v>355</v>
      </c>
      <c r="K6" s="49" t="s">
        <v>410</v>
      </c>
      <c r="L6" s="59" t="s">
        <v>355</v>
      </c>
    </row>
    <row r="7" spans="1:12" ht="17.25" customHeight="1" x14ac:dyDescent="0.2">
      <c r="B7" s="60" t="s">
        <v>353</v>
      </c>
      <c r="C7" s="36"/>
      <c r="D7" s="35"/>
      <c r="E7" s="36"/>
      <c r="F7" s="35"/>
      <c r="G7" s="36"/>
      <c r="H7" s="35"/>
      <c r="I7" s="36"/>
      <c r="J7" s="35"/>
      <c r="K7" s="36"/>
      <c r="L7" s="61"/>
    </row>
    <row r="8" spans="1:12" ht="16.5" customHeight="1" x14ac:dyDescent="0.2">
      <c r="B8" s="62" t="s">
        <v>2</v>
      </c>
      <c r="C8" s="121">
        <f>ROUND('Total Billings'!D16/1000000,1)</f>
        <v>34.1</v>
      </c>
      <c r="D8" s="122">
        <f>ROUND('Total Collections'!D16/1000000,1)</f>
        <v>23.3</v>
      </c>
      <c r="E8" s="121">
        <f>ROUND('Total Billings'!E16/1000000,1)</f>
        <v>30.7</v>
      </c>
      <c r="F8" s="122">
        <f>ROUND('Total Collections'!E16/1000000,1)</f>
        <v>21.9</v>
      </c>
      <c r="G8" s="121">
        <f>ROUND('Total Billings'!F16/1000000,1)</f>
        <v>24.9</v>
      </c>
      <c r="H8" s="122">
        <f>ROUND('Total Collections'!F16/1000000,1)</f>
        <v>16.3</v>
      </c>
      <c r="I8" s="121">
        <f>ROUND('Total Billings'!G16/1000000,1)</f>
        <v>22.7</v>
      </c>
      <c r="J8" s="122">
        <f>ROUND('Total Collections'!G16/1000000,1)</f>
        <v>19</v>
      </c>
      <c r="K8" s="121">
        <f>ROUND('Total Billings'!H16/1000000,1)</f>
        <v>17.5</v>
      </c>
      <c r="L8" s="123">
        <f>ROUND('Total Collections'!H16/1000000,1)</f>
        <v>9.6</v>
      </c>
    </row>
    <row r="9" spans="1:12" ht="16.5" customHeight="1" x14ac:dyDescent="0.2">
      <c r="B9" s="62" t="s">
        <v>296</v>
      </c>
      <c r="C9" s="121">
        <f>ROUND('Total Billings'!D17/1000000,1)</f>
        <v>15.5</v>
      </c>
      <c r="D9" s="124">
        <f>ROUND('Total Collections'!D17/1000000,1)</f>
        <v>9.4</v>
      </c>
      <c r="E9" s="121">
        <f>ROUND('Total Billings'!E17/1000000,1)</f>
        <v>14.9</v>
      </c>
      <c r="F9" s="124">
        <f>ROUND('Total Collections'!E17/1000000,1)</f>
        <v>9.6</v>
      </c>
      <c r="G9" s="121">
        <f>ROUND('Total Billings'!F17/1000000,1)</f>
        <v>14.2</v>
      </c>
      <c r="H9" s="124">
        <f>ROUND('Total Collections'!F17/1000000,1)</f>
        <v>6.8</v>
      </c>
      <c r="I9" s="121">
        <f>ROUND('Total Billings'!G17/1000000,1)</f>
        <v>14.3</v>
      </c>
      <c r="J9" s="122">
        <f>ROUND('Total Collections'!G17/1000000,1)</f>
        <v>7.3</v>
      </c>
      <c r="K9" s="121">
        <f>ROUND('Total Billings'!H17/1000000,1)</f>
        <v>15.7</v>
      </c>
      <c r="L9" s="123">
        <f>ROUND('Total Collections'!H17/1000000,1)</f>
        <v>4.3</v>
      </c>
    </row>
    <row r="10" spans="1:12" ht="17.25" customHeight="1" x14ac:dyDescent="0.2">
      <c r="B10" s="62" t="s">
        <v>1</v>
      </c>
      <c r="C10" s="121">
        <f>ROUND('Total Billings'!D15/1000000,1)</f>
        <v>62.5</v>
      </c>
      <c r="D10" s="124">
        <f>ROUND('Total Collections'!D15/1000000,1)</f>
        <v>28.3</v>
      </c>
      <c r="E10" s="121">
        <f>ROUND('Total Billings'!E15/1000000,1)</f>
        <v>57.2</v>
      </c>
      <c r="F10" s="124">
        <f>ROUND('Total Collections'!E15/1000000,1)</f>
        <v>26.4</v>
      </c>
      <c r="G10" s="121">
        <f>ROUND('Total Billings'!F15/1000000,1)</f>
        <v>50.4</v>
      </c>
      <c r="H10" s="124">
        <f>ROUND('Total Collections'!F15/1000000,1)</f>
        <v>21.6</v>
      </c>
      <c r="I10" s="121">
        <f>ROUND('Total Billings'!G15/1000000,1)</f>
        <v>44.4</v>
      </c>
      <c r="J10" s="122">
        <f>ROUND('Total Collections'!G15/1000000,1)</f>
        <v>20.7</v>
      </c>
      <c r="K10" s="121">
        <f>ROUND('Total Billings'!H15/1000000,1)</f>
        <v>22.3</v>
      </c>
      <c r="L10" s="123">
        <f>ROUND('Total Collections'!H15/1000000,1)</f>
        <v>8.1999999999999993</v>
      </c>
    </row>
    <row r="11" spans="1:12" ht="17.25" customHeight="1" x14ac:dyDescent="0.2">
      <c r="B11" s="138" t="s">
        <v>426</v>
      </c>
      <c r="C11" s="121">
        <f>ROUND('Total Billings'!D18/1000000,1)</f>
        <v>11.3</v>
      </c>
      <c r="D11" s="124">
        <f>ROUND('Total Collections'!D18/1000000,1)</f>
        <v>6.1</v>
      </c>
      <c r="E11" s="121">
        <f>ROUND('Total Billings'!E18/1000000,1)</f>
        <v>10.3</v>
      </c>
      <c r="F11" s="124">
        <f>ROUND('Total Collections'!E18/1000000,1)</f>
        <v>5.9</v>
      </c>
      <c r="G11" s="121">
        <f>ROUND('Total Billings'!F18/1000000,1)</f>
        <v>9.4</v>
      </c>
      <c r="H11" s="124">
        <f>ROUND('Total Collections'!F18/1000000,1)</f>
        <v>5.3</v>
      </c>
      <c r="I11" s="121">
        <f>ROUND('Total Billings'!G18/1000000,1)</f>
        <v>10.6</v>
      </c>
      <c r="J11" s="124">
        <f>ROUND('Total Collections'!G18/1000000,1)</f>
        <v>5.7</v>
      </c>
      <c r="K11" s="121">
        <f>ROUND('Total Billings'!H18/1000000,1)</f>
        <v>12</v>
      </c>
      <c r="L11" s="123">
        <f>ROUND('Total Collections'!H18/1000000,1)</f>
        <v>4.5</v>
      </c>
    </row>
    <row r="12" spans="1:12" ht="15.75" customHeight="1" x14ac:dyDescent="0.2">
      <c r="B12" s="60" t="s">
        <v>5</v>
      </c>
      <c r="C12" s="125">
        <f>SUM(C8:C11)</f>
        <v>123.39999999999999</v>
      </c>
      <c r="D12" s="126">
        <f t="shared" ref="D12:L12" si="0">SUM(D8:D11)</f>
        <v>67.099999999999994</v>
      </c>
      <c r="E12" s="125">
        <f t="shared" si="0"/>
        <v>113.10000000000001</v>
      </c>
      <c r="F12" s="126">
        <f t="shared" si="0"/>
        <v>63.8</v>
      </c>
      <c r="G12" s="125">
        <f t="shared" si="0"/>
        <v>98.9</v>
      </c>
      <c r="H12" s="126">
        <f t="shared" si="0"/>
        <v>50</v>
      </c>
      <c r="I12" s="125">
        <f t="shared" si="0"/>
        <v>92</v>
      </c>
      <c r="J12" s="126">
        <f t="shared" si="0"/>
        <v>52.7</v>
      </c>
      <c r="K12" s="125">
        <f t="shared" si="0"/>
        <v>67.5</v>
      </c>
      <c r="L12" s="127">
        <f t="shared" si="0"/>
        <v>26.599999999999998</v>
      </c>
    </row>
    <row r="13" spans="1:12" ht="17.25" customHeight="1" x14ac:dyDescent="0.2">
      <c r="B13" s="63" t="s">
        <v>354</v>
      </c>
      <c r="C13" s="128"/>
      <c r="D13" s="129"/>
      <c r="E13" s="128"/>
      <c r="F13" s="129"/>
      <c r="G13" s="128"/>
      <c r="H13" s="129"/>
      <c r="I13" s="128"/>
      <c r="J13" s="130"/>
      <c r="K13" s="128"/>
      <c r="L13" s="131"/>
    </row>
    <row r="14" spans="1:12" ht="18" customHeight="1" x14ac:dyDescent="0.2">
      <c r="B14" s="64" t="s">
        <v>2</v>
      </c>
      <c r="C14" s="132">
        <f>ROUND('Total Billings'!D7/1000000,1)</f>
        <v>17.8</v>
      </c>
      <c r="D14" s="129">
        <f>ROUND('Total Collections'!D7/1000000,1)</f>
        <v>10.8</v>
      </c>
      <c r="E14" s="132">
        <f>ROUND('Total Billings'!E7/1000000,1)</f>
        <v>19.899999999999999</v>
      </c>
      <c r="F14" s="129">
        <f>ROUND('Total Collections'!E7/1000000,1)</f>
        <v>10.8</v>
      </c>
      <c r="G14" s="132">
        <f>ROUND('Total Billings'!F7/1000000,1)</f>
        <v>16.2</v>
      </c>
      <c r="H14" s="129">
        <f>ROUND('Total Collections'!F7/1000000,1)</f>
        <v>8</v>
      </c>
      <c r="I14" s="132">
        <f>ROUND('Total Billings'!G7/1000000,1)</f>
        <v>18.399999999999999</v>
      </c>
      <c r="J14" s="130">
        <f>ROUND('Total Collections'!G7/1000000,1)</f>
        <v>9.9</v>
      </c>
      <c r="K14" s="132">
        <f>ROUND('Total Billings'!H7/1000000,1)</f>
        <v>14.4</v>
      </c>
      <c r="L14" s="131">
        <f>ROUND('Total Collections'!H7/1000000,1)</f>
        <v>4.7</v>
      </c>
    </row>
    <row r="15" spans="1:12" ht="18.75" customHeight="1" x14ac:dyDescent="0.2">
      <c r="B15" s="64" t="s">
        <v>296</v>
      </c>
      <c r="C15" s="132">
        <f>ROUND('Total Billings'!D8/1000000,1)</f>
        <v>5.0999999999999996</v>
      </c>
      <c r="D15" s="129">
        <f>ROUND('Total Collections'!D8/1000000,1)</f>
        <v>2.1</v>
      </c>
      <c r="E15" s="132">
        <f>ROUND('Total Billings'!E8/1000000,1)</f>
        <v>4.9000000000000004</v>
      </c>
      <c r="F15" s="129">
        <f>ROUND('Total Collections'!E8/1000000,1)</f>
        <v>2.2999999999999998</v>
      </c>
      <c r="G15" s="132">
        <f>ROUND('Total Billings'!F8/1000000,1)</f>
        <v>5.9</v>
      </c>
      <c r="H15" s="129">
        <f>ROUND('Total Collections'!F8/1000000,1)</f>
        <v>1.9</v>
      </c>
      <c r="I15" s="132">
        <f>ROUND('Total Billings'!G8/1000000,1)</f>
        <v>5.0999999999999996</v>
      </c>
      <c r="J15" s="130">
        <f>ROUND('Total Collections'!G8/1000000,1)</f>
        <v>2.9</v>
      </c>
      <c r="K15" s="132">
        <f>ROUND('Total Billings'!H8/1000000,1)</f>
        <v>3.2</v>
      </c>
      <c r="L15" s="131">
        <f>ROUND('Total Collections'!H8/1000000,1)</f>
        <v>2.4</v>
      </c>
    </row>
    <row r="16" spans="1:12" ht="15.75" customHeight="1" x14ac:dyDescent="0.2">
      <c r="B16" s="64" t="s">
        <v>1</v>
      </c>
      <c r="C16" s="132">
        <f>ROUND('Total Billings'!D6/1000000,1)</f>
        <v>7.4</v>
      </c>
      <c r="D16" s="129">
        <f>ROUND('Total Collections'!D6/1000000,1)</f>
        <v>2.7</v>
      </c>
      <c r="E16" s="132">
        <f>ROUND('Total Billings'!E6/1000000,1)</f>
        <v>6.8</v>
      </c>
      <c r="F16" s="129">
        <f>ROUND('Total Collections'!E6/1000000,1)</f>
        <v>2.1</v>
      </c>
      <c r="G16" s="132">
        <f>ROUND('Total Billings'!F6/1000000,1)</f>
        <v>7.2</v>
      </c>
      <c r="H16" s="129">
        <f>ROUND('Total Collections'!F6/1000000,1)</f>
        <v>1.8</v>
      </c>
      <c r="I16" s="132">
        <f>ROUND('Total Billings'!G6/1000000,1)</f>
        <v>5.6</v>
      </c>
      <c r="J16" s="130">
        <f>ROUND('Total Collections'!G6/1000000,1)</f>
        <v>2</v>
      </c>
      <c r="K16" s="132">
        <f>ROUND('Total Billings'!H6/1000000,1)</f>
        <v>1.9</v>
      </c>
      <c r="L16" s="131">
        <f>ROUND('Total Collections'!H6/1000000,1)</f>
        <v>0.1</v>
      </c>
    </row>
    <row r="17" spans="2:12" ht="15.75" customHeight="1" x14ac:dyDescent="0.2">
      <c r="B17" s="139" t="s">
        <v>426</v>
      </c>
      <c r="C17" s="132">
        <f>ROUND('Total Billings'!D9/1000000,1)</f>
        <v>6.4</v>
      </c>
      <c r="D17" s="129">
        <f>ROUND('Total Collections'!D9/1000000,1)</f>
        <v>1</v>
      </c>
      <c r="E17" s="132">
        <f>ROUND('Total Billings'!E9/1000000,1)</f>
        <v>2.1</v>
      </c>
      <c r="F17" s="129">
        <f>ROUND('Total Collections'!E9/1000000,1)</f>
        <v>2.9</v>
      </c>
      <c r="G17" s="132">
        <f>ROUND('Total Billings'!F9/1000000,1)</f>
        <v>2.2999999999999998</v>
      </c>
      <c r="H17" s="129">
        <f>ROUND('Total Collections'!F9/1000000,1)</f>
        <v>3.6</v>
      </c>
      <c r="I17" s="132">
        <f>ROUND('Total Billings'!G9/1000000,1)</f>
        <v>6.4</v>
      </c>
      <c r="J17" s="129">
        <f>ROUND('Total Collections'!G9/1000000,1)</f>
        <v>5.3</v>
      </c>
      <c r="K17" s="132">
        <f>ROUND('Total Billings'!H9/1000000,1)</f>
        <v>4.8</v>
      </c>
      <c r="L17" s="131">
        <f>ROUND('Total Collections'!H9/1000000,1)</f>
        <v>4.5</v>
      </c>
    </row>
    <row r="18" spans="2:12" ht="18" customHeight="1" thickBot="1" x14ac:dyDescent="0.25">
      <c r="B18" s="65" t="s">
        <v>5</v>
      </c>
      <c r="C18" s="133">
        <f>SUM(C14:C17)</f>
        <v>36.699999999999996</v>
      </c>
      <c r="D18" s="134">
        <f t="shared" ref="D18:L18" si="1">SUM(D14:D17)</f>
        <v>16.600000000000001</v>
      </c>
      <c r="E18" s="133">
        <f t="shared" si="1"/>
        <v>33.699999999999996</v>
      </c>
      <c r="F18" s="134">
        <f t="shared" si="1"/>
        <v>18.100000000000001</v>
      </c>
      <c r="G18" s="133">
        <f t="shared" si="1"/>
        <v>31.6</v>
      </c>
      <c r="H18" s="134">
        <f t="shared" si="1"/>
        <v>15.3</v>
      </c>
      <c r="I18" s="133">
        <f t="shared" si="1"/>
        <v>35.5</v>
      </c>
      <c r="J18" s="134">
        <f t="shared" si="1"/>
        <v>20.100000000000001</v>
      </c>
      <c r="K18" s="133">
        <f t="shared" si="1"/>
        <v>24.3</v>
      </c>
      <c r="L18" s="135">
        <f t="shared" si="1"/>
        <v>11.7</v>
      </c>
    </row>
    <row r="20" spans="2:12" x14ac:dyDescent="0.2">
      <c r="B20" t="str">
        <f>Summary!F2</f>
        <v>Data as of 7/08/2016</v>
      </c>
      <c r="C20" s="37"/>
    </row>
    <row r="21" spans="2:12" x14ac:dyDescent="0.2">
      <c r="B21" t="s">
        <v>341</v>
      </c>
    </row>
    <row r="22" spans="2:12" x14ac:dyDescent="0.2">
      <c r="B22" t="s">
        <v>356</v>
      </c>
    </row>
    <row r="27" spans="2:12" x14ac:dyDescent="0.2">
      <c r="B27" t="s">
        <v>446</v>
      </c>
    </row>
  </sheetData>
  <sheetProtection algorithmName="SHA-512" hashValue="d8b6uc3AGvaW8dOSu6rWgJdnsLWQ4YvdwphnmqHskd9rsD7LZ3Ff7u8FKSndzCvRr+lseA3hgGHOJqp/Bw5uLA==" saltValue="CePQ3vyKfBfmlvG1UjaQ/g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338</v>
      </c>
    </row>
    <row r="2" spans="1:12" x14ac:dyDescent="0.2">
      <c r="A2" t="str">
        <f>Summary!A2</f>
        <v xml:space="preserve">2ND Quarter </v>
      </c>
    </row>
    <row r="4" spans="1:12" x14ac:dyDescent="0.2">
      <c r="B4" s="7" t="s">
        <v>299</v>
      </c>
    </row>
    <row r="5" spans="1:12" x14ac:dyDescent="0.2">
      <c r="B5" s="112" t="s">
        <v>4</v>
      </c>
      <c r="C5" s="113" t="str">
        <f>'Total Collections'!C5</f>
        <v>FY2011</v>
      </c>
      <c r="D5" s="113" t="str">
        <f>'Total Collections'!D5</f>
        <v>FY2012</v>
      </c>
      <c r="E5" s="113" t="str">
        <f>'Total Collections'!E5</f>
        <v>FY2013</v>
      </c>
      <c r="F5" s="113" t="str">
        <f>'Total Collections'!F5</f>
        <v>FY2014</v>
      </c>
      <c r="G5" s="113" t="str">
        <f>'Total Collections'!G5</f>
        <v>FY2015</v>
      </c>
      <c r="H5" s="112" t="str">
        <f>'Total Collections'!H5</f>
        <v>FY2016</v>
      </c>
    </row>
    <row r="6" spans="1:12" x14ac:dyDescent="0.2">
      <c r="B6" s="112" t="str">
        <f>'Total Collections'!B6</f>
        <v>Air Force</v>
      </c>
      <c r="C6" s="40">
        <f>ROUND('Total Collections'!C6/1000000,1)</f>
        <v>4.5999999999999996</v>
      </c>
      <c r="D6" s="40">
        <f>ROUND('Total Collections'!D6/1000000,1)</f>
        <v>2.7</v>
      </c>
      <c r="E6" s="40">
        <f>ROUND('Total Collections'!E6/1000000,1)</f>
        <v>2.1</v>
      </c>
      <c r="F6" s="40">
        <f>ROUND('Total Collections'!F6/1000000,1)</f>
        <v>1.8</v>
      </c>
      <c r="G6" s="40">
        <f>ROUND('Total Collections'!G6/1000000,1)</f>
        <v>2</v>
      </c>
      <c r="H6" s="40">
        <f>ROUND('Total Collections'!H6/1000000,1)</f>
        <v>0.1</v>
      </c>
      <c r="J6" s="12"/>
      <c r="K6" s="13"/>
      <c r="L6" s="7"/>
    </row>
    <row r="7" spans="1:12" x14ac:dyDescent="0.2">
      <c r="B7" s="112" t="str">
        <f>'Total Collections'!B7</f>
        <v>Army</v>
      </c>
      <c r="C7" s="40">
        <f>ROUND('Total Collections'!C7/1000000,1)</f>
        <v>11.4</v>
      </c>
      <c r="D7" s="40">
        <f>ROUND('Total Collections'!D7/1000000,1)</f>
        <v>10.8</v>
      </c>
      <c r="E7" s="40">
        <f>ROUND('Total Collections'!E7/1000000,1)</f>
        <v>10.8</v>
      </c>
      <c r="F7" s="40">
        <f>ROUND('Total Collections'!F7/1000000,1)</f>
        <v>8</v>
      </c>
      <c r="G7" s="40">
        <f>ROUND('Total Collections'!G7/1000000,1)</f>
        <v>9.9</v>
      </c>
      <c r="H7" s="40">
        <f>ROUND('Total Collections'!H7/1000000,1)</f>
        <v>4.7</v>
      </c>
      <c r="K7" s="1"/>
      <c r="L7" s="22"/>
    </row>
    <row r="8" spans="1:12" x14ac:dyDescent="0.2">
      <c r="B8" s="117" t="s">
        <v>3</v>
      </c>
      <c r="C8" s="40">
        <f>ROUND('Total Collections'!C8/1000000,1)</f>
        <v>2.4</v>
      </c>
      <c r="D8" s="40">
        <f>ROUND('Total Collections'!D8/1000000,1)</f>
        <v>2.1</v>
      </c>
      <c r="E8" s="40">
        <f>ROUND('Total Collections'!E8/1000000,1)</f>
        <v>2.2999999999999998</v>
      </c>
      <c r="F8" s="40">
        <f>ROUND('Total Collections'!F8/1000000,1)</f>
        <v>1.9</v>
      </c>
      <c r="G8" s="40">
        <f>ROUND('Total Collections'!G8/1000000,1)</f>
        <v>2.9</v>
      </c>
      <c r="H8" s="40">
        <f>ROUND('Total Collections'!H8/1000000,1)</f>
        <v>2.4</v>
      </c>
      <c r="J8" s="12"/>
      <c r="K8" s="13"/>
      <c r="L8" s="7"/>
    </row>
    <row r="9" spans="1:12" x14ac:dyDescent="0.2">
      <c r="B9" s="112" t="str">
        <f>'Total Collections'!B9</f>
        <v>NCR MD</v>
      </c>
      <c r="C9" s="40">
        <f>ROUND('Total Collections'!C9/1000000,1)</f>
        <v>1.2</v>
      </c>
      <c r="D9" s="40">
        <f>ROUND('Total Collections'!D9/1000000,1)</f>
        <v>1</v>
      </c>
      <c r="E9" s="40">
        <f>ROUND('Total Collections'!E9/1000000,1)</f>
        <v>2.9</v>
      </c>
      <c r="F9" s="40">
        <f>ROUND('Total Collections'!F9/1000000,1)</f>
        <v>3.6</v>
      </c>
      <c r="G9" s="40">
        <f>ROUND('Total Collections'!G9/1000000,1)</f>
        <v>5.3</v>
      </c>
      <c r="H9" s="40">
        <f>ROUND('Total Collections'!H9/1000000,1)</f>
        <v>4.5</v>
      </c>
      <c r="J9" s="12"/>
      <c r="K9" s="13"/>
      <c r="L9" s="7"/>
    </row>
    <row r="10" spans="1:12" x14ac:dyDescent="0.2">
      <c r="B10" s="114" t="s">
        <v>5</v>
      </c>
      <c r="C10" s="115">
        <f t="shared" ref="C10:H10" si="0">SUM(C6:C9)</f>
        <v>19.599999999999998</v>
      </c>
      <c r="D10" s="115">
        <f t="shared" si="0"/>
        <v>16.600000000000001</v>
      </c>
      <c r="E10" s="115">
        <f t="shared" si="0"/>
        <v>18.099999999999998</v>
      </c>
      <c r="F10" s="115">
        <f t="shared" si="0"/>
        <v>15.3</v>
      </c>
      <c r="G10" s="115">
        <f t="shared" si="0"/>
        <v>20.100000000000001</v>
      </c>
      <c r="H10" s="115">
        <f t="shared" si="0"/>
        <v>11.7</v>
      </c>
      <c r="J10" s="12"/>
      <c r="L10" s="7"/>
    </row>
    <row r="11" spans="1:12" x14ac:dyDescent="0.2">
      <c r="J11" s="12"/>
    </row>
    <row r="12" spans="1:12" x14ac:dyDescent="0.2">
      <c r="B12" s="7" t="s">
        <v>300</v>
      </c>
      <c r="J12" s="12"/>
    </row>
    <row r="13" spans="1:12" x14ac:dyDescent="0.2">
      <c r="B13" s="112" t="s">
        <v>4</v>
      </c>
      <c r="C13" s="113" t="str">
        <f>'Total Collections'!C14</f>
        <v>FY2011</v>
      </c>
      <c r="D13" s="113" t="str">
        <f>'Total Collections'!D14</f>
        <v>FY2012</v>
      </c>
      <c r="E13" s="113" t="str">
        <f>'Total Collections'!E14</f>
        <v>FY2013</v>
      </c>
      <c r="F13" s="113" t="str">
        <f>'Total Collections'!F14</f>
        <v>FY2014</v>
      </c>
      <c r="G13" s="113" t="str">
        <f>'Total Collections'!G14</f>
        <v>FY2015</v>
      </c>
      <c r="H13" s="112" t="str">
        <f>'Total Collections'!H5</f>
        <v>FY2016</v>
      </c>
      <c r="I13" s="12"/>
    </row>
    <row r="14" spans="1:12" x14ac:dyDescent="0.2">
      <c r="B14" s="112" t="str">
        <f>'Total Collections'!B15</f>
        <v>Air Force</v>
      </c>
      <c r="C14" s="40">
        <f>ROUND('Total Collections'!C15/1000000,1)</f>
        <v>37.6</v>
      </c>
      <c r="D14" s="40">
        <f>ROUND('Total Collections'!D15/1000000,1)</f>
        <v>28.3</v>
      </c>
      <c r="E14" s="40">
        <f>ROUND('Total Collections'!E15/1000000,1)</f>
        <v>26.4</v>
      </c>
      <c r="F14" s="40">
        <f>ROUND('Total Collections'!F15/1000000,1)</f>
        <v>21.6</v>
      </c>
      <c r="G14" s="40">
        <f>ROUND('Total Collections'!G15/1000000,1)</f>
        <v>20.7</v>
      </c>
      <c r="H14" s="40">
        <f>ROUND('Total Collections'!H15/1000000,1)</f>
        <v>8.1999999999999993</v>
      </c>
      <c r="J14" s="12"/>
      <c r="K14" s="13"/>
    </row>
    <row r="15" spans="1:12" x14ac:dyDescent="0.2">
      <c r="B15" s="112" t="str">
        <f>'Total Collections'!B16</f>
        <v>Army</v>
      </c>
      <c r="C15" s="40">
        <f>ROUND('Total Collections'!C16/1000000,1)</f>
        <v>23.7</v>
      </c>
      <c r="D15" s="40">
        <f>ROUND('Total Collections'!D16/1000000,1)</f>
        <v>23.3</v>
      </c>
      <c r="E15" s="40">
        <f>ROUND('Total Collections'!E16/1000000,1)</f>
        <v>21.9</v>
      </c>
      <c r="F15" s="40">
        <f>ROUND('Total Collections'!F16/1000000,1)</f>
        <v>16.3</v>
      </c>
      <c r="G15" s="40">
        <f>ROUND('Total Collections'!G16/1000000,1)</f>
        <v>19</v>
      </c>
      <c r="H15" s="40">
        <f>ROUND('Total Collections'!H16/1000000,1)</f>
        <v>9.6</v>
      </c>
      <c r="J15" s="12"/>
      <c r="K15" s="13"/>
    </row>
    <row r="16" spans="1:12" x14ac:dyDescent="0.2">
      <c r="B16" s="117" t="s">
        <v>3</v>
      </c>
      <c r="C16" s="40">
        <f>ROUND('Total Collections'!C17/1000000,1)</f>
        <v>11.3</v>
      </c>
      <c r="D16" s="40">
        <f>ROUND('Total Collections'!D17/1000000,1)</f>
        <v>9.4</v>
      </c>
      <c r="E16" s="40">
        <f>ROUND('Total Collections'!E17/1000000,1)</f>
        <v>9.6</v>
      </c>
      <c r="F16" s="40">
        <f>ROUND('Total Collections'!F17/1000000,1)</f>
        <v>6.8</v>
      </c>
      <c r="G16" s="40">
        <f>ROUND('Total Collections'!G17/1000000,1)</f>
        <v>7.3</v>
      </c>
      <c r="H16" s="40">
        <f>ROUND('Total Collections'!H17/1000000,1)</f>
        <v>4.3</v>
      </c>
      <c r="J16" s="12"/>
      <c r="K16" s="13"/>
    </row>
    <row r="17" spans="1:11" x14ac:dyDescent="0.2">
      <c r="B17" s="112" t="str">
        <f>'Total Collections'!B18</f>
        <v>NCR MD</v>
      </c>
      <c r="C17" s="40">
        <f>ROUND('Total Collections'!C18/1000000,1)</f>
        <v>4.8</v>
      </c>
      <c r="D17" s="40">
        <f>ROUND('Total Collections'!D18/1000000,1)</f>
        <v>6.1</v>
      </c>
      <c r="E17" s="40">
        <f>ROUND('Total Collections'!E18/1000000,1)</f>
        <v>5.9</v>
      </c>
      <c r="F17" s="40">
        <f>ROUND('Total Collections'!F18/1000000,1)</f>
        <v>5.3</v>
      </c>
      <c r="G17" s="40">
        <f>ROUND('Total Collections'!G18/1000000,1)</f>
        <v>5.7</v>
      </c>
      <c r="H17" s="40">
        <f>ROUND('Total Collections'!H18/1000000,1)</f>
        <v>4.5</v>
      </c>
      <c r="J17" s="12"/>
      <c r="K17" s="13"/>
    </row>
    <row r="18" spans="1:11" x14ac:dyDescent="0.2">
      <c r="B18" s="114" t="s">
        <v>5</v>
      </c>
      <c r="C18" s="115">
        <f t="shared" ref="C18:H18" si="1">SUM(C14:C17)</f>
        <v>77.399999999999991</v>
      </c>
      <c r="D18" s="115">
        <f t="shared" si="1"/>
        <v>67.099999999999994</v>
      </c>
      <c r="E18" s="115">
        <f t="shared" si="1"/>
        <v>63.8</v>
      </c>
      <c r="F18" s="115">
        <f t="shared" si="1"/>
        <v>50</v>
      </c>
      <c r="G18" s="115">
        <f t="shared" si="1"/>
        <v>52.7</v>
      </c>
      <c r="H18" s="115">
        <f t="shared" si="1"/>
        <v>26.599999999999998</v>
      </c>
      <c r="J18" s="12"/>
    </row>
    <row r="19" spans="1:11" x14ac:dyDescent="0.2">
      <c r="J19" s="12"/>
    </row>
    <row r="20" spans="1:11" ht="16.5" customHeight="1" x14ac:dyDescent="0.2">
      <c r="A20" s="3"/>
      <c r="B20" s="156" t="s">
        <v>336</v>
      </c>
      <c r="C20" s="157"/>
      <c r="D20" s="157"/>
      <c r="E20" s="157"/>
      <c r="F20" s="157"/>
      <c r="G20" s="157"/>
      <c r="H20" s="157"/>
    </row>
    <row r="21" spans="1:11" x14ac:dyDescent="0.2">
      <c r="A21" s="3"/>
      <c r="B21" s="112" t="s">
        <v>4</v>
      </c>
      <c r="C21" s="113" t="str">
        <f>C13</f>
        <v>FY2011</v>
      </c>
      <c r="D21" s="113" t="str">
        <f>D13</f>
        <v>FY2012</v>
      </c>
      <c r="E21" s="113" t="str">
        <f>E13</f>
        <v>FY2013</v>
      </c>
      <c r="F21" s="113" t="str">
        <f>F13</f>
        <v>FY2014</v>
      </c>
      <c r="G21" s="113" t="str">
        <f>G13</f>
        <v>FY2015</v>
      </c>
      <c r="H21" s="112" t="str">
        <f>'Total Collections'!H5</f>
        <v>FY2016</v>
      </c>
    </row>
    <row r="22" spans="1:11" x14ac:dyDescent="0.2">
      <c r="A22" s="3"/>
      <c r="B22" s="112" t="str">
        <f>B6</f>
        <v>Air Force</v>
      </c>
      <c r="C22" s="40">
        <f t="shared" ref="C22:H22" si="2">C6+C14</f>
        <v>42.2</v>
      </c>
      <c r="D22" s="40">
        <f t="shared" si="2"/>
        <v>31</v>
      </c>
      <c r="E22" s="40">
        <f t="shared" si="2"/>
        <v>28.5</v>
      </c>
      <c r="F22" s="40">
        <f t="shared" si="2"/>
        <v>23.400000000000002</v>
      </c>
      <c r="G22" s="40">
        <f t="shared" si="2"/>
        <v>22.7</v>
      </c>
      <c r="H22" s="40">
        <f t="shared" si="2"/>
        <v>8.2999999999999989</v>
      </c>
    </row>
    <row r="23" spans="1:11" x14ac:dyDescent="0.2">
      <c r="A23" s="3"/>
      <c r="B23" s="112" t="str">
        <f>B7</f>
        <v>Army</v>
      </c>
      <c r="C23" s="40">
        <f t="shared" ref="C23:H25" si="3">C7+C15</f>
        <v>35.1</v>
      </c>
      <c r="D23" s="40">
        <f t="shared" si="3"/>
        <v>34.1</v>
      </c>
      <c r="E23" s="40">
        <f t="shared" si="3"/>
        <v>32.700000000000003</v>
      </c>
      <c r="F23" s="40">
        <f t="shared" si="3"/>
        <v>24.3</v>
      </c>
      <c r="G23" s="40">
        <f t="shared" si="3"/>
        <v>28.9</v>
      </c>
      <c r="H23" s="40">
        <f t="shared" si="3"/>
        <v>14.3</v>
      </c>
    </row>
    <row r="24" spans="1:11" x14ac:dyDescent="0.2">
      <c r="A24" s="3"/>
      <c r="B24" s="117" t="s">
        <v>3</v>
      </c>
      <c r="C24" s="40">
        <f t="shared" si="3"/>
        <v>13.700000000000001</v>
      </c>
      <c r="D24" s="40">
        <f t="shared" si="3"/>
        <v>11.5</v>
      </c>
      <c r="E24" s="40">
        <f t="shared" si="3"/>
        <v>11.899999999999999</v>
      </c>
      <c r="F24" s="40">
        <f t="shared" si="3"/>
        <v>8.6999999999999993</v>
      </c>
      <c r="G24" s="40">
        <f t="shared" si="3"/>
        <v>10.199999999999999</v>
      </c>
      <c r="H24" s="40">
        <f t="shared" si="3"/>
        <v>6.6999999999999993</v>
      </c>
    </row>
    <row r="25" spans="1:11" x14ac:dyDescent="0.2">
      <c r="B25" s="112" t="str">
        <f>B9</f>
        <v>NCR MD</v>
      </c>
      <c r="C25" s="40">
        <f t="shared" si="3"/>
        <v>6</v>
      </c>
      <c r="D25" s="40">
        <f t="shared" si="3"/>
        <v>7.1</v>
      </c>
      <c r="E25" s="40">
        <f t="shared" si="3"/>
        <v>8.8000000000000007</v>
      </c>
      <c r="F25" s="40">
        <f t="shared" si="3"/>
        <v>8.9</v>
      </c>
      <c r="G25" s="40">
        <f t="shared" si="3"/>
        <v>11</v>
      </c>
      <c r="H25" s="40">
        <f t="shared" si="3"/>
        <v>9</v>
      </c>
    </row>
    <row r="26" spans="1:11" x14ac:dyDescent="0.2">
      <c r="A26" s="3"/>
      <c r="B26" s="114" t="s">
        <v>5</v>
      </c>
      <c r="C26" s="115">
        <f t="shared" ref="C26:H26" si="4">SUM(C22:C25)</f>
        <v>97.000000000000014</v>
      </c>
      <c r="D26" s="115">
        <f t="shared" si="4"/>
        <v>83.699999999999989</v>
      </c>
      <c r="E26" s="115">
        <f t="shared" si="4"/>
        <v>81.899999999999991</v>
      </c>
      <c r="F26" s="115">
        <f t="shared" si="4"/>
        <v>65.300000000000011</v>
      </c>
      <c r="G26" s="115">
        <f t="shared" si="4"/>
        <v>72.8</v>
      </c>
      <c r="H26" s="115">
        <f t="shared" si="4"/>
        <v>38.299999999999997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Z7nFcp8TYK+UyFxh2G02b1INhWiwXQyq+yvspABi/o+l6B6TIDFyWRfxx9P1/hnmluNVbXCvZGz2ULvnZ6I0bQ==" saltValue="VrB1yQwBAno2CMtEPhn8vQ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337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B4" s="7" t="s">
        <v>333</v>
      </c>
    </row>
    <row r="5" spans="1:12" x14ac:dyDescent="0.2">
      <c r="B5" s="16" t="s">
        <v>4</v>
      </c>
      <c r="C5" s="77" t="str">
        <f>'Total Billings'!C5</f>
        <v>FY2011</v>
      </c>
      <c r="D5" s="77" t="str">
        <f>'Total Billings'!D5</f>
        <v>FY2012</v>
      </c>
      <c r="E5" s="77" t="str">
        <f>'Total Billings'!E5</f>
        <v>FY2013</v>
      </c>
      <c r="F5" s="77" t="str">
        <f>'Total Billings'!F5</f>
        <v>FY2014</v>
      </c>
      <c r="G5" s="77" t="str">
        <f>'Total Billings'!G5</f>
        <v>FY2015</v>
      </c>
      <c r="H5" s="96" t="str">
        <f>'Total Collections'!H5</f>
        <v>FY2016</v>
      </c>
    </row>
    <row r="6" spans="1:12" x14ac:dyDescent="0.2">
      <c r="B6" s="97" t="str">
        <f>'Total Collections'!B6</f>
        <v>Air Force</v>
      </c>
      <c r="C6" s="40">
        <f>ROUND('Total Billings'!C6/1000000,1)</f>
        <v>10.6</v>
      </c>
      <c r="D6" s="40">
        <f>ROUND('Total Billings'!D6/1000000,1)</f>
        <v>7.4</v>
      </c>
      <c r="E6" s="40">
        <f>ROUND('Total Billings'!E6/1000000,1)</f>
        <v>6.8</v>
      </c>
      <c r="F6" s="40">
        <f>ROUND('Total Billings'!F6/1000000,1)</f>
        <v>7.2</v>
      </c>
      <c r="G6" s="40">
        <f>ROUND('Total Billings'!G6/1000000,1)</f>
        <v>5.6</v>
      </c>
      <c r="H6" s="100">
        <f>ROUND('Total Billings'!H6/1000000,1)</f>
        <v>1.9</v>
      </c>
      <c r="J6" s="12"/>
      <c r="K6" s="13"/>
      <c r="L6" s="7"/>
    </row>
    <row r="7" spans="1:12" x14ac:dyDescent="0.2">
      <c r="B7" s="97" t="str">
        <f>'Total Collections'!B7</f>
        <v>Army</v>
      </c>
      <c r="C7" s="40">
        <f>ROUND('Total Billings'!C7/1000000,1)</f>
        <v>25.6</v>
      </c>
      <c r="D7" s="40">
        <f>ROUND('Total Billings'!D7/1000000,1)</f>
        <v>17.8</v>
      </c>
      <c r="E7" s="40">
        <f>ROUND('Total Billings'!E7/1000000,1)</f>
        <v>19.899999999999999</v>
      </c>
      <c r="F7" s="40">
        <f>ROUND('Total Billings'!F7/1000000,1)</f>
        <v>16.2</v>
      </c>
      <c r="G7" s="40">
        <f>ROUND('Total Billings'!G7/1000000,1)</f>
        <v>18.399999999999999</v>
      </c>
      <c r="H7" s="100">
        <f>ROUND('Total Billings'!H7/1000000,1)</f>
        <v>14.4</v>
      </c>
      <c r="K7" s="1"/>
      <c r="L7" s="22"/>
    </row>
    <row r="8" spans="1:12" x14ac:dyDescent="0.2">
      <c r="B8" s="95" t="s">
        <v>3</v>
      </c>
      <c r="C8" s="40">
        <f>ROUND('Total Billings'!C8/1000000,1)</f>
        <v>5.7</v>
      </c>
      <c r="D8" s="40">
        <f>ROUND('Total Billings'!D8/1000000,1)</f>
        <v>5.0999999999999996</v>
      </c>
      <c r="E8" s="40">
        <f>ROUND('Total Billings'!E8/1000000,1)</f>
        <v>4.9000000000000004</v>
      </c>
      <c r="F8" s="40">
        <f>ROUND('Total Billings'!F8/1000000,1)</f>
        <v>5.9</v>
      </c>
      <c r="G8" s="40">
        <f>ROUND('Total Billings'!G8/1000000,1)</f>
        <v>5.0999999999999996</v>
      </c>
      <c r="H8" s="100">
        <f>ROUND('Total Billings'!H8/1000000,1)</f>
        <v>3.2</v>
      </c>
      <c r="J8" s="12"/>
      <c r="K8" s="13"/>
      <c r="L8" s="7"/>
    </row>
    <row r="9" spans="1:12" x14ac:dyDescent="0.2">
      <c r="B9" s="97" t="str">
        <f>'Total Collections'!B9</f>
        <v>NCR MD</v>
      </c>
      <c r="C9" s="40">
        <f>ROUND('Total Billings'!C9/1000000,1)</f>
        <v>3</v>
      </c>
      <c r="D9" s="40">
        <f>ROUND('Total Billings'!D9/1000000,1)</f>
        <v>6.4</v>
      </c>
      <c r="E9" s="40">
        <f>ROUND('Total Billings'!E9/1000000,1)</f>
        <v>2.1</v>
      </c>
      <c r="F9" s="40">
        <f>ROUND('Total Billings'!F9/1000000,1)</f>
        <v>2.2999999999999998</v>
      </c>
      <c r="G9" s="40">
        <f>ROUND('Total Billings'!G9/1000000,1)</f>
        <v>6.4</v>
      </c>
      <c r="H9" s="100">
        <f>ROUND('Total Billings'!H9/1000000,1)</f>
        <v>4.8</v>
      </c>
      <c r="J9" s="12"/>
      <c r="K9" s="13"/>
      <c r="L9" s="7"/>
    </row>
    <row r="10" spans="1:12" ht="13.5" thickBot="1" x14ac:dyDescent="0.25">
      <c r="B10" s="74" t="s">
        <v>5</v>
      </c>
      <c r="C10" s="101">
        <f t="shared" ref="C10:H10" si="0">SUM(C6:C9)</f>
        <v>44.900000000000006</v>
      </c>
      <c r="D10" s="101">
        <f t="shared" si="0"/>
        <v>36.700000000000003</v>
      </c>
      <c r="E10" s="101">
        <f t="shared" si="0"/>
        <v>33.700000000000003</v>
      </c>
      <c r="F10" s="101">
        <f t="shared" si="0"/>
        <v>31.599999999999998</v>
      </c>
      <c r="G10" s="101">
        <f t="shared" si="0"/>
        <v>35.5</v>
      </c>
      <c r="H10" s="102">
        <f t="shared" si="0"/>
        <v>24.3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334</v>
      </c>
      <c r="J13" s="12"/>
    </row>
    <row r="14" spans="1:12" x14ac:dyDescent="0.2">
      <c r="B14" s="16" t="s">
        <v>4</v>
      </c>
      <c r="C14" s="77" t="str">
        <f>'Total Billings'!C14</f>
        <v>FY2011</v>
      </c>
      <c r="D14" s="77" t="str">
        <f>'Total Billings'!D14</f>
        <v>FY2012</v>
      </c>
      <c r="E14" s="77" t="str">
        <f>'Total Billings'!E14</f>
        <v>FY2013</v>
      </c>
      <c r="F14" s="77" t="str">
        <f>'Total Billings'!F14</f>
        <v>FY2014</v>
      </c>
      <c r="G14" s="77" t="str">
        <f>'Total Billings'!G14</f>
        <v>FY2015</v>
      </c>
      <c r="H14" s="96" t="str">
        <f>'Total Collections'!H5</f>
        <v>FY2016</v>
      </c>
      <c r="I14" s="12"/>
    </row>
    <row r="15" spans="1:12" x14ac:dyDescent="0.2">
      <c r="B15" s="97" t="str">
        <f>'Total Collections'!B15</f>
        <v>Air Force</v>
      </c>
      <c r="C15" s="40">
        <f>ROUND('Total Billings'!C15/1000000,1)</f>
        <v>65.2</v>
      </c>
      <c r="D15" s="40">
        <f>ROUND('Total Billings'!D15/1000000,1)</f>
        <v>62.5</v>
      </c>
      <c r="E15" s="40">
        <f>ROUND('Total Billings'!E15/1000000,1)</f>
        <v>57.2</v>
      </c>
      <c r="F15" s="40">
        <f>ROUND('Total Billings'!F15/1000000,1)</f>
        <v>50.4</v>
      </c>
      <c r="G15" s="40">
        <f>ROUND('Total Billings'!G15/1000000,1)</f>
        <v>44.4</v>
      </c>
      <c r="H15" s="100">
        <f>ROUND('Total Billings'!H15/1000000,1)</f>
        <v>22.3</v>
      </c>
      <c r="J15" s="12"/>
      <c r="K15" s="13"/>
    </row>
    <row r="16" spans="1:12" x14ac:dyDescent="0.2">
      <c r="B16" s="97" t="str">
        <f>'Total Collections'!B16</f>
        <v>Army</v>
      </c>
      <c r="C16" s="40">
        <f>ROUND('Total Billings'!C16/1000000,1)</f>
        <v>33.9</v>
      </c>
      <c r="D16" s="40">
        <f>ROUND('Total Billings'!D16/1000000,1)</f>
        <v>34.1</v>
      </c>
      <c r="E16" s="40">
        <f>ROUND('Total Billings'!E16/1000000,1)</f>
        <v>30.7</v>
      </c>
      <c r="F16" s="40">
        <f>ROUND('Total Billings'!F16/1000000,1)</f>
        <v>24.9</v>
      </c>
      <c r="G16" s="40">
        <f>ROUND('Total Billings'!G16/1000000,1)</f>
        <v>22.7</v>
      </c>
      <c r="H16" s="100">
        <f>ROUND('Total Billings'!H16/1000000,1)</f>
        <v>17.5</v>
      </c>
      <c r="J16" s="12"/>
      <c r="K16" s="13"/>
    </row>
    <row r="17" spans="1:11" x14ac:dyDescent="0.2">
      <c r="B17" s="95" t="s">
        <v>3</v>
      </c>
      <c r="C17" s="40">
        <f>ROUND('Total Billings'!C17/1000000,1)</f>
        <v>16.600000000000001</v>
      </c>
      <c r="D17" s="40">
        <f>ROUND('Total Billings'!D17/1000000,1)</f>
        <v>15.5</v>
      </c>
      <c r="E17" s="40">
        <f>ROUND('Total Billings'!E17/1000000,1)</f>
        <v>14.9</v>
      </c>
      <c r="F17" s="40">
        <f>ROUND('Total Billings'!F17/1000000,1)</f>
        <v>14.2</v>
      </c>
      <c r="G17" s="40">
        <f>ROUND('Total Billings'!G17/1000000,1)</f>
        <v>14.3</v>
      </c>
      <c r="H17" s="100">
        <f>ROUND('Total Billings'!H17/1000000,1)</f>
        <v>15.7</v>
      </c>
      <c r="J17" s="12"/>
      <c r="K17" s="13"/>
    </row>
    <row r="18" spans="1:11" x14ac:dyDescent="0.2">
      <c r="B18" s="97" t="str">
        <f>'Total Collections'!B18</f>
        <v>NCR MD</v>
      </c>
      <c r="C18" s="40">
        <f>ROUND('Total Billings'!C18/1000000,1)</f>
        <v>4.0999999999999996</v>
      </c>
      <c r="D18" s="40">
        <f>ROUND('Total Billings'!D18/1000000,1)</f>
        <v>11.3</v>
      </c>
      <c r="E18" s="40">
        <f>ROUND('Total Billings'!E18/1000000,1)</f>
        <v>10.3</v>
      </c>
      <c r="F18" s="40">
        <f>ROUND('Total Billings'!F18/1000000,1)</f>
        <v>9.4</v>
      </c>
      <c r="G18" s="40">
        <f>ROUND('Total Billings'!G18/1000000,1)</f>
        <v>10.6</v>
      </c>
      <c r="H18" s="100">
        <f>ROUND('Total Billings'!H18/1000000,1)</f>
        <v>12</v>
      </c>
      <c r="J18" s="12"/>
      <c r="K18" s="13"/>
    </row>
    <row r="19" spans="1:11" ht="13.5" thickBot="1" x14ac:dyDescent="0.25">
      <c r="B19" s="74" t="s">
        <v>5</v>
      </c>
      <c r="C19" s="101">
        <f t="shared" ref="C19:H19" si="1">SUM(C15:C18)</f>
        <v>119.79999999999998</v>
      </c>
      <c r="D19" s="101">
        <f t="shared" si="1"/>
        <v>123.39999999999999</v>
      </c>
      <c r="E19" s="101">
        <f t="shared" si="1"/>
        <v>113.10000000000001</v>
      </c>
      <c r="F19" s="101">
        <f t="shared" si="1"/>
        <v>98.9</v>
      </c>
      <c r="G19" s="101">
        <f t="shared" si="1"/>
        <v>91.999999999999986</v>
      </c>
      <c r="H19" s="102">
        <f t="shared" si="1"/>
        <v>67.5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6" t="s">
        <v>335</v>
      </c>
      <c r="C22" s="157"/>
      <c r="D22" s="157"/>
      <c r="E22" s="157"/>
      <c r="F22" s="157"/>
      <c r="G22" s="157"/>
      <c r="H22" s="157"/>
    </row>
    <row r="23" spans="1:11" x14ac:dyDescent="0.2">
      <c r="A23" s="3"/>
      <c r="B23" s="16" t="s">
        <v>4</v>
      </c>
      <c r="C23" s="77" t="str">
        <f>C14</f>
        <v>FY2011</v>
      </c>
      <c r="D23" s="77" t="str">
        <f>D14</f>
        <v>FY2012</v>
      </c>
      <c r="E23" s="77" t="str">
        <f>E14</f>
        <v>FY2013</v>
      </c>
      <c r="F23" s="77" t="str">
        <f>F14</f>
        <v>FY2014</v>
      </c>
      <c r="G23" s="77" t="str">
        <f>G14</f>
        <v>FY2015</v>
      </c>
      <c r="H23" s="96" t="str">
        <f>'Total Collections'!H5</f>
        <v>FY2016</v>
      </c>
    </row>
    <row r="24" spans="1:11" x14ac:dyDescent="0.2">
      <c r="A24" s="3"/>
      <c r="B24" s="97" t="str">
        <f>B6</f>
        <v>Air Force</v>
      </c>
      <c r="C24" s="71">
        <f t="shared" ref="C24:H24" si="2">C6+C15</f>
        <v>75.8</v>
      </c>
      <c r="D24" s="40">
        <f t="shared" si="2"/>
        <v>69.900000000000006</v>
      </c>
      <c r="E24" s="40">
        <f t="shared" si="2"/>
        <v>64</v>
      </c>
      <c r="F24" s="40">
        <f t="shared" si="2"/>
        <v>57.6</v>
      </c>
      <c r="G24" s="40">
        <f t="shared" si="2"/>
        <v>50</v>
      </c>
      <c r="H24" s="100">
        <f t="shared" si="2"/>
        <v>24.2</v>
      </c>
    </row>
    <row r="25" spans="1:11" x14ac:dyDescent="0.2">
      <c r="A25" s="3"/>
      <c r="B25" s="97" t="str">
        <f>B7</f>
        <v>Army</v>
      </c>
      <c r="C25" s="71">
        <f t="shared" ref="C25:H27" si="3">C7+C16</f>
        <v>59.5</v>
      </c>
      <c r="D25" s="40">
        <f t="shared" si="3"/>
        <v>51.900000000000006</v>
      </c>
      <c r="E25" s="40">
        <f t="shared" si="3"/>
        <v>50.599999999999994</v>
      </c>
      <c r="F25" s="40">
        <f t="shared" si="3"/>
        <v>41.099999999999994</v>
      </c>
      <c r="G25" s="40">
        <f t="shared" si="3"/>
        <v>41.099999999999994</v>
      </c>
      <c r="H25" s="100">
        <f t="shared" si="3"/>
        <v>31.9</v>
      </c>
    </row>
    <row r="26" spans="1:11" x14ac:dyDescent="0.2">
      <c r="A26" s="3"/>
      <c r="B26" s="95" t="s">
        <v>3</v>
      </c>
      <c r="C26" s="71">
        <f t="shared" si="3"/>
        <v>22.3</v>
      </c>
      <c r="D26" s="40">
        <f t="shared" si="3"/>
        <v>20.6</v>
      </c>
      <c r="E26" s="40">
        <f t="shared" si="3"/>
        <v>19.8</v>
      </c>
      <c r="F26" s="40">
        <f t="shared" si="3"/>
        <v>20.100000000000001</v>
      </c>
      <c r="G26" s="40">
        <f t="shared" si="3"/>
        <v>19.399999999999999</v>
      </c>
      <c r="H26" s="100">
        <f t="shared" si="3"/>
        <v>18.899999999999999</v>
      </c>
    </row>
    <row r="27" spans="1:11" x14ac:dyDescent="0.2">
      <c r="B27" s="97" t="str">
        <f>B9</f>
        <v>NCR MD</v>
      </c>
      <c r="C27" s="71">
        <f t="shared" si="3"/>
        <v>7.1</v>
      </c>
      <c r="D27" s="40">
        <f t="shared" si="3"/>
        <v>17.700000000000003</v>
      </c>
      <c r="E27" s="40">
        <f t="shared" si="3"/>
        <v>12.4</v>
      </c>
      <c r="F27" s="40">
        <f t="shared" si="3"/>
        <v>11.7</v>
      </c>
      <c r="G27" s="40">
        <f t="shared" si="3"/>
        <v>17</v>
      </c>
      <c r="H27" s="100">
        <f t="shared" si="3"/>
        <v>16.8</v>
      </c>
    </row>
    <row r="28" spans="1:11" ht="13.5" thickBot="1" x14ac:dyDescent="0.25">
      <c r="A28" s="3"/>
      <c r="B28" s="74" t="s">
        <v>5</v>
      </c>
      <c r="C28" s="91">
        <f t="shared" ref="C28:H28" si="4">SUM(C24:C27)</f>
        <v>164.70000000000002</v>
      </c>
      <c r="D28" s="101">
        <f t="shared" si="4"/>
        <v>160.10000000000002</v>
      </c>
      <c r="E28" s="101">
        <f t="shared" si="4"/>
        <v>146.80000000000001</v>
      </c>
      <c r="F28" s="101">
        <f t="shared" si="4"/>
        <v>130.49999999999997</v>
      </c>
      <c r="G28" s="101">
        <f t="shared" si="4"/>
        <v>127.5</v>
      </c>
      <c r="H28" s="102">
        <f t="shared" si="4"/>
        <v>91.8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1CP1G9v4UfzEibk0PYcFmEsra8PBoemNOB8JNez6OYolrhF7LgLWmD5y5OCqaoLqtujwN0cHqi/AWOhrr7s3ww==" saltValue="t5bhe+bPir9H34dwkfYSSA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370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8" t="s">
        <v>371</v>
      </c>
      <c r="C3" s="158"/>
      <c r="D3" s="158"/>
      <c r="E3" s="158"/>
      <c r="F3" s="158"/>
      <c r="G3" s="158"/>
      <c r="H3" s="159"/>
      <c r="I3" s="159"/>
      <c r="M3" s="158" t="s">
        <v>372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tr">
        <f>'Total Collections Rpt'!B5</f>
        <v>Service</v>
      </c>
      <c r="C4" s="69" t="str">
        <f>'Total Collections Rpt'!C5</f>
        <v>FY2011</v>
      </c>
      <c r="D4" s="69" t="str">
        <f>'Total Collections Rpt'!D5</f>
        <v>FY2012</v>
      </c>
      <c r="E4" s="69" t="str">
        <f>'Total Collections Rpt'!E5</f>
        <v>FY2013</v>
      </c>
      <c r="F4" s="69" t="str">
        <f>'Total Collections Rpt'!F5</f>
        <v>FY2014</v>
      </c>
      <c r="G4" s="69" t="str">
        <f>'Total Collections Rpt'!G5</f>
        <v>FY2015</v>
      </c>
      <c r="H4" s="96" t="str">
        <f>'Total Collections'!H5</f>
        <v>FY2016</v>
      </c>
      <c r="M4" s="16" t="str">
        <f>'Total Collections Rpt'!B13</f>
        <v>Service</v>
      </c>
      <c r="N4" s="69" t="str">
        <f>'Total Collections Rpt'!C13</f>
        <v>FY2011</v>
      </c>
      <c r="O4" s="69" t="str">
        <f>'Total Collections Rpt'!D13</f>
        <v>FY2012</v>
      </c>
      <c r="P4" s="69" t="str">
        <f>'Total Collections Rpt'!E13</f>
        <v>FY2013</v>
      </c>
      <c r="Q4" s="69" t="str">
        <f>'Total Collections Rpt'!F13</f>
        <v>FY2014</v>
      </c>
      <c r="R4" s="69" t="str">
        <f>'Total Collections Rpt'!G13</f>
        <v>FY2015</v>
      </c>
      <c r="S4" s="96" t="str">
        <f>'Total Collections'!H5</f>
        <v>FY2016</v>
      </c>
    </row>
    <row r="5" spans="1:21" x14ac:dyDescent="0.2">
      <c r="B5" s="97" t="str">
        <f>'Total Collections Rpt'!B6</f>
        <v>Air Force</v>
      </c>
      <c r="C5" s="71">
        <f>'Total Collections Rpt'!C6</f>
        <v>4.5999999999999996</v>
      </c>
      <c r="D5" s="71">
        <f>'Total Collections Rpt'!D6</f>
        <v>2.7</v>
      </c>
      <c r="E5" s="71">
        <f>'Total Collections Rpt'!E6</f>
        <v>2.1</v>
      </c>
      <c r="F5" s="71">
        <f>'Total Collections Rpt'!F6</f>
        <v>1.8</v>
      </c>
      <c r="G5" s="71">
        <f>'Total Collections Rpt'!G6</f>
        <v>2</v>
      </c>
      <c r="H5" s="81">
        <f>'Total Collections Rpt'!H6</f>
        <v>0.1</v>
      </c>
      <c r="M5" s="97" t="str">
        <f>'Total Collections Rpt'!B14</f>
        <v>Air Force</v>
      </c>
      <c r="N5" s="71">
        <f>'Total Collections Rpt'!C14</f>
        <v>37.6</v>
      </c>
      <c r="O5" s="71">
        <f>'Total Collections Rpt'!D14</f>
        <v>28.3</v>
      </c>
      <c r="P5" s="71">
        <f>'Total Collections Rpt'!E14</f>
        <v>26.4</v>
      </c>
      <c r="Q5" s="71">
        <f>'Total Collections Rpt'!F14</f>
        <v>21.6</v>
      </c>
      <c r="R5" s="71">
        <f>'Total Collections Rpt'!G14</f>
        <v>20.7</v>
      </c>
      <c r="S5" s="81">
        <f>'Total Collections Rpt'!H14</f>
        <v>8.1999999999999993</v>
      </c>
    </row>
    <row r="6" spans="1:21" x14ac:dyDescent="0.2">
      <c r="B6" s="97" t="str">
        <f>'Total Collections Rpt'!B7</f>
        <v>Army</v>
      </c>
      <c r="C6" s="71">
        <f>'Total Collections Rpt'!C7</f>
        <v>11.4</v>
      </c>
      <c r="D6" s="71">
        <f>'Total Collections Rpt'!D7</f>
        <v>10.8</v>
      </c>
      <c r="E6" s="71">
        <f>'Total Collections Rpt'!E7</f>
        <v>10.8</v>
      </c>
      <c r="F6" s="71">
        <f>'Total Collections Rpt'!F7</f>
        <v>8</v>
      </c>
      <c r="G6" s="71">
        <f>'Total Collections Rpt'!G7</f>
        <v>9.9</v>
      </c>
      <c r="H6" s="81">
        <f>'Total Collections Rpt'!H7</f>
        <v>4.7</v>
      </c>
      <c r="I6" s="6"/>
      <c r="J6" s="6"/>
      <c r="M6" s="97" t="str">
        <f>'Total Collections Rpt'!B15</f>
        <v>Army</v>
      </c>
      <c r="N6" s="71">
        <f>'Total Collections Rpt'!C15</f>
        <v>23.7</v>
      </c>
      <c r="O6" s="71">
        <f>'Total Collections Rpt'!D15</f>
        <v>23.3</v>
      </c>
      <c r="P6" s="71">
        <f>'Total Collections Rpt'!E15</f>
        <v>21.9</v>
      </c>
      <c r="Q6" s="71">
        <f>'Total Collections Rpt'!F15</f>
        <v>16.3</v>
      </c>
      <c r="R6" s="71">
        <f>'Total Collections Rpt'!G15</f>
        <v>19</v>
      </c>
      <c r="S6" s="81">
        <f>'Total Collections Rpt'!H15</f>
        <v>9.6</v>
      </c>
    </row>
    <row r="7" spans="1:21" x14ac:dyDescent="0.2">
      <c r="B7" s="95" t="s">
        <v>3</v>
      </c>
      <c r="C7" s="71">
        <f>'Total Collections Rpt'!C8</f>
        <v>2.4</v>
      </c>
      <c r="D7" s="71">
        <f>'Total Collections Rpt'!D8</f>
        <v>2.1</v>
      </c>
      <c r="E7" s="71">
        <f>'Total Collections Rpt'!E8</f>
        <v>2.2999999999999998</v>
      </c>
      <c r="F7" s="71">
        <f>'Total Collections Rpt'!F8</f>
        <v>1.9</v>
      </c>
      <c r="G7" s="71">
        <f>'Total Collections Rpt'!G8</f>
        <v>2.9</v>
      </c>
      <c r="H7" s="81">
        <f>'Total Collections Rpt'!H8</f>
        <v>2.4</v>
      </c>
      <c r="M7" s="95" t="s">
        <v>3</v>
      </c>
      <c r="N7" s="71">
        <f>'Total Collections Rpt'!C16</f>
        <v>11.3</v>
      </c>
      <c r="O7" s="71">
        <f>'Total Collections Rpt'!D16</f>
        <v>9.4</v>
      </c>
      <c r="P7" s="71">
        <f>'Total Collections Rpt'!E16</f>
        <v>9.6</v>
      </c>
      <c r="Q7" s="71">
        <f>'Total Collections Rpt'!F16</f>
        <v>6.8</v>
      </c>
      <c r="R7" s="71">
        <f>'Total Collections Rpt'!G16</f>
        <v>7.3</v>
      </c>
      <c r="S7" s="81">
        <f>'Total Collections Rpt'!H16</f>
        <v>4.3</v>
      </c>
    </row>
    <row r="8" spans="1:21" x14ac:dyDescent="0.2">
      <c r="B8" s="97" t="str">
        <f>'Total Collections Rpt'!B9</f>
        <v>NCR MD</v>
      </c>
      <c r="C8" s="71">
        <f>'Total Collections Rpt'!C9</f>
        <v>1.2</v>
      </c>
      <c r="D8" s="71">
        <f>'Total Collections Rpt'!D9</f>
        <v>1</v>
      </c>
      <c r="E8" s="71">
        <f>'Total Collections Rpt'!E9</f>
        <v>2.9</v>
      </c>
      <c r="F8" s="71">
        <f>'Total Collections Rpt'!F9</f>
        <v>3.6</v>
      </c>
      <c r="G8" s="71">
        <f>'Total Collections Rpt'!G9</f>
        <v>5.3</v>
      </c>
      <c r="H8" s="81">
        <f>'Total Collections Rpt'!H9</f>
        <v>4.5</v>
      </c>
      <c r="M8" s="97" t="str">
        <f>'Total Collections Rpt'!B17</f>
        <v>NCR MD</v>
      </c>
      <c r="N8" s="71">
        <f>'Total Collections Rpt'!C17</f>
        <v>4.8</v>
      </c>
      <c r="O8" s="71">
        <f>'Total Collections Rpt'!D17</f>
        <v>6.1</v>
      </c>
      <c r="P8" s="71">
        <f>'Total Collections Rpt'!E17</f>
        <v>5.9</v>
      </c>
      <c r="Q8" s="71">
        <f>'Total Collections Rpt'!F17</f>
        <v>5.3</v>
      </c>
      <c r="R8" s="71">
        <f>'Total Collections Rpt'!G17</f>
        <v>5.7</v>
      </c>
      <c r="S8" s="81">
        <f>'Total Collections Rpt'!H17</f>
        <v>4.5</v>
      </c>
    </row>
    <row r="9" spans="1:21" ht="13.5" thickBot="1" x14ac:dyDescent="0.25">
      <c r="B9" s="103" t="str">
        <f>'Total Collections Rpt'!B10</f>
        <v>Total</v>
      </c>
      <c r="C9" s="104">
        <f t="shared" ref="C9:H9" si="0">SUM(C5:C8)</f>
        <v>19.599999999999998</v>
      </c>
      <c r="D9" s="104">
        <f t="shared" si="0"/>
        <v>16.600000000000001</v>
      </c>
      <c r="E9" s="104">
        <f t="shared" si="0"/>
        <v>18.099999999999998</v>
      </c>
      <c r="F9" s="104">
        <f t="shared" si="0"/>
        <v>15.3</v>
      </c>
      <c r="G9" s="104">
        <f t="shared" si="0"/>
        <v>20.100000000000001</v>
      </c>
      <c r="H9" s="105">
        <f t="shared" si="0"/>
        <v>11.7</v>
      </c>
      <c r="I9" s="9"/>
      <c r="J9" s="9"/>
      <c r="K9" s="9"/>
      <c r="L9" s="9"/>
      <c r="M9" s="103" t="str">
        <f>'Total Collections Rpt'!B18</f>
        <v>Total</v>
      </c>
      <c r="N9" s="104">
        <f t="shared" ref="N9:S9" si="1">SUM(N5:N8)</f>
        <v>77.399999999999991</v>
      </c>
      <c r="O9" s="104">
        <f t="shared" si="1"/>
        <v>67.099999999999994</v>
      </c>
      <c r="P9" s="104">
        <f t="shared" si="1"/>
        <v>63.8</v>
      </c>
      <c r="Q9" s="104">
        <f t="shared" si="1"/>
        <v>50</v>
      </c>
      <c r="R9" s="104">
        <f t="shared" si="1"/>
        <v>52.7</v>
      </c>
      <c r="S9" s="105">
        <f t="shared" si="1"/>
        <v>26.599999999999998</v>
      </c>
      <c r="T9" s="9"/>
      <c r="U9" s="9"/>
    </row>
    <row r="11" spans="1:21" ht="22.5" customHeight="1" thickBot="1" x14ac:dyDescent="0.25">
      <c r="B11" s="158" t="s">
        <v>307</v>
      </c>
      <c r="C11" s="158"/>
      <c r="D11" s="158"/>
      <c r="E11" s="158"/>
      <c r="F11" s="158"/>
      <c r="G11" s="158"/>
      <c r="H11" s="159"/>
      <c r="I11" s="159"/>
      <c r="M11" s="158" t="s">
        <v>308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4</v>
      </c>
      <c r="C12" s="77" t="str">
        <f>'Collected to Claims Ratio'!C14</f>
        <v>FY2011</v>
      </c>
      <c r="D12" s="77" t="str">
        <f>'Collected to Claims Ratio'!D14</f>
        <v>FY2012</v>
      </c>
      <c r="E12" s="77" t="str">
        <f>'Collected to Claims Ratio'!E14</f>
        <v>FY2013</v>
      </c>
      <c r="F12" s="77" t="str">
        <f>'Collected to Claims Ratio'!F14</f>
        <v>FY2014</v>
      </c>
      <c r="G12" s="77" t="str">
        <f>'Collected to Claims Ratio'!G14</f>
        <v>FY2015</v>
      </c>
      <c r="H12" s="96" t="str">
        <f>'Total Collections'!H5</f>
        <v>FY2016</v>
      </c>
      <c r="M12" s="16" t="s">
        <v>4</v>
      </c>
      <c r="N12" s="77" t="str">
        <f>'Collected to Claims Ratio'!L14</f>
        <v>FY2011</v>
      </c>
      <c r="O12" s="77" t="str">
        <f>'Collected to Claims Ratio'!M14</f>
        <v>FY2012</v>
      </c>
      <c r="P12" s="77" t="str">
        <f>'Collected to Claims Ratio'!N14</f>
        <v>FY2013</v>
      </c>
      <c r="Q12" s="77" t="str">
        <f>'Collected to Claims Ratio'!O14</f>
        <v>FY2014</v>
      </c>
      <c r="R12" s="77" t="str">
        <f>'Collected to Claims Ratio'!P14</f>
        <v>FY2015</v>
      </c>
      <c r="S12" s="116" t="str">
        <f>'Total Collections'!H5</f>
        <v>FY2016</v>
      </c>
    </row>
    <row r="13" spans="1:21" x14ac:dyDescent="0.2">
      <c r="B13" s="97" t="str">
        <f>'Claims per Disp or Visits'!B14</f>
        <v>Air Force</v>
      </c>
      <c r="C13" s="67">
        <f>'Claims per Disp or Visits'!C14</f>
        <v>17206</v>
      </c>
      <c r="D13" s="67">
        <f>'Claims per Disp or Visits'!D14</f>
        <v>12540</v>
      </c>
      <c r="E13" s="67">
        <f>'Claims per Disp or Visits'!E14</f>
        <v>13035</v>
      </c>
      <c r="F13" s="67">
        <f>'Claims per Disp or Visits'!F14</f>
        <v>13592</v>
      </c>
      <c r="G13" s="67">
        <f>'Claims per Disp or Visits'!G14</f>
        <v>12846</v>
      </c>
      <c r="H13" s="72">
        <f>'Claims per Disp or Visits'!H14</f>
        <v>12616</v>
      </c>
      <c r="I13" s="6"/>
      <c r="J13" s="6"/>
      <c r="M13" s="97" t="str">
        <f>'Claims per Disp or Visits'!K14</f>
        <v>Air Force</v>
      </c>
      <c r="N13" s="67">
        <f>'Claims per Disp or Visits'!L14</f>
        <v>1588877</v>
      </c>
      <c r="O13" s="67">
        <f>'Claims per Disp or Visits'!M14</f>
        <v>1595997</v>
      </c>
      <c r="P13" s="67">
        <f>'Claims per Disp or Visits'!N14</f>
        <v>1538907</v>
      </c>
      <c r="Q13" s="67">
        <f>'Claims per Disp or Visits'!O14</f>
        <v>1487290</v>
      </c>
      <c r="R13" s="67">
        <f>'Claims per Disp or Visits'!P14</f>
        <v>1524384</v>
      </c>
      <c r="S13" s="72">
        <f>'Claims per Disp or Visits'!Q14</f>
        <v>1484385</v>
      </c>
    </row>
    <row r="14" spans="1:21" x14ac:dyDescent="0.2">
      <c r="B14" s="97" t="str">
        <f>'Claims per Disp or Visits'!B15</f>
        <v>Army</v>
      </c>
      <c r="C14" s="67">
        <f>'Claims per Disp or Visits'!C15</f>
        <v>52673</v>
      </c>
      <c r="D14" s="67">
        <f>'Claims per Disp or Visits'!D15</f>
        <v>47697</v>
      </c>
      <c r="E14" s="67">
        <f>'Claims per Disp or Visits'!E15</f>
        <v>46856</v>
      </c>
      <c r="F14" s="67">
        <f>'Claims per Disp or Visits'!F15</f>
        <v>46152</v>
      </c>
      <c r="G14" s="67">
        <f>'Claims per Disp or Visits'!G15</f>
        <v>51206</v>
      </c>
      <c r="H14" s="72">
        <f>'Claims per Disp or Visits'!H15</f>
        <v>41154</v>
      </c>
      <c r="I14" s="6"/>
      <c r="J14" s="6"/>
      <c r="M14" s="97" t="str">
        <f>'Claims per Disp or Visits'!K15</f>
        <v>Army</v>
      </c>
      <c r="N14" s="67">
        <f>'Claims per Disp or Visits'!L15</f>
        <v>3918130</v>
      </c>
      <c r="O14" s="67">
        <f>'Claims per Disp or Visits'!M15</f>
        <v>3163675</v>
      </c>
      <c r="P14" s="67">
        <f>'Claims per Disp or Visits'!N15</f>
        <v>2831845</v>
      </c>
      <c r="Q14" s="67">
        <f>'Claims per Disp or Visits'!O15</f>
        <v>2700889</v>
      </c>
      <c r="R14" s="67">
        <f>'Claims per Disp or Visits'!P15</f>
        <v>2827509</v>
      </c>
      <c r="S14" s="72">
        <f>'Claims per Disp or Visits'!Q15</f>
        <v>2724887</v>
      </c>
    </row>
    <row r="15" spans="1:21" x14ac:dyDescent="0.2">
      <c r="B15" s="95" t="s">
        <v>3</v>
      </c>
      <c r="C15" s="67">
        <f>'Claims per Disp or Visits'!C16</f>
        <v>24564</v>
      </c>
      <c r="D15" s="67">
        <f>'Claims per Disp or Visits'!D16</f>
        <v>24340</v>
      </c>
      <c r="E15" s="67">
        <f>'Claims per Disp or Visits'!E16</f>
        <v>24563</v>
      </c>
      <c r="F15" s="67">
        <f>'Claims per Disp or Visits'!F16</f>
        <v>24745</v>
      </c>
      <c r="G15" s="67">
        <f>'Claims per Disp or Visits'!G16</f>
        <v>24254</v>
      </c>
      <c r="H15" s="72">
        <f>'Claims per Disp or Visits'!H16</f>
        <v>22784</v>
      </c>
      <c r="I15" s="6"/>
      <c r="J15" s="6"/>
      <c r="M15" s="95" t="s">
        <v>3</v>
      </c>
      <c r="N15" s="67">
        <f>'Claims per Disp or Visits'!L16</f>
        <v>1383371</v>
      </c>
      <c r="O15" s="67">
        <f>'Claims per Disp or Visits'!M16</f>
        <v>1372788</v>
      </c>
      <c r="P15" s="67">
        <f>'Claims per Disp or Visits'!N16</f>
        <v>1714977</v>
      </c>
      <c r="Q15" s="67">
        <f>'Claims per Disp or Visits'!O16</f>
        <v>1615278</v>
      </c>
      <c r="R15" s="67">
        <f>'Claims per Disp or Visits'!P16</f>
        <v>1612608</v>
      </c>
      <c r="S15" s="72">
        <f>'Claims per Disp or Visits'!Q16</f>
        <v>1483355</v>
      </c>
    </row>
    <row r="16" spans="1:21" x14ac:dyDescent="0.2">
      <c r="B16" s="97" t="str">
        <f>'Claims per Disp or Visits'!B17</f>
        <v>NCR MD</v>
      </c>
      <c r="C16" s="67">
        <f>'Claims per Disp or Visits'!C17</f>
        <v>4859</v>
      </c>
      <c r="D16" s="67">
        <f>'Claims per Disp or Visits'!D17</f>
        <v>7964</v>
      </c>
      <c r="E16" s="67">
        <f>'Claims per Disp or Visits'!E17</f>
        <v>8307</v>
      </c>
      <c r="F16" s="67">
        <f>'Claims per Disp or Visits'!F17</f>
        <v>8216</v>
      </c>
      <c r="G16" s="67">
        <f>'Claims per Disp or Visits'!G17</f>
        <v>8773</v>
      </c>
      <c r="H16" s="72">
        <f>'Claims per Disp or Visits'!H17</f>
        <v>8972</v>
      </c>
      <c r="I16" s="6"/>
      <c r="J16" s="6"/>
      <c r="M16" s="97" t="str">
        <f>'Claims per Disp or Visits'!K17</f>
        <v>NCR MD</v>
      </c>
      <c r="N16" s="67">
        <f>'Claims per Disp or Visits'!L17</f>
        <v>366888</v>
      </c>
      <c r="O16" s="67">
        <f>'Claims per Disp or Visits'!M17</f>
        <v>419709</v>
      </c>
      <c r="P16" s="67">
        <f>'Claims per Disp or Visits'!N17</f>
        <v>467443</v>
      </c>
      <c r="Q16" s="67">
        <f>'Claims per Disp or Visits'!O17</f>
        <v>685430</v>
      </c>
      <c r="R16" s="67">
        <f>'Claims per Disp or Visits'!P17</f>
        <v>435247</v>
      </c>
      <c r="S16" s="72">
        <f>'Claims per Disp or Visits'!Q17</f>
        <v>639647</v>
      </c>
    </row>
    <row r="17" spans="2:21" ht="13.5" thickBot="1" x14ac:dyDescent="0.25">
      <c r="B17" s="74" t="s">
        <v>5</v>
      </c>
      <c r="C17" s="68">
        <f t="shared" ref="C17:H17" si="2">SUM(C13:C16)</f>
        <v>99302</v>
      </c>
      <c r="D17" s="68">
        <f t="shared" si="2"/>
        <v>92541</v>
      </c>
      <c r="E17" s="68">
        <f t="shared" si="2"/>
        <v>92761</v>
      </c>
      <c r="F17" s="68">
        <f t="shared" si="2"/>
        <v>92705</v>
      </c>
      <c r="G17" s="68">
        <f t="shared" si="2"/>
        <v>97079</v>
      </c>
      <c r="H17" s="68">
        <f t="shared" si="2"/>
        <v>85526</v>
      </c>
      <c r="I17" s="9"/>
      <c r="J17" s="9"/>
      <c r="K17" s="9"/>
      <c r="L17" s="9"/>
      <c r="M17" s="74" t="s">
        <v>5</v>
      </c>
      <c r="N17" s="68">
        <f t="shared" ref="N17:S17" si="3">SUM(N13:N16)</f>
        <v>7257266</v>
      </c>
      <c r="O17" s="68">
        <f t="shared" si="3"/>
        <v>6552169</v>
      </c>
      <c r="P17" s="68">
        <f t="shared" si="3"/>
        <v>6553172</v>
      </c>
      <c r="Q17" s="68">
        <f t="shared" si="3"/>
        <v>6488887</v>
      </c>
      <c r="R17" s="68">
        <f t="shared" si="3"/>
        <v>6399748</v>
      </c>
      <c r="S17" s="75">
        <f t="shared" si="3"/>
        <v>6332274</v>
      </c>
      <c r="T17" s="9"/>
      <c r="U17" s="9"/>
    </row>
    <row r="19" spans="2:21" ht="23.25" customHeight="1" thickBot="1" x14ac:dyDescent="0.25">
      <c r="B19" s="158" t="s">
        <v>373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374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4</v>
      </c>
      <c r="C20" s="77" t="str">
        <f>'Collected to Claims Ratio'!C22</f>
        <v>FY2011</v>
      </c>
      <c r="D20" s="77" t="str">
        <f>'Collected to Claims Ratio'!D22</f>
        <v>FY2012</v>
      </c>
      <c r="E20" s="77" t="str">
        <f>'Collected to Claims Ratio'!E22</f>
        <v>FY2013</v>
      </c>
      <c r="F20" s="77" t="str">
        <f>'Collected to Claims Ratio'!F22</f>
        <v>FY2014</v>
      </c>
      <c r="G20" s="77" t="str">
        <f>'Collected to Claims Ratio'!G22</f>
        <v>FY2015</v>
      </c>
      <c r="H20" s="96" t="str">
        <f>'Total Collections'!H5</f>
        <v>FY2016</v>
      </c>
      <c r="M20" s="16" t="s">
        <v>4</v>
      </c>
      <c r="N20" s="77" t="str">
        <f>'Collected to Claims Ratio'!L22</f>
        <v>FY2011</v>
      </c>
      <c r="O20" s="77" t="str">
        <f>'Collected to Claims Ratio'!M22</f>
        <v>FY2012</v>
      </c>
      <c r="P20" s="77" t="str">
        <f>'Collected to Claims Ratio'!N22</f>
        <v>FY2013</v>
      </c>
      <c r="Q20" s="77" t="str">
        <f>'Collected to Claims Ratio'!O22</f>
        <v>FY2014</v>
      </c>
      <c r="R20" s="77" t="str">
        <f>'Collected to Claims Ratio'!P22</f>
        <v>FY2015</v>
      </c>
      <c r="S20" s="116" t="str">
        <f>'Total Collections'!H5</f>
        <v>FY2016</v>
      </c>
    </row>
    <row r="21" spans="2:21" x14ac:dyDescent="0.2">
      <c r="B21" s="97" t="str">
        <f>'Claims per Disp or Visits'!B22</f>
        <v>Air Force</v>
      </c>
      <c r="C21" s="71">
        <f t="shared" ref="C21:H21" si="4">(C5/C13)*1000000</f>
        <v>267.34859932581656</v>
      </c>
      <c r="D21" s="71">
        <f t="shared" si="4"/>
        <v>215.311004784689</v>
      </c>
      <c r="E21" s="71">
        <f t="shared" si="4"/>
        <v>161.1047180667434</v>
      </c>
      <c r="F21" s="71">
        <f t="shared" si="4"/>
        <v>132.43084167157153</v>
      </c>
      <c r="G21" s="71">
        <f t="shared" si="4"/>
        <v>155.69048731122527</v>
      </c>
      <c r="H21" s="81">
        <f t="shared" si="4"/>
        <v>7.9264426125554852</v>
      </c>
      <c r="I21" s="5"/>
      <c r="J21" s="5"/>
      <c r="M21" s="97" t="str">
        <f>'Claims per Disp or Visits'!K22</f>
        <v>Air Force</v>
      </c>
      <c r="N21" s="71">
        <f t="shared" ref="N21:S21" si="5">(N5/N13)*1000000</f>
        <v>23.664512734465916</v>
      </c>
      <c r="O21" s="71">
        <f t="shared" si="5"/>
        <v>17.731862904504204</v>
      </c>
      <c r="P21" s="71">
        <f t="shared" si="5"/>
        <v>17.155032760264266</v>
      </c>
      <c r="Q21" s="71">
        <f t="shared" si="5"/>
        <v>14.523058717533232</v>
      </c>
      <c r="R21" s="71">
        <f t="shared" si="5"/>
        <v>13.57925562063102</v>
      </c>
      <c r="S21" s="81">
        <f t="shared" si="5"/>
        <v>5.524173310832432</v>
      </c>
      <c r="T21" s="5"/>
    </row>
    <row r="22" spans="2:21" x14ac:dyDescent="0.2">
      <c r="B22" s="97" t="str">
        <f>'Claims per Disp or Visits'!B23</f>
        <v>Army</v>
      </c>
      <c r="C22" s="71">
        <f t="shared" ref="C22:H24" si="6">(C6/C14)*1000000</f>
        <v>216.4296698498282</v>
      </c>
      <c r="D22" s="71">
        <f t="shared" si="6"/>
        <v>226.4293351783131</v>
      </c>
      <c r="E22" s="71">
        <f t="shared" si="6"/>
        <v>230.49342666894316</v>
      </c>
      <c r="F22" s="71">
        <f t="shared" si="6"/>
        <v>173.34026694401109</v>
      </c>
      <c r="G22" s="71">
        <f t="shared" si="6"/>
        <v>193.33671835331796</v>
      </c>
      <c r="H22" s="81">
        <f t="shared" si="6"/>
        <v>114.20518054138115</v>
      </c>
      <c r="I22" s="5"/>
      <c r="J22" s="5"/>
      <c r="M22" s="97" t="str">
        <f>'Claims per Disp or Visits'!K23</f>
        <v>Army</v>
      </c>
      <c r="N22" s="71">
        <f t="shared" ref="N22:S24" si="7">(N6/N14)*1000000</f>
        <v>6.0488038936941857</v>
      </c>
      <c r="O22" s="71">
        <f t="shared" si="7"/>
        <v>7.364852584415277</v>
      </c>
      <c r="P22" s="71">
        <f t="shared" si="7"/>
        <v>7.7334741131665039</v>
      </c>
      <c r="Q22" s="71">
        <f t="shared" si="7"/>
        <v>6.0350499409638827</v>
      </c>
      <c r="R22" s="71">
        <f t="shared" si="7"/>
        <v>6.7196956755928987</v>
      </c>
      <c r="S22" s="81">
        <f t="shared" si="7"/>
        <v>3.523081874587827</v>
      </c>
      <c r="T22" s="5"/>
    </row>
    <row r="23" spans="2:21" x14ac:dyDescent="0.2">
      <c r="B23" s="95" t="s">
        <v>3</v>
      </c>
      <c r="C23" s="71">
        <f t="shared" si="6"/>
        <v>97.703957010258918</v>
      </c>
      <c r="D23" s="71">
        <f t="shared" si="6"/>
        <v>86.277732128184056</v>
      </c>
      <c r="E23" s="71">
        <f t="shared" si="6"/>
        <v>93.63677075275821</v>
      </c>
      <c r="F23" s="71">
        <f t="shared" si="6"/>
        <v>76.783188522933912</v>
      </c>
      <c r="G23" s="71">
        <f t="shared" si="6"/>
        <v>119.56790632472993</v>
      </c>
      <c r="H23" s="81">
        <f t="shared" si="6"/>
        <v>105.3370786516854</v>
      </c>
      <c r="I23" s="5"/>
      <c r="J23" s="5"/>
      <c r="M23" s="95" t="s">
        <v>3</v>
      </c>
      <c r="N23" s="71">
        <f t="shared" si="7"/>
        <v>8.1684522806969362</v>
      </c>
      <c r="O23" s="71">
        <f t="shared" si="7"/>
        <v>6.847379202032652</v>
      </c>
      <c r="P23" s="71">
        <f t="shared" si="7"/>
        <v>5.5977427102520902</v>
      </c>
      <c r="Q23" s="71">
        <f t="shared" si="7"/>
        <v>4.2098016564331333</v>
      </c>
      <c r="R23" s="71">
        <f t="shared" si="7"/>
        <v>4.5268285907052421</v>
      </c>
      <c r="S23" s="81">
        <f t="shared" si="7"/>
        <v>2.8988340619743753</v>
      </c>
      <c r="T23" s="5"/>
    </row>
    <row r="24" spans="2:21" x14ac:dyDescent="0.2">
      <c r="B24" s="97" t="str">
        <f>'Claims per Disp or Visits'!B25</f>
        <v>NCR MD</v>
      </c>
      <c r="C24" s="71">
        <f t="shared" si="6"/>
        <v>246.96439596624819</v>
      </c>
      <c r="D24" s="71">
        <f t="shared" si="6"/>
        <v>125.56504269211453</v>
      </c>
      <c r="E24" s="71">
        <f t="shared" si="6"/>
        <v>349.1031660045744</v>
      </c>
      <c r="F24" s="71">
        <f t="shared" si="6"/>
        <v>438.16942551119769</v>
      </c>
      <c r="G24" s="71">
        <f t="shared" si="6"/>
        <v>604.12629659181573</v>
      </c>
      <c r="H24" s="81">
        <f t="shared" si="6"/>
        <v>501.5604101649576</v>
      </c>
      <c r="I24" s="5"/>
      <c r="J24" s="5"/>
      <c r="M24" s="97" t="str">
        <f>'Claims per Disp or Visits'!K25</f>
        <v>NCR MD</v>
      </c>
      <c r="N24" s="71">
        <f t="shared" si="7"/>
        <v>13.08301170929548</v>
      </c>
      <c r="O24" s="71">
        <f t="shared" si="7"/>
        <v>14.533879425983239</v>
      </c>
      <c r="P24" s="71">
        <f t="shared" si="7"/>
        <v>12.621859777555768</v>
      </c>
      <c r="Q24" s="71">
        <f t="shared" si="7"/>
        <v>7.7323723793822854</v>
      </c>
      <c r="R24" s="71">
        <f t="shared" si="7"/>
        <v>13.096012149423201</v>
      </c>
      <c r="S24" s="81">
        <f t="shared" si="7"/>
        <v>7.0351303140638501</v>
      </c>
      <c r="T24" s="5"/>
    </row>
    <row r="25" spans="2:21" ht="13.5" thickBot="1" x14ac:dyDescent="0.25">
      <c r="B25" s="74" t="s">
        <v>5</v>
      </c>
      <c r="C25" s="91">
        <f t="shared" ref="C25:H25" si="8">(C9/C17)*1000000</f>
        <v>197.37769632031578</v>
      </c>
      <c r="D25" s="91">
        <f t="shared" si="8"/>
        <v>179.37995050842332</v>
      </c>
      <c r="E25" s="91">
        <f t="shared" si="8"/>
        <v>195.12510645637713</v>
      </c>
      <c r="F25" s="91">
        <f t="shared" si="8"/>
        <v>165.03964187476404</v>
      </c>
      <c r="G25" s="91">
        <f t="shared" si="8"/>
        <v>207.04786823102836</v>
      </c>
      <c r="H25" s="88">
        <f t="shared" si="8"/>
        <v>136.80050510955732</v>
      </c>
      <c r="I25" s="10"/>
      <c r="J25" s="10"/>
      <c r="M25" s="74" t="s">
        <v>5</v>
      </c>
      <c r="N25" s="91">
        <f t="shared" ref="N25:S25" si="9">(N9/N17)*1000000</f>
        <v>10.665173358672535</v>
      </c>
      <c r="O25" s="91">
        <f t="shared" si="9"/>
        <v>10.240883591372567</v>
      </c>
      <c r="P25" s="91">
        <f t="shared" si="9"/>
        <v>9.7357432400675581</v>
      </c>
      <c r="Q25" s="91">
        <f t="shared" si="9"/>
        <v>7.7054816950888494</v>
      </c>
      <c r="R25" s="91">
        <f t="shared" si="9"/>
        <v>8.234699241282625</v>
      </c>
      <c r="S25" s="88">
        <f t="shared" si="9"/>
        <v>4.2007026227860633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7j9WYAkc8GGB/R9DG41v2x9vxeB+9XpW5ASKRnR115fi3eNFJnW95m79gDC27RrhCUYkbiH+1FfviEjezXItLA==" saltValue="FFGXpX6aemWuFPiTD0bhmw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345</v>
      </c>
    </row>
    <row r="2" spans="1:21" x14ac:dyDescent="0.2">
      <c r="A2" t="str">
        <f>Summary!A2</f>
        <v xml:space="preserve">2ND Quarter </v>
      </c>
    </row>
    <row r="3" spans="1:21" ht="24" customHeight="1" thickBot="1" x14ac:dyDescent="0.25">
      <c r="B3" s="158" t="s">
        <v>301</v>
      </c>
      <c r="C3" s="158"/>
      <c r="D3" s="158"/>
      <c r="E3" s="158"/>
      <c r="F3" s="158"/>
      <c r="G3" s="158"/>
      <c r="H3" s="160"/>
      <c r="I3" s="160"/>
      <c r="M3" s="158" t="s">
        <v>302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4</v>
      </c>
      <c r="C4" s="77" t="str">
        <f>'Collected to Claims Ratio'!C6</f>
        <v>FY2011</v>
      </c>
      <c r="D4" s="77" t="str">
        <f>'Collected to Claims Ratio'!D6</f>
        <v>FY2012</v>
      </c>
      <c r="E4" s="77" t="str">
        <f>'Collected to Claims Ratio'!E6</f>
        <v>FY2013</v>
      </c>
      <c r="F4" s="77" t="str">
        <f>'Collected to Claims Ratio'!F6</f>
        <v>FY2014</v>
      </c>
      <c r="G4" s="77" t="str">
        <f>'Collected to Claims Ratio'!G6</f>
        <v>FY2015</v>
      </c>
      <c r="H4" s="77" t="str">
        <f>'Collected to Claims Ratio'!H6</f>
        <v>FY2016</v>
      </c>
      <c r="I4" s="13"/>
      <c r="J4" s="13"/>
      <c r="K4" s="13"/>
      <c r="L4" s="13"/>
      <c r="M4" s="16" t="s">
        <v>4</v>
      </c>
      <c r="N4" s="69" t="str">
        <f>'Collected to Claims Ratio'!C6</f>
        <v>FY2011</v>
      </c>
      <c r="O4" s="69" t="str">
        <f>'Collected to Claims Ratio'!D6</f>
        <v>FY2012</v>
      </c>
      <c r="P4" s="69" t="str">
        <f>'Collected to Claims Ratio'!E6</f>
        <v>FY2013</v>
      </c>
      <c r="Q4" s="69" t="str">
        <f>'Collected to Claims Ratio'!F6</f>
        <v>FY2014</v>
      </c>
      <c r="R4" s="69" t="str">
        <f>'Collected to Claims Ratio'!G6</f>
        <v>FY2015</v>
      </c>
      <c r="S4" s="69" t="str">
        <f>'Collected to Claims Ratio'!H6</f>
        <v>FY2016</v>
      </c>
      <c r="T4" s="13"/>
    </row>
    <row r="5" spans="1:21" x14ac:dyDescent="0.2">
      <c r="B5" s="97" t="str">
        <f>'Collected to Claims Ratio'!B7</f>
        <v>Air Force</v>
      </c>
      <c r="C5" s="67">
        <f>'Collected to Claims Ratio'!C7</f>
        <v>184</v>
      </c>
      <c r="D5" s="67">
        <f>'Collected to Claims Ratio'!D7</f>
        <v>130</v>
      </c>
      <c r="E5" s="67">
        <f>'Collected to Claims Ratio'!E7</f>
        <v>114</v>
      </c>
      <c r="F5" s="67">
        <f>'Collected to Claims Ratio'!F7</f>
        <v>66</v>
      </c>
      <c r="G5" s="67">
        <f>'Collected to Claims Ratio'!G7</f>
        <v>90</v>
      </c>
      <c r="H5" s="72">
        <f>'Collected to Claims Ratio'!H7</f>
        <v>24</v>
      </c>
      <c r="I5" s="13"/>
      <c r="J5" s="13"/>
      <c r="K5" s="13"/>
      <c r="L5" s="13"/>
      <c r="M5" s="97" t="str">
        <f>'Collected to Claims Ratio'!K7</f>
        <v>Air Force</v>
      </c>
      <c r="N5" s="67">
        <f>'Collected to Claims Ratio'!L7</f>
        <v>168829</v>
      </c>
      <c r="O5" s="67">
        <f>'Collected to Claims Ratio'!M7</f>
        <v>147122</v>
      </c>
      <c r="P5" s="67">
        <f>'Collected to Claims Ratio'!N7</f>
        <v>136365</v>
      </c>
      <c r="Q5" s="67">
        <f>'Collected to Claims Ratio'!O7</f>
        <v>115587</v>
      </c>
      <c r="R5" s="67">
        <f>'Collected to Claims Ratio'!P7</f>
        <v>108354</v>
      </c>
      <c r="S5" s="72">
        <f>'Collected to Claims Ratio'!Q7</f>
        <v>7935</v>
      </c>
      <c r="T5" s="13"/>
    </row>
    <row r="6" spans="1:21" ht="13.5" customHeight="1" x14ac:dyDescent="0.2">
      <c r="B6" s="97" t="str">
        <f>'Collected to Claims Ratio'!B8</f>
        <v>Army</v>
      </c>
      <c r="C6" s="67">
        <f>'Collected to Claims Ratio'!C8</f>
        <v>553</v>
      </c>
      <c r="D6" s="67">
        <f>'Collected to Claims Ratio'!D8</f>
        <v>494</v>
      </c>
      <c r="E6" s="67">
        <f>'Collected to Claims Ratio'!E8</f>
        <v>460</v>
      </c>
      <c r="F6" s="67">
        <f>'Collected to Claims Ratio'!F8</f>
        <v>291</v>
      </c>
      <c r="G6" s="67">
        <f>'Collected to Claims Ratio'!G8</f>
        <v>277</v>
      </c>
      <c r="H6" s="72">
        <f>'Collected to Claims Ratio'!H8</f>
        <v>96</v>
      </c>
      <c r="I6" s="13"/>
      <c r="J6" s="13"/>
      <c r="K6" s="13"/>
      <c r="L6" s="13"/>
      <c r="M6" s="97" t="str">
        <f>'Collected to Claims Ratio'!K8</f>
        <v>Army</v>
      </c>
      <c r="N6" s="67">
        <f>'Collected to Claims Ratio'!L8</f>
        <v>125547</v>
      </c>
      <c r="O6" s="67">
        <f>'Collected to Claims Ratio'!M8</f>
        <v>144268</v>
      </c>
      <c r="P6" s="67">
        <f>'Collected to Claims Ratio'!N8</f>
        <v>130377</v>
      </c>
      <c r="Q6" s="67">
        <f>'Collected to Claims Ratio'!O8</f>
        <v>90637</v>
      </c>
      <c r="R6" s="67">
        <f>'Collected to Claims Ratio'!P8</f>
        <v>91987</v>
      </c>
      <c r="S6" s="72">
        <f>'Collected to Claims Ratio'!Q8</f>
        <v>31029</v>
      </c>
      <c r="T6" s="13"/>
    </row>
    <row r="7" spans="1:21" x14ac:dyDescent="0.2">
      <c r="B7" s="95" t="s">
        <v>3</v>
      </c>
      <c r="C7" s="67">
        <f>'Collected to Claims Ratio'!C9</f>
        <v>112</v>
      </c>
      <c r="D7" s="67">
        <f>'Collected to Claims Ratio'!D9</f>
        <v>69</v>
      </c>
      <c r="E7" s="67">
        <f>'Collected to Claims Ratio'!E9</f>
        <v>115</v>
      </c>
      <c r="F7" s="67">
        <f>'Collected to Claims Ratio'!F9</f>
        <v>109</v>
      </c>
      <c r="G7" s="67">
        <f>'Collected to Claims Ratio'!G9</f>
        <v>98</v>
      </c>
      <c r="H7" s="72">
        <f>'Collected to Claims Ratio'!H9</f>
        <v>78</v>
      </c>
      <c r="I7" s="13"/>
      <c r="J7" s="13"/>
      <c r="K7" s="13"/>
      <c r="L7" s="13"/>
      <c r="M7" s="95" t="s">
        <v>3</v>
      </c>
      <c r="N7" s="67">
        <f>'Collected to Claims Ratio'!L9</f>
        <v>70507</v>
      </c>
      <c r="O7" s="67">
        <f>'Collected to Claims Ratio'!M9</f>
        <v>63682</v>
      </c>
      <c r="P7" s="67">
        <f>'Collected to Claims Ratio'!N9</f>
        <v>56726</v>
      </c>
      <c r="Q7" s="67">
        <f>'Collected to Claims Ratio'!O9</f>
        <v>49896</v>
      </c>
      <c r="R7" s="67">
        <f>'Collected to Claims Ratio'!P9</f>
        <v>54993</v>
      </c>
      <c r="S7" s="72">
        <f>'Collected to Claims Ratio'!Q9</f>
        <v>25490</v>
      </c>
      <c r="T7" s="13"/>
    </row>
    <row r="8" spans="1:21" x14ac:dyDescent="0.2">
      <c r="B8" s="97" t="str">
        <f>'Collected to Claims Ratio'!B10</f>
        <v>NCR MD</v>
      </c>
      <c r="C8" s="67">
        <f>'Collected to Claims Ratio'!C10</f>
        <v>84</v>
      </c>
      <c r="D8" s="67">
        <f>'Collected to Claims Ratio'!D10</f>
        <v>30</v>
      </c>
      <c r="E8" s="67">
        <f>'Collected to Claims Ratio'!E10</f>
        <v>32</v>
      </c>
      <c r="F8" s="67">
        <f>'Collected to Claims Ratio'!F10</f>
        <v>22</v>
      </c>
      <c r="G8" s="67">
        <f>'Collected to Claims Ratio'!G10</f>
        <v>75</v>
      </c>
      <c r="H8" s="72">
        <f>'Collected to Claims Ratio'!H10</f>
        <v>92</v>
      </c>
      <c r="I8" s="13"/>
      <c r="J8" s="13"/>
      <c r="K8" s="13"/>
      <c r="L8" s="13"/>
      <c r="M8" s="97" t="str">
        <f>'Collected to Claims Ratio'!K10</f>
        <v>NCR MD</v>
      </c>
      <c r="N8" s="67">
        <f>'Collected to Claims Ratio'!L10</f>
        <v>16177</v>
      </c>
      <c r="O8" s="67">
        <f>'Collected to Claims Ratio'!M10</f>
        <v>24280</v>
      </c>
      <c r="P8" s="67">
        <f>'Collected to Claims Ratio'!N10</f>
        <v>38103</v>
      </c>
      <c r="Q8" s="67">
        <f>'Collected to Claims Ratio'!O10</f>
        <v>32889</v>
      </c>
      <c r="R8" s="67">
        <f>'Collected to Claims Ratio'!P10</f>
        <v>33795</v>
      </c>
      <c r="S8" s="72">
        <f>'Collected to Claims Ratio'!Q10</f>
        <v>17412</v>
      </c>
      <c r="T8" s="13"/>
    </row>
    <row r="9" spans="1:21" ht="13.5" thickBot="1" x14ac:dyDescent="0.25">
      <c r="B9" s="74" t="s">
        <v>5</v>
      </c>
      <c r="C9" s="68">
        <f t="shared" ref="C9:H9" si="0">SUM(C5:C8)</f>
        <v>933</v>
      </c>
      <c r="D9" s="68">
        <f t="shared" si="0"/>
        <v>723</v>
      </c>
      <c r="E9" s="68">
        <f t="shared" si="0"/>
        <v>721</v>
      </c>
      <c r="F9" s="68">
        <f t="shared" si="0"/>
        <v>488</v>
      </c>
      <c r="G9" s="68">
        <f t="shared" si="0"/>
        <v>540</v>
      </c>
      <c r="H9" s="75">
        <f t="shared" si="0"/>
        <v>290</v>
      </c>
      <c r="I9" s="50"/>
      <c r="J9" s="50"/>
      <c r="K9" s="13"/>
      <c r="L9" s="13"/>
      <c r="M9" s="74" t="s">
        <v>5</v>
      </c>
      <c r="N9" s="68">
        <f t="shared" ref="N9:S9" si="1">SUM(N5:N8)</f>
        <v>381060</v>
      </c>
      <c r="O9" s="68">
        <f t="shared" si="1"/>
        <v>379352</v>
      </c>
      <c r="P9" s="68">
        <f t="shared" si="1"/>
        <v>361571</v>
      </c>
      <c r="Q9" s="68">
        <f t="shared" si="1"/>
        <v>289009</v>
      </c>
      <c r="R9" s="68">
        <f t="shared" si="1"/>
        <v>289129</v>
      </c>
      <c r="S9" s="75">
        <f t="shared" si="1"/>
        <v>81866</v>
      </c>
      <c r="T9" s="50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1" t="s">
        <v>303</v>
      </c>
      <c r="C11" s="161"/>
      <c r="D11" s="161"/>
      <c r="E11" s="161"/>
      <c r="F11" s="161"/>
      <c r="G11" s="161"/>
      <c r="H11" s="162"/>
      <c r="I11" s="162"/>
      <c r="J11" s="13"/>
      <c r="K11" s="13"/>
      <c r="L11" s="13"/>
      <c r="M11" s="161" t="s">
        <v>304</v>
      </c>
      <c r="N11" s="161"/>
      <c r="O11" s="161"/>
      <c r="P11" s="161"/>
      <c r="Q11" s="161"/>
      <c r="R11" s="161"/>
      <c r="S11" s="162"/>
      <c r="T11" s="162"/>
    </row>
    <row r="12" spans="1:21" x14ac:dyDescent="0.2">
      <c r="B12" s="16" t="s">
        <v>4</v>
      </c>
      <c r="C12" s="77" t="str">
        <f>'Collected to Claims Ratio'!C14</f>
        <v>FY2011</v>
      </c>
      <c r="D12" s="77" t="str">
        <f>'Collected to Claims Ratio'!D14</f>
        <v>FY2012</v>
      </c>
      <c r="E12" s="77" t="str">
        <f>'Collected to Claims Ratio'!E14</f>
        <v>FY2013</v>
      </c>
      <c r="F12" s="77" t="str">
        <f>'Collected to Claims Ratio'!F14</f>
        <v>FY2014</v>
      </c>
      <c r="G12" s="77" t="str">
        <f>'Collected to Claims Ratio'!G14</f>
        <v>FY2015</v>
      </c>
      <c r="H12" s="77" t="str">
        <f>'Collected to Claims Ratio'!H14</f>
        <v>FY2016</v>
      </c>
      <c r="I12" s="13"/>
      <c r="J12" s="13"/>
      <c r="K12" s="13"/>
      <c r="L12" s="13"/>
      <c r="M12" s="16" t="s">
        <v>4</v>
      </c>
      <c r="N12" s="69" t="str">
        <f>'Collected to Claims Ratio'!C14</f>
        <v>FY2011</v>
      </c>
      <c r="O12" s="69" t="str">
        <f>'Collected to Claims Ratio'!D14</f>
        <v>FY2012</v>
      </c>
      <c r="P12" s="69" t="str">
        <f>'Collected to Claims Ratio'!E14</f>
        <v>FY2013</v>
      </c>
      <c r="Q12" s="69" t="str">
        <f>'Collected to Claims Ratio'!F14</f>
        <v>FY2014</v>
      </c>
      <c r="R12" s="69" t="str">
        <f>'Collected to Claims Ratio'!G14</f>
        <v>FY2015</v>
      </c>
      <c r="S12" s="69" t="str">
        <f>'Collected to Claims Ratio'!H14</f>
        <v>FY2016</v>
      </c>
      <c r="T12" s="13"/>
    </row>
    <row r="13" spans="1:21" x14ac:dyDescent="0.2">
      <c r="B13" s="97" t="str">
        <f>'Collected to Claims Ratio'!B15</f>
        <v>Air Force</v>
      </c>
      <c r="C13" s="67">
        <f>'Collected to Claims Ratio'!C15</f>
        <v>715</v>
      </c>
      <c r="D13" s="67">
        <f>'Collected to Claims Ratio'!D15</f>
        <v>528</v>
      </c>
      <c r="E13" s="67">
        <f>'Collected to Claims Ratio'!E15</f>
        <v>456</v>
      </c>
      <c r="F13" s="67">
        <f>'Collected to Claims Ratio'!F15</f>
        <v>468</v>
      </c>
      <c r="G13" s="67">
        <f>'Collected to Claims Ratio'!G15</f>
        <v>436</v>
      </c>
      <c r="H13" s="72">
        <f>'Collected to Claims Ratio'!H15</f>
        <v>244</v>
      </c>
      <c r="I13" s="54"/>
      <c r="J13" s="13"/>
      <c r="K13" s="13"/>
      <c r="L13" s="13"/>
      <c r="M13" s="97" t="str">
        <f>'Collected to Claims Ratio'!K15</f>
        <v>Air Force</v>
      </c>
      <c r="N13" s="67">
        <f>'Collected to Claims Ratio'!L15</f>
        <v>576774</v>
      </c>
      <c r="O13" s="67">
        <f>'Collected to Claims Ratio'!M15</f>
        <v>555846</v>
      </c>
      <c r="P13" s="67">
        <f>'Collected to Claims Ratio'!N15</f>
        <v>501624</v>
      </c>
      <c r="Q13" s="67">
        <f>'Collected to Claims Ratio'!O15</f>
        <v>457608</v>
      </c>
      <c r="R13" s="67">
        <f>'Collected to Claims Ratio'!P15</f>
        <v>403835</v>
      </c>
      <c r="S13" s="72">
        <f>'Collected to Claims Ratio'!Q15</f>
        <v>145612</v>
      </c>
      <c r="T13" s="13"/>
    </row>
    <row r="14" spans="1:21" x14ac:dyDescent="0.2">
      <c r="B14" s="97" t="str">
        <f>'Collected to Claims Ratio'!B16</f>
        <v>Army</v>
      </c>
      <c r="C14" s="67">
        <f>'Collected to Claims Ratio'!C16</f>
        <v>1330</v>
      </c>
      <c r="D14" s="67">
        <f>'Collected to Claims Ratio'!D16</f>
        <v>1174</v>
      </c>
      <c r="E14" s="67">
        <f>'Collected to Claims Ratio'!E16</f>
        <v>1109</v>
      </c>
      <c r="F14" s="67">
        <f>'Collected to Claims Ratio'!F16</f>
        <v>916</v>
      </c>
      <c r="G14" s="67">
        <f>'Collected to Claims Ratio'!G16</f>
        <v>962</v>
      </c>
      <c r="H14" s="72">
        <f>'Collected to Claims Ratio'!H16</f>
        <v>678</v>
      </c>
      <c r="I14" s="54"/>
      <c r="J14" s="54"/>
      <c r="K14" s="13"/>
      <c r="L14" s="13"/>
      <c r="M14" s="97" t="str">
        <f>'Collected to Claims Ratio'!K16</f>
        <v>Army</v>
      </c>
      <c r="N14" s="67">
        <f>'Collected to Claims Ratio'!L16</f>
        <v>363036</v>
      </c>
      <c r="O14" s="67">
        <f>'Collected to Claims Ratio'!M16</f>
        <v>374474</v>
      </c>
      <c r="P14" s="67">
        <f>'Collected to Claims Ratio'!N16</f>
        <v>329691</v>
      </c>
      <c r="Q14" s="67">
        <f>'Collected to Claims Ratio'!O16</f>
        <v>283428</v>
      </c>
      <c r="R14" s="67">
        <f>'Collected to Claims Ratio'!P16</f>
        <v>246363</v>
      </c>
      <c r="S14" s="72">
        <f>'Collected to Claims Ratio'!Q16</f>
        <v>172426</v>
      </c>
      <c r="T14" s="13"/>
    </row>
    <row r="15" spans="1:21" x14ac:dyDescent="0.2">
      <c r="B15" s="95" t="s">
        <v>3</v>
      </c>
      <c r="C15" s="67">
        <f>'Collected to Claims Ratio'!C17</f>
        <v>342</v>
      </c>
      <c r="D15" s="67">
        <f>'Collected to Claims Ratio'!D17</f>
        <v>211</v>
      </c>
      <c r="E15" s="67">
        <f>'Collected to Claims Ratio'!E17</f>
        <v>310</v>
      </c>
      <c r="F15" s="67">
        <f>'Collected to Claims Ratio'!F17</f>
        <v>359</v>
      </c>
      <c r="G15" s="67">
        <f>'Collected to Claims Ratio'!G17</f>
        <v>304</v>
      </c>
      <c r="H15" s="72">
        <f>'Collected to Claims Ratio'!H17</f>
        <v>300</v>
      </c>
      <c r="I15" s="54"/>
      <c r="J15" s="13"/>
      <c r="K15" s="13"/>
      <c r="L15" s="13"/>
      <c r="M15" s="95" t="s">
        <v>3</v>
      </c>
      <c r="N15" s="67">
        <f>'Collected to Claims Ratio'!L17</f>
        <v>174436</v>
      </c>
      <c r="O15" s="67">
        <f>'Collected to Claims Ratio'!M17</f>
        <v>165884</v>
      </c>
      <c r="P15" s="67">
        <f>'Collected to Claims Ratio'!N17</f>
        <v>152415</v>
      </c>
      <c r="Q15" s="67">
        <f>'Collected to Claims Ratio'!O17</f>
        <v>164116</v>
      </c>
      <c r="R15" s="67">
        <f>'Collected to Claims Ratio'!P17</f>
        <v>150303</v>
      </c>
      <c r="S15" s="72">
        <f>'Collected to Claims Ratio'!Q17</f>
        <v>135137</v>
      </c>
      <c r="T15" s="13"/>
    </row>
    <row r="16" spans="1:21" x14ac:dyDescent="0.2">
      <c r="B16" s="97" t="str">
        <f>'Collected to Claims Ratio'!B18</f>
        <v>NCR MD</v>
      </c>
      <c r="C16" s="67">
        <f>'Collected to Claims Ratio'!C18</f>
        <v>184</v>
      </c>
      <c r="D16" s="67">
        <f>'Collected to Claims Ratio'!D18</f>
        <v>312</v>
      </c>
      <c r="E16" s="67">
        <f>'Collected to Claims Ratio'!E18</f>
        <v>132</v>
      </c>
      <c r="F16" s="67">
        <f>'Collected to Claims Ratio'!F18</f>
        <v>136</v>
      </c>
      <c r="G16" s="67">
        <f>'Collected to Claims Ratio'!G18</f>
        <v>279</v>
      </c>
      <c r="H16" s="72">
        <f>'Collected to Claims Ratio'!H18</f>
        <v>384</v>
      </c>
      <c r="I16" s="13"/>
      <c r="J16" s="13"/>
      <c r="K16" s="13"/>
      <c r="L16" s="13"/>
      <c r="M16" s="97" t="str">
        <f>'Collected to Claims Ratio'!K18</f>
        <v>NCR MD</v>
      </c>
      <c r="N16" s="67">
        <f>'Collected to Claims Ratio'!L18</f>
        <v>39292</v>
      </c>
      <c r="O16" s="67">
        <f>'Collected to Claims Ratio'!M18</f>
        <v>121676</v>
      </c>
      <c r="P16" s="67">
        <f>'Collected to Claims Ratio'!N18</f>
        <v>105232</v>
      </c>
      <c r="Q16" s="67">
        <f>'Collected to Claims Ratio'!O18</f>
        <v>126318</v>
      </c>
      <c r="R16" s="67">
        <f>'Collected to Claims Ratio'!P18</f>
        <v>95503</v>
      </c>
      <c r="S16" s="72">
        <f>'Collected to Claims Ratio'!Q18</f>
        <v>92948</v>
      </c>
      <c r="T16" s="13"/>
    </row>
    <row r="17" spans="2:21" ht="13.5" thickBot="1" x14ac:dyDescent="0.25">
      <c r="B17" s="74" t="s">
        <v>5</v>
      </c>
      <c r="C17" s="68">
        <f t="shared" ref="C17:H17" si="2">SUM(C13:C16)</f>
        <v>2571</v>
      </c>
      <c r="D17" s="68">
        <f t="shared" si="2"/>
        <v>2225</v>
      </c>
      <c r="E17" s="68">
        <f t="shared" si="2"/>
        <v>2007</v>
      </c>
      <c r="F17" s="68">
        <f t="shared" si="2"/>
        <v>1879</v>
      </c>
      <c r="G17" s="68">
        <f t="shared" si="2"/>
        <v>1981</v>
      </c>
      <c r="H17" s="75">
        <f t="shared" si="2"/>
        <v>1606</v>
      </c>
      <c r="I17" s="50"/>
      <c r="J17" s="50"/>
      <c r="K17" s="13"/>
      <c r="L17" s="13"/>
      <c r="M17" s="74" t="s">
        <v>5</v>
      </c>
      <c r="N17" s="68">
        <f t="shared" ref="N17:S17" si="3">SUM(N13:N16)</f>
        <v>1153538</v>
      </c>
      <c r="O17" s="68">
        <f t="shared" si="3"/>
        <v>1217880</v>
      </c>
      <c r="P17" s="68">
        <f t="shared" si="3"/>
        <v>1088962</v>
      </c>
      <c r="Q17" s="68">
        <f t="shared" si="3"/>
        <v>1031470</v>
      </c>
      <c r="R17" s="68">
        <f t="shared" si="3"/>
        <v>896004</v>
      </c>
      <c r="S17" s="75">
        <f t="shared" si="3"/>
        <v>546123</v>
      </c>
      <c r="T17" s="50"/>
      <c r="U17" s="9"/>
    </row>
    <row r="18" spans="2:21" x14ac:dyDescent="0.2">
      <c r="B18" s="13"/>
      <c r="C18" s="13"/>
      <c r="D18" s="13"/>
      <c r="E18" s="13"/>
      <c r="F18" s="13"/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ht="23.25" customHeight="1" thickBot="1" x14ac:dyDescent="0.25">
      <c r="B19" s="156" t="s">
        <v>305</v>
      </c>
      <c r="C19" s="156"/>
      <c r="D19" s="156"/>
      <c r="E19" s="156"/>
      <c r="F19" s="156"/>
      <c r="G19" s="156"/>
      <c r="H19" s="162"/>
      <c r="I19" s="162"/>
      <c r="J19" s="55"/>
      <c r="K19" s="55"/>
      <c r="L19" s="55"/>
      <c r="M19" s="156" t="s">
        <v>306</v>
      </c>
      <c r="N19" s="156"/>
      <c r="O19" s="156"/>
      <c r="P19" s="156"/>
      <c r="Q19" s="156"/>
      <c r="R19" s="156"/>
      <c r="S19" s="162"/>
      <c r="T19" s="162"/>
      <c r="U19" s="6"/>
    </row>
    <row r="20" spans="2:21" x14ac:dyDescent="0.2">
      <c r="B20" s="16" t="s">
        <v>4</v>
      </c>
      <c r="C20" s="77" t="str">
        <f>'Collected to Claims Ratio'!C22</f>
        <v>FY2011</v>
      </c>
      <c r="D20" s="77" t="str">
        <f>'Collected to Claims Ratio'!D22</f>
        <v>FY2012</v>
      </c>
      <c r="E20" s="77" t="str">
        <f>'Collected to Claims Ratio'!E22</f>
        <v>FY2013</v>
      </c>
      <c r="F20" s="77" t="str">
        <f>'Collected to Claims Ratio'!F22</f>
        <v>FY2014</v>
      </c>
      <c r="G20" s="77" t="str">
        <f>'Collected to Claims Ratio'!G22</f>
        <v>FY2015</v>
      </c>
      <c r="H20" s="77" t="str">
        <f>'Collected to Claims Ratio'!H22</f>
        <v>FY2016</v>
      </c>
      <c r="I20" s="13"/>
      <c r="J20" s="13"/>
      <c r="K20" s="13"/>
      <c r="L20" s="13"/>
      <c r="M20" s="16" t="s">
        <v>4</v>
      </c>
      <c r="N20" s="69" t="str">
        <f>'Collected to Claims Ratio'!C22</f>
        <v>FY2011</v>
      </c>
      <c r="O20" s="69" t="str">
        <f>'Collected to Claims Ratio'!D22</f>
        <v>FY2012</v>
      </c>
      <c r="P20" s="69" t="str">
        <f>'Collected to Claims Ratio'!E22</f>
        <v>FY2013</v>
      </c>
      <c r="Q20" s="69" t="str">
        <f>'Collected to Claims Ratio'!F22</f>
        <v>FY2014</v>
      </c>
      <c r="R20" s="69" t="str">
        <f>'Collected to Claims Ratio'!G22</f>
        <v>FY2015</v>
      </c>
      <c r="S20" s="69" t="str">
        <f>'Collected to Claims Ratio'!H22</f>
        <v>FY2016</v>
      </c>
      <c r="T20" s="13"/>
    </row>
    <row r="21" spans="2:21" x14ac:dyDescent="0.2">
      <c r="B21" s="97" t="str">
        <f>'Collected to Claims Ratio'!B23</f>
        <v>Air Force</v>
      </c>
      <c r="C21" s="78">
        <f>'Collected to Claims Ratio'!C23</f>
        <v>0.25734265734265732</v>
      </c>
      <c r="D21" s="99">
        <f>'Collected to Claims Ratio'!D23</f>
        <v>0.24621212121212122</v>
      </c>
      <c r="E21" s="99">
        <f>'Collected to Claims Ratio'!E23</f>
        <v>0.25</v>
      </c>
      <c r="F21" s="99">
        <f>'Collected to Claims Ratio'!F23</f>
        <v>0.14102564102564102</v>
      </c>
      <c r="G21" s="78">
        <f>'Collected to Claims Ratio'!G23</f>
        <v>0.20642201834862386</v>
      </c>
      <c r="H21" s="85">
        <f>'Collected to Claims Ratio'!H23</f>
        <v>9.8360655737704916E-2</v>
      </c>
      <c r="I21" s="32"/>
      <c r="J21" s="32"/>
      <c r="K21" s="13"/>
      <c r="L21" s="13"/>
      <c r="M21" s="97" t="str">
        <f>'Collected to Claims Ratio'!K23</f>
        <v>Air Force</v>
      </c>
      <c r="N21" s="78">
        <f>'Collected to Claims Ratio'!L23</f>
        <v>0.29271257026148889</v>
      </c>
      <c r="O21" s="78">
        <f>'Collected to Claims Ratio'!M23</f>
        <v>0.26468122465574995</v>
      </c>
      <c r="P21" s="78">
        <f>'Collected to Claims Ratio'!N23</f>
        <v>0.27184704081144445</v>
      </c>
      <c r="Q21" s="78">
        <f>'Collected to Claims Ratio'!O23</f>
        <v>0.25258955263019878</v>
      </c>
      <c r="R21" s="78">
        <f>'Collected to Claims Ratio'!P23</f>
        <v>0.26831255339433185</v>
      </c>
      <c r="S21" s="85">
        <f>'Collected to Claims Ratio'!Q23</f>
        <v>5.44941350987556E-2</v>
      </c>
      <c r="T21" s="13"/>
    </row>
    <row r="22" spans="2:21" x14ac:dyDescent="0.2">
      <c r="B22" s="97" t="str">
        <f>'Collected to Claims Ratio'!B24</f>
        <v>Army</v>
      </c>
      <c r="C22" s="78">
        <f>'Collected to Claims Ratio'!C24</f>
        <v>0.41578947368421054</v>
      </c>
      <c r="D22" s="99">
        <f>'Collected to Claims Ratio'!D24</f>
        <v>0.42078364565587734</v>
      </c>
      <c r="E22" s="99">
        <f>'Collected to Claims Ratio'!E24</f>
        <v>0.41478809738503158</v>
      </c>
      <c r="F22" s="99">
        <f>'Collected to Claims Ratio'!F24</f>
        <v>0.31768558951965065</v>
      </c>
      <c r="G22" s="78">
        <f>'Collected to Claims Ratio'!G24</f>
        <v>0.28794178794178793</v>
      </c>
      <c r="H22" s="85">
        <f>'Collected to Claims Ratio'!H24</f>
        <v>0.1415929203539823</v>
      </c>
      <c r="I22" s="32"/>
      <c r="J22" s="32"/>
      <c r="K22" s="13"/>
      <c r="L22" s="13"/>
      <c r="M22" s="97" t="str">
        <f>'Collected to Claims Ratio'!K24</f>
        <v>Army</v>
      </c>
      <c r="N22" s="78">
        <f>'Collected to Claims Ratio'!L24</f>
        <v>0.34582520741744621</v>
      </c>
      <c r="O22" s="78">
        <f>'Collected to Claims Ratio'!M24</f>
        <v>0.38525505108498853</v>
      </c>
      <c r="P22" s="78">
        <f>'Collected to Claims Ratio'!N24</f>
        <v>0.39545210515300688</v>
      </c>
      <c r="Q22" s="78">
        <f>'Collected to Claims Ratio'!O24</f>
        <v>0.31978844715412735</v>
      </c>
      <c r="R22" s="78">
        <f>'Collected to Claims Ratio'!P24</f>
        <v>0.37337993123967478</v>
      </c>
      <c r="S22" s="85">
        <f>'Collected to Claims Ratio'!Q24</f>
        <v>0.17995545915349193</v>
      </c>
      <c r="T22" s="13"/>
    </row>
    <row r="23" spans="2:21" x14ac:dyDescent="0.2">
      <c r="B23" s="95" t="s">
        <v>3</v>
      </c>
      <c r="C23" s="78">
        <f>'Collected to Claims Ratio'!C25</f>
        <v>0.32748538011695905</v>
      </c>
      <c r="D23" s="99">
        <f>'Collected to Claims Ratio'!D25</f>
        <v>0.32701421800947866</v>
      </c>
      <c r="E23" s="99">
        <f>'Collected to Claims Ratio'!E25</f>
        <v>0.37096774193548387</v>
      </c>
      <c r="F23" s="99">
        <f>'Collected to Claims Ratio'!F25</f>
        <v>0.30362116991643456</v>
      </c>
      <c r="G23" s="78">
        <f>'Collected to Claims Ratio'!G25</f>
        <v>0.32236842105263158</v>
      </c>
      <c r="H23" s="85">
        <f>'Collected to Claims Ratio'!H25</f>
        <v>0.26</v>
      </c>
      <c r="I23" s="32"/>
      <c r="J23" s="98" t="s">
        <v>423</v>
      </c>
      <c r="K23" s="13"/>
      <c r="L23" s="13"/>
      <c r="M23" s="95" t="s">
        <v>3</v>
      </c>
      <c r="N23" s="78">
        <f>'Collected to Claims Ratio'!L25</f>
        <v>0.40419982113783853</v>
      </c>
      <c r="O23" s="78">
        <f>'Collected to Claims Ratio'!M25</f>
        <v>0.38389476983916471</v>
      </c>
      <c r="P23" s="78">
        <f>'Collected to Claims Ratio'!N25</f>
        <v>0.37218121575960372</v>
      </c>
      <c r="Q23" s="78">
        <f>'Collected to Claims Ratio'!O25</f>
        <v>0.30402885763728094</v>
      </c>
      <c r="R23" s="78">
        <f>'Collected to Claims Ratio'!P25</f>
        <v>0.36588092054050819</v>
      </c>
      <c r="S23" s="85">
        <f>'Collected to Claims Ratio'!Q25</f>
        <v>0.18862339699712144</v>
      </c>
      <c r="T23" s="13"/>
    </row>
    <row r="24" spans="2:21" x14ac:dyDescent="0.2">
      <c r="B24" s="97" t="str">
        <f>'Collected to Claims Ratio'!B26</f>
        <v>NCR MD</v>
      </c>
      <c r="C24" s="78">
        <f>'Collected to Claims Ratio'!C26</f>
        <v>0.45652173913043476</v>
      </c>
      <c r="D24" s="99">
        <f>'Collected to Claims Ratio'!D26</f>
        <v>9.6153846153846159E-2</v>
      </c>
      <c r="E24" s="99">
        <f>'Collected to Claims Ratio'!E26</f>
        <v>0.24242424242424243</v>
      </c>
      <c r="F24" s="99">
        <f>'Collected to Claims Ratio'!F26</f>
        <v>0.16176470588235295</v>
      </c>
      <c r="G24" s="78">
        <f>'Collected to Claims Ratio'!G26</f>
        <v>0.26881720430107525</v>
      </c>
      <c r="H24" s="85">
        <f>'Collected to Claims Ratio'!H26</f>
        <v>0.23958333333333334</v>
      </c>
      <c r="I24" s="32"/>
      <c r="J24" s="32"/>
      <c r="K24" s="13"/>
      <c r="L24" s="13"/>
      <c r="M24" s="97" t="str">
        <f>'Collected to Claims Ratio'!K26</f>
        <v>NCR MD</v>
      </c>
      <c r="N24" s="78">
        <f>'Collected to Claims Ratio'!L26</f>
        <v>0.41171230784892598</v>
      </c>
      <c r="O24" s="78">
        <f>'Collected to Claims Ratio'!M26</f>
        <v>0.19954633617147177</v>
      </c>
      <c r="P24" s="78">
        <f>'Collected to Claims Ratio'!N26</f>
        <v>0.36208567736049868</v>
      </c>
      <c r="Q24" s="78">
        <f>'Collected to Claims Ratio'!O26</f>
        <v>0.2603666935828623</v>
      </c>
      <c r="R24" s="78">
        <f>'Collected to Claims Ratio'!P26</f>
        <v>0.35386322942734783</v>
      </c>
      <c r="S24" s="85">
        <f>'Collected to Claims Ratio'!Q26</f>
        <v>0.18733055041528596</v>
      </c>
      <c r="T24" s="13"/>
    </row>
    <row r="25" spans="2:21" ht="13.5" thickBot="1" x14ac:dyDescent="0.25">
      <c r="B25" s="74" t="s">
        <v>5</v>
      </c>
      <c r="C25" s="76">
        <f>'Collected to Claims Ratio'!C27</f>
        <v>0.36289381563593931</v>
      </c>
      <c r="D25" s="76">
        <f>'Collected to Claims Ratio'!D27</f>
        <v>0.32494382022471913</v>
      </c>
      <c r="E25" s="76">
        <f>'Collected to Claims Ratio'!E27</f>
        <v>0.35924265072247136</v>
      </c>
      <c r="F25" s="76">
        <f>'Collected to Claims Ratio'!F27</f>
        <v>0.25971261309207028</v>
      </c>
      <c r="G25" s="76">
        <f>'Collected to Claims Ratio'!G27</f>
        <v>0.27258960121150932</v>
      </c>
      <c r="H25" s="93">
        <f>'Collected to Claims Ratio'!H27</f>
        <v>0.18057285180572852</v>
      </c>
      <c r="I25" s="52"/>
      <c r="J25" s="52"/>
      <c r="K25" s="13"/>
      <c r="L25" s="13"/>
      <c r="M25" s="74" t="s">
        <v>5</v>
      </c>
      <c r="N25" s="76">
        <f>'Collected to Claims Ratio'!L27</f>
        <v>0.33034022286218573</v>
      </c>
      <c r="O25" s="76">
        <f>'Collected to Claims Ratio'!M27</f>
        <v>0.31148553223634512</v>
      </c>
      <c r="P25" s="76">
        <f>'Collected to Claims Ratio'!N27</f>
        <v>0.33203270637542909</v>
      </c>
      <c r="Q25" s="76">
        <f>'Collected to Claims Ratio'!O27</f>
        <v>0.28019137735464916</v>
      </c>
      <c r="R25" s="76">
        <f>'Collected to Claims Ratio'!P27</f>
        <v>0.32268717550368081</v>
      </c>
      <c r="S25" s="93">
        <f>'Collected to Claims Ratio'!Q27</f>
        <v>0.14990395936446552</v>
      </c>
      <c r="T25" s="52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fB07rMSNhBduF8B5ClqF2H27nbznpYGdmN3mrHZSKEMvtyh0/cZ/PaNMCQGy9TtJ6mMbceLtifF+llH2jmlpsA==" saltValue="9kDdl17XimL1wgO80BlTRw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298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8" t="s">
        <v>303</v>
      </c>
      <c r="C3" s="158"/>
      <c r="D3" s="158"/>
      <c r="E3" s="158"/>
      <c r="F3" s="158"/>
      <c r="G3" s="158"/>
      <c r="H3" s="159"/>
      <c r="I3" s="159"/>
      <c r="M3" s="158" t="s">
        <v>304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4</v>
      </c>
      <c r="C4" s="77" t="str">
        <f>'Collected to Claims Ratio'!C6</f>
        <v>FY2011</v>
      </c>
      <c r="D4" s="77" t="str">
        <f>'Collected to Claims Ratio'!D6</f>
        <v>FY2012</v>
      </c>
      <c r="E4" s="77" t="str">
        <f>'Collected to Claims Ratio'!E6</f>
        <v>FY2013</v>
      </c>
      <c r="F4" s="77" t="str">
        <f>'Collected to Claims Ratio'!F6</f>
        <v>FY2014</v>
      </c>
      <c r="G4" s="77" t="str">
        <f>'Collected to Claims Ratio'!G6</f>
        <v>FY2015</v>
      </c>
      <c r="H4" s="96" t="str">
        <f>'Collected to Claims Ratio'!H6</f>
        <v>FY2016</v>
      </c>
      <c r="L4" s="13"/>
      <c r="M4" s="84" t="s">
        <v>4</v>
      </c>
      <c r="N4" s="77" t="str">
        <f>'Collected to Claims Ratio'!L6</f>
        <v>FY2011</v>
      </c>
      <c r="O4" s="77" t="str">
        <f>'Collected to Claims Ratio'!M6</f>
        <v>FY2012</v>
      </c>
      <c r="P4" s="77" t="str">
        <f>'Collected to Claims Ratio'!N6</f>
        <v>FY2013</v>
      </c>
      <c r="Q4" s="77" t="str">
        <f>'Collected to Claims Ratio'!O6</f>
        <v>FY2014</v>
      </c>
      <c r="R4" s="77" t="str">
        <f>'Collected to Claims Ratio'!P6</f>
        <v>FY2015</v>
      </c>
      <c r="S4" s="79" t="str">
        <f>'Collected to Claims Ratio'!Q6</f>
        <v>FY2016</v>
      </c>
    </row>
    <row r="5" spans="1:21" x14ac:dyDescent="0.2">
      <c r="B5" s="97" t="str">
        <f>'Claims per Disp or Visits'!B6</f>
        <v>Air Force</v>
      </c>
      <c r="C5" s="67">
        <f>'Claims per Disp or Visits'!C6</f>
        <v>715</v>
      </c>
      <c r="D5" s="67">
        <f>'Claims per Disp or Visits'!D6</f>
        <v>528</v>
      </c>
      <c r="E5" s="67">
        <f>'Claims per Disp or Visits'!E6</f>
        <v>456</v>
      </c>
      <c r="F5" s="67">
        <f>'Claims per Disp or Visits'!F6</f>
        <v>468</v>
      </c>
      <c r="G5" s="67">
        <f>'Claims per Disp or Visits'!G6</f>
        <v>436</v>
      </c>
      <c r="H5" s="72">
        <f>'Claims per Disp or Visits'!H6</f>
        <v>244</v>
      </c>
      <c r="L5" s="13"/>
      <c r="M5" s="97" t="str">
        <f>'Claims per Disp or Visits'!K6</f>
        <v>Air Force</v>
      </c>
      <c r="N5" s="67">
        <f>'Claims per Disp or Visits'!L6</f>
        <v>576774</v>
      </c>
      <c r="O5" s="67">
        <f>'Claims per Disp or Visits'!M6</f>
        <v>555846</v>
      </c>
      <c r="P5" s="67">
        <f>'Claims per Disp or Visits'!N6</f>
        <v>501624</v>
      </c>
      <c r="Q5" s="67">
        <f>'Claims per Disp or Visits'!O6</f>
        <v>457608</v>
      </c>
      <c r="R5" s="67">
        <f>'Claims per Disp or Visits'!P6</f>
        <v>403835</v>
      </c>
      <c r="S5" s="72">
        <f>'Claims per Disp or Visits'!Q6</f>
        <v>145612</v>
      </c>
    </row>
    <row r="6" spans="1:21" x14ac:dyDescent="0.2">
      <c r="B6" s="97" t="str">
        <f>'Claims per Disp or Visits'!B7</f>
        <v>Army</v>
      </c>
      <c r="C6" s="67">
        <f>'Claims per Disp or Visits'!C7</f>
        <v>1330</v>
      </c>
      <c r="D6" s="67">
        <f>'Claims per Disp or Visits'!D7</f>
        <v>1174</v>
      </c>
      <c r="E6" s="67">
        <f>'Claims per Disp or Visits'!E7</f>
        <v>1109</v>
      </c>
      <c r="F6" s="67">
        <f>'Claims per Disp or Visits'!F7</f>
        <v>916</v>
      </c>
      <c r="G6" s="67">
        <f>'Claims per Disp or Visits'!G7</f>
        <v>962</v>
      </c>
      <c r="H6" s="72">
        <f>'Claims per Disp or Visits'!H7</f>
        <v>678</v>
      </c>
      <c r="I6" s="6"/>
      <c r="J6" s="6"/>
      <c r="L6" s="13"/>
      <c r="M6" s="97" t="str">
        <f>'Claims per Disp or Visits'!K7</f>
        <v>Army</v>
      </c>
      <c r="N6" s="67">
        <f>'Claims per Disp or Visits'!L7</f>
        <v>363036</v>
      </c>
      <c r="O6" s="67">
        <f>'Claims per Disp or Visits'!M7</f>
        <v>374474</v>
      </c>
      <c r="P6" s="67">
        <f>'Claims per Disp or Visits'!N7</f>
        <v>329691</v>
      </c>
      <c r="Q6" s="67">
        <f>'Claims per Disp or Visits'!O7</f>
        <v>283428</v>
      </c>
      <c r="R6" s="67">
        <f>'Claims per Disp or Visits'!P7</f>
        <v>246363</v>
      </c>
      <c r="S6" s="72">
        <f>'Claims per Disp or Visits'!Q7</f>
        <v>172426</v>
      </c>
    </row>
    <row r="7" spans="1:21" x14ac:dyDescent="0.2">
      <c r="B7" s="95" t="s">
        <v>3</v>
      </c>
      <c r="C7" s="67">
        <f>'Claims per Disp or Visits'!C8</f>
        <v>342</v>
      </c>
      <c r="D7" s="67">
        <f>'Claims per Disp or Visits'!D8</f>
        <v>211</v>
      </c>
      <c r="E7" s="67">
        <f>'Claims per Disp or Visits'!E8</f>
        <v>310</v>
      </c>
      <c r="F7" s="67">
        <f>'Claims per Disp or Visits'!F8</f>
        <v>359</v>
      </c>
      <c r="G7" s="67">
        <f>'Claims per Disp or Visits'!G8</f>
        <v>304</v>
      </c>
      <c r="H7" s="72">
        <f>'Claims per Disp or Visits'!H8</f>
        <v>300</v>
      </c>
      <c r="L7" s="13"/>
      <c r="M7" s="95" t="s">
        <v>3</v>
      </c>
      <c r="N7" s="67">
        <f>'Claims per Disp or Visits'!L8</f>
        <v>174436</v>
      </c>
      <c r="O7" s="67">
        <f>'Claims per Disp or Visits'!M8</f>
        <v>165884</v>
      </c>
      <c r="P7" s="67">
        <f>'Claims per Disp or Visits'!N8</f>
        <v>152415</v>
      </c>
      <c r="Q7" s="67">
        <f>'Claims per Disp or Visits'!O8</f>
        <v>164116</v>
      </c>
      <c r="R7" s="67">
        <f>'Claims per Disp or Visits'!P8</f>
        <v>150303</v>
      </c>
      <c r="S7" s="72">
        <f>'Claims per Disp or Visits'!Q8</f>
        <v>135137</v>
      </c>
    </row>
    <row r="8" spans="1:21" x14ac:dyDescent="0.2">
      <c r="B8" s="97" t="str">
        <f>'Claims per Disp or Visits'!B9</f>
        <v>NCR MD</v>
      </c>
      <c r="C8" s="67">
        <f>'Claims per Disp or Visits'!C9</f>
        <v>184</v>
      </c>
      <c r="D8" s="67">
        <f>'Claims per Disp or Visits'!D9</f>
        <v>312</v>
      </c>
      <c r="E8" s="67">
        <f>'Claims per Disp or Visits'!E9</f>
        <v>132</v>
      </c>
      <c r="F8" s="67">
        <f>'Claims per Disp or Visits'!F9</f>
        <v>136</v>
      </c>
      <c r="G8" s="67">
        <f>'Claims per Disp or Visits'!G9</f>
        <v>279</v>
      </c>
      <c r="H8" s="72">
        <f>'Claims per Disp or Visits'!H9</f>
        <v>384</v>
      </c>
      <c r="L8" s="13"/>
      <c r="M8" s="97" t="str">
        <f>'Claims per Disp or Visits'!K9</f>
        <v>NCR MD</v>
      </c>
      <c r="N8" s="67">
        <f>'Claims per Disp or Visits'!L9</f>
        <v>39292</v>
      </c>
      <c r="O8" s="67">
        <f>'Claims per Disp or Visits'!M9</f>
        <v>121676</v>
      </c>
      <c r="P8" s="67">
        <f>'Claims per Disp or Visits'!N9</f>
        <v>105232</v>
      </c>
      <c r="Q8" s="67">
        <f>'Claims per Disp or Visits'!O9</f>
        <v>126318</v>
      </c>
      <c r="R8" s="67">
        <f>'Claims per Disp or Visits'!P9</f>
        <v>95503</v>
      </c>
      <c r="S8" s="72">
        <f>'Claims per Disp or Visits'!Q9</f>
        <v>92948</v>
      </c>
    </row>
    <row r="9" spans="1:21" ht="13.5" thickBot="1" x14ac:dyDescent="0.25">
      <c r="B9" s="74" t="s">
        <v>5</v>
      </c>
      <c r="C9" s="68">
        <f t="shared" ref="C9:H9" si="0">SUM(C5:C8)</f>
        <v>2571</v>
      </c>
      <c r="D9" s="68">
        <f t="shared" si="0"/>
        <v>2225</v>
      </c>
      <c r="E9" s="68">
        <f t="shared" si="0"/>
        <v>2007</v>
      </c>
      <c r="F9" s="68">
        <f t="shared" si="0"/>
        <v>1879</v>
      </c>
      <c r="G9" s="68">
        <f t="shared" si="0"/>
        <v>1981</v>
      </c>
      <c r="H9" s="75">
        <f t="shared" si="0"/>
        <v>1606</v>
      </c>
      <c r="I9" s="9"/>
      <c r="J9" s="9"/>
      <c r="K9" s="9"/>
      <c r="L9" s="50"/>
      <c r="M9" s="74" t="s">
        <v>5</v>
      </c>
      <c r="N9" s="68">
        <f t="shared" ref="N9:S9" si="1">SUM(N5:N8)</f>
        <v>1153538</v>
      </c>
      <c r="O9" s="68">
        <f t="shared" si="1"/>
        <v>1217880</v>
      </c>
      <c r="P9" s="68">
        <f t="shared" si="1"/>
        <v>1088962</v>
      </c>
      <c r="Q9" s="68">
        <f t="shared" si="1"/>
        <v>1031470</v>
      </c>
      <c r="R9" s="68">
        <f t="shared" si="1"/>
        <v>896004</v>
      </c>
      <c r="S9" s="75">
        <f t="shared" si="1"/>
        <v>546123</v>
      </c>
      <c r="T9" s="9"/>
      <c r="U9" s="9"/>
    </row>
    <row r="11" spans="1:21" ht="22.5" customHeight="1" thickBot="1" x14ac:dyDescent="0.25">
      <c r="B11" s="158" t="s">
        <v>307</v>
      </c>
      <c r="C11" s="158"/>
      <c r="D11" s="158"/>
      <c r="E11" s="158"/>
      <c r="F11" s="158"/>
      <c r="G11" s="158"/>
      <c r="H11" s="159"/>
      <c r="I11" s="159"/>
      <c r="M11" s="158" t="s">
        <v>308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4</v>
      </c>
      <c r="C12" s="77" t="str">
        <f>'Collected to Claims Ratio'!C14</f>
        <v>FY2011</v>
      </c>
      <c r="D12" s="77" t="str">
        <f>'Collected to Claims Ratio'!D14</f>
        <v>FY2012</v>
      </c>
      <c r="E12" s="77" t="str">
        <f>'Collected to Claims Ratio'!E14</f>
        <v>FY2013</v>
      </c>
      <c r="F12" s="77" t="str">
        <f>'Collected to Claims Ratio'!F14</f>
        <v>FY2014</v>
      </c>
      <c r="G12" s="77" t="str">
        <f>'Collected to Claims Ratio'!G14</f>
        <v>FY2015</v>
      </c>
      <c r="H12" s="96" t="str">
        <f>'Collected to Claims Ratio'!H14</f>
        <v>FY2016</v>
      </c>
      <c r="L12" s="13"/>
      <c r="M12" s="84" t="s">
        <v>4</v>
      </c>
      <c r="N12" s="77" t="str">
        <f>'Collected to Claims Ratio'!L14</f>
        <v>FY2011</v>
      </c>
      <c r="O12" s="77" t="str">
        <f>'Collected to Claims Ratio'!M14</f>
        <v>FY2012</v>
      </c>
      <c r="P12" s="77" t="str">
        <f>'Collected to Claims Ratio'!N14</f>
        <v>FY2013</v>
      </c>
      <c r="Q12" s="77" t="str">
        <f>'Collected to Claims Ratio'!O14</f>
        <v>FY2014</v>
      </c>
      <c r="R12" s="83" t="str">
        <f>'Collected to Claims Ratio'!P14</f>
        <v>FY2015</v>
      </c>
      <c r="S12" s="79" t="str">
        <f>'Collected to Claims Ratio'!Q14</f>
        <v>FY2016</v>
      </c>
    </row>
    <row r="13" spans="1:21" x14ac:dyDescent="0.2">
      <c r="B13" s="97" t="str">
        <f>'Claims per Disp or Visits'!B14</f>
        <v>Air Force</v>
      </c>
      <c r="C13" s="67">
        <f>'Claims per Disp or Visits'!C14</f>
        <v>17206</v>
      </c>
      <c r="D13" s="67">
        <f>'Claims per Disp or Visits'!D14</f>
        <v>12540</v>
      </c>
      <c r="E13" s="67">
        <f>'Claims per Disp or Visits'!E14</f>
        <v>13035</v>
      </c>
      <c r="F13" s="67">
        <f>'Claims per Disp or Visits'!F14</f>
        <v>13592</v>
      </c>
      <c r="G13" s="67">
        <f>'Claims per Disp or Visits'!G14</f>
        <v>12846</v>
      </c>
      <c r="H13" s="72">
        <f>'Claims per Disp or Visits'!H14</f>
        <v>12616</v>
      </c>
      <c r="I13" s="6"/>
      <c r="J13" s="6"/>
      <c r="L13" s="13"/>
      <c r="M13" s="97" t="str">
        <f>'Claims per Disp or Visits'!K14</f>
        <v>Air Force</v>
      </c>
      <c r="N13" s="67">
        <f>'Claims per Disp or Visits'!L14</f>
        <v>1588877</v>
      </c>
      <c r="O13" s="67">
        <f>'Claims per Disp or Visits'!M14</f>
        <v>1595997</v>
      </c>
      <c r="P13" s="67">
        <f>'Claims per Disp or Visits'!N14</f>
        <v>1538907</v>
      </c>
      <c r="Q13" s="67">
        <f>'Claims per Disp or Visits'!O14</f>
        <v>1487290</v>
      </c>
      <c r="R13" s="67">
        <f>'Claims per Disp or Visits'!P14</f>
        <v>1524384</v>
      </c>
      <c r="S13" s="72">
        <f>'Claims per Disp or Visits'!Q14</f>
        <v>1484385</v>
      </c>
    </row>
    <row r="14" spans="1:21" x14ac:dyDescent="0.2">
      <c r="B14" s="97" t="str">
        <f>'Claims per Disp or Visits'!B15</f>
        <v>Army</v>
      </c>
      <c r="C14" s="67">
        <f>'Claims per Disp or Visits'!C15</f>
        <v>52673</v>
      </c>
      <c r="D14" s="67">
        <f>'Claims per Disp or Visits'!D15</f>
        <v>47697</v>
      </c>
      <c r="E14" s="67">
        <f>'Claims per Disp or Visits'!E15</f>
        <v>46856</v>
      </c>
      <c r="F14" s="67">
        <f>'Claims per Disp or Visits'!F15</f>
        <v>46152</v>
      </c>
      <c r="G14" s="67">
        <f>'Claims per Disp or Visits'!G15</f>
        <v>51206</v>
      </c>
      <c r="H14" s="72">
        <f>'Claims per Disp or Visits'!H15</f>
        <v>41154</v>
      </c>
      <c r="I14" s="6"/>
      <c r="J14" s="6"/>
      <c r="L14" s="13"/>
      <c r="M14" s="97" t="str">
        <f>'Claims per Disp or Visits'!K15</f>
        <v>Army</v>
      </c>
      <c r="N14" s="67">
        <f>'Claims per Disp or Visits'!L15</f>
        <v>3918130</v>
      </c>
      <c r="O14" s="67">
        <f>'Claims per Disp or Visits'!M15</f>
        <v>3163675</v>
      </c>
      <c r="P14" s="67">
        <f>'Claims per Disp or Visits'!N15</f>
        <v>2831845</v>
      </c>
      <c r="Q14" s="67">
        <f>'Claims per Disp or Visits'!O15</f>
        <v>2700889</v>
      </c>
      <c r="R14" s="67">
        <f>'Claims per Disp or Visits'!P15</f>
        <v>2827509</v>
      </c>
      <c r="S14" s="72">
        <f>'Claims per Disp or Visits'!Q15</f>
        <v>2724887</v>
      </c>
    </row>
    <row r="15" spans="1:21" x14ac:dyDescent="0.2">
      <c r="B15" s="95" t="s">
        <v>3</v>
      </c>
      <c r="C15" s="67">
        <f>'Claims per Disp or Visits'!C16</f>
        <v>24564</v>
      </c>
      <c r="D15" s="67">
        <f>'Claims per Disp or Visits'!D16</f>
        <v>24340</v>
      </c>
      <c r="E15" s="67">
        <f>'Claims per Disp or Visits'!E16</f>
        <v>24563</v>
      </c>
      <c r="F15" s="67">
        <f>'Claims per Disp or Visits'!F16</f>
        <v>24745</v>
      </c>
      <c r="G15" s="67">
        <f>'Claims per Disp or Visits'!G16</f>
        <v>24254</v>
      </c>
      <c r="H15" s="72">
        <f>'Claims per Disp or Visits'!H16</f>
        <v>22784</v>
      </c>
      <c r="I15" s="6"/>
      <c r="J15" s="6"/>
      <c r="L15" s="13"/>
      <c r="M15" s="95" t="s">
        <v>3</v>
      </c>
      <c r="N15" s="67">
        <f>'Claims per Disp or Visits'!L16</f>
        <v>1383371</v>
      </c>
      <c r="O15" s="67">
        <f>'Claims per Disp or Visits'!M16</f>
        <v>1372788</v>
      </c>
      <c r="P15" s="67">
        <f>'Claims per Disp or Visits'!N16</f>
        <v>1714977</v>
      </c>
      <c r="Q15" s="67">
        <f>'Claims per Disp or Visits'!O16</f>
        <v>1615278</v>
      </c>
      <c r="R15" s="67">
        <f>'Claims per Disp or Visits'!P16</f>
        <v>1612608</v>
      </c>
      <c r="S15" s="72">
        <f>'Claims per Disp or Visits'!Q16</f>
        <v>1483355</v>
      </c>
    </row>
    <row r="16" spans="1:21" x14ac:dyDescent="0.2">
      <c r="B16" s="97" t="str">
        <f>'Claims per Disp or Visits'!B17</f>
        <v>NCR MD</v>
      </c>
      <c r="C16" s="67">
        <f>'Claims per Disp or Visits'!C17</f>
        <v>4859</v>
      </c>
      <c r="D16" s="67">
        <f>'Claims per Disp or Visits'!D17</f>
        <v>7964</v>
      </c>
      <c r="E16" s="67">
        <f>'Claims per Disp or Visits'!E17</f>
        <v>8307</v>
      </c>
      <c r="F16" s="67">
        <f>'Claims per Disp or Visits'!F17</f>
        <v>8216</v>
      </c>
      <c r="G16" s="67">
        <f>'Claims per Disp or Visits'!G17</f>
        <v>8773</v>
      </c>
      <c r="H16" s="72">
        <f>'Claims per Disp or Visits'!H17</f>
        <v>8972</v>
      </c>
      <c r="I16" s="6"/>
      <c r="J16" s="6"/>
      <c r="L16" s="13"/>
      <c r="M16" s="97" t="str">
        <f>'Claims per Disp or Visits'!K17</f>
        <v>NCR MD</v>
      </c>
      <c r="N16" s="67">
        <f>'Claims per Disp or Visits'!L17</f>
        <v>366888</v>
      </c>
      <c r="O16" s="67">
        <f>'Claims per Disp or Visits'!M17</f>
        <v>419709</v>
      </c>
      <c r="P16" s="67">
        <f>'Claims per Disp or Visits'!N17</f>
        <v>467443</v>
      </c>
      <c r="Q16" s="67">
        <f>'Claims per Disp or Visits'!O17</f>
        <v>685430</v>
      </c>
      <c r="R16" s="67">
        <f>'Claims per Disp or Visits'!P17</f>
        <v>435247</v>
      </c>
      <c r="S16" s="72">
        <f>'Claims per Disp or Visits'!Q17</f>
        <v>639647</v>
      </c>
    </row>
    <row r="17" spans="2:21" ht="13.5" thickBot="1" x14ac:dyDescent="0.25">
      <c r="B17" s="74" t="s">
        <v>5</v>
      </c>
      <c r="C17" s="68">
        <f t="shared" ref="C17:H17" si="2">SUM(C13:C16)</f>
        <v>99302</v>
      </c>
      <c r="D17" s="68">
        <f t="shared" si="2"/>
        <v>92541</v>
      </c>
      <c r="E17" s="68">
        <f t="shared" si="2"/>
        <v>92761</v>
      </c>
      <c r="F17" s="68">
        <f t="shared" si="2"/>
        <v>92705</v>
      </c>
      <c r="G17" s="68">
        <f t="shared" si="2"/>
        <v>97079</v>
      </c>
      <c r="H17" s="75">
        <f t="shared" si="2"/>
        <v>85526</v>
      </c>
      <c r="I17" s="9"/>
      <c r="J17" s="9"/>
      <c r="K17" s="9"/>
      <c r="L17" s="50"/>
      <c r="M17" s="74" t="s">
        <v>5</v>
      </c>
      <c r="N17" s="68">
        <f t="shared" ref="N17:S17" si="3">SUM(N13:N16)</f>
        <v>7257266</v>
      </c>
      <c r="O17" s="68">
        <f t="shared" si="3"/>
        <v>6552169</v>
      </c>
      <c r="P17" s="68">
        <f t="shared" si="3"/>
        <v>6553172</v>
      </c>
      <c r="Q17" s="68">
        <f t="shared" si="3"/>
        <v>6488887</v>
      </c>
      <c r="R17" s="68">
        <f t="shared" si="3"/>
        <v>6399748</v>
      </c>
      <c r="S17" s="75">
        <f t="shared" si="3"/>
        <v>6332274</v>
      </c>
      <c r="T17" s="9"/>
      <c r="U17" s="9"/>
    </row>
    <row r="19" spans="2:21" ht="23.25" customHeight="1" thickBot="1" x14ac:dyDescent="0.25">
      <c r="B19" s="158" t="s">
        <v>310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309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4</v>
      </c>
      <c r="C20" s="77" t="str">
        <f>'Collected to Claims Ratio'!C22</f>
        <v>FY2011</v>
      </c>
      <c r="D20" s="77" t="str">
        <f>'Collected to Claims Ratio'!D22</f>
        <v>FY2012</v>
      </c>
      <c r="E20" s="77" t="str">
        <f>'Collected to Claims Ratio'!E22</f>
        <v>FY2013</v>
      </c>
      <c r="F20" s="77" t="str">
        <f>'Collected to Claims Ratio'!F22</f>
        <v>FY2014</v>
      </c>
      <c r="G20" s="77" t="str">
        <f>'Collected to Claims Ratio'!G22</f>
        <v>FY2015</v>
      </c>
      <c r="H20" s="96" t="str">
        <f>'Collected to Claims Ratio'!H22</f>
        <v>FY2016</v>
      </c>
      <c r="L20" s="13"/>
      <c r="M20" s="84" t="s">
        <v>4</v>
      </c>
      <c r="N20" s="77" t="str">
        <f>'Collected to Claims Ratio'!L22</f>
        <v>FY2011</v>
      </c>
      <c r="O20" s="77" t="str">
        <f>'Collected to Claims Ratio'!M22</f>
        <v>FY2012</v>
      </c>
      <c r="P20" s="77" t="str">
        <f>'Collected to Claims Ratio'!N22</f>
        <v>FY2013</v>
      </c>
      <c r="Q20" s="77" t="str">
        <f>'Collected to Claims Ratio'!O22</f>
        <v>FY2014</v>
      </c>
      <c r="R20" s="77" t="str">
        <f>'Collected to Claims Ratio'!P22</f>
        <v>FY2015</v>
      </c>
      <c r="S20" s="79" t="str">
        <f>'Collected to Claims Ratio'!Q22</f>
        <v>FY2016</v>
      </c>
    </row>
    <row r="21" spans="2:21" x14ac:dyDescent="0.2">
      <c r="B21" s="97" t="str">
        <f>'Claims per Disp or Visits'!B22</f>
        <v>Air Force</v>
      </c>
      <c r="C21" s="78">
        <f>'Claims per Disp or Visits'!C22</f>
        <v>4.1555271416947578E-2</v>
      </c>
      <c r="D21" s="78">
        <f>'Claims per Disp or Visits'!D22</f>
        <v>4.2105263157894736E-2</v>
      </c>
      <c r="E21" s="78">
        <f>'Claims per Disp or Visits'!E22</f>
        <v>3.4982738780207134E-2</v>
      </c>
      <c r="F21" s="78">
        <f>'Claims per Disp or Visits'!F22</f>
        <v>3.4432018834608592E-2</v>
      </c>
      <c r="G21" s="78">
        <f>'Claims per Disp or Visits'!G22</f>
        <v>3.3940526233847114E-2</v>
      </c>
      <c r="H21" s="85">
        <f>'Claims per Disp or Visits'!H22</f>
        <v>1.9340519974635383E-2</v>
      </c>
      <c r="I21" s="5"/>
      <c r="J21" s="5"/>
      <c r="L21" s="13"/>
      <c r="M21" s="97" t="str">
        <f>'Claims per Disp or Visits'!K22</f>
        <v>Air Force</v>
      </c>
      <c r="N21" s="78">
        <f>'Claims per Disp or Visits'!L22</f>
        <v>0.36300733159332033</v>
      </c>
      <c r="O21" s="78">
        <f>'Claims per Disp or Visits'!M22</f>
        <v>0.34827509074265178</v>
      </c>
      <c r="P21" s="78">
        <f>'Claims per Disp or Visits'!N22</f>
        <v>0.32596121792934857</v>
      </c>
      <c r="Q21" s="78">
        <f>'Claims per Disp or Visits'!O22</f>
        <v>0.3076790672968957</v>
      </c>
      <c r="R21" s="78">
        <f>'Claims per Disp or Visits'!P22</f>
        <v>0.2649168450993975</v>
      </c>
      <c r="S21" s="85">
        <f>'Claims per Disp or Visits'!Q22</f>
        <v>9.8095844406942939E-2</v>
      </c>
      <c r="T21" s="5"/>
    </row>
    <row r="22" spans="2:21" x14ac:dyDescent="0.2">
      <c r="B22" s="97" t="str">
        <f>'Claims per Disp or Visits'!B23</f>
        <v>Army</v>
      </c>
      <c r="C22" s="78">
        <f>'Claims per Disp or Visits'!C23</f>
        <v>2.5250128149146622E-2</v>
      </c>
      <c r="D22" s="78">
        <f>'Claims per Disp or Visits'!D23</f>
        <v>2.4613707361049963E-2</v>
      </c>
      <c r="E22" s="78">
        <f>'Claims per Disp or Visits'!E23</f>
        <v>2.3668260201468328E-2</v>
      </c>
      <c r="F22" s="78">
        <f>'Claims per Disp or Visits'!F23</f>
        <v>1.9847460565089271E-2</v>
      </c>
      <c r="G22" s="78">
        <f>'Claims per Disp or Visits'!G23</f>
        <v>1.8786860914736553E-2</v>
      </c>
      <c r="H22" s="85">
        <f>'Claims per Disp or Visits'!H23</f>
        <v>1.6474704767458812E-2</v>
      </c>
      <c r="I22" s="5"/>
      <c r="J22" s="5"/>
      <c r="L22" s="13"/>
      <c r="M22" s="97" t="str">
        <f>'Claims per Disp or Visits'!K23</f>
        <v>Army</v>
      </c>
      <c r="N22" s="78">
        <f>'Claims per Disp or Visits'!L23</f>
        <v>9.2655424909331749E-2</v>
      </c>
      <c r="O22" s="78">
        <f>'Claims per Disp or Visits'!M23</f>
        <v>0.11836677281958481</v>
      </c>
      <c r="P22" s="78">
        <f>'Claims per Disp or Visits'!N23</f>
        <v>0.11642268556365197</v>
      </c>
      <c r="Q22" s="78">
        <f>'Claims per Disp or Visits'!O23</f>
        <v>0.10493878126794548</v>
      </c>
      <c r="R22" s="78">
        <f>'Claims per Disp or Visits'!P23</f>
        <v>8.7130757143478593E-2</v>
      </c>
      <c r="S22" s="85">
        <f>'Claims per Disp or Visits'!Q23</f>
        <v>6.3278220344550065E-2</v>
      </c>
      <c r="T22" s="5"/>
    </row>
    <row r="23" spans="2:21" x14ac:dyDescent="0.2">
      <c r="B23" s="95" t="s">
        <v>3</v>
      </c>
      <c r="C23" s="78">
        <f>'Claims per Disp or Visits'!C24</f>
        <v>1.3922813873961895E-2</v>
      </c>
      <c r="D23" s="78">
        <f>'Claims per Disp or Visits'!D24</f>
        <v>8.6688578471651595E-3</v>
      </c>
      <c r="E23" s="78">
        <f>'Claims per Disp or Visits'!E24</f>
        <v>1.2620608231893498E-2</v>
      </c>
      <c r="F23" s="78">
        <f>'Claims per Disp or Visits'!F24</f>
        <v>1.4507981410385937E-2</v>
      </c>
      <c r="G23" s="78">
        <f>'Claims per Disp or Visits'!G24</f>
        <v>1.2534015007833759E-2</v>
      </c>
      <c r="H23" s="85">
        <f>'Claims per Disp or Visits'!H24</f>
        <v>1.3167134831460673E-2</v>
      </c>
      <c r="I23" s="5"/>
      <c r="J23" s="5"/>
      <c r="L23" s="13"/>
      <c r="M23" s="95" t="s">
        <v>3</v>
      </c>
      <c r="N23" s="78">
        <f>'Claims per Disp or Visits'!L24</f>
        <v>0.12609487982616377</v>
      </c>
      <c r="O23" s="78">
        <f>'Claims per Disp or Visits'!M24</f>
        <v>0.12083730335638132</v>
      </c>
      <c r="P23" s="78">
        <f>'Claims per Disp or Visits'!N24</f>
        <v>8.8872911998236714E-2</v>
      </c>
      <c r="Q23" s="78">
        <f>'Claims per Disp or Visits'!O24</f>
        <v>0.10160232480105592</v>
      </c>
      <c r="R23" s="78">
        <f>'Claims per Disp or Visits'!P24</f>
        <v>9.3204920228598637E-2</v>
      </c>
      <c r="S23" s="85">
        <f>'Claims per Disp or Visits'!Q24</f>
        <v>9.1102264798379351E-2</v>
      </c>
      <c r="T23" s="5"/>
    </row>
    <row r="24" spans="2:21" x14ac:dyDescent="0.2">
      <c r="B24" s="97" t="str">
        <f>'Claims per Disp or Visits'!B25</f>
        <v>NCR MD</v>
      </c>
      <c r="C24" s="78">
        <f>'Claims per Disp or Visits'!C25</f>
        <v>3.7867874048158057E-2</v>
      </c>
      <c r="D24" s="78">
        <f>'Claims per Disp or Visits'!D25</f>
        <v>3.9176293319939728E-2</v>
      </c>
      <c r="E24" s="78">
        <f>'Claims per Disp or Visits'!E25</f>
        <v>1.5890213073311666E-2</v>
      </c>
      <c r="F24" s="78">
        <f>'Claims per Disp or Visits'!F25</f>
        <v>1.6553067185978577E-2</v>
      </c>
      <c r="G24" s="78">
        <f>'Claims per Disp or Visits'!G25</f>
        <v>3.1802120141342753E-2</v>
      </c>
      <c r="H24" s="85">
        <f>'Claims per Disp or Visits'!H25</f>
        <v>4.279982166740972E-2</v>
      </c>
      <c r="I24" s="5"/>
      <c r="J24" s="5"/>
      <c r="L24" s="13"/>
      <c r="M24" s="97" t="str">
        <f>'Claims per Disp or Visits'!K25</f>
        <v>NCR MD</v>
      </c>
      <c r="N24" s="78">
        <f>'Claims per Disp or Visits'!L25</f>
        <v>0.10709535335034125</v>
      </c>
      <c r="O24" s="78">
        <f>'Claims per Disp or Visits'!M25</f>
        <v>0.2899056250878585</v>
      </c>
      <c r="P24" s="78">
        <f>'Claims per Disp or Visits'!N25</f>
        <v>0.22512263527317769</v>
      </c>
      <c r="Q24" s="78">
        <f>'Claims per Disp or Visits'!O25</f>
        <v>0.18429015362619086</v>
      </c>
      <c r="R24" s="78">
        <f>'Claims per Disp or Visits'!P25</f>
        <v>0.21942253479059018</v>
      </c>
      <c r="S24" s="85">
        <f>'Claims per Disp or Visits'!Q25</f>
        <v>0.14531139831813486</v>
      </c>
      <c r="T24" s="5"/>
    </row>
    <row r="25" spans="2:21" ht="13.5" thickBot="1" x14ac:dyDescent="0.25">
      <c r="B25" s="74" t="s">
        <v>5</v>
      </c>
      <c r="C25" s="76">
        <f>'Claims per Disp or Visits'!C26</f>
        <v>2.5890717206098569E-2</v>
      </c>
      <c r="D25" s="76">
        <f>'Claims per Disp or Visits'!D26</f>
        <v>2.4043396980797702E-2</v>
      </c>
      <c r="E25" s="76">
        <f>'Claims per Disp or Visits'!E26</f>
        <v>2.1636247992151875E-2</v>
      </c>
      <c r="F25" s="76">
        <f>'Claims per Disp or Visits'!F26</f>
        <v>2.0268593926972656E-2</v>
      </c>
      <c r="G25" s="76">
        <f>'Claims per Disp or Visits'!G26</f>
        <v>2.0406061043068018E-2</v>
      </c>
      <c r="H25" s="93">
        <f>'Claims per Disp or Visits'!H26</f>
        <v>1.8777915487687955E-2</v>
      </c>
      <c r="I25" s="10"/>
      <c r="J25" s="10"/>
      <c r="L25" s="13"/>
      <c r="M25" s="74" t="s">
        <v>5</v>
      </c>
      <c r="N25" s="76">
        <f>'Claims per Disp or Visits'!L26</f>
        <v>0.15894938948083204</v>
      </c>
      <c r="O25" s="76">
        <f>'Claims per Disp or Visits'!M26</f>
        <v>0.18587432650165159</v>
      </c>
      <c r="P25" s="76">
        <f>'Claims per Disp or Visits'!N26</f>
        <v>0.16617326693088477</v>
      </c>
      <c r="Q25" s="76">
        <f>'Claims per Disp or Visits'!O26</f>
        <v>0.15895946408066591</v>
      </c>
      <c r="R25" s="76">
        <f>'Claims per Disp or Visits'!P26</f>
        <v>0.14000613774167359</v>
      </c>
      <c r="S25" s="93">
        <f>'Claims per Disp or Visits'!Q26</f>
        <v>8.6244372874578701E-2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Fic0NkTzPLY8A7Ad0KEMdJGrTo4G4G6vBSf1S5CtQTAXlnXbIa4JJiWNKHzMiHPj7Mqh9hlwW/S2SAIGhIuDpg==" saltValue="DgPrGifng3My40Gv7dQbrw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C4" t="s">
        <v>131</v>
      </c>
    </row>
    <row r="5" spans="1:12" x14ac:dyDescent="0.2">
      <c r="B5" s="16" t="s">
        <v>4</v>
      </c>
      <c r="C5" s="141" t="s">
        <v>412</v>
      </c>
      <c r="D5" s="141" t="s">
        <v>418</v>
      </c>
      <c r="E5" s="141" t="s">
        <v>419</v>
      </c>
      <c r="F5" s="141" t="s">
        <v>434</v>
      </c>
      <c r="G5" s="141" t="s">
        <v>449</v>
      </c>
      <c r="H5" s="141" t="s">
        <v>456</v>
      </c>
      <c r="K5" s="8"/>
    </row>
    <row r="6" spans="1:12" x14ac:dyDescent="0.2">
      <c r="B6" s="97" t="s">
        <v>1</v>
      </c>
      <c r="C6" s="71">
        <f>Details!C5</f>
        <v>4551790.32</v>
      </c>
      <c r="D6" s="71">
        <f>Details!D5</f>
        <v>2651769.9700000002</v>
      </c>
      <c r="E6" s="71">
        <f>Details!E5</f>
        <v>2094634.05</v>
      </c>
      <c r="F6" s="71">
        <f>Details!F5</f>
        <v>1845250.72</v>
      </c>
      <c r="G6" s="71">
        <f>Details!G5</f>
        <v>2014287.71</v>
      </c>
      <c r="H6" s="71">
        <f>Details!H5</f>
        <v>111368.23</v>
      </c>
      <c r="K6" s="13"/>
      <c r="L6" s="7"/>
    </row>
    <row r="7" spans="1:12" x14ac:dyDescent="0.2">
      <c r="B7" s="97" t="s">
        <v>2</v>
      </c>
      <c r="C7" s="71">
        <f>Details!C6</f>
        <v>11405164.27</v>
      </c>
      <c r="D7" s="71">
        <f>Details!D6</f>
        <v>10826067.710000001</v>
      </c>
      <c r="E7" s="71">
        <f>Details!E6</f>
        <v>10814806.93</v>
      </c>
      <c r="F7" s="71">
        <f>Details!F6</f>
        <v>8031057.5899999999</v>
      </c>
      <c r="G7" s="71">
        <f>Details!G6</f>
        <v>9911568.7300000004</v>
      </c>
      <c r="H7" s="71">
        <f>Details!H6</f>
        <v>4669338.03</v>
      </c>
      <c r="I7" s="4"/>
      <c r="K7" s="13"/>
      <c r="L7" s="7"/>
    </row>
    <row r="8" spans="1:12" x14ac:dyDescent="0.2">
      <c r="B8" s="95" t="s">
        <v>3</v>
      </c>
      <c r="C8" s="71">
        <f>Details!C7</f>
        <v>2431288.5099999998</v>
      </c>
      <c r="D8" s="71">
        <f>Details!D7</f>
        <v>2096374.42</v>
      </c>
      <c r="E8" s="71">
        <f>Details!E7</f>
        <v>2275994.66</v>
      </c>
      <c r="F8" s="71">
        <f>Details!F7</f>
        <v>1928140.52</v>
      </c>
      <c r="G8" s="71">
        <f>Details!G7</f>
        <v>2907360.06</v>
      </c>
      <c r="H8" s="71">
        <f>Details!H7</f>
        <v>2364863.71</v>
      </c>
      <c r="K8" s="13"/>
      <c r="L8" s="7"/>
    </row>
    <row r="9" spans="1:12" x14ac:dyDescent="0.2">
      <c r="B9" s="97" t="s">
        <v>426</v>
      </c>
      <c r="C9" s="71">
        <f>Details!C8</f>
        <v>1225789.72</v>
      </c>
      <c r="D9" s="71">
        <f>Details!D8</f>
        <v>998867.22</v>
      </c>
      <c r="E9" s="71">
        <f>Details!E8</f>
        <v>2926978.78</v>
      </c>
      <c r="F9" s="71">
        <f>Details!F8</f>
        <v>3594428.48</v>
      </c>
      <c r="G9" s="71">
        <f>Details!G8</f>
        <v>5260373.2699999996</v>
      </c>
      <c r="H9" s="71">
        <f>Details!H8</f>
        <v>4457542.1900000004</v>
      </c>
      <c r="K9" s="13"/>
      <c r="L9" s="7"/>
    </row>
    <row r="10" spans="1:12" ht="13.5" thickBot="1" x14ac:dyDescent="0.25">
      <c r="B10" s="74" t="s">
        <v>5</v>
      </c>
      <c r="C10" s="91">
        <f t="shared" ref="C10:H10" si="0">SUM(C6:C9)</f>
        <v>19614032.82</v>
      </c>
      <c r="D10" s="91">
        <f t="shared" si="0"/>
        <v>16573079.320000002</v>
      </c>
      <c r="E10" s="91">
        <f t="shared" si="0"/>
        <v>18112414.420000002</v>
      </c>
      <c r="F10" s="91">
        <f t="shared" si="0"/>
        <v>15398877.310000001</v>
      </c>
      <c r="G10" s="91">
        <f t="shared" si="0"/>
        <v>20093589.770000003</v>
      </c>
      <c r="H10" s="88">
        <f t="shared" si="0"/>
        <v>11603112.16</v>
      </c>
      <c r="L10" s="7"/>
    </row>
    <row r="13" spans="1:12" ht="13.5" thickBot="1" x14ac:dyDescent="0.25">
      <c r="C13" t="s">
        <v>357</v>
      </c>
    </row>
    <row r="14" spans="1:12" x14ac:dyDescent="0.2">
      <c r="B14" s="16" t="s">
        <v>4</v>
      </c>
      <c r="C14" s="142" t="s">
        <v>412</v>
      </c>
      <c r="D14" s="141" t="s">
        <v>418</v>
      </c>
      <c r="E14" s="142" t="s">
        <v>419</v>
      </c>
      <c r="F14" s="142" t="s">
        <v>434</v>
      </c>
      <c r="G14" s="142" t="s">
        <v>449</v>
      </c>
      <c r="H14" s="142" t="s">
        <v>456</v>
      </c>
    </row>
    <row r="15" spans="1:12" x14ac:dyDescent="0.2">
      <c r="B15" s="97" t="s">
        <v>1</v>
      </c>
      <c r="C15" s="136">
        <f>Details!C14</f>
        <v>37624345.469999999</v>
      </c>
      <c r="D15" s="136">
        <f>Details!D14</f>
        <v>28279267.91</v>
      </c>
      <c r="E15" s="136">
        <f>Details!E14</f>
        <v>26438157.690000001</v>
      </c>
      <c r="F15" s="136">
        <f>Details!F14</f>
        <v>21602616.77</v>
      </c>
      <c r="G15" s="136">
        <f>Details!G14</f>
        <v>20652966.239999998</v>
      </c>
      <c r="H15" s="136">
        <f>Details!H14</f>
        <v>8167738.8799999999</v>
      </c>
      <c r="K15" s="13"/>
      <c r="L15" s="4"/>
    </row>
    <row r="16" spans="1:12" x14ac:dyDescent="0.2">
      <c r="B16" s="97" t="s">
        <v>2</v>
      </c>
      <c r="C16" s="136">
        <f>Details!C15</f>
        <v>23728557.829999998</v>
      </c>
      <c r="D16" s="136">
        <f>Details!D15</f>
        <v>23339439.379999999</v>
      </c>
      <c r="E16" s="136">
        <f>Details!E15</f>
        <v>21879501</v>
      </c>
      <c r="F16" s="136">
        <f>Details!F15</f>
        <v>16293795.640000001</v>
      </c>
      <c r="G16" s="136">
        <f>Details!G15</f>
        <v>19010719.100000001</v>
      </c>
      <c r="H16" s="136">
        <f>Details!H15</f>
        <v>9632406.1400000006</v>
      </c>
      <c r="K16" s="13"/>
      <c r="L16" s="4"/>
    </row>
    <row r="17" spans="1:11" x14ac:dyDescent="0.2">
      <c r="B17" s="95" t="s">
        <v>3</v>
      </c>
      <c r="C17" s="136">
        <f>Details!C16</f>
        <v>11337502.970000001</v>
      </c>
      <c r="D17" s="136">
        <f>Details!D16</f>
        <v>9439892.3200000003</v>
      </c>
      <c r="E17" s="136">
        <f>Details!E16</f>
        <v>9638326.9000000004</v>
      </c>
      <c r="F17" s="136">
        <f>Details!F16</f>
        <v>6800983.1900000004</v>
      </c>
      <c r="G17" s="136">
        <f>Details!G16</f>
        <v>7346418.2300000004</v>
      </c>
      <c r="H17" s="136">
        <f>Details!H16</f>
        <v>4262735.7300000004</v>
      </c>
      <c r="K17" s="13"/>
    </row>
    <row r="18" spans="1:11" x14ac:dyDescent="0.2">
      <c r="B18" s="97" t="s">
        <v>426</v>
      </c>
      <c r="C18" s="136">
        <f>Details!C17</f>
        <v>4805280.4400000004</v>
      </c>
      <c r="D18" s="136">
        <f>Details!D17</f>
        <v>6112922.4100000001</v>
      </c>
      <c r="E18" s="136">
        <f>Details!E17</f>
        <v>5915609.0599999996</v>
      </c>
      <c r="F18" s="136">
        <f>Details!F17</f>
        <v>5299006.07</v>
      </c>
      <c r="G18" s="136">
        <f>Details!G17</f>
        <v>5704320.6100000003</v>
      </c>
      <c r="H18" s="136">
        <f>Details!H17</f>
        <v>4516177.6500000004</v>
      </c>
      <c r="K18" s="13"/>
    </row>
    <row r="19" spans="1:11" ht="13.5" thickBot="1" x14ac:dyDescent="0.25">
      <c r="B19" s="74" t="s">
        <v>5</v>
      </c>
      <c r="C19" s="91">
        <f t="shared" ref="C19:H19" si="1">SUM(C15:C18)</f>
        <v>77495686.709999993</v>
      </c>
      <c r="D19" s="91">
        <f t="shared" si="1"/>
        <v>67171522.019999996</v>
      </c>
      <c r="E19" s="91">
        <f t="shared" si="1"/>
        <v>63871594.649999999</v>
      </c>
      <c r="F19" s="91">
        <f t="shared" si="1"/>
        <v>49996401.669999994</v>
      </c>
      <c r="G19" s="91">
        <f t="shared" si="1"/>
        <v>52714424.180000007</v>
      </c>
      <c r="H19" s="88">
        <f t="shared" si="1"/>
        <v>26579058.399999999</v>
      </c>
    </row>
    <row r="21" spans="1:11" x14ac:dyDescent="0.2">
      <c r="A21" t="s">
        <v>332</v>
      </c>
    </row>
    <row r="22" spans="1:11" x14ac:dyDescent="0.2">
      <c r="A22" s="3" t="s">
        <v>436</v>
      </c>
      <c r="B22" s="3"/>
      <c r="C22" s="3"/>
      <c r="D22" s="3"/>
      <c r="H22" s="3" t="str">
        <f>IF(H6-G6&gt;0,"yes","no")</f>
        <v>no</v>
      </c>
      <c r="J22" s="25"/>
    </row>
    <row r="23" spans="1:11" x14ac:dyDescent="0.2">
      <c r="A23" s="3" t="s">
        <v>437</v>
      </c>
      <c r="B23" s="3"/>
      <c r="C23" s="3"/>
      <c r="D23" s="3"/>
      <c r="H23" s="3" t="str">
        <f>IF(H7-G7&gt;0,"yes","no")</f>
        <v>no</v>
      </c>
      <c r="J23" s="25"/>
    </row>
    <row r="24" spans="1:11" x14ac:dyDescent="0.2">
      <c r="A24" s="3" t="s">
        <v>438</v>
      </c>
      <c r="B24" s="3"/>
      <c r="C24" s="3"/>
      <c r="D24" s="3"/>
      <c r="H24" s="3" t="str">
        <f>IF(H9-G9&gt;0,"yes","no")</f>
        <v>no</v>
      </c>
      <c r="J24" s="25"/>
    </row>
    <row r="25" spans="1:11" x14ac:dyDescent="0.2">
      <c r="A25" s="66" t="s">
        <v>444</v>
      </c>
      <c r="H25" s="3" t="str">
        <f>IF(H8-G8&gt;0,"yes","no")</f>
        <v>no</v>
      </c>
    </row>
    <row r="26" spans="1:11" x14ac:dyDescent="0.2">
      <c r="A26" s="6" t="s">
        <v>424</v>
      </c>
    </row>
    <row r="27" spans="1:11" x14ac:dyDescent="0.2">
      <c r="A27" s="3" t="s">
        <v>440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441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442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445</v>
      </c>
      <c r="B30" s="3"/>
      <c r="C30" s="3"/>
      <c r="D30" s="3"/>
      <c r="H30" s="3" t="str">
        <f>IF(H17-G17&gt;0,"yes","no")</f>
        <v>no</v>
      </c>
    </row>
  </sheetData>
  <sheetProtection algorithmName="SHA-512" hashValue="QFsxqLplPj/eByx4O+czG/hhrDzZ4pCDylJtgTq+YGJrDmVkDorPLjday7/SSec95+ryxiYXqAy9xwsix90HUQ==" saltValue="d+fQzjfvUd5yNqsKbEbvcw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2B0D5-D205-4DE0-9026-2109DE1A7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B87759-4BC2-40E9-B54E-538336EDAA53}">
  <ds:schemaRefs>
    <ds:schemaRef ds:uri="http://schemas.microsoft.com/office/2006/metadata/properties"/>
    <ds:schemaRef ds:uri="http://schemas.microsoft.com/office/infopath/2007/PartnerControls"/>
    <ds:schemaRef ds:uri="46fdc438-c77e-46f3-b8fa-9ea4f8cf2ec2"/>
  </ds:schemaRefs>
</ds:datastoreItem>
</file>

<file path=customXml/itemProps3.xml><?xml version="1.0" encoding="utf-8"?>
<ds:datastoreItem xmlns:ds="http://schemas.openxmlformats.org/officeDocument/2006/customXml" ds:itemID="{66E805A5-6779-4F9D-A585-A3AE854A5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f0a36d5f-b67f-4e33-8750-4d982dcb6745</vt:lpwstr>
  </property>
  <property fmtid="{D5CDD505-2E9C-101B-9397-08002B2CF9AE}" pid="4" name="Order">
    <vt:r8>100</vt:r8>
  </property>
</Properties>
</file>