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Utilization for PEC" sheetId="1" r:id="rId1"/>
    <sheet name="Historical Factors" sheetId="2" r:id="rId2"/>
    <sheet name="NDC" sheetId="3" r:id="rId3"/>
    <sheet name="Sheet1" sheetId="4" r:id="rId4"/>
  </sheets>
  <definedNames>
    <definedName name="_xlnm.Print_Area" localSheetId="0">'Utilization for PEC'!$A$1:$G$39</definedName>
    <definedName name="Print_Area_0">#REF!</definedName>
    <definedName name="Print_Area_2">'Historical Factors'!$A$3:$Q$12</definedName>
    <definedName name="Print_Area_3">'NDC'!$A$2:$G$14</definedName>
  </definedNames>
  <calcPr fullCalcOnLoad="1"/>
</workbook>
</file>

<file path=xl/sharedStrings.xml><?xml version="1.0" encoding="utf-8"?>
<sst xmlns="http://schemas.openxmlformats.org/spreadsheetml/2006/main" count="305" uniqueCount="64">
  <si>
    <t>Brand Name</t>
  </si>
  <si>
    <t>Generic Name</t>
  </si>
  <si>
    <t>Strength</t>
  </si>
  <si>
    <t>Dosage Form</t>
  </si>
  <si>
    <t>Case Pack</t>
  </si>
  <si>
    <t>Package Size</t>
  </si>
  <si>
    <t>MTF</t>
  </si>
  <si>
    <t xml:space="preserve">  </t>
  </si>
  <si>
    <t xml:space="preserve">SPIRIVA                    </t>
  </si>
  <si>
    <t>TIOTROPIUM BROMIDE</t>
  </si>
  <si>
    <t xml:space="preserve">18 MCG    </t>
  </si>
  <si>
    <t xml:space="preserve">CAP W/DEV </t>
  </si>
  <si>
    <t xml:space="preserve">18MCG     </t>
  </si>
  <si>
    <t>EA</t>
  </si>
  <si>
    <t xml:space="preserve">TUDORZA PRESSAIR           </t>
  </si>
  <si>
    <t>ACLIDINIUM BROMIDE</t>
  </si>
  <si>
    <t xml:space="preserve">400 MCG   </t>
  </si>
  <si>
    <t>AER POW BA</t>
  </si>
  <si>
    <t xml:space="preserve">ANORO ELLIPTA              </t>
  </si>
  <si>
    <t>UMECLIDINIUM BRM/VILANTEROL TR</t>
  </si>
  <si>
    <t>62.5-25MCG</t>
  </si>
  <si>
    <t>BLST W/DEV</t>
  </si>
  <si>
    <t>Retail</t>
  </si>
  <si>
    <t>NDC</t>
  </si>
  <si>
    <t>Manufacturer</t>
  </si>
  <si>
    <t>00456080031</t>
  </si>
  <si>
    <t>FOREST PHARMACE</t>
  </si>
  <si>
    <t>00456080060</t>
  </si>
  <si>
    <t>00597007541</t>
  </si>
  <si>
    <t>BOEHRINGER ING.</t>
  </si>
  <si>
    <t>00597007547</t>
  </si>
  <si>
    <t>00597007575</t>
  </si>
  <si>
    <t>00597007506</t>
  </si>
  <si>
    <t>00173086906</t>
  </si>
  <si>
    <t>GLAXOSMITHKLINE</t>
  </si>
  <si>
    <t>00173086910</t>
  </si>
  <si>
    <t>Unit of Measure</t>
  </si>
  <si>
    <t>Anoro Ellipta NDC/Manufacturer Listing</t>
  </si>
  <si>
    <t>Anoro Ellipta Agents Monthly Usage</t>
  </si>
  <si>
    <t>Source: PDTS 1 Aug 2013 - 31 Jul 2014</t>
  </si>
  <si>
    <t>Aug 13 Total Qty Dispensed</t>
  </si>
  <si>
    <t>Sep 13 Total Qty Dispensed</t>
  </si>
  <si>
    <t>Oct 13 Total Qty Dispensed</t>
  </si>
  <si>
    <t>Nov 13 Total Qty Dispensed</t>
  </si>
  <si>
    <t>Dec 13 Total Qty Dispensed</t>
  </si>
  <si>
    <t>Jan 14 Total Qty Dispensed</t>
  </si>
  <si>
    <t>Feb 14 Total Qty Dispensed</t>
  </si>
  <si>
    <t>Mar 14 Total Qty Dispensed</t>
  </si>
  <si>
    <t>Apr 14 Total Qty Dispensed</t>
  </si>
  <si>
    <t>May 14 Total Qty Dispensed</t>
  </si>
  <si>
    <t>Jun 14 Total Qty Dispensed</t>
  </si>
  <si>
    <t>Jul 14 Total Qty Dispensed</t>
  </si>
  <si>
    <t>Total Quantity Dispensed</t>
  </si>
  <si>
    <t>Sum:</t>
  </si>
  <si>
    <t>RETAIL</t>
  </si>
  <si>
    <t>MAIL ORDER</t>
  </si>
  <si>
    <t>ALL POS</t>
  </si>
  <si>
    <t>Anoro Ellipta Agents Utilization</t>
  </si>
  <si>
    <t>POS</t>
  </si>
  <si>
    <t>Number of Unique Utilizers</t>
  </si>
  <si>
    <t>Number of Rxs</t>
  </si>
  <si>
    <t>Total</t>
  </si>
  <si>
    <t>Mail</t>
  </si>
  <si>
    <t>All  POS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</si>
</sst>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\$#,##0.00"/>
    <numFmt numFmtId="166" formatCode="mmm/yy"/>
  </numFmts>
  <fonts count="40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 horizontal="left" vertical="center"/>
    </xf>
    <xf numFmtId="3" fontId="0" fillId="33" borderId="10" xfId="0" applyNumberFormat="1" applyFont="1" applyFill="1" applyBorder="1" applyAlignment="1">
      <alignment horizontal="right" vertical="center"/>
    </xf>
    <xf numFmtId="1" fontId="0" fillId="33" borderId="10" xfId="0" applyNumberFormat="1" applyFont="1" applyFill="1" applyBorder="1" applyAlignment="1">
      <alignment horizontal="right" vertical="center"/>
    </xf>
    <xf numFmtId="2" fontId="0" fillId="33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" fillId="3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35" borderId="11" xfId="0" applyNumberFormat="1" applyFont="1" applyFill="1" applyBorder="1" applyAlignment="1">
      <alignment horizontal="center" vertical="center" wrapText="1"/>
    </xf>
    <xf numFmtId="166" fontId="1" fillId="36" borderId="11" xfId="0" applyNumberFormat="1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left" vertical="center"/>
    </xf>
    <xf numFmtId="3" fontId="0" fillId="33" borderId="12" xfId="0" applyNumberFormat="1" applyFont="1" applyFill="1" applyBorder="1" applyAlignment="1">
      <alignment horizontal="right" vertical="center"/>
    </xf>
    <xf numFmtId="0" fontId="1" fillId="33" borderId="11" xfId="0" applyNumberFormat="1" applyFont="1" applyFill="1" applyBorder="1" applyAlignment="1">
      <alignment horizontal="right" vertical="center"/>
    </xf>
    <xf numFmtId="3" fontId="1" fillId="0" borderId="11" xfId="0" applyNumberFormat="1" applyFont="1" applyBorder="1" applyAlignment="1">
      <alignment/>
    </xf>
    <xf numFmtId="3" fontId="1" fillId="37" borderId="10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/>
    </xf>
    <xf numFmtId="3" fontId="0" fillId="33" borderId="13" xfId="0" applyNumberFormat="1" applyFont="1" applyFill="1" applyBorder="1" applyAlignment="1">
      <alignment horizontal="right" vertical="center"/>
    </xf>
    <xf numFmtId="3" fontId="0" fillId="33" borderId="14" xfId="0" applyNumberFormat="1" applyFont="1" applyFill="1" applyBorder="1" applyAlignment="1">
      <alignment horizontal="right" vertical="center"/>
    </xf>
    <xf numFmtId="0" fontId="5" fillId="38" borderId="15" xfId="55" applyFont="1" applyFill="1" applyBorder="1" applyAlignment="1">
      <alignment horizontal="center" vertical="center" wrapText="1"/>
      <protection/>
    </xf>
    <xf numFmtId="0" fontId="5" fillId="38" borderId="16" xfId="55" applyFont="1" applyFill="1" applyBorder="1" applyAlignment="1">
      <alignment horizontal="center" vertical="center" wrapText="1"/>
      <protection/>
    </xf>
    <xf numFmtId="3" fontId="5" fillId="38" borderId="16" xfId="55" applyNumberFormat="1" applyFont="1" applyFill="1" applyBorder="1" applyAlignment="1">
      <alignment horizontal="center" vertical="center" wrapText="1"/>
      <protection/>
    </xf>
    <xf numFmtId="3" fontId="5" fillId="38" borderId="17" xfId="55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right"/>
    </xf>
    <xf numFmtId="3" fontId="1" fillId="0" borderId="20" xfId="0" applyNumberFormat="1" applyFont="1" applyBorder="1" applyAlignment="1">
      <alignment/>
    </xf>
    <xf numFmtId="0" fontId="0" fillId="38" borderId="11" xfId="0" applyFill="1" applyBorder="1" applyAlignment="1">
      <alignment horizontal="center" vertical="center"/>
    </xf>
    <xf numFmtId="0" fontId="0" fillId="38" borderId="11" xfId="0" applyFill="1" applyBorder="1" applyAlignment="1">
      <alignment/>
    </xf>
    <xf numFmtId="3" fontId="0" fillId="38" borderId="11" xfId="0" applyNumberFormat="1" applyFill="1" applyBorder="1" applyAlignment="1">
      <alignment/>
    </xf>
    <xf numFmtId="3" fontId="0" fillId="38" borderId="20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11" xfId="0" applyBorder="1" applyAlignment="1">
      <alignment horizontal="left"/>
    </xf>
    <xf numFmtId="0" fontId="0" fillId="0" borderId="21" xfId="0" applyBorder="1" applyAlignment="1">
      <alignment/>
    </xf>
    <xf numFmtId="0" fontId="1" fillId="0" borderId="21" xfId="0" applyFont="1" applyBorder="1" applyAlignment="1">
      <alignment horizontal="right"/>
    </xf>
    <xf numFmtId="3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0" fillId="39" borderId="23" xfId="0" applyFont="1" applyFill="1" applyBorder="1" applyAlignment="1">
      <alignment/>
    </xf>
    <xf numFmtId="0" fontId="0" fillId="39" borderId="24" xfId="0" applyFont="1" applyFill="1" applyBorder="1" applyAlignment="1">
      <alignment/>
    </xf>
    <xf numFmtId="0" fontId="0" fillId="39" borderId="25" xfId="0" applyFont="1" applyFill="1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33" borderId="15" xfId="0" applyNumberFormat="1" applyFont="1" applyFill="1" applyBorder="1" applyAlignment="1">
      <alignment horizontal="center" vertical="center"/>
    </xf>
    <xf numFmtId="0" fontId="1" fillId="33" borderId="29" xfId="0" applyNumberFormat="1" applyFont="1" applyFill="1" applyBorder="1" applyAlignment="1">
      <alignment horizontal="center" vertical="center"/>
    </xf>
    <xf numFmtId="0" fontId="1" fillId="33" borderId="3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ront Sheet Industry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80"/>
      <rgbColor rgb="0000000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L24" sqref="L24"/>
    </sheetView>
  </sheetViews>
  <sheetFormatPr defaultColWidth="9.140625" defaultRowHeight="12.75"/>
  <cols>
    <col min="1" max="1" width="40.00390625" style="0" customWidth="1"/>
    <col min="2" max="2" width="17.00390625" style="0" customWidth="1"/>
    <col min="3" max="3" width="15.00390625" style="0" customWidth="1"/>
    <col min="4" max="7" width="17.00390625" style="0" customWidth="1"/>
  </cols>
  <sheetData>
    <row r="1" ht="15.75">
      <c r="A1" s="7" t="s">
        <v>57</v>
      </c>
    </row>
    <row r="2" ht="12.75">
      <c r="A2" s="9" t="s">
        <v>39</v>
      </c>
    </row>
    <row r="3" ht="13.5" thickBot="1"/>
    <row r="4" spans="1:7" ht="30" customHeight="1" thickBot="1">
      <c r="A4" s="20" t="s">
        <v>1</v>
      </c>
      <c r="B4" s="21" t="s">
        <v>58</v>
      </c>
      <c r="C4" s="21" t="s">
        <v>2</v>
      </c>
      <c r="D4" s="21" t="s">
        <v>3</v>
      </c>
      <c r="E4" s="22" t="s">
        <v>59</v>
      </c>
      <c r="F4" s="22" t="s">
        <v>60</v>
      </c>
      <c r="G4" s="23" t="s">
        <v>52</v>
      </c>
    </row>
    <row r="5" spans="1:7" ht="12.75">
      <c r="A5" s="47" t="s">
        <v>15</v>
      </c>
      <c r="B5" s="50" t="s">
        <v>6</v>
      </c>
      <c r="C5" s="24" t="s">
        <v>16</v>
      </c>
      <c r="D5" s="24" t="s">
        <v>17</v>
      </c>
      <c r="E5" s="25">
        <v>296</v>
      </c>
      <c r="F5" s="25">
        <v>304</v>
      </c>
      <c r="G5" s="26">
        <v>903</v>
      </c>
    </row>
    <row r="6" spans="1:7" ht="12.75">
      <c r="A6" s="48"/>
      <c r="B6" s="45"/>
      <c r="C6" s="27"/>
      <c r="D6" s="28" t="s">
        <v>61</v>
      </c>
      <c r="E6" s="15">
        <f>SUM(E5)</f>
        <v>296</v>
      </c>
      <c r="F6" s="15">
        <f>SUM(F5)</f>
        <v>304</v>
      </c>
      <c r="G6" s="29">
        <f>SUM(G5)</f>
        <v>903</v>
      </c>
    </row>
    <row r="7" spans="1:7" ht="12.75">
      <c r="A7" s="48"/>
      <c r="B7" s="30"/>
      <c r="C7" s="31"/>
      <c r="D7" s="31"/>
      <c r="E7" s="32"/>
      <c r="F7" s="32"/>
      <c r="G7" s="33"/>
    </row>
    <row r="8" spans="1:7" ht="12.75">
      <c r="A8" s="48"/>
      <c r="B8" s="44" t="s">
        <v>22</v>
      </c>
      <c r="C8" s="27" t="s">
        <v>16</v>
      </c>
      <c r="D8" s="27" t="s">
        <v>17</v>
      </c>
      <c r="E8" s="34">
        <v>11313</v>
      </c>
      <c r="F8" s="34">
        <v>11636</v>
      </c>
      <c r="G8" s="35">
        <v>12962</v>
      </c>
    </row>
    <row r="9" spans="1:7" ht="12.75">
      <c r="A9" s="48"/>
      <c r="B9" s="45"/>
      <c r="C9" s="27"/>
      <c r="D9" s="28" t="s">
        <v>61</v>
      </c>
      <c r="E9" s="15">
        <f>SUM(E8)</f>
        <v>11313</v>
      </c>
      <c r="F9" s="15">
        <f>SUM(F8)</f>
        <v>11636</v>
      </c>
      <c r="G9" s="29">
        <f>SUM(G8)</f>
        <v>12962</v>
      </c>
    </row>
    <row r="10" spans="1:7" ht="12.75">
      <c r="A10" s="48"/>
      <c r="B10" s="30"/>
      <c r="C10" s="31"/>
      <c r="D10" s="31"/>
      <c r="E10" s="32"/>
      <c r="F10" s="32"/>
      <c r="G10" s="33"/>
    </row>
    <row r="11" spans="1:7" ht="12.75">
      <c r="A11" s="48"/>
      <c r="B11" s="44" t="s">
        <v>62</v>
      </c>
      <c r="C11" s="27" t="s">
        <v>16</v>
      </c>
      <c r="D11" s="27" t="s">
        <v>17</v>
      </c>
      <c r="E11" s="34">
        <v>9243</v>
      </c>
      <c r="F11" s="34">
        <v>9479</v>
      </c>
      <c r="G11" s="35">
        <v>26010</v>
      </c>
    </row>
    <row r="12" spans="1:7" ht="12.75">
      <c r="A12" s="48"/>
      <c r="B12" s="45"/>
      <c r="C12" s="27"/>
      <c r="D12" s="28" t="s">
        <v>61</v>
      </c>
      <c r="E12" s="15">
        <f>SUM(E11)</f>
        <v>9243</v>
      </c>
      <c r="F12" s="15">
        <f>SUM(F11)</f>
        <v>9479</v>
      </c>
      <c r="G12" s="29">
        <f>SUM(G11)</f>
        <v>26010</v>
      </c>
    </row>
    <row r="13" spans="1:7" ht="12.75">
      <c r="A13" s="48"/>
      <c r="B13" s="30"/>
      <c r="C13" s="31"/>
      <c r="D13" s="31"/>
      <c r="E13" s="32"/>
      <c r="F13" s="32"/>
      <c r="G13" s="33"/>
    </row>
    <row r="14" spans="1:7" ht="12.75">
      <c r="A14" s="48"/>
      <c r="B14" s="44" t="s">
        <v>63</v>
      </c>
      <c r="C14" s="36" t="str">
        <f>C11</f>
        <v>400 MCG   </v>
      </c>
      <c r="D14" s="36" t="str">
        <f>D11</f>
        <v>AER POW BA</v>
      </c>
      <c r="E14" s="34">
        <f aca="true" t="shared" si="0" ref="E14:G15">E5+E8+E11</f>
        <v>20852</v>
      </c>
      <c r="F14" s="34">
        <f t="shared" si="0"/>
        <v>21419</v>
      </c>
      <c r="G14" s="35">
        <f t="shared" si="0"/>
        <v>39875</v>
      </c>
    </row>
    <row r="15" spans="1:7" ht="13.5" thickBot="1">
      <c r="A15" s="49"/>
      <c r="B15" s="46"/>
      <c r="C15" s="37"/>
      <c r="D15" s="38" t="s">
        <v>61</v>
      </c>
      <c r="E15" s="39">
        <f t="shared" si="0"/>
        <v>20852</v>
      </c>
      <c r="F15" s="39">
        <f t="shared" si="0"/>
        <v>21419</v>
      </c>
      <c r="G15" s="40">
        <f t="shared" si="0"/>
        <v>39875</v>
      </c>
    </row>
    <row r="16" spans="1:7" ht="13.5" thickBot="1">
      <c r="A16" s="41"/>
      <c r="B16" s="42"/>
      <c r="C16" s="42"/>
      <c r="D16" s="42"/>
      <c r="E16" s="42"/>
      <c r="F16" s="42"/>
      <c r="G16" s="43"/>
    </row>
    <row r="17" spans="1:7" ht="12.75">
      <c r="A17" s="47" t="s">
        <v>9</v>
      </c>
      <c r="B17" s="50" t="s">
        <v>6</v>
      </c>
      <c r="C17" s="24" t="s">
        <v>10</v>
      </c>
      <c r="D17" s="24" t="s">
        <v>11</v>
      </c>
      <c r="E17" s="25">
        <v>98322</v>
      </c>
      <c r="F17" s="25">
        <v>100017</v>
      </c>
      <c r="G17" s="26">
        <v>7169153</v>
      </c>
    </row>
    <row r="18" spans="1:7" ht="12.75">
      <c r="A18" s="48"/>
      <c r="B18" s="45"/>
      <c r="C18" s="27"/>
      <c r="D18" s="28" t="s">
        <v>61</v>
      </c>
      <c r="E18" s="15">
        <f>SUM(E17)</f>
        <v>98322</v>
      </c>
      <c r="F18" s="15">
        <f>SUM(F17)</f>
        <v>100017</v>
      </c>
      <c r="G18" s="29">
        <f>SUM(G17)</f>
        <v>7169153</v>
      </c>
    </row>
    <row r="19" spans="1:7" ht="12.75">
      <c r="A19" s="48"/>
      <c r="B19" s="30"/>
      <c r="C19" s="31"/>
      <c r="D19" s="31"/>
      <c r="E19" s="32"/>
      <c r="F19" s="32"/>
      <c r="G19" s="33"/>
    </row>
    <row r="20" spans="1:7" ht="12.75">
      <c r="A20" s="48"/>
      <c r="B20" s="44" t="s">
        <v>22</v>
      </c>
      <c r="C20" s="27" t="s">
        <v>10</v>
      </c>
      <c r="D20" s="27" t="s">
        <v>11</v>
      </c>
      <c r="E20" s="34">
        <v>113052</v>
      </c>
      <c r="F20" s="34">
        <v>116816</v>
      </c>
      <c r="G20" s="35">
        <v>4070549.5000000005</v>
      </c>
    </row>
    <row r="21" spans="1:7" ht="12.75">
      <c r="A21" s="48"/>
      <c r="B21" s="45"/>
      <c r="C21" s="27"/>
      <c r="D21" s="28" t="s">
        <v>61</v>
      </c>
      <c r="E21" s="15">
        <f>SUM(E20)</f>
        <v>113052</v>
      </c>
      <c r="F21" s="15">
        <f>SUM(F20)</f>
        <v>116816</v>
      </c>
      <c r="G21" s="29">
        <f>SUM(G20)</f>
        <v>4070549.5000000005</v>
      </c>
    </row>
    <row r="22" spans="1:7" ht="12.75">
      <c r="A22" s="48"/>
      <c r="B22" s="30"/>
      <c r="C22" s="31"/>
      <c r="D22" s="31"/>
      <c r="E22" s="32"/>
      <c r="F22" s="32"/>
      <c r="G22" s="33"/>
    </row>
    <row r="23" spans="1:7" ht="12.75">
      <c r="A23" s="48"/>
      <c r="B23" s="44" t="s">
        <v>62</v>
      </c>
      <c r="C23" s="27" t="s">
        <v>10</v>
      </c>
      <c r="D23" s="27" t="s">
        <v>11</v>
      </c>
      <c r="E23" s="34">
        <v>126540</v>
      </c>
      <c r="F23" s="34">
        <v>126814</v>
      </c>
      <c r="G23" s="35">
        <v>11269140</v>
      </c>
    </row>
    <row r="24" spans="1:7" ht="12.75">
      <c r="A24" s="48"/>
      <c r="B24" s="45"/>
      <c r="C24" s="27"/>
      <c r="D24" s="28" t="s">
        <v>61</v>
      </c>
      <c r="E24" s="15">
        <f>SUM(E23)</f>
        <v>126540</v>
      </c>
      <c r="F24" s="15">
        <f>SUM(F23)</f>
        <v>126814</v>
      </c>
      <c r="G24" s="29">
        <f>SUM(G23)</f>
        <v>11269140</v>
      </c>
    </row>
    <row r="25" spans="1:7" ht="12.75">
      <c r="A25" s="48"/>
      <c r="B25" s="30"/>
      <c r="C25" s="31"/>
      <c r="D25" s="31"/>
      <c r="E25" s="32"/>
      <c r="F25" s="32"/>
      <c r="G25" s="33"/>
    </row>
    <row r="26" spans="1:7" ht="12.75">
      <c r="A26" s="48"/>
      <c r="B26" s="44" t="s">
        <v>63</v>
      </c>
      <c r="C26" s="36" t="str">
        <f>C23</f>
        <v>18 MCG    </v>
      </c>
      <c r="D26" s="36" t="str">
        <f>D23</f>
        <v>CAP W/DEV </v>
      </c>
      <c r="E26" s="34">
        <f aca="true" t="shared" si="1" ref="E26:G27">E17+E20+E23</f>
        <v>337914</v>
      </c>
      <c r="F26" s="34">
        <f t="shared" si="1"/>
        <v>343647</v>
      </c>
      <c r="G26" s="35">
        <f t="shared" si="1"/>
        <v>22508842.5</v>
      </c>
    </row>
    <row r="27" spans="1:7" ht="13.5" thickBot="1">
      <c r="A27" s="49"/>
      <c r="B27" s="46"/>
      <c r="C27" s="37"/>
      <c r="D27" s="38" t="s">
        <v>61</v>
      </c>
      <c r="E27" s="39">
        <f t="shared" si="1"/>
        <v>337914</v>
      </c>
      <c r="F27" s="39">
        <f t="shared" si="1"/>
        <v>343647</v>
      </c>
      <c r="G27" s="40">
        <f t="shared" si="1"/>
        <v>22508842.5</v>
      </c>
    </row>
    <row r="28" spans="1:7" ht="13.5" thickBot="1">
      <c r="A28" s="41"/>
      <c r="B28" s="42"/>
      <c r="C28" s="42"/>
      <c r="D28" s="42"/>
      <c r="E28" s="42"/>
      <c r="F28" s="42"/>
      <c r="G28" s="43"/>
    </row>
    <row r="29" spans="1:7" ht="12.75">
      <c r="A29" s="47" t="s">
        <v>19</v>
      </c>
      <c r="B29" s="50" t="s">
        <v>6</v>
      </c>
      <c r="C29" s="24" t="s">
        <v>20</v>
      </c>
      <c r="D29" s="24" t="s">
        <v>21</v>
      </c>
      <c r="E29" s="25">
        <v>9</v>
      </c>
      <c r="F29" s="25">
        <v>9</v>
      </c>
      <c r="G29" s="26">
        <v>483</v>
      </c>
    </row>
    <row r="30" spans="1:7" ht="12.75">
      <c r="A30" s="48"/>
      <c r="B30" s="45"/>
      <c r="C30" s="27"/>
      <c r="D30" s="28" t="s">
        <v>61</v>
      </c>
      <c r="E30" s="15">
        <f>SUM(E29)</f>
        <v>9</v>
      </c>
      <c r="F30" s="15">
        <f>SUM(F29)</f>
        <v>9</v>
      </c>
      <c r="G30" s="29">
        <f>SUM(G29)</f>
        <v>483</v>
      </c>
    </row>
    <row r="31" spans="1:7" ht="12.75">
      <c r="A31" s="48"/>
      <c r="B31" s="30"/>
      <c r="C31" s="31"/>
      <c r="D31" s="31"/>
      <c r="E31" s="32"/>
      <c r="F31" s="32"/>
      <c r="G31" s="33"/>
    </row>
    <row r="32" spans="1:7" ht="12.75">
      <c r="A32" s="48"/>
      <c r="B32" s="44" t="s">
        <v>22</v>
      </c>
      <c r="C32" s="27" t="s">
        <v>20</v>
      </c>
      <c r="D32" s="27" t="s">
        <v>21</v>
      </c>
      <c r="E32" s="34">
        <v>579</v>
      </c>
      <c r="F32" s="34">
        <v>597</v>
      </c>
      <c r="G32" s="35">
        <v>38672</v>
      </c>
    </row>
    <row r="33" spans="1:7" ht="12.75">
      <c r="A33" s="48"/>
      <c r="B33" s="45"/>
      <c r="C33" s="27"/>
      <c r="D33" s="28" t="s">
        <v>61</v>
      </c>
      <c r="E33" s="15">
        <f>SUM(E32)</f>
        <v>579</v>
      </c>
      <c r="F33" s="15">
        <f>SUM(F32)</f>
        <v>597</v>
      </c>
      <c r="G33" s="29">
        <f>SUM(G32)</f>
        <v>38672</v>
      </c>
    </row>
    <row r="34" spans="1:7" ht="12.75">
      <c r="A34" s="48"/>
      <c r="B34" s="30"/>
      <c r="C34" s="31"/>
      <c r="D34" s="31"/>
      <c r="E34" s="32"/>
      <c r="F34" s="32"/>
      <c r="G34" s="33"/>
    </row>
    <row r="35" spans="1:7" ht="12.75">
      <c r="A35" s="48"/>
      <c r="B35" s="44" t="s">
        <v>62</v>
      </c>
      <c r="C35" s="27" t="s">
        <v>20</v>
      </c>
      <c r="D35" s="27" t="s">
        <v>21</v>
      </c>
      <c r="E35" s="34">
        <v>70</v>
      </c>
      <c r="F35" s="34">
        <v>70</v>
      </c>
      <c r="G35" s="35">
        <v>11580</v>
      </c>
    </row>
    <row r="36" spans="1:7" ht="12.75">
      <c r="A36" s="48"/>
      <c r="B36" s="45"/>
      <c r="C36" s="27"/>
      <c r="D36" s="28" t="s">
        <v>61</v>
      </c>
      <c r="E36" s="15">
        <f>SUM(E35)</f>
        <v>70</v>
      </c>
      <c r="F36" s="15">
        <f>SUM(F35)</f>
        <v>70</v>
      </c>
      <c r="G36" s="29">
        <f>SUM(G35)</f>
        <v>11580</v>
      </c>
    </row>
    <row r="37" spans="1:7" ht="12.75">
      <c r="A37" s="48"/>
      <c r="B37" s="30"/>
      <c r="C37" s="31"/>
      <c r="D37" s="31"/>
      <c r="E37" s="32"/>
      <c r="F37" s="32"/>
      <c r="G37" s="33"/>
    </row>
    <row r="38" spans="1:7" ht="12.75">
      <c r="A38" s="48"/>
      <c r="B38" s="44" t="s">
        <v>63</v>
      </c>
      <c r="C38" s="36" t="str">
        <f>C35</f>
        <v>62.5-25MCG</v>
      </c>
      <c r="D38" s="36" t="str">
        <f>D35</f>
        <v>BLST W/DEV</v>
      </c>
      <c r="E38" s="34">
        <f aca="true" t="shared" si="2" ref="E38:G39">E29+E32+E35</f>
        <v>658</v>
      </c>
      <c r="F38" s="34">
        <f t="shared" si="2"/>
        <v>676</v>
      </c>
      <c r="G38" s="35">
        <f t="shared" si="2"/>
        <v>50735</v>
      </c>
    </row>
    <row r="39" spans="1:7" ht="13.5" thickBot="1">
      <c r="A39" s="49"/>
      <c r="B39" s="46"/>
      <c r="C39" s="37"/>
      <c r="D39" s="38" t="s">
        <v>61</v>
      </c>
      <c r="E39" s="39">
        <f t="shared" si="2"/>
        <v>658</v>
      </c>
      <c r="F39" s="39">
        <f t="shared" si="2"/>
        <v>676</v>
      </c>
      <c r="G39" s="40">
        <f t="shared" si="2"/>
        <v>50735</v>
      </c>
    </row>
  </sheetData>
  <sheetProtection/>
  <mergeCells count="15">
    <mergeCell ref="B5:B6"/>
    <mergeCell ref="B8:B9"/>
    <mergeCell ref="B11:B12"/>
    <mergeCell ref="B14:B15"/>
    <mergeCell ref="A5:A15"/>
    <mergeCell ref="B17:B18"/>
    <mergeCell ref="B35:B36"/>
    <mergeCell ref="B38:B39"/>
    <mergeCell ref="A29:A39"/>
    <mergeCell ref="B20:B21"/>
    <mergeCell ref="B23:B24"/>
    <mergeCell ref="B26:B27"/>
    <mergeCell ref="A17:A27"/>
    <mergeCell ref="B29:B30"/>
    <mergeCell ref="B32:B33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421875" style="0" customWidth="1"/>
    <col min="2" max="2" width="10.421875" style="0" bestFit="1" customWidth="1"/>
    <col min="3" max="3" width="13.57421875" style="0" bestFit="1" customWidth="1"/>
    <col min="4" max="4" width="11.421875" style="0" bestFit="1" customWidth="1"/>
    <col min="5" max="5" width="13.28125" style="0" bestFit="1" customWidth="1"/>
    <col min="6" max="17" width="14.57421875" style="0" customWidth="1"/>
    <col min="18" max="18" width="13.8515625" style="0" bestFit="1" customWidth="1"/>
  </cols>
  <sheetData>
    <row r="1" ht="15.75">
      <c r="A1" s="7" t="s">
        <v>38</v>
      </c>
    </row>
    <row r="2" ht="12.75">
      <c r="A2" s="9" t="s">
        <v>39</v>
      </c>
    </row>
    <row r="3" spans="1:18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.75">
      <c r="A4" s="6"/>
      <c r="B4" s="6"/>
      <c r="C4" s="6"/>
      <c r="D4" s="6"/>
      <c r="E4" s="6"/>
      <c r="F4" s="51" t="s">
        <v>6</v>
      </c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1:18" ht="30" customHeight="1">
      <c r="A5" s="10" t="s">
        <v>1</v>
      </c>
      <c r="B5" s="10" t="s">
        <v>4</v>
      </c>
      <c r="C5" s="10" t="s">
        <v>5</v>
      </c>
      <c r="D5" s="10" t="s">
        <v>2</v>
      </c>
      <c r="E5" s="10" t="s">
        <v>3</v>
      </c>
      <c r="F5" s="11" t="s">
        <v>40</v>
      </c>
      <c r="G5" s="11" t="s">
        <v>41</v>
      </c>
      <c r="H5" s="11" t="s">
        <v>42</v>
      </c>
      <c r="I5" s="11" t="s">
        <v>43</v>
      </c>
      <c r="J5" s="11" t="s">
        <v>44</v>
      </c>
      <c r="K5" s="11" t="s">
        <v>45</v>
      </c>
      <c r="L5" s="11" t="s">
        <v>46</v>
      </c>
      <c r="M5" s="11" t="s">
        <v>47</v>
      </c>
      <c r="N5" s="11" t="s">
        <v>48</v>
      </c>
      <c r="O5" s="11" t="s">
        <v>49</v>
      </c>
      <c r="P5" s="11" t="s">
        <v>50</v>
      </c>
      <c r="Q5" s="11" t="s">
        <v>51</v>
      </c>
      <c r="R5" s="11" t="s">
        <v>52</v>
      </c>
    </row>
    <row r="6" spans="1:18" ht="12.75">
      <c r="A6" s="2" t="s">
        <v>15</v>
      </c>
      <c r="B6" s="4">
        <v>1</v>
      </c>
      <c r="C6" s="5">
        <v>1</v>
      </c>
      <c r="D6" s="2" t="s">
        <v>16</v>
      </c>
      <c r="E6" s="2" t="s">
        <v>17</v>
      </c>
      <c r="F6" s="3">
        <v>21</v>
      </c>
      <c r="G6" s="3">
        <v>31</v>
      </c>
      <c r="H6" s="3">
        <v>82</v>
      </c>
      <c r="I6" s="3">
        <v>44</v>
      </c>
      <c r="J6" s="3">
        <v>105</v>
      </c>
      <c r="K6" s="3">
        <v>47</v>
      </c>
      <c r="L6" s="3">
        <v>55</v>
      </c>
      <c r="M6" s="3">
        <v>48</v>
      </c>
      <c r="N6" s="3">
        <v>106</v>
      </c>
      <c r="O6" s="3">
        <v>235</v>
      </c>
      <c r="P6" s="3">
        <v>74</v>
      </c>
      <c r="Q6" s="3">
        <v>55</v>
      </c>
      <c r="R6" s="16">
        <f>SUM(F6:Q6)</f>
        <v>903</v>
      </c>
    </row>
    <row r="7" spans="1:18" ht="12.75">
      <c r="A7" s="2" t="s">
        <v>9</v>
      </c>
      <c r="B7" s="4">
        <v>1</v>
      </c>
      <c r="C7" s="5">
        <v>5</v>
      </c>
      <c r="D7" s="2" t="s">
        <v>10</v>
      </c>
      <c r="E7" s="2" t="s">
        <v>11</v>
      </c>
      <c r="F7" s="3">
        <v>20</v>
      </c>
      <c r="G7" s="3">
        <v>105</v>
      </c>
      <c r="H7" s="3">
        <v>110</v>
      </c>
      <c r="I7" s="3">
        <v>5</v>
      </c>
      <c r="J7" s="3">
        <v>95</v>
      </c>
      <c r="K7" s="3">
        <v>15</v>
      </c>
      <c r="L7" s="3">
        <v>20</v>
      </c>
      <c r="M7" s="3">
        <v>18</v>
      </c>
      <c r="N7" s="3">
        <v>0</v>
      </c>
      <c r="O7" s="3">
        <v>5</v>
      </c>
      <c r="P7" s="3">
        <v>9</v>
      </c>
      <c r="Q7" s="3">
        <v>0</v>
      </c>
      <c r="R7" s="16">
        <f aca="true" t="shared" si="0" ref="R7:R12">SUM(F7:Q7)</f>
        <v>402</v>
      </c>
    </row>
    <row r="8" spans="1:18" ht="12.75">
      <c r="A8" s="2" t="s">
        <v>9</v>
      </c>
      <c r="B8" s="4">
        <v>1</v>
      </c>
      <c r="C8" s="5">
        <v>6</v>
      </c>
      <c r="D8" s="2" t="s">
        <v>12</v>
      </c>
      <c r="E8" s="2" t="s">
        <v>11</v>
      </c>
      <c r="F8" s="3">
        <v>5550</v>
      </c>
      <c r="G8" s="3">
        <v>4650</v>
      </c>
      <c r="H8" s="3">
        <v>4860</v>
      </c>
      <c r="I8" s="3">
        <v>5256</v>
      </c>
      <c r="J8" s="3">
        <v>6192</v>
      </c>
      <c r="K8" s="3">
        <v>4842</v>
      </c>
      <c r="L8" s="3">
        <v>4566</v>
      </c>
      <c r="M8" s="3">
        <v>4872</v>
      </c>
      <c r="N8" s="3">
        <v>4836</v>
      </c>
      <c r="O8" s="3">
        <v>3612</v>
      </c>
      <c r="P8" s="3">
        <v>5676</v>
      </c>
      <c r="Q8" s="3">
        <v>5538</v>
      </c>
      <c r="R8" s="16">
        <f t="shared" si="0"/>
        <v>60450</v>
      </c>
    </row>
    <row r="9" spans="1:18" ht="12.75">
      <c r="A9" s="2" t="s">
        <v>9</v>
      </c>
      <c r="B9" s="4">
        <v>1</v>
      </c>
      <c r="C9" s="5">
        <v>30</v>
      </c>
      <c r="D9" s="2" t="s">
        <v>10</v>
      </c>
      <c r="E9" s="2" t="s">
        <v>11</v>
      </c>
      <c r="F9" s="3">
        <v>475927</v>
      </c>
      <c r="G9" s="3">
        <v>476743</v>
      </c>
      <c r="H9" s="3">
        <v>491106</v>
      </c>
      <c r="I9" s="3">
        <v>428981</v>
      </c>
      <c r="J9" s="3">
        <v>481936</v>
      </c>
      <c r="K9" s="3">
        <v>496173</v>
      </c>
      <c r="L9" s="3">
        <v>432995</v>
      </c>
      <c r="M9" s="3">
        <v>470871</v>
      </c>
      <c r="N9" s="3">
        <v>467422</v>
      </c>
      <c r="O9" s="3">
        <v>456918</v>
      </c>
      <c r="P9" s="3">
        <v>467374</v>
      </c>
      <c r="Q9" s="3">
        <v>482134</v>
      </c>
      <c r="R9" s="16">
        <f t="shared" si="0"/>
        <v>5628580</v>
      </c>
    </row>
    <row r="10" spans="1:18" ht="12.75">
      <c r="A10" s="2" t="s">
        <v>9</v>
      </c>
      <c r="B10" s="4">
        <v>1</v>
      </c>
      <c r="C10" s="5">
        <v>90</v>
      </c>
      <c r="D10" s="2" t="s">
        <v>10</v>
      </c>
      <c r="E10" s="2" t="s">
        <v>11</v>
      </c>
      <c r="F10" s="3">
        <v>118677</v>
      </c>
      <c r="G10" s="3">
        <v>113674</v>
      </c>
      <c r="H10" s="3">
        <v>118367</v>
      </c>
      <c r="I10" s="3">
        <v>110821</v>
      </c>
      <c r="J10" s="3">
        <v>120857</v>
      </c>
      <c r="K10" s="3">
        <v>126949</v>
      </c>
      <c r="L10" s="3">
        <v>119674</v>
      </c>
      <c r="M10" s="3">
        <v>125988</v>
      </c>
      <c r="N10" s="3">
        <v>125648</v>
      </c>
      <c r="O10" s="3">
        <v>128119</v>
      </c>
      <c r="P10" s="3">
        <v>136580</v>
      </c>
      <c r="Q10" s="3">
        <v>134367</v>
      </c>
      <c r="R10" s="16">
        <f t="shared" si="0"/>
        <v>1479721</v>
      </c>
    </row>
    <row r="11" spans="1:18" ht="12.75">
      <c r="A11" s="2" t="s">
        <v>19</v>
      </c>
      <c r="B11" s="4">
        <v>1</v>
      </c>
      <c r="C11" s="5">
        <v>14</v>
      </c>
      <c r="D11" s="2" t="s">
        <v>20</v>
      </c>
      <c r="E11" s="2" t="s">
        <v>21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16">
        <f t="shared" si="0"/>
        <v>0</v>
      </c>
    </row>
    <row r="12" spans="1:18" ht="12.75">
      <c r="A12" s="2" t="s">
        <v>19</v>
      </c>
      <c r="B12" s="4">
        <v>1</v>
      </c>
      <c r="C12" s="5">
        <v>60</v>
      </c>
      <c r="D12" s="2" t="s">
        <v>20</v>
      </c>
      <c r="E12" s="12" t="s">
        <v>21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180</v>
      </c>
      <c r="O12" s="13">
        <v>120</v>
      </c>
      <c r="P12" s="13">
        <v>61</v>
      </c>
      <c r="Q12" s="13">
        <v>122</v>
      </c>
      <c r="R12" s="16">
        <f t="shared" si="0"/>
        <v>483</v>
      </c>
    </row>
    <row r="13" spans="5:18" ht="14.25">
      <c r="E13" s="14" t="s">
        <v>53</v>
      </c>
      <c r="F13" s="15">
        <f>SUM(F6:F12)</f>
        <v>600195</v>
      </c>
      <c r="G13" s="15">
        <f aca="true" t="shared" si="1" ref="G13:R13">SUM(G6:G12)</f>
        <v>595203</v>
      </c>
      <c r="H13" s="15">
        <f t="shared" si="1"/>
        <v>614525</v>
      </c>
      <c r="I13" s="15">
        <f t="shared" si="1"/>
        <v>545107</v>
      </c>
      <c r="J13" s="15">
        <f t="shared" si="1"/>
        <v>609185</v>
      </c>
      <c r="K13" s="15">
        <f t="shared" si="1"/>
        <v>628026</v>
      </c>
      <c r="L13" s="15">
        <f t="shared" si="1"/>
        <v>557310</v>
      </c>
      <c r="M13" s="15">
        <f t="shared" si="1"/>
        <v>601797</v>
      </c>
      <c r="N13" s="15">
        <f t="shared" si="1"/>
        <v>598192</v>
      </c>
      <c r="O13" s="15">
        <f t="shared" si="1"/>
        <v>589009</v>
      </c>
      <c r="P13" s="15">
        <f t="shared" si="1"/>
        <v>609774</v>
      </c>
      <c r="Q13" s="15">
        <f t="shared" si="1"/>
        <v>622216</v>
      </c>
      <c r="R13" s="17">
        <f t="shared" si="1"/>
        <v>7170539</v>
      </c>
    </row>
    <row r="15" spans="6:18" ht="12.75">
      <c r="F15" s="51" t="s">
        <v>54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30" customHeight="1">
      <c r="A16" s="10" t="s">
        <v>1</v>
      </c>
      <c r="B16" s="10" t="s">
        <v>4</v>
      </c>
      <c r="C16" s="10" t="s">
        <v>5</v>
      </c>
      <c r="D16" s="10" t="s">
        <v>2</v>
      </c>
      <c r="E16" s="10" t="s">
        <v>3</v>
      </c>
      <c r="F16" s="11" t="s">
        <v>40</v>
      </c>
      <c r="G16" s="11" t="s">
        <v>41</v>
      </c>
      <c r="H16" s="11" t="s">
        <v>42</v>
      </c>
      <c r="I16" s="11" t="s">
        <v>43</v>
      </c>
      <c r="J16" s="11" t="s">
        <v>44</v>
      </c>
      <c r="K16" s="11" t="s">
        <v>45</v>
      </c>
      <c r="L16" s="11" t="s">
        <v>46</v>
      </c>
      <c r="M16" s="11" t="s">
        <v>47</v>
      </c>
      <c r="N16" s="11" t="s">
        <v>48</v>
      </c>
      <c r="O16" s="11" t="s">
        <v>49</v>
      </c>
      <c r="P16" s="11" t="s">
        <v>50</v>
      </c>
      <c r="Q16" s="11" t="s">
        <v>51</v>
      </c>
      <c r="R16" s="11" t="s">
        <v>52</v>
      </c>
    </row>
    <row r="17" spans="1:18" ht="12.75">
      <c r="A17" s="2" t="s">
        <v>15</v>
      </c>
      <c r="B17" s="4">
        <v>1</v>
      </c>
      <c r="C17" s="5">
        <v>1</v>
      </c>
      <c r="D17" s="2" t="s">
        <v>16</v>
      </c>
      <c r="E17" s="2" t="s">
        <v>17</v>
      </c>
      <c r="F17" s="3">
        <v>1024</v>
      </c>
      <c r="G17" s="3">
        <v>1085</v>
      </c>
      <c r="H17" s="3">
        <v>1201</v>
      </c>
      <c r="I17" s="3">
        <v>1061</v>
      </c>
      <c r="J17" s="3">
        <v>1168</v>
      </c>
      <c r="K17" s="3">
        <v>1179</v>
      </c>
      <c r="L17" s="3">
        <v>1085</v>
      </c>
      <c r="M17" s="3">
        <v>1186</v>
      </c>
      <c r="N17" s="3">
        <v>1046</v>
      </c>
      <c r="O17" s="3">
        <v>1065</v>
      </c>
      <c r="P17" s="3">
        <v>943</v>
      </c>
      <c r="Q17" s="18">
        <v>919</v>
      </c>
      <c r="R17" s="15">
        <f>SUM(F17:Q17)</f>
        <v>12962</v>
      </c>
    </row>
    <row r="18" spans="1:18" ht="12.75">
      <c r="A18" s="2" t="s">
        <v>9</v>
      </c>
      <c r="B18" s="4">
        <v>1</v>
      </c>
      <c r="C18" s="5">
        <v>5</v>
      </c>
      <c r="D18" s="2" t="s">
        <v>10</v>
      </c>
      <c r="E18" s="2" t="s">
        <v>11</v>
      </c>
      <c r="F18" s="3">
        <v>165</v>
      </c>
      <c r="G18" s="3">
        <v>180</v>
      </c>
      <c r="H18" s="3">
        <v>120</v>
      </c>
      <c r="I18" s="3">
        <v>125</v>
      </c>
      <c r="J18" s="3">
        <v>60</v>
      </c>
      <c r="K18" s="3">
        <v>70</v>
      </c>
      <c r="L18" s="3">
        <v>55</v>
      </c>
      <c r="M18" s="3">
        <v>95</v>
      </c>
      <c r="N18" s="3">
        <v>110</v>
      </c>
      <c r="O18" s="3">
        <v>150</v>
      </c>
      <c r="P18" s="3">
        <v>145</v>
      </c>
      <c r="Q18" s="18">
        <v>84</v>
      </c>
      <c r="R18" s="15">
        <f aca="true" t="shared" si="2" ref="R18:R23">SUM(F18:Q18)</f>
        <v>1359</v>
      </c>
    </row>
    <row r="19" spans="1:18" ht="12.75">
      <c r="A19" s="2" t="s">
        <v>9</v>
      </c>
      <c r="B19" s="4">
        <v>1</v>
      </c>
      <c r="C19" s="5">
        <v>6</v>
      </c>
      <c r="D19" s="2" t="s">
        <v>12</v>
      </c>
      <c r="E19" s="2" t="s">
        <v>11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18">
        <v>0</v>
      </c>
      <c r="R19" s="15">
        <f t="shared" si="2"/>
        <v>0</v>
      </c>
    </row>
    <row r="20" spans="1:18" ht="12.75">
      <c r="A20" s="2" t="s">
        <v>9</v>
      </c>
      <c r="B20" s="4">
        <v>1</v>
      </c>
      <c r="C20" s="5">
        <v>30</v>
      </c>
      <c r="D20" s="2" t="s">
        <v>10</v>
      </c>
      <c r="E20" s="2" t="s">
        <v>11</v>
      </c>
      <c r="F20" s="3">
        <v>419323.9</v>
      </c>
      <c r="G20" s="3">
        <v>406569.9</v>
      </c>
      <c r="H20" s="3">
        <v>410507</v>
      </c>
      <c r="I20" s="3">
        <v>379518.7</v>
      </c>
      <c r="J20" s="3">
        <v>403554.1</v>
      </c>
      <c r="K20" s="3">
        <v>407775.19999999995</v>
      </c>
      <c r="L20" s="3">
        <v>360743.3</v>
      </c>
      <c r="M20" s="3">
        <v>353368.8</v>
      </c>
      <c r="N20" s="3">
        <v>301180.7</v>
      </c>
      <c r="O20" s="3">
        <v>253618.40000000002</v>
      </c>
      <c r="P20" s="3">
        <v>189749.7</v>
      </c>
      <c r="Q20" s="18">
        <v>163600.8</v>
      </c>
      <c r="R20" s="15">
        <f t="shared" si="2"/>
        <v>4049510.4999999995</v>
      </c>
    </row>
    <row r="21" spans="1:18" ht="12.75">
      <c r="A21" s="2" t="s">
        <v>9</v>
      </c>
      <c r="B21" s="4">
        <v>1</v>
      </c>
      <c r="C21" s="5">
        <v>90</v>
      </c>
      <c r="D21" s="2" t="s">
        <v>10</v>
      </c>
      <c r="E21" s="2" t="s">
        <v>11</v>
      </c>
      <c r="F21" s="3">
        <v>3180</v>
      </c>
      <c r="G21" s="3">
        <v>1530</v>
      </c>
      <c r="H21" s="3">
        <v>2100</v>
      </c>
      <c r="I21" s="3">
        <v>2850</v>
      </c>
      <c r="J21" s="3">
        <v>1770</v>
      </c>
      <c r="K21" s="3">
        <v>2520</v>
      </c>
      <c r="L21" s="3">
        <v>1980</v>
      </c>
      <c r="M21" s="3">
        <v>1290</v>
      </c>
      <c r="N21" s="3">
        <v>510</v>
      </c>
      <c r="O21" s="3">
        <v>600</v>
      </c>
      <c r="P21" s="3">
        <v>600</v>
      </c>
      <c r="Q21" s="18">
        <v>750</v>
      </c>
      <c r="R21" s="15">
        <f t="shared" si="2"/>
        <v>19680</v>
      </c>
    </row>
    <row r="22" spans="1:18" ht="12.75">
      <c r="A22" s="2" t="s">
        <v>19</v>
      </c>
      <c r="B22" s="4">
        <v>1</v>
      </c>
      <c r="C22" s="5">
        <v>14</v>
      </c>
      <c r="D22" s="2" t="s">
        <v>20</v>
      </c>
      <c r="E22" s="2" t="s">
        <v>21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14</v>
      </c>
      <c r="O22" s="3">
        <v>182</v>
      </c>
      <c r="P22" s="3">
        <v>140</v>
      </c>
      <c r="Q22" s="18">
        <v>266</v>
      </c>
      <c r="R22" s="15">
        <f t="shared" si="2"/>
        <v>602</v>
      </c>
    </row>
    <row r="23" spans="1:18" ht="12.75">
      <c r="A23" s="2" t="s">
        <v>19</v>
      </c>
      <c r="B23" s="4">
        <v>1</v>
      </c>
      <c r="C23" s="5">
        <v>60</v>
      </c>
      <c r="D23" s="2" t="s">
        <v>20</v>
      </c>
      <c r="E23" s="12" t="s">
        <v>21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660</v>
      </c>
      <c r="O23" s="13">
        <v>6420</v>
      </c>
      <c r="P23" s="13">
        <v>12600</v>
      </c>
      <c r="Q23" s="19">
        <v>18390</v>
      </c>
      <c r="R23" s="15">
        <f t="shared" si="2"/>
        <v>38070</v>
      </c>
    </row>
    <row r="24" spans="5:18" ht="14.25">
      <c r="E24" s="14" t="s">
        <v>53</v>
      </c>
      <c r="F24" s="15">
        <f>SUM(F17:F23)</f>
        <v>423692.9</v>
      </c>
      <c r="G24" s="15">
        <f aca="true" t="shared" si="3" ref="G24:R24">SUM(G17:G23)</f>
        <v>409364.9</v>
      </c>
      <c r="H24" s="15">
        <f t="shared" si="3"/>
        <v>413928</v>
      </c>
      <c r="I24" s="15">
        <f t="shared" si="3"/>
        <v>383554.7</v>
      </c>
      <c r="J24" s="15">
        <f t="shared" si="3"/>
        <v>406552.1</v>
      </c>
      <c r="K24" s="15">
        <f t="shared" si="3"/>
        <v>411544.19999999995</v>
      </c>
      <c r="L24" s="15">
        <f t="shared" si="3"/>
        <v>363863.3</v>
      </c>
      <c r="M24" s="15">
        <f t="shared" si="3"/>
        <v>355939.8</v>
      </c>
      <c r="N24" s="15">
        <f t="shared" si="3"/>
        <v>303520.7</v>
      </c>
      <c r="O24" s="15">
        <f t="shared" si="3"/>
        <v>262035.40000000002</v>
      </c>
      <c r="P24" s="15">
        <f t="shared" si="3"/>
        <v>204177.7</v>
      </c>
      <c r="Q24" s="15">
        <f t="shared" si="3"/>
        <v>184009.8</v>
      </c>
      <c r="R24" s="17">
        <f t="shared" si="3"/>
        <v>4122183.4999999995</v>
      </c>
    </row>
    <row r="26" spans="6:18" ht="12.75">
      <c r="F26" s="51" t="s">
        <v>55</v>
      </c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</row>
    <row r="27" spans="1:18" ht="30" customHeight="1">
      <c r="A27" s="10" t="s">
        <v>1</v>
      </c>
      <c r="B27" s="10" t="s">
        <v>4</v>
      </c>
      <c r="C27" s="10" t="s">
        <v>5</v>
      </c>
      <c r="D27" s="10" t="s">
        <v>2</v>
      </c>
      <c r="E27" s="10" t="s">
        <v>3</v>
      </c>
      <c r="F27" s="11" t="s">
        <v>40</v>
      </c>
      <c r="G27" s="11" t="s">
        <v>41</v>
      </c>
      <c r="H27" s="11" t="s">
        <v>42</v>
      </c>
      <c r="I27" s="11" t="s">
        <v>43</v>
      </c>
      <c r="J27" s="11" t="s">
        <v>44</v>
      </c>
      <c r="K27" s="11" t="s">
        <v>45</v>
      </c>
      <c r="L27" s="11" t="s">
        <v>46</v>
      </c>
      <c r="M27" s="11" t="s">
        <v>47</v>
      </c>
      <c r="N27" s="11" t="s">
        <v>48</v>
      </c>
      <c r="O27" s="11" t="s">
        <v>49</v>
      </c>
      <c r="P27" s="11" t="s">
        <v>50</v>
      </c>
      <c r="Q27" s="11" t="s">
        <v>51</v>
      </c>
      <c r="R27" s="11" t="s">
        <v>52</v>
      </c>
    </row>
    <row r="28" spans="1:18" ht="12.75">
      <c r="A28" s="2" t="s">
        <v>15</v>
      </c>
      <c r="B28" s="4">
        <v>1</v>
      </c>
      <c r="C28" s="5">
        <v>1</v>
      </c>
      <c r="D28" s="2" t="s">
        <v>16</v>
      </c>
      <c r="E28" s="2" t="s">
        <v>17</v>
      </c>
      <c r="F28" s="3">
        <v>1386</v>
      </c>
      <c r="G28" s="3">
        <v>1781</v>
      </c>
      <c r="H28" s="3">
        <v>1696</v>
      </c>
      <c r="I28" s="3">
        <v>1712</v>
      </c>
      <c r="J28" s="3">
        <v>2009</v>
      </c>
      <c r="K28" s="3">
        <v>2033</v>
      </c>
      <c r="L28" s="3">
        <v>1544</v>
      </c>
      <c r="M28" s="3">
        <v>2325</v>
      </c>
      <c r="N28" s="3">
        <v>2601</v>
      </c>
      <c r="O28" s="3">
        <v>2653</v>
      </c>
      <c r="P28" s="3">
        <v>3297</v>
      </c>
      <c r="Q28" s="18">
        <v>2973</v>
      </c>
      <c r="R28" s="15">
        <f>SUM(F28:Q28)</f>
        <v>26010</v>
      </c>
    </row>
    <row r="29" spans="1:18" ht="12.75">
      <c r="A29" s="2" t="s">
        <v>9</v>
      </c>
      <c r="B29" s="4">
        <v>1</v>
      </c>
      <c r="C29" s="5">
        <v>5</v>
      </c>
      <c r="D29" s="2" t="s">
        <v>10</v>
      </c>
      <c r="E29" s="2" t="s">
        <v>11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18">
        <v>0</v>
      </c>
      <c r="R29" s="15">
        <f aca="true" t="shared" si="4" ref="R29:R34">SUM(F29:Q29)</f>
        <v>0</v>
      </c>
    </row>
    <row r="30" spans="1:18" ht="12.75">
      <c r="A30" s="2" t="s">
        <v>9</v>
      </c>
      <c r="B30" s="4">
        <v>1</v>
      </c>
      <c r="C30" s="5">
        <v>6</v>
      </c>
      <c r="D30" s="2" t="s">
        <v>12</v>
      </c>
      <c r="E30" s="2" t="s">
        <v>11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18">
        <v>0</v>
      </c>
      <c r="R30" s="15">
        <f t="shared" si="4"/>
        <v>0</v>
      </c>
    </row>
    <row r="31" spans="1:18" ht="12.75">
      <c r="A31" s="2" t="s">
        <v>9</v>
      </c>
      <c r="B31" s="4">
        <v>1</v>
      </c>
      <c r="C31" s="5">
        <v>30</v>
      </c>
      <c r="D31" s="2" t="s">
        <v>10</v>
      </c>
      <c r="E31" s="2" t="s">
        <v>11</v>
      </c>
      <c r="F31" s="3">
        <v>13560</v>
      </c>
      <c r="G31" s="3">
        <v>14130</v>
      </c>
      <c r="H31" s="3">
        <v>11580</v>
      </c>
      <c r="I31" s="3">
        <v>13170</v>
      </c>
      <c r="J31" s="3">
        <v>11520</v>
      </c>
      <c r="K31" s="3">
        <v>13560</v>
      </c>
      <c r="L31" s="3">
        <v>9540</v>
      </c>
      <c r="M31" s="3">
        <v>14340</v>
      </c>
      <c r="N31" s="3">
        <v>13110</v>
      </c>
      <c r="O31" s="3">
        <v>12450</v>
      </c>
      <c r="P31" s="3">
        <v>16770</v>
      </c>
      <c r="Q31" s="18">
        <v>15900</v>
      </c>
      <c r="R31" s="15">
        <f t="shared" si="4"/>
        <v>159630</v>
      </c>
    </row>
    <row r="32" spans="1:18" ht="12.75">
      <c r="A32" s="2" t="s">
        <v>9</v>
      </c>
      <c r="B32" s="4">
        <v>1</v>
      </c>
      <c r="C32" s="5">
        <v>90</v>
      </c>
      <c r="D32" s="2" t="s">
        <v>10</v>
      </c>
      <c r="E32" s="2" t="s">
        <v>11</v>
      </c>
      <c r="F32" s="3">
        <v>815400</v>
      </c>
      <c r="G32" s="3">
        <v>966330</v>
      </c>
      <c r="H32" s="3">
        <v>841590</v>
      </c>
      <c r="I32" s="3">
        <v>882810</v>
      </c>
      <c r="J32" s="3">
        <v>870840</v>
      </c>
      <c r="K32" s="3">
        <v>895680</v>
      </c>
      <c r="L32" s="3">
        <v>570330</v>
      </c>
      <c r="M32" s="3">
        <v>914310</v>
      </c>
      <c r="N32" s="3">
        <v>1029870</v>
      </c>
      <c r="O32" s="3">
        <v>943740</v>
      </c>
      <c r="P32" s="3">
        <v>1262880</v>
      </c>
      <c r="Q32" s="18">
        <v>1115730</v>
      </c>
      <c r="R32" s="15">
        <f t="shared" si="4"/>
        <v>11109510</v>
      </c>
    </row>
    <row r="33" spans="1:18" ht="12.75">
      <c r="A33" s="2" t="s">
        <v>19</v>
      </c>
      <c r="B33" s="4">
        <v>1</v>
      </c>
      <c r="C33" s="5">
        <v>14</v>
      </c>
      <c r="D33" s="2" t="s">
        <v>20</v>
      </c>
      <c r="E33" s="2" t="s">
        <v>21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18">
        <v>0</v>
      </c>
      <c r="R33" s="15">
        <f t="shared" si="4"/>
        <v>0</v>
      </c>
    </row>
    <row r="34" spans="1:18" ht="12.75">
      <c r="A34" s="2" t="s">
        <v>19</v>
      </c>
      <c r="B34" s="4">
        <v>1</v>
      </c>
      <c r="C34" s="5">
        <v>60</v>
      </c>
      <c r="D34" s="2" t="s">
        <v>20</v>
      </c>
      <c r="E34" s="12" t="s">
        <v>21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180</v>
      </c>
      <c r="O34" s="13">
        <v>0</v>
      </c>
      <c r="P34" s="13">
        <v>180</v>
      </c>
      <c r="Q34" s="19">
        <v>11220</v>
      </c>
      <c r="R34" s="15">
        <f t="shared" si="4"/>
        <v>11580</v>
      </c>
    </row>
    <row r="35" spans="5:18" ht="14.25">
      <c r="E35" s="14" t="s">
        <v>53</v>
      </c>
      <c r="F35" s="15">
        <f>SUM(F28:F34)</f>
        <v>830346</v>
      </c>
      <c r="G35" s="15">
        <f aca="true" t="shared" si="5" ref="G35:R35">SUM(G28:G34)</f>
        <v>982241</v>
      </c>
      <c r="H35" s="15">
        <f t="shared" si="5"/>
        <v>854866</v>
      </c>
      <c r="I35" s="15">
        <f t="shared" si="5"/>
        <v>897692</v>
      </c>
      <c r="J35" s="15">
        <f t="shared" si="5"/>
        <v>884369</v>
      </c>
      <c r="K35" s="15">
        <f t="shared" si="5"/>
        <v>911273</v>
      </c>
      <c r="L35" s="15">
        <f t="shared" si="5"/>
        <v>581414</v>
      </c>
      <c r="M35" s="15">
        <f t="shared" si="5"/>
        <v>930975</v>
      </c>
      <c r="N35" s="15">
        <f t="shared" si="5"/>
        <v>1045761</v>
      </c>
      <c r="O35" s="15">
        <f t="shared" si="5"/>
        <v>958843</v>
      </c>
      <c r="P35" s="15">
        <f t="shared" si="5"/>
        <v>1283127</v>
      </c>
      <c r="Q35" s="15">
        <f t="shared" si="5"/>
        <v>1145823</v>
      </c>
      <c r="R35" s="17">
        <f t="shared" si="5"/>
        <v>11306730</v>
      </c>
    </row>
    <row r="37" spans="6:18" ht="12.75">
      <c r="F37" s="51" t="s">
        <v>56</v>
      </c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</row>
    <row r="38" spans="1:18" ht="30" customHeight="1">
      <c r="A38" s="10" t="s">
        <v>1</v>
      </c>
      <c r="B38" s="10" t="s">
        <v>4</v>
      </c>
      <c r="C38" s="10" t="s">
        <v>5</v>
      </c>
      <c r="D38" s="10" t="s">
        <v>2</v>
      </c>
      <c r="E38" s="10" t="s">
        <v>3</v>
      </c>
      <c r="F38" s="11" t="s">
        <v>40</v>
      </c>
      <c r="G38" s="11" t="s">
        <v>41</v>
      </c>
      <c r="H38" s="11" t="s">
        <v>42</v>
      </c>
      <c r="I38" s="11" t="s">
        <v>43</v>
      </c>
      <c r="J38" s="11" t="s">
        <v>44</v>
      </c>
      <c r="K38" s="11" t="s">
        <v>45</v>
      </c>
      <c r="L38" s="11" t="s">
        <v>46</v>
      </c>
      <c r="M38" s="11" t="s">
        <v>47</v>
      </c>
      <c r="N38" s="11" t="s">
        <v>48</v>
      </c>
      <c r="O38" s="11" t="s">
        <v>49</v>
      </c>
      <c r="P38" s="11" t="s">
        <v>50</v>
      </c>
      <c r="Q38" s="11" t="s">
        <v>51</v>
      </c>
      <c r="R38" s="11" t="s">
        <v>52</v>
      </c>
    </row>
    <row r="39" spans="1:18" ht="12.75">
      <c r="A39" s="2" t="s">
        <v>15</v>
      </c>
      <c r="B39" s="4">
        <v>1</v>
      </c>
      <c r="C39" s="5">
        <v>1</v>
      </c>
      <c r="D39" s="2" t="s">
        <v>16</v>
      </c>
      <c r="E39" s="2" t="s">
        <v>17</v>
      </c>
      <c r="F39" s="3">
        <f>F6+F17+F28</f>
        <v>2431</v>
      </c>
      <c r="G39" s="3">
        <f aca="true" t="shared" si="6" ref="G39:Q39">G6+G17+G28</f>
        <v>2897</v>
      </c>
      <c r="H39" s="3">
        <f t="shared" si="6"/>
        <v>2979</v>
      </c>
      <c r="I39" s="3">
        <f t="shared" si="6"/>
        <v>2817</v>
      </c>
      <c r="J39" s="3">
        <f t="shared" si="6"/>
        <v>3282</v>
      </c>
      <c r="K39" s="3">
        <f t="shared" si="6"/>
        <v>3259</v>
      </c>
      <c r="L39" s="3">
        <f t="shared" si="6"/>
        <v>2684</v>
      </c>
      <c r="M39" s="3">
        <f t="shared" si="6"/>
        <v>3559</v>
      </c>
      <c r="N39" s="3">
        <f t="shared" si="6"/>
        <v>3753</v>
      </c>
      <c r="O39" s="3">
        <f t="shared" si="6"/>
        <v>3953</v>
      </c>
      <c r="P39" s="3">
        <f t="shared" si="6"/>
        <v>4314</v>
      </c>
      <c r="Q39" s="3">
        <f t="shared" si="6"/>
        <v>3947</v>
      </c>
      <c r="R39" s="15">
        <f>SUM(F39:Q39)</f>
        <v>39875</v>
      </c>
    </row>
    <row r="40" spans="1:18" ht="12.75">
      <c r="A40" s="2" t="s">
        <v>9</v>
      </c>
      <c r="B40" s="4">
        <v>1</v>
      </c>
      <c r="C40" s="5">
        <v>5</v>
      </c>
      <c r="D40" s="2" t="s">
        <v>10</v>
      </c>
      <c r="E40" s="2" t="s">
        <v>11</v>
      </c>
      <c r="F40" s="3">
        <f aca="true" t="shared" si="7" ref="F40:Q45">F7+F18+F29</f>
        <v>185</v>
      </c>
      <c r="G40" s="3">
        <f t="shared" si="7"/>
        <v>285</v>
      </c>
      <c r="H40" s="3">
        <f t="shared" si="7"/>
        <v>230</v>
      </c>
      <c r="I40" s="3">
        <f t="shared" si="7"/>
        <v>130</v>
      </c>
      <c r="J40" s="3">
        <f t="shared" si="7"/>
        <v>155</v>
      </c>
      <c r="K40" s="3">
        <f t="shared" si="7"/>
        <v>85</v>
      </c>
      <c r="L40" s="3">
        <f t="shared" si="7"/>
        <v>75</v>
      </c>
      <c r="M40" s="3">
        <f t="shared" si="7"/>
        <v>113</v>
      </c>
      <c r="N40" s="3">
        <f t="shared" si="7"/>
        <v>110</v>
      </c>
      <c r="O40" s="3">
        <f t="shared" si="7"/>
        <v>155</v>
      </c>
      <c r="P40" s="3">
        <f t="shared" si="7"/>
        <v>154</v>
      </c>
      <c r="Q40" s="3">
        <f t="shared" si="7"/>
        <v>84</v>
      </c>
      <c r="R40" s="15">
        <f aca="true" t="shared" si="8" ref="R40:R45">SUM(F40:Q40)</f>
        <v>1761</v>
      </c>
    </row>
    <row r="41" spans="1:18" ht="12.75">
      <c r="A41" s="2" t="s">
        <v>9</v>
      </c>
      <c r="B41" s="4">
        <v>1</v>
      </c>
      <c r="C41" s="5">
        <v>6</v>
      </c>
      <c r="D41" s="2" t="s">
        <v>12</v>
      </c>
      <c r="E41" s="2" t="s">
        <v>11</v>
      </c>
      <c r="F41" s="3">
        <f t="shared" si="7"/>
        <v>5550</v>
      </c>
      <c r="G41" s="3">
        <f t="shared" si="7"/>
        <v>4650</v>
      </c>
      <c r="H41" s="3">
        <f t="shared" si="7"/>
        <v>4860</v>
      </c>
      <c r="I41" s="3">
        <f t="shared" si="7"/>
        <v>5256</v>
      </c>
      <c r="J41" s="3">
        <f t="shared" si="7"/>
        <v>6192</v>
      </c>
      <c r="K41" s="3">
        <f t="shared" si="7"/>
        <v>4842</v>
      </c>
      <c r="L41" s="3">
        <f t="shared" si="7"/>
        <v>4566</v>
      </c>
      <c r="M41" s="3">
        <f t="shared" si="7"/>
        <v>4872</v>
      </c>
      <c r="N41" s="3">
        <f t="shared" si="7"/>
        <v>4836</v>
      </c>
      <c r="O41" s="3">
        <f t="shared" si="7"/>
        <v>3612</v>
      </c>
      <c r="P41" s="3">
        <f t="shared" si="7"/>
        <v>5676</v>
      </c>
      <c r="Q41" s="3">
        <f t="shared" si="7"/>
        <v>5538</v>
      </c>
      <c r="R41" s="15">
        <f t="shared" si="8"/>
        <v>60450</v>
      </c>
    </row>
    <row r="42" spans="1:18" ht="12.75">
      <c r="A42" s="2" t="s">
        <v>9</v>
      </c>
      <c r="B42" s="4">
        <v>1</v>
      </c>
      <c r="C42" s="5">
        <v>30</v>
      </c>
      <c r="D42" s="2" t="s">
        <v>10</v>
      </c>
      <c r="E42" s="2" t="s">
        <v>11</v>
      </c>
      <c r="F42" s="3">
        <f t="shared" si="7"/>
        <v>908810.9</v>
      </c>
      <c r="G42" s="3">
        <f t="shared" si="7"/>
        <v>897442.9</v>
      </c>
      <c r="H42" s="3">
        <f t="shared" si="7"/>
        <v>913193</v>
      </c>
      <c r="I42" s="3">
        <f t="shared" si="7"/>
        <v>821669.7</v>
      </c>
      <c r="J42" s="3">
        <f t="shared" si="7"/>
        <v>897010.1</v>
      </c>
      <c r="K42" s="3">
        <f t="shared" si="7"/>
        <v>917508.2</v>
      </c>
      <c r="L42" s="3">
        <f t="shared" si="7"/>
        <v>803278.3</v>
      </c>
      <c r="M42" s="3">
        <f t="shared" si="7"/>
        <v>838579.8</v>
      </c>
      <c r="N42" s="3">
        <f t="shared" si="7"/>
        <v>781712.7</v>
      </c>
      <c r="O42" s="3">
        <f t="shared" si="7"/>
        <v>722986.4</v>
      </c>
      <c r="P42" s="3">
        <f t="shared" si="7"/>
        <v>673893.7</v>
      </c>
      <c r="Q42" s="3">
        <f t="shared" si="7"/>
        <v>661634.8</v>
      </c>
      <c r="R42" s="15">
        <f t="shared" si="8"/>
        <v>9837720.5</v>
      </c>
    </row>
    <row r="43" spans="1:18" ht="12.75">
      <c r="A43" s="2" t="s">
        <v>9</v>
      </c>
      <c r="B43" s="4">
        <v>1</v>
      </c>
      <c r="C43" s="5">
        <v>90</v>
      </c>
      <c r="D43" s="2" t="s">
        <v>10</v>
      </c>
      <c r="E43" s="2" t="s">
        <v>11</v>
      </c>
      <c r="F43" s="3">
        <f t="shared" si="7"/>
        <v>937257</v>
      </c>
      <c r="G43" s="3">
        <f t="shared" si="7"/>
        <v>1081534</v>
      </c>
      <c r="H43" s="3">
        <f t="shared" si="7"/>
        <v>962057</v>
      </c>
      <c r="I43" s="3">
        <f t="shared" si="7"/>
        <v>996481</v>
      </c>
      <c r="J43" s="3">
        <f t="shared" si="7"/>
        <v>993467</v>
      </c>
      <c r="K43" s="3">
        <f t="shared" si="7"/>
        <v>1025149</v>
      </c>
      <c r="L43" s="3">
        <f t="shared" si="7"/>
        <v>691984</v>
      </c>
      <c r="M43" s="3">
        <f t="shared" si="7"/>
        <v>1041588</v>
      </c>
      <c r="N43" s="3">
        <f t="shared" si="7"/>
        <v>1156028</v>
      </c>
      <c r="O43" s="3">
        <f t="shared" si="7"/>
        <v>1072459</v>
      </c>
      <c r="P43" s="3">
        <f t="shared" si="7"/>
        <v>1400060</v>
      </c>
      <c r="Q43" s="3">
        <f t="shared" si="7"/>
        <v>1250847</v>
      </c>
      <c r="R43" s="15">
        <f t="shared" si="8"/>
        <v>12608911</v>
      </c>
    </row>
    <row r="44" spans="1:18" ht="12.75">
      <c r="A44" s="2" t="s">
        <v>19</v>
      </c>
      <c r="B44" s="4">
        <v>1</v>
      </c>
      <c r="C44" s="5">
        <v>14</v>
      </c>
      <c r="D44" s="2" t="s">
        <v>20</v>
      </c>
      <c r="E44" s="2" t="s">
        <v>21</v>
      </c>
      <c r="F44" s="3">
        <f t="shared" si="7"/>
        <v>0</v>
      </c>
      <c r="G44" s="3">
        <f t="shared" si="7"/>
        <v>0</v>
      </c>
      <c r="H44" s="3">
        <f t="shared" si="7"/>
        <v>0</v>
      </c>
      <c r="I44" s="3">
        <f t="shared" si="7"/>
        <v>0</v>
      </c>
      <c r="J44" s="3">
        <f t="shared" si="7"/>
        <v>0</v>
      </c>
      <c r="K44" s="3">
        <f t="shared" si="7"/>
        <v>0</v>
      </c>
      <c r="L44" s="3">
        <f t="shared" si="7"/>
        <v>0</v>
      </c>
      <c r="M44" s="3">
        <f t="shared" si="7"/>
        <v>0</v>
      </c>
      <c r="N44" s="3">
        <f t="shared" si="7"/>
        <v>14</v>
      </c>
      <c r="O44" s="3">
        <f t="shared" si="7"/>
        <v>182</v>
      </c>
      <c r="P44" s="3">
        <f t="shared" si="7"/>
        <v>140</v>
      </c>
      <c r="Q44" s="3">
        <f t="shared" si="7"/>
        <v>266</v>
      </c>
      <c r="R44" s="15">
        <f t="shared" si="8"/>
        <v>602</v>
      </c>
    </row>
    <row r="45" spans="1:18" ht="12.75">
      <c r="A45" s="2" t="s">
        <v>19</v>
      </c>
      <c r="B45" s="4">
        <v>1</v>
      </c>
      <c r="C45" s="5">
        <v>60</v>
      </c>
      <c r="D45" s="2" t="s">
        <v>20</v>
      </c>
      <c r="E45" s="2" t="s">
        <v>21</v>
      </c>
      <c r="F45" s="3">
        <f t="shared" si="7"/>
        <v>0</v>
      </c>
      <c r="G45" s="3">
        <f t="shared" si="7"/>
        <v>0</v>
      </c>
      <c r="H45" s="3">
        <f t="shared" si="7"/>
        <v>0</v>
      </c>
      <c r="I45" s="3">
        <f t="shared" si="7"/>
        <v>0</v>
      </c>
      <c r="J45" s="3">
        <f t="shared" si="7"/>
        <v>0</v>
      </c>
      <c r="K45" s="3">
        <f t="shared" si="7"/>
        <v>0</v>
      </c>
      <c r="L45" s="3">
        <f t="shared" si="7"/>
        <v>0</v>
      </c>
      <c r="M45" s="3">
        <f t="shared" si="7"/>
        <v>0</v>
      </c>
      <c r="N45" s="3">
        <f t="shared" si="7"/>
        <v>1020</v>
      </c>
      <c r="O45" s="3">
        <f t="shared" si="7"/>
        <v>6540</v>
      </c>
      <c r="P45" s="3">
        <f t="shared" si="7"/>
        <v>12841</v>
      </c>
      <c r="Q45" s="3">
        <f t="shared" si="7"/>
        <v>29732</v>
      </c>
      <c r="R45" s="15">
        <f t="shared" si="8"/>
        <v>50133</v>
      </c>
    </row>
    <row r="46" spans="5:18" ht="14.25">
      <c r="E46" s="14" t="s">
        <v>53</v>
      </c>
      <c r="F46" s="15">
        <f aca="true" t="shared" si="9" ref="F46:R46">SUM(F39:F45)</f>
        <v>1854233.9</v>
      </c>
      <c r="G46" s="15">
        <f t="shared" si="9"/>
        <v>1986808.9</v>
      </c>
      <c r="H46" s="15">
        <f t="shared" si="9"/>
        <v>1883319</v>
      </c>
      <c r="I46" s="15">
        <f t="shared" si="9"/>
        <v>1826353.7</v>
      </c>
      <c r="J46" s="15">
        <f t="shared" si="9"/>
        <v>1900106.1</v>
      </c>
      <c r="K46" s="15">
        <f t="shared" si="9"/>
        <v>1950843.2</v>
      </c>
      <c r="L46" s="15">
        <f t="shared" si="9"/>
        <v>1502587.3</v>
      </c>
      <c r="M46" s="15">
        <f t="shared" si="9"/>
        <v>1888711.8</v>
      </c>
      <c r="N46" s="15">
        <f t="shared" si="9"/>
        <v>1947473.7</v>
      </c>
      <c r="O46" s="15">
        <f t="shared" si="9"/>
        <v>1809887.4</v>
      </c>
      <c r="P46" s="15">
        <f t="shared" si="9"/>
        <v>2097078.7</v>
      </c>
      <c r="Q46" s="15">
        <f t="shared" si="9"/>
        <v>1952048.8</v>
      </c>
      <c r="R46" s="17">
        <f t="shared" si="9"/>
        <v>22599452.5</v>
      </c>
    </row>
  </sheetData>
  <sheetProtection/>
  <mergeCells count="4">
    <mergeCell ref="F4:R4"/>
    <mergeCell ref="F15:R15"/>
    <mergeCell ref="F26:R26"/>
    <mergeCell ref="F37:R37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showGridLines="0" zoomScalePageLayoutView="0" workbookViewId="0" topLeftCell="A1">
      <selection activeCell="H1" sqref="H1:I16384"/>
    </sheetView>
  </sheetViews>
  <sheetFormatPr defaultColWidth="9.140625" defaultRowHeight="12.75"/>
  <cols>
    <col min="1" max="1" width="36.00390625" style="0" customWidth="1"/>
    <col min="2" max="2" width="22.421875" style="0" customWidth="1"/>
    <col min="3" max="3" width="11.421875" style="0" bestFit="1" customWidth="1"/>
    <col min="4" max="4" width="13.28125" style="0" bestFit="1" customWidth="1"/>
    <col min="5" max="5" width="8.7109375" style="0" bestFit="1" customWidth="1"/>
    <col min="6" max="6" width="12.00390625" style="0" bestFit="1" customWidth="1"/>
    <col min="7" max="7" width="19.8515625" style="0" bestFit="1" customWidth="1"/>
  </cols>
  <sheetData>
    <row r="1" ht="15.75">
      <c r="A1" s="7" t="s">
        <v>37</v>
      </c>
    </row>
    <row r="2" spans="1:7" ht="12.75">
      <c r="A2" s="1"/>
      <c r="B2" s="1"/>
      <c r="C2" s="1"/>
      <c r="D2" s="1"/>
      <c r="E2" s="1"/>
      <c r="F2" s="1"/>
      <c r="G2" s="1"/>
    </row>
    <row r="3" spans="1:7" ht="30" customHeight="1">
      <c r="A3" s="8" t="s">
        <v>1</v>
      </c>
      <c r="B3" s="8" t="s">
        <v>0</v>
      </c>
      <c r="C3" s="8" t="s">
        <v>2</v>
      </c>
      <c r="D3" s="8" t="s">
        <v>3</v>
      </c>
      <c r="E3" s="8" t="s">
        <v>36</v>
      </c>
      <c r="F3" s="8" t="s">
        <v>23</v>
      </c>
      <c r="G3" s="8" t="s">
        <v>24</v>
      </c>
    </row>
    <row r="4" spans="1:7" ht="12.75">
      <c r="A4" s="2" t="s">
        <v>15</v>
      </c>
      <c r="B4" s="2" t="s">
        <v>14</v>
      </c>
      <c r="C4" s="2" t="s">
        <v>16</v>
      </c>
      <c r="D4" s="2" t="s">
        <v>17</v>
      </c>
      <c r="E4" s="2" t="s">
        <v>7</v>
      </c>
      <c r="F4" s="2" t="s">
        <v>25</v>
      </c>
      <c r="G4" s="2" t="s">
        <v>26</v>
      </c>
    </row>
    <row r="5" spans="1:7" ht="12.75">
      <c r="A5" s="2" t="s">
        <v>15</v>
      </c>
      <c r="B5" s="2" t="s">
        <v>14</v>
      </c>
      <c r="C5" s="2" t="s">
        <v>16</v>
      </c>
      <c r="D5" s="2" t="s">
        <v>17</v>
      </c>
      <c r="E5" s="2" t="s">
        <v>7</v>
      </c>
      <c r="F5" s="2" t="s">
        <v>27</v>
      </c>
      <c r="G5" s="2" t="s">
        <v>26</v>
      </c>
    </row>
    <row r="6" spans="1:7" ht="12.75">
      <c r="A6" s="2" t="s">
        <v>15</v>
      </c>
      <c r="B6" s="2" t="s">
        <v>14</v>
      </c>
      <c r="C6" s="2" t="s">
        <v>16</v>
      </c>
      <c r="D6" s="2" t="s">
        <v>17</v>
      </c>
      <c r="E6" s="2" t="s">
        <v>13</v>
      </c>
      <c r="F6" s="2" t="s">
        <v>27</v>
      </c>
      <c r="G6" s="2" t="s">
        <v>26</v>
      </c>
    </row>
    <row r="7" spans="1:7" ht="12.75">
      <c r="A7" s="2" t="s">
        <v>9</v>
      </c>
      <c r="B7" s="2" t="s">
        <v>8</v>
      </c>
      <c r="C7" s="2" t="s">
        <v>10</v>
      </c>
      <c r="D7" s="2" t="s">
        <v>11</v>
      </c>
      <c r="E7" s="2" t="s">
        <v>7</v>
      </c>
      <c r="F7" s="2" t="s">
        <v>28</v>
      </c>
      <c r="G7" s="2" t="s">
        <v>29</v>
      </c>
    </row>
    <row r="8" spans="1:7" ht="12.75">
      <c r="A8" s="2" t="s">
        <v>9</v>
      </c>
      <c r="B8" s="2" t="s">
        <v>8</v>
      </c>
      <c r="C8" s="2" t="s">
        <v>10</v>
      </c>
      <c r="D8" s="2" t="s">
        <v>11</v>
      </c>
      <c r="E8" s="2" t="s">
        <v>7</v>
      </c>
      <c r="F8" s="2" t="s">
        <v>30</v>
      </c>
      <c r="G8" s="2" t="s">
        <v>29</v>
      </c>
    </row>
    <row r="9" spans="1:7" ht="12.75">
      <c r="A9" s="2" t="s">
        <v>9</v>
      </c>
      <c r="B9" s="2" t="s">
        <v>8</v>
      </c>
      <c r="C9" s="2" t="s">
        <v>10</v>
      </c>
      <c r="D9" s="2" t="s">
        <v>11</v>
      </c>
      <c r="E9" s="2" t="s">
        <v>7</v>
      </c>
      <c r="F9" s="2" t="s">
        <v>31</v>
      </c>
      <c r="G9" s="2" t="s">
        <v>29</v>
      </c>
    </row>
    <row r="10" spans="1:7" ht="12.75">
      <c r="A10" s="2" t="s">
        <v>9</v>
      </c>
      <c r="B10" s="2" t="s">
        <v>8</v>
      </c>
      <c r="C10" s="2" t="s">
        <v>10</v>
      </c>
      <c r="D10" s="2" t="s">
        <v>11</v>
      </c>
      <c r="E10" s="2" t="s">
        <v>13</v>
      </c>
      <c r="F10" s="2" t="s">
        <v>28</v>
      </c>
      <c r="G10" s="2" t="s">
        <v>29</v>
      </c>
    </row>
    <row r="11" spans="1:7" ht="12.75">
      <c r="A11" s="2" t="s">
        <v>9</v>
      </c>
      <c r="B11" s="2" t="s">
        <v>8</v>
      </c>
      <c r="C11" s="2" t="s">
        <v>10</v>
      </c>
      <c r="D11" s="2" t="s">
        <v>11</v>
      </c>
      <c r="E11" s="2" t="s">
        <v>13</v>
      </c>
      <c r="F11" s="2" t="s">
        <v>30</v>
      </c>
      <c r="G11" s="2" t="s">
        <v>29</v>
      </c>
    </row>
    <row r="12" spans="1:7" ht="12.75">
      <c r="A12" s="2" t="s">
        <v>9</v>
      </c>
      <c r="B12" s="2" t="s">
        <v>8</v>
      </c>
      <c r="C12" s="2" t="s">
        <v>12</v>
      </c>
      <c r="D12" s="2" t="s">
        <v>11</v>
      </c>
      <c r="E12" s="2" t="s">
        <v>7</v>
      </c>
      <c r="F12" s="2" t="s">
        <v>32</v>
      </c>
      <c r="G12" s="2" t="s">
        <v>29</v>
      </c>
    </row>
    <row r="13" spans="1:7" ht="12.75">
      <c r="A13" s="2" t="s">
        <v>19</v>
      </c>
      <c r="B13" s="2" t="s">
        <v>18</v>
      </c>
      <c r="C13" s="2" t="s">
        <v>20</v>
      </c>
      <c r="D13" s="2" t="s">
        <v>21</v>
      </c>
      <c r="E13" s="2" t="s">
        <v>7</v>
      </c>
      <c r="F13" s="2" t="s">
        <v>33</v>
      </c>
      <c r="G13" s="2" t="s">
        <v>34</v>
      </c>
    </row>
    <row r="14" spans="1:7" ht="12.75">
      <c r="A14" s="2" t="s">
        <v>19</v>
      </c>
      <c r="B14" s="2" t="s">
        <v>18</v>
      </c>
      <c r="C14" s="2" t="s">
        <v>20</v>
      </c>
      <c r="D14" s="2" t="s">
        <v>21</v>
      </c>
      <c r="E14" s="2" t="s">
        <v>7</v>
      </c>
      <c r="F14" s="2" t="s">
        <v>35</v>
      </c>
      <c r="G14" s="2" t="s">
        <v>34</v>
      </c>
    </row>
  </sheetData>
  <sheetProtection/>
  <printOptions/>
  <pageMargins left="0.44431372549019615" right="0.44431372549019615" top="0.44431372549019615" bottom="0.44431372549019615" header="0.5098039215686275" footer="0.509803921568627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Meade, David J CIV (US)</dc:creator>
  <cp:keywords/>
  <dc:description/>
  <cp:lastModifiedBy>Administrator</cp:lastModifiedBy>
  <dcterms:created xsi:type="dcterms:W3CDTF">2014-08-26T15:06:18Z</dcterms:created>
  <dcterms:modified xsi:type="dcterms:W3CDTF">2014-08-26T15:06:20Z</dcterms:modified>
  <cp:category/>
  <cp:version/>
  <cp:contentType/>
  <cp:contentStatus/>
</cp:coreProperties>
</file>