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NDC" sheetId="3" r:id="rId3"/>
  </sheets>
  <definedNames>
    <definedName name="_xlnm.Print_Area" localSheetId="1">'Historical Factors'!$A$1:$R$107</definedName>
    <definedName name="Print_Area_0">#REF!</definedName>
    <definedName name="Print_Area_1">'Utilization for PEC'!$A$2:$K$137</definedName>
    <definedName name="Print_Area_3">'NDC'!$A$2:$G$52</definedName>
  </definedNames>
  <calcPr fullCalcOnLoad="1"/>
</workbook>
</file>

<file path=xl/sharedStrings.xml><?xml version="1.0" encoding="utf-8"?>
<sst xmlns="http://schemas.openxmlformats.org/spreadsheetml/2006/main" count="1108" uniqueCount="106">
  <si>
    <t>Brand Name</t>
  </si>
  <si>
    <t>Generic Name</t>
  </si>
  <si>
    <t>Strength</t>
  </si>
  <si>
    <t>Dosage Form</t>
  </si>
  <si>
    <t>MTF</t>
  </si>
  <si>
    <t xml:space="preserve">  </t>
  </si>
  <si>
    <t>NEOMYCIN SULFATE</t>
  </si>
  <si>
    <t xml:space="preserve">500 MG    </t>
  </si>
  <si>
    <t xml:space="preserve">TABLET    </t>
  </si>
  <si>
    <t xml:space="preserve">500MG     </t>
  </si>
  <si>
    <t xml:space="preserve">VANCOCIN HCL               </t>
  </si>
  <si>
    <t>VANCOMYCIN HCL</t>
  </si>
  <si>
    <t xml:space="preserve">125 MG    </t>
  </si>
  <si>
    <t xml:space="preserve">CAPSULE   </t>
  </si>
  <si>
    <t>EA</t>
  </si>
  <si>
    <t xml:space="preserve">250 MG    </t>
  </si>
  <si>
    <t xml:space="preserve">FLAGYL                     </t>
  </si>
  <si>
    <t>METRONIDAZOLE</t>
  </si>
  <si>
    <t xml:space="preserve">375 MG    </t>
  </si>
  <si>
    <t xml:space="preserve">ALINIA                     </t>
  </si>
  <si>
    <t>NITAZOXANIDE</t>
  </si>
  <si>
    <t>100 MG/5ML</t>
  </si>
  <si>
    <t>SUSP RECON</t>
  </si>
  <si>
    <t xml:space="preserve">XIFAXAN                    </t>
  </si>
  <si>
    <t>RIFAXIMIN</t>
  </si>
  <si>
    <t xml:space="preserve">200 MG    </t>
  </si>
  <si>
    <t xml:space="preserve">550 MG    </t>
  </si>
  <si>
    <t xml:space="preserve">DIFICID                    </t>
  </si>
  <si>
    <t>FIDAXOMICIN</t>
  </si>
  <si>
    <t>Retail</t>
  </si>
  <si>
    <t>125 MG/5ML</t>
  </si>
  <si>
    <t xml:space="preserve">SOLUTION  </t>
  </si>
  <si>
    <t xml:space="preserve">FLAGYL ER                  </t>
  </si>
  <si>
    <t xml:space="preserve">750 MG    </t>
  </si>
  <si>
    <t xml:space="preserve">TABLET ER </t>
  </si>
  <si>
    <t>Mail Order</t>
  </si>
  <si>
    <t>NDC</t>
  </si>
  <si>
    <t>Manufacturer</t>
  </si>
  <si>
    <t>65649030103</t>
  </si>
  <si>
    <t>SALIX PHARMACEU</t>
  </si>
  <si>
    <t>65649030105</t>
  </si>
  <si>
    <t>65649030141</t>
  </si>
  <si>
    <t>65649030302</t>
  </si>
  <si>
    <t>65649030303</t>
  </si>
  <si>
    <t>00025183131</t>
  </si>
  <si>
    <t>PHARMACIA/UPJHN</t>
  </si>
  <si>
    <t>00025183150</t>
  </si>
  <si>
    <t>00025183155</t>
  </si>
  <si>
    <t>00025194250</t>
  </si>
  <si>
    <t>00025182131</t>
  </si>
  <si>
    <t>00025182150</t>
  </si>
  <si>
    <t>00025182151</t>
  </si>
  <si>
    <t>00025182134</t>
  </si>
  <si>
    <t>G.D. SEARLE CO</t>
  </si>
  <si>
    <t>00025196130</t>
  </si>
  <si>
    <t>66593312501</t>
  </si>
  <si>
    <t>VIROPHARMA INCO</t>
  </si>
  <si>
    <t>66593312502</t>
  </si>
  <si>
    <t>66593312601</t>
  </si>
  <si>
    <t>66593312602</t>
  </si>
  <si>
    <t>67546021221</t>
  </si>
  <si>
    <t>ROMARK PHARM</t>
  </si>
  <si>
    <t>67546011111</t>
  </si>
  <si>
    <t>67546011112</t>
  </si>
  <si>
    <t>67546011132</t>
  </si>
  <si>
    <t>52015008001</t>
  </si>
  <si>
    <t>OPTIMER PHARMAC</t>
  </si>
  <si>
    <t>Unit of Measure</t>
  </si>
  <si>
    <t>Gastrointestinal 2 Antibiotics Subclass NDC/Manufacturer Listing</t>
  </si>
  <si>
    <t>Gastrointestinal 2 Antibiotics Subclass Monthly Usage</t>
  </si>
  <si>
    <t>Source: PDTS 1 Jul 2011 - 30 Jun 2012</t>
  </si>
  <si>
    <t>GENERIC NAME</t>
  </si>
  <si>
    <t>SERVICE CATEGORY</t>
  </si>
  <si>
    <t>CASE PACK</t>
  </si>
  <si>
    <t>PACKAGE SIZE</t>
  </si>
  <si>
    <t>STRENGTH</t>
  </si>
  <si>
    <t>DOSAGE FORM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</si>
  <si>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</si>
  <si>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</si>
  <si>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</si>
  <si>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</si>
  <si>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</si>
  <si>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</si>
  <si>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</si>
  <si>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</si>
  <si>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</si>
  <si>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</si>
  <si>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</si>
  <si>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JUN-12 TOTAL QTY DISPENSED</t>
  </si>
  <si>
    <t>TOTAL QTY DISPENSED</t>
  </si>
  <si>
    <t>Sum:</t>
  </si>
  <si>
    <t>All POS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</si>
  <si>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</si>
  <si>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Gastrointestinal 2 Antibiotics Subclass Cost Determination</t>
  </si>
  <si>
    <t>POS</t>
  </si>
  <si>
    <t>Evaluation Price (per tab/cap/ml)</t>
  </si>
  <si>
    <t>Total Quantity Dispensed</t>
  </si>
  <si>
    <t>Total Days of Therapy</t>
  </si>
  <si>
    <t>% market share by days of Therapy (POS)</t>
  </si>
  <si>
    <t>Average Tabs/Day of Therapy</t>
  </si>
  <si>
    <t>Cost/Day of Therapy</t>
  </si>
  <si>
    <t>Total Cost of Therapy</t>
  </si>
  <si>
    <t>Weighted Average Cost per Day of Therapy</t>
  </si>
  <si>
    <t xml:space="preserve"> </t>
  </si>
  <si>
    <t>Mail</t>
  </si>
  <si>
    <t>All  POS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</si>
</sst>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#,##0.0000"/>
    <numFmt numFmtId="167" formatCode="\$#,##0;[Red]&quot;$-&quot;#,##0"/>
    <numFmt numFmtId="168" formatCode="mmm/yy"/>
    <numFmt numFmtId="169" formatCode="&quot;$&quot;#,##0.00"/>
    <numFmt numFmtId="170" formatCode="&quot;$&quot;#,##0"/>
  </numFmts>
  <fonts count="4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8" fontId="1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right" vertical="center"/>
    </xf>
    <xf numFmtId="0" fontId="1" fillId="33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0" fillId="33" borderId="11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2" fillId="37" borderId="16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9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9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170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69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 horizontal="right"/>
    </xf>
    <xf numFmtId="9" fontId="0" fillId="38" borderId="0" xfId="0" applyNumberFormat="1" applyFill="1" applyBorder="1" applyAlignment="1">
      <alignment horizontal="right"/>
    </xf>
    <xf numFmtId="2" fontId="0" fillId="38" borderId="0" xfId="0" applyNumberFormat="1" applyFill="1" applyBorder="1" applyAlignment="1">
      <alignment horizontal="right"/>
    </xf>
    <xf numFmtId="170" fontId="0" fillId="38" borderId="0" xfId="0" applyNumberFormat="1" applyFill="1" applyBorder="1" applyAlignment="1">
      <alignment horizontal="right"/>
    </xf>
    <xf numFmtId="169" fontId="0" fillId="38" borderId="18" xfId="0" applyNumberFormat="1" applyFill="1" applyBorder="1" applyAlignment="1">
      <alignment vertical="center"/>
    </xf>
    <xf numFmtId="0" fontId="0" fillId="0" borderId="19" xfId="0" applyBorder="1" applyAlignment="1">
      <alignment/>
    </xf>
    <xf numFmtId="169" fontId="0" fillId="0" borderId="19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169" fontId="1" fillId="0" borderId="19" xfId="0" applyNumberFormat="1" applyFont="1" applyBorder="1" applyAlignment="1">
      <alignment horizontal="right"/>
    </xf>
    <xf numFmtId="170" fontId="1" fillId="0" borderId="19" xfId="0" applyNumberFormat="1" applyFont="1" applyBorder="1" applyAlignment="1">
      <alignment horizontal="right"/>
    </xf>
    <xf numFmtId="0" fontId="0" fillId="39" borderId="2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40" borderId="20" xfId="0" applyNumberFormat="1" applyFont="1" applyFill="1" applyBorder="1" applyAlignment="1">
      <alignment horizontal="left" vertical="center"/>
    </xf>
    <xf numFmtId="0" fontId="0" fillId="40" borderId="21" xfId="0" applyNumberFormat="1" applyFont="1" applyFill="1" applyBorder="1" applyAlignment="1">
      <alignment horizontal="left" vertical="center"/>
    </xf>
    <xf numFmtId="0" fontId="0" fillId="40" borderId="2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4" fillId="41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2:A3"/>
    </sheetView>
  </sheetViews>
  <sheetFormatPr defaultColWidth="9.140625" defaultRowHeight="12.75"/>
  <cols>
    <col min="1" max="1" width="26.7109375" style="0" customWidth="1"/>
    <col min="2" max="2" width="9.57421875" style="0" customWidth="1"/>
    <col min="3" max="3" width="11.7109375" style="0" bestFit="1" customWidth="1"/>
    <col min="4" max="4" width="13.421875" style="0" bestFit="1" customWidth="1"/>
    <col min="5" max="5" width="14.7109375" style="0" customWidth="1"/>
    <col min="6" max="6" width="13.28125" style="0" customWidth="1"/>
    <col min="7" max="7" width="10.00390625" style="0" customWidth="1"/>
    <col min="8" max="8" width="13.7109375" style="0" customWidth="1"/>
    <col min="9" max="9" width="11.421875" style="0" customWidth="1"/>
    <col min="10" max="10" width="9.8515625" style="0" bestFit="1" customWidth="1"/>
    <col min="11" max="11" width="11.00390625" style="0" bestFit="1" customWidth="1"/>
    <col min="12" max="12" width="19.421875" style="0" customWidth="1"/>
  </cols>
  <sheetData>
    <row r="1" ht="15.75">
      <c r="A1" s="7" t="s">
        <v>93</v>
      </c>
    </row>
    <row r="2" ht="12.75">
      <c r="A2" s="25" t="s">
        <v>70</v>
      </c>
    </row>
    <row r="4" spans="1:12" ht="12.75">
      <c r="A4" s="78" t="s">
        <v>92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3.5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39.75" customHeight="1" thickBot="1" thickTop="1">
      <c r="A6" s="26" t="s">
        <v>1</v>
      </c>
      <c r="B6" s="26" t="s">
        <v>94</v>
      </c>
      <c r="C6" s="26" t="s">
        <v>2</v>
      </c>
      <c r="D6" s="26" t="s">
        <v>3</v>
      </c>
      <c r="E6" s="27" t="s">
        <v>95</v>
      </c>
      <c r="F6" s="26" t="s">
        <v>96</v>
      </c>
      <c r="G6" s="26" t="s">
        <v>97</v>
      </c>
      <c r="H6" s="26" t="s">
        <v>98</v>
      </c>
      <c r="I6" s="26" t="s">
        <v>99</v>
      </c>
      <c r="J6" s="26" t="s">
        <v>100</v>
      </c>
      <c r="K6" s="26" t="s">
        <v>101</v>
      </c>
      <c r="L6" s="26" t="s">
        <v>102</v>
      </c>
    </row>
    <row r="7" spans="1:12" ht="13.5" thickTop="1">
      <c r="A7" s="70" t="s">
        <v>24</v>
      </c>
      <c r="B7" s="77" t="s">
        <v>4</v>
      </c>
      <c r="C7" s="28" t="s">
        <v>25</v>
      </c>
      <c r="D7" s="28" t="s">
        <v>8</v>
      </c>
      <c r="E7" s="29">
        <v>1</v>
      </c>
      <c r="F7" s="30">
        <v>97794</v>
      </c>
      <c r="G7" s="30">
        <f>F7/I7</f>
        <v>27662.99382495572</v>
      </c>
      <c r="H7" s="31">
        <f>G7/G9</f>
        <v>0.47711531495452203</v>
      </c>
      <c r="I7" s="32">
        <f>(F11+F15)/(G11+G15)</f>
        <v>3.5351922000494658</v>
      </c>
      <c r="J7" s="29">
        <f>E7*I7</f>
        <v>3.5351922000494658</v>
      </c>
      <c r="K7" s="33">
        <f>G7*J7</f>
        <v>97794</v>
      </c>
      <c r="L7" s="74">
        <f>K9/G9</f>
        <v>3.7783926319932384</v>
      </c>
    </row>
    <row r="8" spans="1:12" ht="12.75">
      <c r="A8" s="71"/>
      <c r="B8" s="75"/>
      <c r="C8" s="34" t="s">
        <v>26</v>
      </c>
      <c r="D8" s="34" t="s">
        <v>8</v>
      </c>
      <c r="E8" s="35">
        <v>2</v>
      </c>
      <c r="F8" s="36">
        <v>60638</v>
      </c>
      <c r="G8" s="36">
        <f>F8/I8</f>
        <v>30316.687308508877</v>
      </c>
      <c r="H8" s="37">
        <f>G8/G9</f>
        <v>0.522884685045478</v>
      </c>
      <c r="I8" s="38">
        <f>(F12+F16)/(G12+G16)</f>
        <v>2.000152568878492</v>
      </c>
      <c r="J8" s="35">
        <f>E8*I8</f>
        <v>4.000305137756984</v>
      </c>
      <c r="K8" s="39">
        <f>G8*J8</f>
        <v>121276</v>
      </c>
      <c r="L8" s="67"/>
    </row>
    <row r="9" spans="1:12" ht="12.75">
      <c r="A9" s="71"/>
      <c r="B9" s="75"/>
      <c r="C9" s="34"/>
      <c r="D9" s="34"/>
      <c r="E9" s="35"/>
      <c r="F9" s="40">
        <f>SUM(F7:F8)</f>
        <v>158432</v>
      </c>
      <c r="G9" s="40">
        <f>SUM(G7:G8)</f>
        <v>57979.6811334646</v>
      </c>
      <c r="H9" s="41">
        <f>SUM(H7:H8)</f>
        <v>1</v>
      </c>
      <c r="I9" s="42"/>
      <c r="J9" s="43"/>
      <c r="K9" s="44">
        <f>SUM(K7:K8)</f>
        <v>219070</v>
      </c>
      <c r="L9" s="67"/>
    </row>
    <row r="10" spans="1:12" ht="12.75">
      <c r="A10" s="71"/>
      <c r="B10" s="45"/>
      <c r="C10" s="46"/>
      <c r="D10" s="46"/>
      <c r="E10" s="47"/>
      <c r="F10" s="48"/>
      <c r="G10" s="48"/>
      <c r="H10" s="49" t="s">
        <v>103</v>
      </c>
      <c r="I10" s="50"/>
      <c r="J10" s="47"/>
      <c r="K10" s="51"/>
      <c r="L10" s="52"/>
    </row>
    <row r="11" spans="1:12" ht="12.75">
      <c r="A11" s="71"/>
      <c r="B11" s="75" t="s">
        <v>29</v>
      </c>
      <c r="C11" s="34" t="s">
        <v>25</v>
      </c>
      <c r="D11" s="34" t="s">
        <v>8</v>
      </c>
      <c r="E11" s="35">
        <v>1</v>
      </c>
      <c r="F11" s="36">
        <v>191357</v>
      </c>
      <c r="G11" s="36">
        <v>51471</v>
      </c>
      <c r="H11" s="37">
        <f>G11/G13</f>
        <v>0.18661421605061362</v>
      </c>
      <c r="I11" s="38">
        <f>F11/G11</f>
        <v>3.717763400749937</v>
      </c>
      <c r="J11" s="35">
        <f>E11*I11</f>
        <v>3.717763400749937</v>
      </c>
      <c r="K11" s="39">
        <f>G11*J11</f>
        <v>191357</v>
      </c>
      <c r="L11" s="67">
        <f>K13/G13</f>
        <v>3.9928321519859327</v>
      </c>
    </row>
    <row r="12" spans="1:12" ht="12.75">
      <c r="A12" s="71"/>
      <c r="B12" s="75"/>
      <c r="C12" s="34" t="s">
        <v>26</v>
      </c>
      <c r="D12" s="34" t="s">
        <v>8</v>
      </c>
      <c r="E12" s="35">
        <v>2</v>
      </c>
      <c r="F12" s="36">
        <v>454963</v>
      </c>
      <c r="G12" s="36">
        <v>224344</v>
      </c>
      <c r="H12" s="37">
        <f>G12/G13</f>
        <v>0.8133857839493863</v>
      </c>
      <c r="I12" s="38">
        <f>F12/G12</f>
        <v>2.027970438255536</v>
      </c>
      <c r="J12" s="35">
        <f>E12*I12</f>
        <v>4.055940876511072</v>
      </c>
      <c r="K12" s="39">
        <f>G12*J12</f>
        <v>909926</v>
      </c>
      <c r="L12" s="67"/>
    </row>
    <row r="13" spans="1:12" ht="12.75">
      <c r="A13" s="71"/>
      <c r="B13" s="75"/>
      <c r="C13" s="34"/>
      <c r="D13" s="34"/>
      <c r="E13" s="35"/>
      <c r="F13" s="40">
        <f>SUM(F11:F12)</f>
        <v>646320</v>
      </c>
      <c r="G13" s="40">
        <f>SUM(G11:G12)</f>
        <v>275815</v>
      </c>
      <c r="H13" s="41">
        <f>SUM(H11:H12)</f>
        <v>1</v>
      </c>
      <c r="I13" s="42"/>
      <c r="J13" s="43"/>
      <c r="K13" s="44">
        <f>SUM(K11:K12)</f>
        <v>1101283</v>
      </c>
      <c r="L13" s="67"/>
    </row>
    <row r="14" spans="1:12" ht="12.75">
      <c r="A14" s="71"/>
      <c r="B14" s="45"/>
      <c r="C14" s="46"/>
      <c r="D14" s="46"/>
      <c r="E14" s="47"/>
      <c r="F14" s="48"/>
      <c r="G14" s="48"/>
      <c r="H14" s="49" t="s">
        <v>103</v>
      </c>
      <c r="I14" s="50"/>
      <c r="J14" s="47"/>
      <c r="K14" s="51"/>
      <c r="L14" s="52"/>
    </row>
    <row r="15" spans="1:12" ht="12.75">
      <c r="A15" s="71"/>
      <c r="B15" s="75" t="s">
        <v>104</v>
      </c>
      <c r="C15" s="34" t="s">
        <v>25</v>
      </c>
      <c r="D15" s="34" t="s">
        <v>8</v>
      </c>
      <c r="E15" s="35">
        <v>1</v>
      </c>
      <c r="F15" s="36">
        <v>80220</v>
      </c>
      <c r="G15" s="36">
        <v>25350</v>
      </c>
      <c r="H15" s="37">
        <f>G15/G17</f>
        <v>0.21925651715130862</v>
      </c>
      <c r="I15" s="38">
        <f>F15/G15</f>
        <v>3.1644970414201183</v>
      </c>
      <c r="J15" s="35">
        <f>E15*I15</f>
        <v>3.1644970414201183</v>
      </c>
      <c r="K15" s="39">
        <f>G15*J15</f>
        <v>80220</v>
      </c>
      <c r="L15" s="67">
        <f>K17/G17</f>
        <v>3.709093739729108</v>
      </c>
    </row>
    <row r="16" spans="1:12" ht="12.75">
      <c r="A16" s="71"/>
      <c r="B16" s="75"/>
      <c r="C16" s="34" t="s">
        <v>26</v>
      </c>
      <c r="D16" s="34" t="s">
        <v>8</v>
      </c>
      <c r="E16" s="35">
        <v>2</v>
      </c>
      <c r="F16" s="36">
        <v>174309</v>
      </c>
      <c r="G16" s="36">
        <v>90268</v>
      </c>
      <c r="H16" s="37">
        <f>G16/G17</f>
        <v>0.7807434828486913</v>
      </c>
      <c r="I16" s="38">
        <f>F16/G16</f>
        <v>1.931016528559401</v>
      </c>
      <c r="J16" s="35">
        <f>E16*I16</f>
        <v>3.862033057118802</v>
      </c>
      <c r="K16" s="39">
        <f>G16*J16</f>
        <v>348618</v>
      </c>
      <c r="L16" s="67"/>
    </row>
    <row r="17" spans="1:12" ht="12.75">
      <c r="A17" s="71"/>
      <c r="B17" s="75"/>
      <c r="C17" s="34"/>
      <c r="D17" s="34"/>
      <c r="E17" s="35"/>
      <c r="F17" s="40">
        <f>SUM(F15:F16)</f>
        <v>254529</v>
      </c>
      <c r="G17" s="40">
        <f>SUM(G15:G16)</f>
        <v>115618</v>
      </c>
      <c r="H17" s="41">
        <f>SUM(H15:H16)</f>
        <v>1</v>
      </c>
      <c r="I17" s="42"/>
      <c r="J17" s="43"/>
      <c r="K17" s="44">
        <f>SUM(K15:K16)</f>
        <v>428838</v>
      </c>
      <c r="L17" s="67"/>
    </row>
    <row r="18" spans="1:12" ht="12.75">
      <c r="A18" s="71"/>
      <c r="B18" s="45"/>
      <c r="C18" s="46"/>
      <c r="D18" s="46"/>
      <c r="E18" s="47"/>
      <c r="F18" s="48"/>
      <c r="G18" s="48"/>
      <c r="H18" s="49" t="s">
        <v>103</v>
      </c>
      <c r="I18" s="50"/>
      <c r="J18" s="47"/>
      <c r="K18" s="51"/>
      <c r="L18" s="52"/>
    </row>
    <row r="19" spans="1:12" ht="12.75">
      <c r="A19" s="71"/>
      <c r="B19" s="75" t="s">
        <v>105</v>
      </c>
      <c r="C19" s="34" t="str">
        <f>C15</f>
        <v>200 MG    </v>
      </c>
      <c r="D19" s="34" t="str">
        <f>D15</f>
        <v>TABLET    </v>
      </c>
      <c r="E19" s="35">
        <f>(E7*(F7/F19))+(E11*(F11/F19))+(E15*(F15/F19))</f>
        <v>1</v>
      </c>
      <c r="F19" s="36">
        <f>F7+F11+F15</f>
        <v>369371</v>
      </c>
      <c r="G19" s="36">
        <f>G7+G11+G15</f>
        <v>104483.99382495572</v>
      </c>
      <c r="H19" s="37">
        <f>G19/G21</f>
        <v>0.23249008808882834</v>
      </c>
      <c r="I19" s="38">
        <f>F19/G19</f>
        <v>3.5351922000494658</v>
      </c>
      <c r="J19" s="35">
        <f>E19*I19</f>
        <v>3.5351922000494658</v>
      </c>
      <c r="K19" s="39">
        <f>G19*J19</f>
        <v>369371</v>
      </c>
      <c r="L19" s="67">
        <f>K21/G21</f>
        <v>3.8921709898981085</v>
      </c>
    </row>
    <row r="20" spans="1:12" ht="12.75">
      <c r="A20" s="71"/>
      <c r="B20" s="75"/>
      <c r="C20" s="34" t="str">
        <f>C16</f>
        <v>550 MG    </v>
      </c>
      <c r="D20" s="34" t="str">
        <f>D16</f>
        <v>TABLET    </v>
      </c>
      <c r="E20" s="35">
        <f>(E8*(F8/F20))+(E12*(F12/F20))+(E16*(F16/F20))</f>
        <v>2</v>
      </c>
      <c r="F20" s="36">
        <f>F8+F12+F16</f>
        <v>689910</v>
      </c>
      <c r="G20" s="36">
        <f>G8+G12+G16</f>
        <v>344928.6873085089</v>
      </c>
      <c r="H20" s="37">
        <f>G20/G21</f>
        <v>0.7675099119111717</v>
      </c>
      <c r="I20" s="38">
        <f>F20/G20</f>
        <v>2.0001525688784914</v>
      </c>
      <c r="J20" s="35">
        <f>E20*I20</f>
        <v>4.000305137756983</v>
      </c>
      <c r="K20" s="39">
        <f>G20*J20</f>
        <v>1379820</v>
      </c>
      <c r="L20" s="67"/>
    </row>
    <row r="21" spans="1:12" ht="13.5" thickBot="1">
      <c r="A21" s="72"/>
      <c r="B21" s="76"/>
      <c r="C21" s="53"/>
      <c r="D21" s="53"/>
      <c r="E21" s="54"/>
      <c r="F21" s="55">
        <f>SUM(F19:F20)</f>
        <v>1059281</v>
      </c>
      <c r="G21" s="55">
        <f>SUM(G19:G20)</f>
        <v>449412.6811334646</v>
      </c>
      <c r="H21" s="56">
        <f>SUM(H19:H20)</f>
        <v>1</v>
      </c>
      <c r="I21" s="57" t="s">
        <v>103</v>
      </c>
      <c r="J21" s="58"/>
      <c r="K21" s="59">
        <f>SUM(K19:K20)</f>
        <v>1749191</v>
      </c>
      <c r="L21" s="69"/>
    </row>
    <row r="22" spans="1:12" ht="14.25" thickBot="1" thickTop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2" ht="13.5" thickTop="1">
      <c r="A23" s="70" t="s">
        <v>17</v>
      </c>
      <c r="B23" s="73" t="s">
        <v>4</v>
      </c>
      <c r="C23" s="28" t="s">
        <v>18</v>
      </c>
      <c r="D23" s="28" t="s">
        <v>13</v>
      </c>
      <c r="E23" s="29">
        <v>1</v>
      </c>
      <c r="F23" s="30">
        <v>60</v>
      </c>
      <c r="G23" s="30">
        <f>F23/I23</f>
        <v>23.47826086956522</v>
      </c>
      <c r="H23" s="31">
        <f>G23/G24</f>
        <v>1</v>
      </c>
      <c r="I23" s="32">
        <f>(F26+F29)/(G26+G29)</f>
        <v>2.5555555555555554</v>
      </c>
      <c r="J23" s="29">
        <f>E23*I23</f>
        <v>2.5555555555555554</v>
      </c>
      <c r="K23" s="33">
        <f>G23*J23</f>
        <v>60</v>
      </c>
      <c r="L23" s="74">
        <f>K24/G24</f>
        <v>2.5555555555555554</v>
      </c>
    </row>
    <row r="24" spans="1:12" ht="12.75">
      <c r="A24" s="71"/>
      <c r="B24" s="66"/>
      <c r="C24" s="34"/>
      <c r="D24" s="34"/>
      <c r="E24" s="35"/>
      <c r="F24" s="40">
        <f>SUM(F23)</f>
        <v>60</v>
      </c>
      <c r="G24" s="40">
        <f>SUM(G23:G23)</f>
        <v>23.47826086956522</v>
      </c>
      <c r="H24" s="41">
        <f>SUM(H23:H23)</f>
        <v>1</v>
      </c>
      <c r="I24" s="42"/>
      <c r="J24" s="43"/>
      <c r="K24" s="44">
        <f>SUM(K23:K23)</f>
        <v>60</v>
      </c>
      <c r="L24" s="67"/>
    </row>
    <row r="25" spans="1:12" ht="12.75">
      <c r="A25" s="71"/>
      <c r="B25" s="45"/>
      <c r="C25" s="46"/>
      <c r="D25" s="46"/>
      <c r="E25" s="47"/>
      <c r="F25" s="48"/>
      <c r="G25" s="48"/>
      <c r="H25" s="49" t="s">
        <v>103</v>
      </c>
      <c r="I25" s="50"/>
      <c r="J25" s="47"/>
      <c r="K25" s="51"/>
      <c r="L25" s="52"/>
    </row>
    <row r="26" spans="1:12" ht="12.75">
      <c r="A26" s="71"/>
      <c r="B26" s="66" t="s">
        <v>29</v>
      </c>
      <c r="C26" s="34" t="s">
        <v>18</v>
      </c>
      <c r="D26" s="34" t="s">
        <v>13</v>
      </c>
      <c r="E26" s="35">
        <v>1</v>
      </c>
      <c r="F26" s="36">
        <v>8100</v>
      </c>
      <c r="G26" s="36">
        <v>3215</v>
      </c>
      <c r="H26" s="37">
        <f>G26/G27</f>
        <v>1</v>
      </c>
      <c r="I26" s="38">
        <f>F26/G26</f>
        <v>2.5194401244167963</v>
      </c>
      <c r="J26" s="35">
        <f>E26*I26</f>
        <v>2.5194401244167963</v>
      </c>
      <c r="K26" s="39">
        <f>G26*J26</f>
        <v>8100</v>
      </c>
      <c r="L26" s="67">
        <f>K27/G27</f>
        <v>2.5194401244167963</v>
      </c>
    </row>
    <row r="27" spans="1:12" ht="12.75">
      <c r="A27" s="71"/>
      <c r="B27" s="66"/>
      <c r="C27" s="34"/>
      <c r="D27" s="34"/>
      <c r="E27" s="35"/>
      <c r="F27" s="40">
        <f>SUM(F26)</f>
        <v>8100</v>
      </c>
      <c r="G27" s="40">
        <f>SUM(G26)</f>
        <v>3215</v>
      </c>
      <c r="H27" s="41">
        <f>SUM(H26:H26)</f>
        <v>1</v>
      </c>
      <c r="I27" s="42"/>
      <c r="J27" s="43"/>
      <c r="K27" s="44">
        <f>SUM(K26:K26)</f>
        <v>8100</v>
      </c>
      <c r="L27" s="67"/>
    </row>
    <row r="28" spans="1:12" ht="12.75">
      <c r="A28" s="71"/>
      <c r="B28" s="45"/>
      <c r="C28" s="46"/>
      <c r="D28" s="46"/>
      <c r="E28" s="47"/>
      <c r="F28" s="48"/>
      <c r="G28" s="48"/>
      <c r="H28" s="49" t="s">
        <v>103</v>
      </c>
      <c r="I28" s="50"/>
      <c r="J28" s="47"/>
      <c r="K28" s="51"/>
      <c r="L28" s="52"/>
    </row>
    <row r="29" spans="1:12" ht="12.75">
      <c r="A29" s="71"/>
      <c r="B29" s="66" t="s">
        <v>104</v>
      </c>
      <c r="C29" s="34" t="s">
        <v>18</v>
      </c>
      <c r="D29" s="34" t="s">
        <v>13</v>
      </c>
      <c r="E29" s="35">
        <v>1</v>
      </c>
      <c r="F29" s="36">
        <v>824</v>
      </c>
      <c r="G29" s="36">
        <v>277</v>
      </c>
      <c r="H29" s="37">
        <f>G29/G30</f>
        <v>1</v>
      </c>
      <c r="I29" s="38">
        <f>F29/G29</f>
        <v>2.9747292418772564</v>
      </c>
      <c r="J29" s="35">
        <f>E29*I29</f>
        <v>2.9747292418772564</v>
      </c>
      <c r="K29" s="39">
        <f>G29*J29</f>
        <v>824</v>
      </c>
      <c r="L29" s="67">
        <f>K30/G30</f>
        <v>2.9747292418772564</v>
      </c>
    </row>
    <row r="30" spans="1:12" ht="12.75">
      <c r="A30" s="71"/>
      <c r="B30" s="66"/>
      <c r="C30" s="34"/>
      <c r="D30" s="34"/>
      <c r="E30" s="35"/>
      <c r="F30" s="40">
        <f>SUM(F29)</f>
        <v>824</v>
      </c>
      <c r="G30" s="40">
        <f>SUM(G29)</f>
        <v>277</v>
      </c>
      <c r="H30" s="41">
        <f>SUM(H29:H29)</f>
        <v>1</v>
      </c>
      <c r="I30" s="42"/>
      <c r="J30" s="43"/>
      <c r="K30" s="44">
        <f>SUM(K29:K29)</f>
        <v>824</v>
      </c>
      <c r="L30" s="67"/>
    </row>
    <row r="31" spans="1:12" ht="12.75">
      <c r="A31" s="71"/>
      <c r="B31" s="45"/>
      <c r="C31" s="46"/>
      <c r="D31" s="46"/>
      <c r="E31" s="47"/>
      <c r="F31" s="48"/>
      <c r="G31" s="48"/>
      <c r="H31" s="49" t="s">
        <v>103</v>
      </c>
      <c r="I31" s="50"/>
      <c r="J31" s="47"/>
      <c r="K31" s="51"/>
      <c r="L31" s="52"/>
    </row>
    <row r="32" spans="1:12" ht="12.75">
      <c r="A32" s="71"/>
      <c r="B32" s="66" t="s">
        <v>105</v>
      </c>
      <c r="C32" s="34" t="str">
        <f>C29</f>
        <v>375 MG    </v>
      </c>
      <c r="D32" s="34" t="str">
        <f>D29</f>
        <v>CAPSULE   </v>
      </c>
      <c r="E32" s="35">
        <f>(E23*(F23/F32))+(E26*(F26/F32))+(E29*(F29/F32))</f>
        <v>0.9999999999999999</v>
      </c>
      <c r="F32" s="36">
        <f>F23+F26+F29</f>
        <v>8984</v>
      </c>
      <c r="G32" s="36">
        <f>G23+G26+G29</f>
        <v>3515.478260869565</v>
      </c>
      <c r="H32" s="37">
        <f>G32/G33</f>
        <v>1</v>
      </c>
      <c r="I32" s="38">
        <f>F32/G32</f>
        <v>2.555555555555556</v>
      </c>
      <c r="J32" s="35">
        <f>E32*I32</f>
        <v>2.5555555555555554</v>
      </c>
      <c r="K32" s="39">
        <f>G32*J32</f>
        <v>8983.999999999998</v>
      </c>
      <c r="L32" s="67">
        <f>K33/G33</f>
        <v>2.5555555555555554</v>
      </c>
    </row>
    <row r="33" spans="1:12" ht="13.5" thickBot="1">
      <c r="A33" s="72"/>
      <c r="B33" s="68"/>
      <c r="C33" s="53"/>
      <c r="D33" s="53"/>
      <c r="E33" s="54"/>
      <c r="F33" s="55">
        <f>SUM(F32:F32)</f>
        <v>8984</v>
      </c>
      <c r="G33" s="55">
        <f>SUM(G32:G32)</f>
        <v>3515.478260869565</v>
      </c>
      <c r="H33" s="56">
        <f>SUM(H32:H32)</f>
        <v>1</v>
      </c>
      <c r="I33" s="57" t="s">
        <v>103</v>
      </c>
      <c r="J33" s="58"/>
      <c r="K33" s="59">
        <f>SUM(K32:K32)</f>
        <v>8983.999999999998</v>
      </c>
      <c r="L33" s="69"/>
    </row>
    <row r="34" spans="1:12" ht="14.25" thickBot="1" thickTop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1:12" ht="13.5" thickTop="1">
      <c r="A35" s="70" t="s">
        <v>17</v>
      </c>
      <c r="B35" s="77" t="s">
        <v>4</v>
      </c>
      <c r="C35" s="28" t="s">
        <v>15</v>
      </c>
      <c r="D35" s="28" t="s">
        <v>8</v>
      </c>
      <c r="E35" s="29">
        <v>1</v>
      </c>
      <c r="F35" s="30">
        <v>1073356.4</v>
      </c>
      <c r="G35" s="30">
        <f>F35/I35</f>
        <v>355674.4344550596</v>
      </c>
      <c r="H35" s="31">
        <f>G35/G37</f>
        <v>0.4086343913127352</v>
      </c>
      <c r="I35" s="32">
        <f>(F39+F43)/(G39+G43)</f>
        <v>3.0178058809442527</v>
      </c>
      <c r="J35" s="29">
        <f>E35*I35</f>
        <v>3.0178058809442527</v>
      </c>
      <c r="K35" s="33">
        <f>G35*J35</f>
        <v>1073356.4</v>
      </c>
      <c r="L35" s="74">
        <f>K37/G37</f>
        <v>4.173982076032219</v>
      </c>
    </row>
    <row r="36" spans="1:12" ht="12.75">
      <c r="A36" s="71"/>
      <c r="B36" s="75"/>
      <c r="C36" s="34" t="s">
        <v>7</v>
      </c>
      <c r="D36" s="34" t="s">
        <v>8</v>
      </c>
      <c r="E36" s="35">
        <v>2</v>
      </c>
      <c r="F36" s="36">
        <v>1279834</v>
      </c>
      <c r="G36" s="36">
        <f>F36/I36</f>
        <v>514723.2658277235</v>
      </c>
      <c r="H36" s="37">
        <f>G36/G37</f>
        <v>0.5913656086872648</v>
      </c>
      <c r="I36" s="38">
        <f>(F40+F44)/(G40+G44)</f>
        <v>2.486450652161422</v>
      </c>
      <c r="J36" s="35">
        <f>E36*I36</f>
        <v>4.972901304322844</v>
      </c>
      <c r="K36" s="39">
        <f>G36*J36</f>
        <v>2559668</v>
      </c>
      <c r="L36" s="67"/>
    </row>
    <row r="37" spans="1:12" ht="12.75">
      <c r="A37" s="71"/>
      <c r="B37" s="75"/>
      <c r="C37" s="34"/>
      <c r="D37" s="34"/>
      <c r="E37" s="35"/>
      <c r="F37" s="40">
        <f>SUM(F35:F36)</f>
        <v>2353190.4</v>
      </c>
      <c r="G37" s="40">
        <f>SUM(G35:G36)</f>
        <v>870397.700282783</v>
      </c>
      <c r="H37" s="41">
        <f>SUM(H35:H36)</f>
        <v>1</v>
      </c>
      <c r="I37" s="42"/>
      <c r="J37" s="43"/>
      <c r="K37" s="44">
        <f>SUM(K35:K36)</f>
        <v>3633024.4</v>
      </c>
      <c r="L37" s="67"/>
    </row>
    <row r="38" spans="1:12" ht="12.75">
      <c r="A38" s="71"/>
      <c r="B38" s="45"/>
      <c r="C38" s="46"/>
      <c r="D38" s="46"/>
      <c r="E38" s="47"/>
      <c r="F38" s="48"/>
      <c r="G38" s="48"/>
      <c r="H38" s="49" t="s">
        <v>103</v>
      </c>
      <c r="I38" s="50"/>
      <c r="J38" s="47"/>
      <c r="K38" s="51"/>
      <c r="L38" s="52"/>
    </row>
    <row r="39" spans="1:12" ht="12.75">
      <c r="A39" s="71"/>
      <c r="B39" s="75" t="s">
        <v>29</v>
      </c>
      <c r="C39" s="34" t="s">
        <v>15</v>
      </c>
      <c r="D39" s="34" t="s">
        <v>8</v>
      </c>
      <c r="E39" s="35">
        <v>1</v>
      </c>
      <c r="F39" s="36">
        <v>562271.6</v>
      </c>
      <c r="G39" s="36">
        <v>183041</v>
      </c>
      <c r="H39" s="37">
        <f>G39/G41</f>
        <v>0.15055697716405966</v>
      </c>
      <c r="I39" s="38">
        <f>F39/G39</f>
        <v>3.0718341792276047</v>
      </c>
      <c r="J39" s="35">
        <f>E39*I39</f>
        <v>3.0718341792276047</v>
      </c>
      <c r="K39" s="39">
        <f>G39*J39</f>
        <v>562271.6</v>
      </c>
      <c r="L39" s="67">
        <f>K41/G41</f>
        <v>4.6968754498218805</v>
      </c>
    </row>
    <row r="40" spans="1:12" ht="12.75">
      <c r="A40" s="71"/>
      <c r="B40" s="75"/>
      <c r="C40" s="34" t="s">
        <v>7</v>
      </c>
      <c r="D40" s="34" t="s">
        <v>8</v>
      </c>
      <c r="E40" s="35">
        <v>2</v>
      </c>
      <c r="F40" s="36">
        <v>2573998.5</v>
      </c>
      <c r="G40" s="36">
        <v>1032718</v>
      </c>
      <c r="H40" s="37">
        <f>G40/G41</f>
        <v>0.8494430228359403</v>
      </c>
      <c r="I40" s="38">
        <f>F40/G40</f>
        <v>2.4924505043971346</v>
      </c>
      <c r="J40" s="35">
        <f>E40*I40</f>
        <v>4.984901008794269</v>
      </c>
      <c r="K40" s="39">
        <f>G40*J40</f>
        <v>5147997</v>
      </c>
      <c r="L40" s="67"/>
    </row>
    <row r="41" spans="1:12" ht="12.75">
      <c r="A41" s="71"/>
      <c r="B41" s="75"/>
      <c r="C41" s="34"/>
      <c r="D41" s="34"/>
      <c r="E41" s="35"/>
      <c r="F41" s="40">
        <f>SUM(F39:F40)</f>
        <v>3136270.1</v>
      </c>
      <c r="G41" s="40">
        <f>SUM(G39:G40)</f>
        <v>1215759</v>
      </c>
      <c r="H41" s="41">
        <f>SUM(H39:H40)</f>
        <v>1</v>
      </c>
      <c r="I41" s="42"/>
      <c r="J41" s="43"/>
      <c r="K41" s="44">
        <f>SUM(K39:K40)</f>
        <v>5710268.6</v>
      </c>
      <c r="L41" s="67"/>
    </row>
    <row r="42" spans="1:12" ht="12.75">
      <c r="A42" s="71"/>
      <c r="B42" s="45"/>
      <c r="C42" s="46"/>
      <c r="D42" s="46"/>
      <c r="E42" s="47"/>
      <c r="F42" s="48"/>
      <c r="G42" s="48"/>
      <c r="H42" s="49" t="s">
        <v>103</v>
      </c>
      <c r="I42" s="50"/>
      <c r="J42" s="47"/>
      <c r="K42" s="51"/>
      <c r="L42" s="52"/>
    </row>
    <row r="43" spans="1:12" ht="12.75">
      <c r="A43" s="71"/>
      <c r="B43" s="75" t="s">
        <v>104</v>
      </c>
      <c r="C43" s="34" t="s">
        <v>15</v>
      </c>
      <c r="D43" s="34" t="s">
        <v>8</v>
      </c>
      <c r="E43" s="35">
        <v>1</v>
      </c>
      <c r="F43" s="36">
        <v>30006</v>
      </c>
      <c r="G43" s="36">
        <v>13220</v>
      </c>
      <c r="H43" s="37">
        <f>G43/G45</f>
        <v>0.5347463797427393</v>
      </c>
      <c r="I43" s="38">
        <f>F43/G43</f>
        <v>2.2697428139183056</v>
      </c>
      <c r="J43" s="35">
        <f>E43*I43</f>
        <v>2.2697428139183056</v>
      </c>
      <c r="K43" s="39">
        <f>G43*J43</f>
        <v>30006</v>
      </c>
      <c r="L43" s="67">
        <f>K45/G45</f>
        <v>3.026130571960197</v>
      </c>
    </row>
    <row r="44" spans="1:12" ht="12.75">
      <c r="A44" s="71"/>
      <c r="B44" s="75"/>
      <c r="C44" s="34" t="s">
        <v>7</v>
      </c>
      <c r="D44" s="34" t="s">
        <v>8</v>
      </c>
      <c r="E44" s="35">
        <v>2</v>
      </c>
      <c r="F44" s="36">
        <v>22403</v>
      </c>
      <c r="G44" s="36">
        <v>11502</v>
      </c>
      <c r="H44" s="37">
        <f>G44/G45</f>
        <v>0.46525362025726075</v>
      </c>
      <c r="I44" s="38">
        <f>F44/G44</f>
        <v>1.9477482177012693</v>
      </c>
      <c r="J44" s="35">
        <f>E44*I44</f>
        <v>3.8954964354025385</v>
      </c>
      <c r="K44" s="39">
        <f>G44*J44</f>
        <v>44806</v>
      </c>
      <c r="L44" s="67"/>
    </row>
    <row r="45" spans="1:12" ht="12.75">
      <c r="A45" s="71"/>
      <c r="B45" s="75"/>
      <c r="C45" s="34"/>
      <c r="D45" s="34"/>
      <c r="E45" s="35"/>
      <c r="F45" s="40">
        <f>SUM(F43:F44)</f>
        <v>52409</v>
      </c>
      <c r="G45" s="40">
        <f>SUM(G43:G44)</f>
        <v>24722</v>
      </c>
      <c r="H45" s="41">
        <f>SUM(H43:H44)</f>
        <v>1</v>
      </c>
      <c r="I45" s="42"/>
      <c r="J45" s="43"/>
      <c r="K45" s="44">
        <f>SUM(K43:K44)</f>
        <v>74812</v>
      </c>
      <c r="L45" s="67"/>
    </row>
    <row r="46" spans="1:12" ht="12.75">
      <c r="A46" s="71"/>
      <c r="B46" s="45"/>
      <c r="C46" s="46"/>
      <c r="D46" s="46"/>
      <c r="E46" s="47"/>
      <c r="F46" s="48"/>
      <c r="G46" s="48"/>
      <c r="H46" s="49" t="s">
        <v>103</v>
      </c>
      <c r="I46" s="50"/>
      <c r="J46" s="47"/>
      <c r="K46" s="51"/>
      <c r="L46" s="52"/>
    </row>
    <row r="47" spans="1:12" ht="12.75">
      <c r="A47" s="71"/>
      <c r="B47" s="75" t="s">
        <v>105</v>
      </c>
      <c r="C47" s="34" t="str">
        <f>C43</f>
        <v>250 MG    </v>
      </c>
      <c r="D47" s="34" t="str">
        <f>D43</f>
        <v>TABLET    </v>
      </c>
      <c r="E47" s="35">
        <f>(E35*(F35/F47))+(E39*(F39/F47))+(E43*(F43/F47))</f>
        <v>1</v>
      </c>
      <c r="F47" s="36">
        <f>F35+F39+F43</f>
        <v>1665634</v>
      </c>
      <c r="G47" s="36">
        <f>G35+G39+G43</f>
        <v>551935.4344550596</v>
      </c>
      <c r="H47" s="37">
        <f>G47/G49</f>
        <v>0.26147188579861064</v>
      </c>
      <c r="I47" s="38">
        <f>F47/G47</f>
        <v>3.0178058809442527</v>
      </c>
      <c r="J47" s="35">
        <f>E47*I47</f>
        <v>3.0178058809442527</v>
      </c>
      <c r="K47" s="39">
        <f>G47*J47</f>
        <v>1665634</v>
      </c>
      <c r="L47" s="67">
        <f>K49/G49</f>
        <v>4.461698817055809</v>
      </c>
    </row>
    <row r="48" spans="1:12" ht="12.75">
      <c r="A48" s="71"/>
      <c r="B48" s="75"/>
      <c r="C48" s="34" t="str">
        <f>C44</f>
        <v>500 MG    </v>
      </c>
      <c r="D48" s="34" t="str">
        <f>D44</f>
        <v>TABLET    </v>
      </c>
      <c r="E48" s="35">
        <f>(E36*(F36/F48))+(E40*(F40/F48))+(E44*(F44/F48))</f>
        <v>1.9999999999999998</v>
      </c>
      <c r="F48" s="36">
        <f>F36+F40+F44</f>
        <v>3876235.5</v>
      </c>
      <c r="G48" s="36">
        <f>G36+G40+G44</f>
        <v>1558943.2658277235</v>
      </c>
      <c r="H48" s="37">
        <f>G48/G49</f>
        <v>0.7385281142013893</v>
      </c>
      <c r="I48" s="38">
        <f>F48/G48</f>
        <v>2.486450652161422</v>
      </c>
      <c r="J48" s="35">
        <f>E48*I48</f>
        <v>4.972901304322843</v>
      </c>
      <c r="K48" s="39">
        <f>G48*J48</f>
        <v>7752470.999999998</v>
      </c>
      <c r="L48" s="67"/>
    </row>
    <row r="49" spans="1:12" ht="13.5" thickBot="1">
      <c r="A49" s="72"/>
      <c r="B49" s="76"/>
      <c r="C49" s="53"/>
      <c r="D49" s="53"/>
      <c r="E49" s="54"/>
      <c r="F49" s="55">
        <f>SUM(F47:F48)</f>
        <v>5541869.5</v>
      </c>
      <c r="G49" s="55">
        <f>SUM(G47:G48)</f>
        <v>2110878.7002827832</v>
      </c>
      <c r="H49" s="56">
        <f>SUM(H47:H48)</f>
        <v>1</v>
      </c>
      <c r="I49" s="57" t="s">
        <v>103</v>
      </c>
      <c r="J49" s="58"/>
      <c r="K49" s="59">
        <f>SUM(K47:K48)</f>
        <v>9418104.999999998</v>
      </c>
      <c r="L49" s="69"/>
    </row>
    <row r="50" spans="1:12" ht="14.25" thickBot="1" thickTop="1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</row>
    <row r="51" spans="1:12" ht="13.5" thickTop="1">
      <c r="A51" s="70" t="s">
        <v>17</v>
      </c>
      <c r="B51" s="73" t="s">
        <v>4</v>
      </c>
      <c r="C51" s="28" t="s">
        <v>33</v>
      </c>
      <c r="D51" s="28" t="s">
        <v>34</v>
      </c>
      <c r="E51" s="29">
        <v>1</v>
      </c>
      <c r="F51" s="30">
        <v>0.0001</v>
      </c>
      <c r="G51" s="30">
        <v>0.0001</v>
      </c>
      <c r="H51" s="31">
        <f>G51/G52</f>
        <v>1</v>
      </c>
      <c r="I51" s="32">
        <f>F51/G51</f>
        <v>1</v>
      </c>
      <c r="J51" s="29">
        <f>E51*I51</f>
        <v>1</v>
      </c>
      <c r="K51" s="33">
        <f>G51*J51</f>
        <v>0.0001</v>
      </c>
      <c r="L51" s="74">
        <f>K52/G52</f>
        <v>1</v>
      </c>
    </row>
    <row r="52" spans="1:12" ht="12.75">
      <c r="A52" s="71"/>
      <c r="B52" s="66"/>
      <c r="C52" s="34"/>
      <c r="D52" s="34"/>
      <c r="E52" s="35"/>
      <c r="F52" s="40">
        <f>SUM(F51)</f>
        <v>0.0001</v>
      </c>
      <c r="G52" s="40">
        <f>SUM(G51:G51)</f>
        <v>0.0001</v>
      </c>
      <c r="H52" s="41">
        <f>SUM(H51:H51)</f>
        <v>1</v>
      </c>
      <c r="I52" s="42"/>
      <c r="J52" s="43"/>
      <c r="K52" s="44">
        <f>SUM(K51:K51)</f>
        <v>0.0001</v>
      </c>
      <c r="L52" s="67"/>
    </row>
    <row r="53" spans="1:12" ht="12.75">
      <c r="A53" s="71"/>
      <c r="B53" s="45"/>
      <c r="C53" s="46"/>
      <c r="D53" s="46"/>
      <c r="E53" s="47"/>
      <c r="F53" s="48"/>
      <c r="G53" s="48"/>
      <c r="H53" s="49" t="s">
        <v>103</v>
      </c>
      <c r="I53" s="50"/>
      <c r="J53" s="47"/>
      <c r="K53" s="51"/>
      <c r="L53" s="52"/>
    </row>
    <row r="54" spans="1:12" ht="12.75">
      <c r="A54" s="71"/>
      <c r="B54" s="66" t="s">
        <v>29</v>
      </c>
      <c r="C54" s="34" t="s">
        <v>33</v>
      </c>
      <c r="D54" s="34" t="s">
        <v>34</v>
      </c>
      <c r="E54" s="35">
        <v>1</v>
      </c>
      <c r="F54" s="36">
        <v>2972</v>
      </c>
      <c r="G54" s="36">
        <v>2498</v>
      </c>
      <c r="H54" s="37">
        <f>G54/G55</f>
        <v>1</v>
      </c>
      <c r="I54" s="38">
        <f>F54/G54</f>
        <v>1.189751801441153</v>
      </c>
      <c r="J54" s="35">
        <f>E54*I54</f>
        <v>1.189751801441153</v>
      </c>
      <c r="K54" s="39">
        <f>G54*J54</f>
        <v>2972</v>
      </c>
      <c r="L54" s="67">
        <f>K55/G55</f>
        <v>1.189751801441153</v>
      </c>
    </row>
    <row r="55" spans="1:12" ht="12.75">
      <c r="A55" s="71"/>
      <c r="B55" s="66"/>
      <c r="C55" s="34"/>
      <c r="D55" s="34"/>
      <c r="E55" s="35"/>
      <c r="F55" s="40">
        <f>SUM(F54)</f>
        <v>2972</v>
      </c>
      <c r="G55" s="40">
        <f>SUM(G54)</f>
        <v>2498</v>
      </c>
      <c r="H55" s="41">
        <f>SUM(H54:H54)</f>
        <v>1</v>
      </c>
      <c r="I55" s="42"/>
      <c r="J55" s="43"/>
      <c r="K55" s="44">
        <f>SUM(K54:K54)</f>
        <v>2972</v>
      </c>
      <c r="L55" s="67"/>
    </row>
    <row r="56" spans="1:12" ht="12.75">
      <c r="A56" s="71"/>
      <c r="B56" s="45"/>
      <c r="C56" s="46"/>
      <c r="D56" s="46"/>
      <c r="E56" s="47"/>
      <c r="F56" s="48"/>
      <c r="G56" s="48"/>
      <c r="H56" s="49" t="s">
        <v>103</v>
      </c>
      <c r="I56" s="50"/>
      <c r="J56" s="47"/>
      <c r="K56" s="51"/>
      <c r="L56" s="52"/>
    </row>
    <row r="57" spans="1:12" ht="12.75">
      <c r="A57" s="71"/>
      <c r="B57" s="66" t="s">
        <v>104</v>
      </c>
      <c r="C57" s="34" t="s">
        <v>33</v>
      </c>
      <c r="D57" s="34" t="s">
        <v>34</v>
      </c>
      <c r="E57" s="35">
        <v>1</v>
      </c>
      <c r="F57" s="36">
        <v>360</v>
      </c>
      <c r="G57" s="36">
        <v>360</v>
      </c>
      <c r="H57" s="37">
        <f>G57/G58</f>
        <v>1</v>
      </c>
      <c r="I57" s="38">
        <f>F57/G57</f>
        <v>1</v>
      </c>
      <c r="J57" s="35">
        <f>E57*I57</f>
        <v>1</v>
      </c>
      <c r="K57" s="39">
        <f>G57*J57</f>
        <v>360</v>
      </c>
      <c r="L57" s="67">
        <f>K58/G58</f>
        <v>1</v>
      </c>
    </row>
    <row r="58" spans="1:12" ht="12.75">
      <c r="A58" s="71"/>
      <c r="B58" s="66"/>
      <c r="C58" s="34"/>
      <c r="D58" s="34"/>
      <c r="E58" s="35"/>
      <c r="F58" s="40">
        <f>SUM(F57)</f>
        <v>360</v>
      </c>
      <c r="G58" s="40">
        <f>SUM(G57)</f>
        <v>360</v>
      </c>
      <c r="H58" s="41">
        <f>SUM(H57:H57)</f>
        <v>1</v>
      </c>
      <c r="I58" s="42"/>
      <c r="J58" s="43"/>
      <c r="K58" s="44">
        <f>SUM(K57:K57)</f>
        <v>360</v>
      </c>
      <c r="L58" s="67"/>
    </row>
    <row r="59" spans="1:12" ht="12.75">
      <c r="A59" s="71"/>
      <c r="B59" s="45"/>
      <c r="C59" s="46"/>
      <c r="D59" s="46"/>
      <c r="E59" s="47"/>
      <c r="F59" s="48"/>
      <c r="G59" s="48"/>
      <c r="H59" s="49" t="s">
        <v>103</v>
      </c>
      <c r="I59" s="50"/>
      <c r="J59" s="47"/>
      <c r="K59" s="51"/>
      <c r="L59" s="52"/>
    </row>
    <row r="60" spans="1:12" ht="12.75">
      <c r="A60" s="71"/>
      <c r="B60" s="66" t="s">
        <v>105</v>
      </c>
      <c r="C60" s="34" t="str">
        <f>C57</f>
        <v>750 MG    </v>
      </c>
      <c r="D60" s="34" t="str">
        <f>D57</f>
        <v>TABLET ER </v>
      </c>
      <c r="E60" s="35">
        <f>(E51*(F51/F60))+(E54*(F54/F60))+(E57*(F57/F60))</f>
        <v>0.9999999999999999</v>
      </c>
      <c r="F60" s="36">
        <f>F51+F54+F57</f>
        <v>3332.0001</v>
      </c>
      <c r="G60" s="36">
        <f>G51+G54+G57</f>
        <v>2858.0001</v>
      </c>
      <c r="H60" s="37">
        <f>G60/G61</f>
        <v>1</v>
      </c>
      <c r="I60" s="38">
        <f>F60/G60</f>
        <v>1.1658502391235046</v>
      </c>
      <c r="J60" s="35">
        <f>E60*I60</f>
        <v>1.1658502391235044</v>
      </c>
      <c r="K60" s="39">
        <f>G60*J60</f>
        <v>3332.0000999999997</v>
      </c>
      <c r="L60" s="67">
        <f>K61/G61</f>
        <v>1.1658502391235044</v>
      </c>
    </row>
    <row r="61" spans="1:12" ht="13.5" thickBot="1">
      <c r="A61" s="72"/>
      <c r="B61" s="68"/>
      <c r="C61" s="53"/>
      <c r="D61" s="53"/>
      <c r="E61" s="54"/>
      <c r="F61" s="55">
        <f>SUM(F60:F60)</f>
        <v>3332.0001</v>
      </c>
      <c r="G61" s="55">
        <f>SUM(G60:G60)</f>
        <v>2858.0001</v>
      </c>
      <c r="H61" s="56">
        <f>SUM(H60:H60)</f>
        <v>1</v>
      </c>
      <c r="I61" s="57" t="s">
        <v>103</v>
      </c>
      <c r="J61" s="58"/>
      <c r="K61" s="59">
        <f>SUM(K60:K60)</f>
        <v>3332.0000999999997</v>
      </c>
      <c r="L61" s="69"/>
    </row>
    <row r="62" spans="1:12" ht="14.25" thickBot="1" thickTop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2"/>
    </row>
    <row r="63" spans="1:12" ht="13.5" thickTop="1">
      <c r="A63" s="70" t="s">
        <v>11</v>
      </c>
      <c r="B63" s="77" t="s">
        <v>4</v>
      </c>
      <c r="C63" s="28" t="s">
        <v>12</v>
      </c>
      <c r="D63" s="28" t="s">
        <v>13</v>
      </c>
      <c r="E63" s="29">
        <v>1</v>
      </c>
      <c r="F63" s="30">
        <v>24758</v>
      </c>
      <c r="G63" s="30">
        <f>F63/I63</f>
        <v>8260.766522264506</v>
      </c>
      <c r="H63" s="31">
        <f>G63/G65</f>
        <v>0.7193291063846058</v>
      </c>
      <c r="I63" s="32">
        <f>(F67+F71)/(G67+G71)</f>
        <v>2.9970584368014728</v>
      </c>
      <c r="J63" s="29">
        <f>E63*I63</f>
        <v>2.9970584368014728</v>
      </c>
      <c r="K63" s="33">
        <f>G63*J63</f>
        <v>24758</v>
      </c>
      <c r="L63" s="74">
        <f>K65/G65</f>
        <v>4.050857742900917</v>
      </c>
    </row>
    <row r="64" spans="1:12" ht="12.75">
      <c r="A64" s="71"/>
      <c r="B64" s="75"/>
      <c r="C64" s="34" t="s">
        <v>15</v>
      </c>
      <c r="D64" s="34" t="s">
        <v>13</v>
      </c>
      <c r="E64" s="35">
        <v>2</v>
      </c>
      <c r="F64" s="36">
        <v>10881</v>
      </c>
      <c r="G64" s="36">
        <f>F64/I64</f>
        <v>3223.2210558047987</v>
      </c>
      <c r="H64" s="37">
        <f>G64/G65</f>
        <v>0.2806708936153942</v>
      </c>
      <c r="I64" s="38">
        <f>(F68+F72)/(G68+G72)</f>
        <v>3.3758156240646513</v>
      </c>
      <c r="J64" s="35">
        <f>E64*I64</f>
        <v>6.751631248129303</v>
      </c>
      <c r="K64" s="39">
        <f>G64*J64</f>
        <v>21762</v>
      </c>
      <c r="L64" s="67"/>
    </row>
    <row r="65" spans="1:12" ht="12.75">
      <c r="A65" s="71"/>
      <c r="B65" s="75"/>
      <c r="C65" s="34"/>
      <c r="D65" s="34"/>
      <c r="E65" s="35"/>
      <c r="F65" s="40">
        <f>SUM(F63:F64)</f>
        <v>35639</v>
      </c>
      <c r="G65" s="40">
        <f>SUM(G63:G64)</f>
        <v>11483.987578069306</v>
      </c>
      <c r="H65" s="41">
        <f>SUM(H63:H64)</f>
        <v>1</v>
      </c>
      <c r="I65" s="42"/>
      <c r="J65" s="43"/>
      <c r="K65" s="44">
        <f>SUM(K63:K64)</f>
        <v>46520</v>
      </c>
      <c r="L65" s="67"/>
    </row>
    <row r="66" spans="1:12" ht="12.75">
      <c r="A66" s="71"/>
      <c r="B66" s="45"/>
      <c r="C66" s="46"/>
      <c r="D66" s="46"/>
      <c r="E66" s="47"/>
      <c r="F66" s="48"/>
      <c r="G66" s="48"/>
      <c r="H66" s="49" t="s">
        <v>103</v>
      </c>
      <c r="I66" s="50"/>
      <c r="J66" s="47"/>
      <c r="K66" s="51"/>
      <c r="L66" s="52"/>
    </row>
    <row r="67" spans="1:12" ht="12.75">
      <c r="A67" s="71"/>
      <c r="B67" s="75" t="s">
        <v>29</v>
      </c>
      <c r="C67" s="34" t="s">
        <v>12</v>
      </c>
      <c r="D67" s="34" t="s">
        <v>13</v>
      </c>
      <c r="E67" s="35">
        <v>1</v>
      </c>
      <c r="F67" s="36">
        <v>153331.4</v>
      </c>
      <c r="G67" s="36">
        <v>49508</v>
      </c>
      <c r="H67" s="37">
        <f>G67/G69</f>
        <v>0.5280740677532213</v>
      </c>
      <c r="I67" s="38">
        <f>F67/G67</f>
        <v>3.097103498424497</v>
      </c>
      <c r="J67" s="35">
        <f>E67*I67</f>
        <v>3.097103498424497</v>
      </c>
      <c r="K67" s="39">
        <f>G67*J67</f>
        <v>153331.4</v>
      </c>
      <c r="L67" s="67">
        <f>K69/G69</f>
        <v>4.9634503797252325</v>
      </c>
    </row>
    <row r="68" spans="1:12" ht="12.75">
      <c r="A68" s="71"/>
      <c r="B68" s="75"/>
      <c r="C68" s="34" t="s">
        <v>15</v>
      </c>
      <c r="D68" s="34" t="s">
        <v>13</v>
      </c>
      <c r="E68" s="35">
        <v>2</v>
      </c>
      <c r="F68" s="36">
        <v>156001</v>
      </c>
      <c r="G68" s="36">
        <v>44244</v>
      </c>
      <c r="H68" s="37">
        <f>G68/G69</f>
        <v>0.47192593224677876</v>
      </c>
      <c r="I68" s="38">
        <f>F68/G68</f>
        <v>3.5259244191302774</v>
      </c>
      <c r="J68" s="35">
        <f>E68*I68</f>
        <v>7.051848838260555</v>
      </c>
      <c r="K68" s="39">
        <f>G68*J68</f>
        <v>312002</v>
      </c>
      <c r="L68" s="67"/>
    </row>
    <row r="69" spans="1:12" ht="12.75">
      <c r="A69" s="71"/>
      <c r="B69" s="75"/>
      <c r="C69" s="34"/>
      <c r="D69" s="34"/>
      <c r="E69" s="35"/>
      <c r="F69" s="40">
        <f>SUM(F67:F68)</f>
        <v>309332.4</v>
      </c>
      <c r="G69" s="40">
        <f>SUM(G67:G68)</f>
        <v>93752</v>
      </c>
      <c r="H69" s="41">
        <f>SUM(H67:H68)</f>
        <v>1</v>
      </c>
      <c r="I69" s="42"/>
      <c r="J69" s="43"/>
      <c r="K69" s="44">
        <f>SUM(K67:K68)</f>
        <v>465333.4</v>
      </c>
      <c r="L69" s="67"/>
    </row>
    <row r="70" spans="1:12" ht="12.75">
      <c r="A70" s="71"/>
      <c r="B70" s="45"/>
      <c r="C70" s="46"/>
      <c r="D70" s="46"/>
      <c r="E70" s="47"/>
      <c r="F70" s="48"/>
      <c r="G70" s="48"/>
      <c r="H70" s="49" t="s">
        <v>103</v>
      </c>
      <c r="I70" s="50"/>
      <c r="J70" s="47"/>
      <c r="K70" s="51"/>
      <c r="L70" s="52"/>
    </row>
    <row r="71" spans="1:12" ht="12.75">
      <c r="A71" s="71"/>
      <c r="B71" s="75" t="s">
        <v>104</v>
      </c>
      <c r="C71" s="34" t="s">
        <v>12</v>
      </c>
      <c r="D71" s="34" t="s">
        <v>13</v>
      </c>
      <c r="E71" s="35">
        <v>1</v>
      </c>
      <c r="F71" s="36">
        <v>6223</v>
      </c>
      <c r="G71" s="36">
        <v>3729</v>
      </c>
      <c r="H71" s="37">
        <f>G71/G73</f>
        <v>0.3884375</v>
      </c>
      <c r="I71" s="38">
        <f>F71/G71</f>
        <v>1.6688120139447573</v>
      </c>
      <c r="J71" s="35">
        <f>E71*I71</f>
        <v>1.6688120139447573</v>
      </c>
      <c r="K71" s="39">
        <f>G71*J71</f>
        <v>6223</v>
      </c>
      <c r="L71" s="67">
        <f>K73/G73</f>
        <v>3.393645833333333</v>
      </c>
    </row>
    <row r="72" spans="1:12" ht="12.75">
      <c r="A72" s="71"/>
      <c r="B72" s="75"/>
      <c r="C72" s="34" t="s">
        <v>15</v>
      </c>
      <c r="D72" s="34" t="s">
        <v>13</v>
      </c>
      <c r="E72" s="35">
        <v>2</v>
      </c>
      <c r="F72" s="36">
        <v>13178</v>
      </c>
      <c r="G72" s="36">
        <v>5871</v>
      </c>
      <c r="H72" s="37">
        <f>G72/G73</f>
        <v>0.6115625</v>
      </c>
      <c r="I72" s="38">
        <f>F72/G72</f>
        <v>2.244592062680974</v>
      </c>
      <c r="J72" s="35">
        <f>E72*I72</f>
        <v>4.489184125361948</v>
      </c>
      <c r="K72" s="39">
        <f>G72*J72</f>
        <v>26355.999999999996</v>
      </c>
      <c r="L72" s="67"/>
    </row>
    <row r="73" spans="1:12" ht="12.75">
      <c r="A73" s="71"/>
      <c r="B73" s="75"/>
      <c r="C73" s="34"/>
      <c r="D73" s="34"/>
      <c r="E73" s="35"/>
      <c r="F73" s="40">
        <f>SUM(F71:F72)</f>
        <v>19401</v>
      </c>
      <c r="G73" s="40">
        <f>SUM(G71:G72)</f>
        <v>9600</v>
      </c>
      <c r="H73" s="41">
        <f>SUM(H71:H72)</f>
        <v>1</v>
      </c>
      <c r="I73" s="42"/>
      <c r="J73" s="43"/>
      <c r="K73" s="44">
        <f>SUM(K71:K72)</f>
        <v>32578.999999999996</v>
      </c>
      <c r="L73" s="67"/>
    </row>
    <row r="74" spans="1:12" ht="12.75">
      <c r="A74" s="71"/>
      <c r="B74" s="45"/>
      <c r="C74" s="46"/>
      <c r="D74" s="46"/>
      <c r="E74" s="47"/>
      <c r="F74" s="48"/>
      <c r="G74" s="48"/>
      <c r="H74" s="49" t="s">
        <v>103</v>
      </c>
      <c r="I74" s="50"/>
      <c r="J74" s="47"/>
      <c r="K74" s="51"/>
      <c r="L74" s="52"/>
    </row>
    <row r="75" spans="1:12" ht="12.75">
      <c r="A75" s="71"/>
      <c r="B75" s="75" t="s">
        <v>105</v>
      </c>
      <c r="C75" s="34" t="str">
        <f>C71</f>
        <v>125 MG    </v>
      </c>
      <c r="D75" s="34" t="str">
        <f>D71</f>
        <v>CAPSULE   </v>
      </c>
      <c r="E75" s="35">
        <f>(E63*(F63/F75))+(E67*(F67/F75))+(E71*(F71/F75))</f>
        <v>1</v>
      </c>
      <c r="F75" s="36">
        <f>F63+F67+F71</f>
        <v>184312.4</v>
      </c>
      <c r="G75" s="36">
        <f>G63+G67+G71</f>
        <v>61497.76652226451</v>
      </c>
      <c r="H75" s="37">
        <f>G75/G77</f>
        <v>0.535526952998565</v>
      </c>
      <c r="I75" s="38">
        <f>F75/G75</f>
        <v>2.9970584368014723</v>
      </c>
      <c r="J75" s="35">
        <f>E75*I75</f>
        <v>2.9970584368014723</v>
      </c>
      <c r="K75" s="39">
        <f>G75*J75</f>
        <v>184312.4</v>
      </c>
      <c r="L75" s="67">
        <f>K77/G77</f>
        <v>4.740956310667655</v>
      </c>
    </row>
    <row r="76" spans="1:12" ht="12.75">
      <c r="A76" s="71"/>
      <c r="B76" s="75"/>
      <c r="C76" s="34" t="str">
        <f>C72</f>
        <v>250 MG    </v>
      </c>
      <c r="D76" s="34" t="str">
        <f>D72</f>
        <v>CAPSULE   </v>
      </c>
      <c r="E76" s="35">
        <f>(E64*(F64/F76))+(E68*(F68/F76))+(E72*(F72/F76))</f>
        <v>2</v>
      </c>
      <c r="F76" s="36">
        <f>F64+F68+F72</f>
        <v>180060</v>
      </c>
      <c r="G76" s="36">
        <f>G64+G68+G72</f>
        <v>53338.221055804795</v>
      </c>
      <c r="H76" s="37">
        <f>G76/G77</f>
        <v>0.4644730470014351</v>
      </c>
      <c r="I76" s="38">
        <f>F76/G76</f>
        <v>3.3758156240646513</v>
      </c>
      <c r="J76" s="35">
        <f>E76*I76</f>
        <v>6.751631248129303</v>
      </c>
      <c r="K76" s="39">
        <f>G76*J76</f>
        <v>360120</v>
      </c>
      <c r="L76" s="67"/>
    </row>
    <row r="77" spans="1:12" ht="13.5" thickBot="1">
      <c r="A77" s="72"/>
      <c r="B77" s="76"/>
      <c r="C77" s="53"/>
      <c r="D77" s="53"/>
      <c r="E77" s="54"/>
      <c r="F77" s="55">
        <f>SUM(F75:F76)</f>
        <v>364372.4</v>
      </c>
      <c r="G77" s="55">
        <f>SUM(G75:G76)</f>
        <v>114835.9875780693</v>
      </c>
      <c r="H77" s="56">
        <f>SUM(H75:H76)</f>
        <v>1</v>
      </c>
      <c r="I77" s="57" t="s">
        <v>103</v>
      </c>
      <c r="J77" s="58"/>
      <c r="K77" s="59">
        <f>SUM(K75:K76)</f>
        <v>544432.4</v>
      </c>
      <c r="L77" s="69"/>
    </row>
    <row r="78" spans="1:12" ht="14.25" thickBot="1" thickTop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2"/>
    </row>
    <row r="79" spans="1:12" ht="13.5" thickTop="1">
      <c r="A79" s="70" t="s">
        <v>6</v>
      </c>
      <c r="B79" s="73" t="s">
        <v>4</v>
      </c>
      <c r="C79" s="28" t="s">
        <v>7</v>
      </c>
      <c r="D79" s="28" t="s">
        <v>8</v>
      </c>
      <c r="E79" s="29">
        <v>1</v>
      </c>
      <c r="F79" s="30">
        <v>6685</v>
      </c>
      <c r="G79" s="30">
        <f>F79/I79</f>
        <v>2025.8931849396774</v>
      </c>
      <c r="H79" s="31">
        <f>G79/G80</f>
        <v>1</v>
      </c>
      <c r="I79" s="32">
        <f>(F82+F85)/(G82+G85)</f>
        <v>3.2997791046910754</v>
      </c>
      <c r="J79" s="29">
        <f>E79*I79</f>
        <v>3.2997791046910754</v>
      </c>
      <c r="K79" s="33">
        <f>G79*J79</f>
        <v>6685</v>
      </c>
      <c r="L79" s="74">
        <f>K80/G80</f>
        <v>3.2997791046910754</v>
      </c>
    </row>
    <row r="80" spans="1:12" ht="12.75">
      <c r="A80" s="71"/>
      <c r="B80" s="66"/>
      <c r="C80" s="34"/>
      <c r="D80" s="34"/>
      <c r="E80" s="35"/>
      <c r="F80" s="40">
        <f>SUM(F79)</f>
        <v>6685</v>
      </c>
      <c r="G80" s="40">
        <f>SUM(G79:G79)</f>
        <v>2025.8931849396774</v>
      </c>
      <c r="H80" s="41">
        <f>SUM(H79:H79)</f>
        <v>1</v>
      </c>
      <c r="I80" s="42"/>
      <c r="J80" s="43"/>
      <c r="K80" s="44">
        <f>SUM(K79:K79)</f>
        <v>6685</v>
      </c>
      <c r="L80" s="67"/>
    </row>
    <row r="81" spans="1:12" ht="12.75">
      <c r="A81" s="71"/>
      <c r="B81" s="45"/>
      <c r="C81" s="46"/>
      <c r="D81" s="46"/>
      <c r="E81" s="47"/>
      <c r="F81" s="48"/>
      <c r="G81" s="48"/>
      <c r="H81" s="49" t="s">
        <v>103</v>
      </c>
      <c r="I81" s="50"/>
      <c r="J81" s="47"/>
      <c r="K81" s="51"/>
      <c r="L81" s="52"/>
    </row>
    <row r="82" spans="1:12" ht="12.75">
      <c r="A82" s="71"/>
      <c r="B82" s="66" t="s">
        <v>29</v>
      </c>
      <c r="C82" s="34" t="s">
        <v>7</v>
      </c>
      <c r="D82" s="34" t="s">
        <v>8</v>
      </c>
      <c r="E82" s="35">
        <v>1</v>
      </c>
      <c r="F82" s="36">
        <v>42268.111</v>
      </c>
      <c r="G82" s="36">
        <v>12603</v>
      </c>
      <c r="H82" s="37">
        <f>G82/G83</f>
        <v>1</v>
      </c>
      <c r="I82" s="38">
        <f>F82/G82</f>
        <v>3.3538134571133855</v>
      </c>
      <c r="J82" s="35">
        <f>E82*I82</f>
        <v>3.3538134571133855</v>
      </c>
      <c r="K82" s="39">
        <f>G82*J82</f>
        <v>42268.111</v>
      </c>
      <c r="L82" s="67">
        <f>K83/G83</f>
        <v>3.3538134571133855</v>
      </c>
    </row>
    <row r="83" spans="1:12" ht="12.75">
      <c r="A83" s="71"/>
      <c r="B83" s="66"/>
      <c r="C83" s="34"/>
      <c r="D83" s="34"/>
      <c r="E83" s="35"/>
      <c r="F83" s="40">
        <f>SUM(F82)</f>
        <v>42268.111</v>
      </c>
      <c r="G83" s="40">
        <f>SUM(G82)</f>
        <v>12603</v>
      </c>
      <c r="H83" s="41">
        <f>SUM(H82:H82)</f>
        <v>1</v>
      </c>
      <c r="I83" s="42"/>
      <c r="J83" s="43"/>
      <c r="K83" s="44">
        <f>SUM(K82:K82)</f>
        <v>42268.111</v>
      </c>
      <c r="L83" s="67"/>
    </row>
    <row r="84" spans="1:12" ht="12.75">
      <c r="A84" s="71"/>
      <c r="B84" s="45"/>
      <c r="C84" s="46"/>
      <c r="D84" s="46"/>
      <c r="E84" s="47"/>
      <c r="F84" s="48"/>
      <c r="G84" s="48"/>
      <c r="H84" s="49" t="s">
        <v>103</v>
      </c>
      <c r="I84" s="50"/>
      <c r="J84" s="47"/>
      <c r="K84" s="51"/>
      <c r="L84" s="52"/>
    </row>
    <row r="85" spans="1:12" ht="12.75">
      <c r="A85" s="71"/>
      <c r="B85" s="66" t="s">
        <v>104</v>
      </c>
      <c r="C85" s="34" t="s">
        <v>7</v>
      </c>
      <c r="D85" s="34" t="s">
        <v>8</v>
      </c>
      <c r="E85" s="35">
        <v>1</v>
      </c>
      <c r="F85" s="36">
        <v>3876</v>
      </c>
      <c r="G85" s="36">
        <v>1381</v>
      </c>
      <c r="H85" s="37">
        <f>G85/G86</f>
        <v>1</v>
      </c>
      <c r="I85" s="38">
        <f>F85/G85</f>
        <v>2.8066618392469227</v>
      </c>
      <c r="J85" s="35">
        <f>E85*I85</f>
        <v>2.8066618392469227</v>
      </c>
      <c r="K85" s="39">
        <f>G85*J85</f>
        <v>3876.0000000000005</v>
      </c>
      <c r="L85" s="67">
        <f>K86/G86</f>
        <v>2.8066618392469227</v>
      </c>
    </row>
    <row r="86" spans="1:12" ht="12.75">
      <c r="A86" s="71"/>
      <c r="B86" s="66"/>
      <c r="C86" s="34"/>
      <c r="D86" s="34"/>
      <c r="E86" s="35"/>
      <c r="F86" s="40">
        <f>SUM(F85)</f>
        <v>3876</v>
      </c>
      <c r="G86" s="40">
        <f>SUM(G85)</f>
        <v>1381</v>
      </c>
      <c r="H86" s="41">
        <f>SUM(H85:H85)</f>
        <v>1</v>
      </c>
      <c r="I86" s="42"/>
      <c r="J86" s="43"/>
      <c r="K86" s="44">
        <f>SUM(K85:K85)</f>
        <v>3876.0000000000005</v>
      </c>
      <c r="L86" s="67"/>
    </row>
    <row r="87" spans="1:12" ht="12.75">
      <c r="A87" s="71"/>
      <c r="B87" s="45"/>
      <c r="C87" s="46"/>
      <c r="D87" s="46"/>
      <c r="E87" s="47"/>
      <c r="F87" s="48"/>
      <c r="G87" s="48"/>
      <c r="H87" s="49" t="s">
        <v>103</v>
      </c>
      <c r="I87" s="50"/>
      <c r="J87" s="47"/>
      <c r="K87" s="51"/>
      <c r="L87" s="52"/>
    </row>
    <row r="88" spans="1:12" ht="12.75">
      <c r="A88" s="71"/>
      <c r="B88" s="66" t="s">
        <v>105</v>
      </c>
      <c r="C88" s="34" t="str">
        <f>C85</f>
        <v>500 MG    </v>
      </c>
      <c r="D88" s="34" t="str">
        <f>D85</f>
        <v>TABLET    </v>
      </c>
      <c r="E88" s="35">
        <f>(E79*(F79/F88))+(E82*(F82/F88))+(E85*(F85/F88))</f>
        <v>1</v>
      </c>
      <c r="F88" s="36">
        <f>F79+F82+F85</f>
        <v>52829.111</v>
      </c>
      <c r="G88" s="36">
        <f>G79+G82+G85</f>
        <v>16009.893184939678</v>
      </c>
      <c r="H88" s="37">
        <f>G88/G89</f>
        <v>1</v>
      </c>
      <c r="I88" s="38">
        <f>F88/G88</f>
        <v>3.2997791046910754</v>
      </c>
      <c r="J88" s="35">
        <f>E88*I88</f>
        <v>3.2997791046910754</v>
      </c>
      <c r="K88" s="39">
        <f>G88*J88</f>
        <v>52829.111</v>
      </c>
      <c r="L88" s="67">
        <f>K89/G89</f>
        <v>3.2997791046910754</v>
      </c>
    </row>
    <row r="89" spans="1:12" ht="13.5" thickBot="1">
      <c r="A89" s="72"/>
      <c r="B89" s="68"/>
      <c r="C89" s="53"/>
      <c r="D89" s="53"/>
      <c r="E89" s="54"/>
      <c r="F89" s="55">
        <f>SUM(F88:F88)</f>
        <v>52829.111</v>
      </c>
      <c r="G89" s="55">
        <f>SUM(G88:G88)</f>
        <v>16009.893184939678</v>
      </c>
      <c r="H89" s="56">
        <f>SUM(H88:H88)</f>
        <v>1</v>
      </c>
      <c r="I89" s="57" t="s">
        <v>103</v>
      </c>
      <c r="J89" s="58"/>
      <c r="K89" s="59">
        <f>SUM(K88:K88)</f>
        <v>52829.111</v>
      </c>
      <c r="L89" s="69"/>
    </row>
    <row r="90" spans="1:12" ht="14.25" thickBot="1" thickTop="1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2"/>
    </row>
    <row r="91" spans="1:12" ht="13.5" thickTop="1">
      <c r="A91" s="70" t="s">
        <v>6</v>
      </c>
      <c r="B91" s="73" t="s">
        <v>4</v>
      </c>
      <c r="C91" s="28" t="s">
        <v>30</v>
      </c>
      <c r="D91" s="28" t="s">
        <v>31</v>
      </c>
      <c r="E91" s="29">
        <v>1</v>
      </c>
      <c r="F91" s="30">
        <v>0.0001</v>
      </c>
      <c r="G91" s="30">
        <v>0.0001</v>
      </c>
      <c r="H91" s="31">
        <f>G91/G92</f>
        <v>1</v>
      </c>
      <c r="I91" s="32">
        <f>F91/G91</f>
        <v>1</v>
      </c>
      <c r="J91" s="29">
        <f>E91*I91</f>
        <v>1</v>
      </c>
      <c r="K91" s="33">
        <f>G91*J91</f>
        <v>0.0001</v>
      </c>
      <c r="L91" s="74">
        <f>K92/G92</f>
        <v>1</v>
      </c>
    </row>
    <row r="92" spans="1:12" ht="12.75">
      <c r="A92" s="71"/>
      <c r="B92" s="66"/>
      <c r="C92" s="34"/>
      <c r="D92" s="34"/>
      <c r="E92" s="35"/>
      <c r="F92" s="40">
        <f>SUM(F91)</f>
        <v>0.0001</v>
      </c>
      <c r="G92" s="40">
        <f>SUM(G91:G91)</f>
        <v>0.0001</v>
      </c>
      <c r="H92" s="41">
        <f>SUM(H91:H91)</f>
        <v>1</v>
      </c>
      <c r="I92" s="42"/>
      <c r="J92" s="43"/>
      <c r="K92" s="44">
        <f>SUM(K91:K91)</f>
        <v>0.0001</v>
      </c>
      <c r="L92" s="67"/>
    </row>
    <row r="93" spans="1:12" ht="12.75">
      <c r="A93" s="71"/>
      <c r="B93" s="45"/>
      <c r="C93" s="46"/>
      <c r="D93" s="46"/>
      <c r="E93" s="47"/>
      <c r="F93" s="48"/>
      <c r="G93" s="48"/>
      <c r="H93" s="49" t="s">
        <v>103</v>
      </c>
      <c r="I93" s="50"/>
      <c r="J93" s="47"/>
      <c r="K93" s="51"/>
      <c r="L93" s="52"/>
    </row>
    <row r="94" spans="1:12" ht="12.75">
      <c r="A94" s="71"/>
      <c r="B94" s="66" t="s">
        <v>29</v>
      </c>
      <c r="C94" s="34" t="s">
        <v>30</v>
      </c>
      <c r="D94" s="34" t="s">
        <v>31</v>
      </c>
      <c r="E94" s="35">
        <v>1</v>
      </c>
      <c r="F94" s="36">
        <v>45</v>
      </c>
      <c r="G94" s="36">
        <v>8</v>
      </c>
      <c r="H94" s="37">
        <f>G94/G95</f>
        <v>1</v>
      </c>
      <c r="I94" s="38">
        <f>F94/G94</f>
        <v>5.625</v>
      </c>
      <c r="J94" s="35">
        <f>E94*I94</f>
        <v>5.625</v>
      </c>
      <c r="K94" s="39">
        <f>G94*J94</f>
        <v>45</v>
      </c>
      <c r="L94" s="67">
        <f>K95/G95</f>
        <v>5.625</v>
      </c>
    </row>
    <row r="95" spans="1:12" ht="12.75">
      <c r="A95" s="71"/>
      <c r="B95" s="66"/>
      <c r="C95" s="34"/>
      <c r="D95" s="34"/>
      <c r="E95" s="35"/>
      <c r="F95" s="40">
        <f>SUM(F94)</f>
        <v>45</v>
      </c>
      <c r="G95" s="40">
        <f>SUM(G94)</f>
        <v>8</v>
      </c>
      <c r="H95" s="41">
        <f>SUM(H94:H94)</f>
        <v>1</v>
      </c>
      <c r="I95" s="42"/>
      <c r="J95" s="43"/>
      <c r="K95" s="44">
        <f>SUM(K94:K94)</f>
        <v>45</v>
      </c>
      <c r="L95" s="67"/>
    </row>
    <row r="96" spans="1:12" ht="12.75">
      <c r="A96" s="71"/>
      <c r="B96" s="45"/>
      <c r="C96" s="46"/>
      <c r="D96" s="46"/>
      <c r="E96" s="47"/>
      <c r="F96" s="48"/>
      <c r="G96" s="48"/>
      <c r="H96" s="49" t="s">
        <v>103</v>
      </c>
      <c r="I96" s="50"/>
      <c r="J96" s="47"/>
      <c r="K96" s="51"/>
      <c r="L96" s="52"/>
    </row>
    <row r="97" spans="1:12" ht="12.75">
      <c r="A97" s="71"/>
      <c r="B97" s="66" t="s">
        <v>104</v>
      </c>
      <c r="C97" s="34" t="s">
        <v>30</v>
      </c>
      <c r="D97" s="34" t="s">
        <v>31</v>
      </c>
      <c r="E97" s="35">
        <v>1</v>
      </c>
      <c r="F97" s="36">
        <v>0.0001</v>
      </c>
      <c r="G97" s="36">
        <v>0.0001</v>
      </c>
      <c r="H97" s="37">
        <f>G97/G98</f>
        <v>1</v>
      </c>
      <c r="I97" s="38">
        <f>F97/G97</f>
        <v>1</v>
      </c>
      <c r="J97" s="35">
        <f>E97*I97</f>
        <v>1</v>
      </c>
      <c r="K97" s="39">
        <f>G97*J97</f>
        <v>0.0001</v>
      </c>
      <c r="L97" s="67">
        <f>K98/G98</f>
        <v>1</v>
      </c>
    </row>
    <row r="98" spans="1:12" ht="12.75">
      <c r="A98" s="71"/>
      <c r="B98" s="66"/>
      <c r="C98" s="34"/>
      <c r="D98" s="34"/>
      <c r="E98" s="35"/>
      <c r="F98" s="40">
        <f>SUM(F97)</f>
        <v>0.0001</v>
      </c>
      <c r="G98" s="40">
        <f>SUM(G97)</f>
        <v>0.0001</v>
      </c>
      <c r="H98" s="41">
        <f>SUM(H97:H97)</f>
        <v>1</v>
      </c>
      <c r="I98" s="42"/>
      <c r="J98" s="43"/>
      <c r="K98" s="44">
        <f>SUM(K97:K97)</f>
        <v>0.0001</v>
      </c>
      <c r="L98" s="67"/>
    </row>
    <row r="99" spans="1:12" ht="12.75">
      <c r="A99" s="71"/>
      <c r="B99" s="45"/>
      <c r="C99" s="46"/>
      <c r="D99" s="46"/>
      <c r="E99" s="47"/>
      <c r="F99" s="48"/>
      <c r="G99" s="48"/>
      <c r="H99" s="49" t="s">
        <v>103</v>
      </c>
      <c r="I99" s="50"/>
      <c r="J99" s="47"/>
      <c r="K99" s="51"/>
      <c r="L99" s="52"/>
    </row>
    <row r="100" spans="1:12" ht="12.75">
      <c r="A100" s="71"/>
      <c r="B100" s="66" t="s">
        <v>105</v>
      </c>
      <c r="C100" s="34" t="str">
        <f>C97</f>
        <v>125 MG/5ML</v>
      </c>
      <c r="D100" s="34" t="str">
        <f>D97</f>
        <v>SOLUTION  </v>
      </c>
      <c r="E100" s="35">
        <f>(E91*(F91/F100))+(E94*(F94/F100))+(E97*(F97/F100))</f>
        <v>0.9999999999999998</v>
      </c>
      <c r="F100" s="36">
        <f>F91+F94+F97</f>
        <v>45.00020000000001</v>
      </c>
      <c r="G100" s="36">
        <f>G91+G94+G97</f>
        <v>8.0002</v>
      </c>
      <c r="H100" s="37">
        <f>G100/G101</f>
        <v>1</v>
      </c>
      <c r="I100" s="38">
        <f>F100/G100</f>
        <v>5.624884377890554</v>
      </c>
      <c r="J100" s="35">
        <f>E100*I100</f>
        <v>5.624884377890553</v>
      </c>
      <c r="K100" s="39">
        <f>G100*J100</f>
        <v>45.0002</v>
      </c>
      <c r="L100" s="67">
        <f>K101/G101</f>
        <v>5.624884377890553</v>
      </c>
    </row>
    <row r="101" spans="1:12" ht="13.5" thickBot="1">
      <c r="A101" s="72"/>
      <c r="B101" s="68"/>
      <c r="C101" s="53"/>
      <c r="D101" s="53"/>
      <c r="E101" s="54"/>
      <c r="F101" s="55">
        <f>SUM(F100:F100)</f>
        <v>45.00020000000001</v>
      </c>
      <c r="G101" s="55">
        <f>SUM(G100:G100)</f>
        <v>8.0002</v>
      </c>
      <c r="H101" s="56">
        <f>SUM(H100:H100)</f>
        <v>1</v>
      </c>
      <c r="I101" s="57" t="s">
        <v>103</v>
      </c>
      <c r="J101" s="58"/>
      <c r="K101" s="59">
        <f>SUM(K100:K100)</f>
        <v>45.0002</v>
      </c>
      <c r="L101" s="69"/>
    </row>
    <row r="102" spans="1:12" ht="14.25" thickBot="1" thickTop="1">
      <c r="A102" s="63"/>
      <c r="B102" s="64"/>
      <c r="C102" s="65"/>
      <c r="D102" s="65"/>
      <c r="E102" s="61"/>
      <c r="F102" s="61"/>
      <c r="G102" s="61"/>
      <c r="H102" s="61"/>
      <c r="I102" s="61"/>
      <c r="J102" s="61"/>
      <c r="K102" s="61"/>
      <c r="L102" s="62"/>
    </row>
    <row r="103" spans="1:12" ht="13.5" thickTop="1">
      <c r="A103" s="70" t="s">
        <v>20</v>
      </c>
      <c r="B103" s="73" t="s">
        <v>4</v>
      </c>
      <c r="C103" s="28" t="s">
        <v>7</v>
      </c>
      <c r="D103" s="28" t="s">
        <v>8</v>
      </c>
      <c r="E103" s="29">
        <v>1</v>
      </c>
      <c r="F103" s="30">
        <v>747</v>
      </c>
      <c r="G103" s="30">
        <f>F103/I103</f>
        <v>403.0699461952344</v>
      </c>
      <c r="H103" s="31">
        <f>G103/G104</f>
        <v>1</v>
      </c>
      <c r="I103" s="32">
        <f>(F106+F109)/(G106+G109)</f>
        <v>1.8532763532763532</v>
      </c>
      <c r="J103" s="29">
        <f>E103*I103</f>
        <v>1.8532763532763532</v>
      </c>
      <c r="K103" s="33">
        <f>G103*J103</f>
        <v>747</v>
      </c>
      <c r="L103" s="74">
        <f>K104/G104</f>
        <v>1.8532763532763534</v>
      </c>
    </row>
    <row r="104" spans="1:12" ht="12.75">
      <c r="A104" s="71"/>
      <c r="B104" s="66"/>
      <c r="C104" s="34"/>
      <c r="D104" s="34"/>
      <c r="E104" s="35"/>
      <c r="F104" s="40">
        <f>SUM(F103)</f>
        <v>747</v>
      </c>
      <c r="G104" s="40">
        <f>SUM(G103:G103)</f>
        <v>403.0699461952344</v>
      </c>
      <c r="H104" s="41">
        <f>SUM(H103:H103)</f>
        <v>1</v>
      </c>
      <c r="I104" s="42"/>
      <c r="J104" s="43"/>
      <c r="K104" s="44">
        <f>SUM(K103:K103)</f>
        <v>747</v>
      </c>
      <c r="L104" s="67"/>
    </row>
    <row r="105" spans="1:12" ht="12.75">
      <c r="A105" s="71"/>
      <c r="B105" s="45"/>
      <c r="C105" s="46"/>
      <c r="D105" s="46"/>
      <c r="E105" s="47"/>
      <c r="F105" s="48"/>
      <c r="G105" s="48"/>
      <c r="H105" s="49" t="s">
        <v>103</v>
      </c>
      <c r="I105" s="50"/>
      <c r="J105" s="47"/>
      <c r="K105" s="51"/>
      <c r="L105" s="52"/>
    </row>
    <row r="106" spans="1:12" ht="12.75">
      <c r="A106" s="71"/>
      <c r="B106" s="66" t="s">
        <v>29</v>
      </c>
      <c r="C106" s="34" t="s">
        <v>7</v>
      </c>
      <c r="D106" s="34" t="s">
        <v>8</v>
      </c>
      <c r="E106" s="35">
        <v>1</v>
      </c>
      <c r="F106" s="36">
        <v>10285</v>
      </c>
      <c r="G106" s="36">
        <v>5487</v>
      </c>
      <c r="H106" s="37">
        <f>G106/G107</f>
        <v>1</v>
      </c>
      <c r="I106" s="38">
        <f>F106/G106</f>
        <v>1.874430472024786</v>
      </c>
      <c r="J106" s="35">
        <f>E106*I106</f>
        <v>1.874430472024786</v>
      </c>
      <c r="K106" s="39">
        <f>G106*J106</f>
        <v>10285</v>
      </c>
      <c r="L106" s="67">
        <f>K107/G107</f>
        <v>1.874430472024786</v>
      </c>
    </row>
    <row r="107" spans="1:12" ht="12.75">
      <c r="A107" s="71"/>
      <c r="B107" s="66"/>
      <c r="C107" s="34"/>
      <c r="D107" s="34"/>
      <c r="E107" s="35"/>
      <c r="F107" s="40">
        <f>SUM(F106)</f>
        <v>10285</v>
      </c>
      <c r="G107" s="40">
        <f>SUM(G106)</f>
        <v>5487</v>
      </c>
      <c r="H107" s="41">
        <f>SUM(H106:H106)</f>
        <v>1</v>
      </c>
      <c r="I107" s="42"/>
      <c r="J107" s="43"/>
      <c r="K107" s="44">
        <f>SUM(K106:K106)</f>
        <v>10285</v>
      </c>
      <c r="L107" s="67"/>
    </row>
    <row r="108" spans="1:12" ht="12.75">
      <c r="A108" s="71"/>
      <c r="B108" s="45"/>
      <c r="C108" s="46"/>
      <c r="D108" s="46"/>
      <c r="E108" s="47"/>
      <c r="F108" s="48"/>
      <c r="G108" s="48"/>
      <c r="H108" s="49" t="s">
        <v>103</v>
      </c>
      <c r="I108" s="50"/>
      <c r="J108" s="47"/>
      <c r="K108" s="51"/>
      <c r="L108" s="52"/>
    </row>
    <row r="109" spans="1:12" ht="12.75">
      <c r="A109" s="71"/>
      <c r="B109" s="66" t="s">
        <v>104</v>
      </c>
      <c r="C109" s="34" t="s">
        <v>7</v>
      </c>
      <c r="D109" s="34" t="s">
        <v>8</v>
      </c>
      <c r="E109" s="35">
        <v>1</v>
      </c>
      <c r="F109" s="36">
        <v>1424</v>
      </c>
      <c r="G109" s="36">
        <v>831</v>
      </c>
      <c r="H109" s="37">
        <f>G109/G110</f>
        <v>1</v>
      </c>
      <c r="I109" s="38">
        <f>F109/G109</f>
        <v>1.713598074608905</v>
      </c>
      <c r="J109" s="35">
        <f>E109*I109</f>
        <v>1.713598074608905</v>
      </c>
      <c r="K109" s="39">
        <f>G109*J109</f>
        <v>1424</v>
      </c>
      <c r="L109" s="67">
        <f>K110/G110</f>
        <v>1.713598074608905</v>
      </c>
    </row>
    <row r="110" spans="1:12" ht="12.75">
      <c r="A110" s="71"/>
      <c r="B110" s="66"/>
      <c r="C110" s="34"/>
      <c r="D110" s="34"/>
      <c r="E110" s="35"/>
      <c r="F110" s="40">
        <f>SUM(F109)</f>
        <v>1424</v>
      </c>
      <c r="G110" s="40">
        <f>SUM(G109)</f>
        <v>831</v>
      </c>
      <c r="H110" s="41">
        <f>SUM(H109:H109)</f>
        <v>1</v>
      </c>
      <c r="I110" s="42"/>
      <c r="J110" s="43"/>
      <c r="K110" s="44">
        <f>SUM(K109:K109)</f>
        <v>1424</v>
      </c>
      <c r="L110" s="67"/>
    </row>
    <row r="111" spans="1:12" ht="12.75">
      <c r="A111" s="71"/>
      <c r="B111" s="45"/>
      <c r="C111" s="46"/>
      <c r="D111" s="46"/>
      <c r="E111" s="47"/>
      <c r="F111" s="48"/>
      <c r="G111" s="48"/>
      <c r="H111" s="49" t="s">
        <v>103</v>
      </c>
      <c r="I111" s="50"/>
      <c r="J111" s="47"/>
      <c r="K111" s="51"/>
      <c r="L111" s="52"/>
    </row>
    <row r="112" spans="1:12" ht="12.75">
      <c r="A112" s="71"/>
      <c r="B112" s="66" t="s">
        <v>105</v>
      </c>
      <c r="C112" s="34" t="str">
        <f>C109</f>
        <v>500 MG    </v>
      </c>
      <c r="D112" s="34" t="str">
        <f>D109</f>
        <v>TABLET    </v>
      </c>
      <c r="E112" s="35">
        <f>(E103*(F103/F112))+(E106*(F106/F112))+(E109*(F109/F112))</f>
        <v>1</v>
      </c>
      <c r="F112" s="36">
        <f>F103+F106+F109</f>
        <v>12456</v>
      </c>
      <c r="G112" s="36">
        <f>G103+G106+G109</f>
        <v>6721.0699461952345</v>
      </c>
      <c r="H112" s="37">
        <f>G112/G113</f>
        <v>1</v>
      </c>
      <c r="I112" s="38">
        <f>F112/G112</f>
        <v>1.8532763532763532</v>
      </c>
      <c r="J112" s="35">
        <f>E112*I112</f>
        <v>1.8532763532763532</v>
      </c>
      <c r="K112" s="39">
        <f>G112*J112</f>
        <v>12456</v>
      </c>
      <c r="L112" s="67">
        <f>K113/G113</f>
        <v>1.8532763532763532</v>
      </c>
    </row>
    <row r="113" spans="1:12" ht="13.5" thickBot="1">
      <c r="A113" s="72"/>
      <c r="B113" s="68"/>
      <c r="C113" s="53"/>
      <c r="D113" s="53"/>
      <c r="E113" s="54"/>
      <c r="F113" s="55">
        <f>SUM(F112:F112)</f>
        <v>12456</v>
      </c>
      <c r="G113" s="55">
        <f>SUM(G112:G112)</f>
        <v>6721.0699461952345</v>
      </c>
      <c r="H113" s="56">
        <f>SUM(H112:H112)</f>
        <v>1</v>
      </c>
      <c r="I113" s="57" t="s">
        <v>103</v>
      </c>
      <c r="J113" s="58"/>
      <c r="K113" s="59">
        <f>SUM(K112:K112)</f>
        <v>12456</v>
      </c>
      <c r="L113" s="69"/>
    </row>
    <row r="114" spans="1:12" ht="14.25" thickBot="1" thickTop="1">
      <c r="A114" s="60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2"/>
    </row>
    <row r="115" spans="1:12" ht="13.5" thickTop="1">
      <c r="A115" s="70" t="s">
        <v>20</v>
      </c>
      <c r="B115" s="73" t="s">
        <v>4</v>
      </c>
      <c r="C115" s="28" t="s">
        <v>21</v>
      </c>
      <c r="D115" s="28" t="s">
        <v>22</v>
      </c>
      <c r="E115" s="29">
        <v>1</v>
      </c>
      <c r="F115" s="30">
        <v>2790</v>
      </c>
      <c r="G115" s="30">
        <v>192</v>
      </c>
      <c r="H115" s="31">
        <f>G115/G116</f>
        <v>1</v>
      </c>
      <c r="I115" s="32">
        <f>F115/G115</f>
        <v>14.53125</v>
      </c>
      <c r="J115" s="29">
        <f>E115*I115</f>
        <v>14.53125</v>
      </c>
      <c r="K115" s="33">
        <f>G115*J115</f>
        <v>2790</v>
      </c>
      <c r="L115" s="74">
        <f>K116/G116</f>
        <v>14.53125</v>
      </c>
    </row>
    <row r="116" spans="1:12" ht="12.75">
      <c r="A116" s="71"/>
      <c r="B116" s="66"/>
      <c r="C116" s="34"/>
      <c r="D116" s="34"/>
      <c r="E116" s="35"/>
      <c r="F116" s="40">
        <f>SUM(F115)</f>
        <v>2790</v>
      </c>
      <c r="G116" s="40">
        <f>SUM(G115:G115)</f>
        <v>192</v>
      </c>
      <c r="H116" s="41">
        <f>SUM(H115:H115)</f>
        <v>1</v>
      </c>
      <c r="I116" s="42"/>
      <c r="J116" s="43"/>
      <c r="K116" s="44">
        <f>SUM(K115:K115)</f>
        <v>2790</v>
      </c>
      <c r="L116" s="67"/>
    </row>
    <row r="117" spans="1:12" ht="12.75">
      <c r="A117" s="71"/>
      <c r="B117" s="45"/>
      <c r="C117" s="46"/>
      <c r="D117" s="46"/>
      <c r="E117" s="47"/>
      <c r="F117" s="48"/>
      <c r="G117" s="48"/>
      <c r="H117" s="49" t="s">
        <v>103</v>
      </c>
      <c r="I117" s="50"/>
      <c r="J117" s="47"/>
      <c r="K117" s="51"/>
      <c r="L117" s="52"/>
    </row>
    <row r="118" spans="1:12" ht="12.75">
      <c r="A118" s="71"/>
      <c r="B118" s="66" t="s">
        <v>29</v>
      </c>
      <c r="C118" s="34" t="s">
        <v>21</v>
      </c>
      <c r="D118" s="34" t="s">
        <v>22</v>
      </c>
      <c r="E118" s="35">
        <v>1</v>
      </c>
      <c r="F118" s="36">
        <v>20140</v>
      </c>
      <c r="G118" s="36">
        <v>1203</v>
      </c>
      <c r="H118" s="37">
        <f>G118/G119</f>
        <v>1</v>
      </c>
      <c r="I118" s="38">
        <f>F118/G118</f>
        <v>16.741479634247714</v>
      </c>
      <c r="J118" s="35">
        <f>E118*I118</f>
        <v>16.741479634247714</v>
      </c>
      <c r="K118" s="39">
        <f>G118*J118</f>
        <v>20140</v>
      </c>
      <c r="L118" s="67">
        <f>K119/G119</f>
        <v>16.741479634247714</v>
      </c>
    </row>
    <row r="119" spans="1:12" ht="12.75">
      <c r="A119" s="71"/>
      <c r="B119" s="66"/>
      <c r="C119" s="34"/>
      <c r="D119" s="34"/>
      <c r="E119" s="35"/>
      <c r="F119" s="40">
        <f>SUM(F118)</f>
        <v>20140</v>
      </c>
      <c r="G119" s="40">
        <f>SUM(G118)</f>
        <v>1203</v>
      </c>
      <c r="H119" s="41">
        <f>SUM(H118:H118)</f>
        <v>1</v>
      </c>
      <c r="I119" s="42"/>
      <c r="J119" s="43"/>
      <c r="K119" s="44">
        <f>SUM(K118:K118)</f>
        <v>20140</v>
      </c>
      <c r="L119" s="67"/>
    </row>
    <row r="120" spans="1:12" ht="12.75">
      <c r="A120" s="71"/>
      <c r="B120" s="45"/>
      <c r="C120" s="46"/>
      <c r="D120" s="46"/>
      <c r="E120" s="47"/>
      <c r="F120" s="48"/>
      <c r="G120" s="48"/>
      <c r="H120" s="49" t="s">
        <v>103</v>
      </c>
      <c r="I120" s="50"/>
      <c r="J120" s="47"/>
      <c r="K120" s="51"/>
      <c r="L120" s="52"/>
    </row>
    <row r="121" spans="1:12" ht="12.75">
      <c r="A121" s="71"/>
      <c r="B121" s="66" t="s">
        <v>104</v>
      </c>
      <c r="C121" s="34" t="s">
        <v>21</v>
      </c>
      <c r="D121" s="34" t="s">
        <v>22</v>
      </c>
      <c r="E121" s="35">
        <v>1</v>
      </c>
      <c r="F121" s="36">
        <v>0.0001</v>
      </c>
      <c r="G121" s="36">
        <v>0.0001</v>
      </c>
      <c r="H121" s="37">
        <f>G121/G122</f>
        <v>1</v>
      </c>
      <c r="I121" s="38">
        <f>F121/G121</f>
        <v>1</v>
      </c>
      <c r="J121" s="35">
        <f>E121*I121</f>
        <v>1</v>
      </c>
      <c r="K121" s="39">
        <f>G121*J121</f>
        <v>0.0001</v>
      </c>
      <c r="L121" s="67">
        <f>K122/G122</f>
        <v>1</v>
      </c>
    </row>
    <row r="122" spans="1:12" ht="12.75">
      <c r="A122" s="71"/>
      <c r="B122" s="66"/>
      <c r="C122" s="34"/>
      <c r="D122" s="34"/>
      <c r="E122" s="35"/>
      <c r="F122" s="40">
        <f>SUM(F121)</f>
        <v>0.0001</v>
      </c>
      <c r="G122" s="40">
        <f>SUM(G121)</f>
        <v>0.0001</v>
      </c>
      <c r="H122" s="41">
        <f>SUM(H121:H121)</f>
        <v>1</v>
      </c>
      <c r="I122" s="42"/>
      <c r="J122" s="43"/>
      <c r="K122" s="44">
        <f>SUM(K121:K121)</f>
        <v>0.0001</v>
      </c>
      <c r="L122" s="67"/>
    </row>
    <row r="123" spans="1:12" ht="12.75">
      <c r="A123" s="71"/>
      <c r="B123" s="45"/>
      <c r="C123" s="46"/>
      <c r="D123" s="46"/>
      <c r="E123" s="47"/>
      <c r="F123" s="48"/>
      <c r="G123" s="48"/>
      <c r="H123" s="49" t="s">
        <v>103</v>
      </c>
      <c r="I123" s="50"/>
      <c r="J123" s="47"/>
      <c r="K123" s="51"/>
      <c r="L123" s="52"/>
    </row>
    <row r="124" spans="1:12" ht="12.75">
      <c r="A124" s="71"/>
      <c r="B124" s="66" t="s">
        <v>105</v>
      </c>
      <c r="C124" s="34" t="str">
        <f>C121</f>
        <v>100 MG/5ML</v>
      </c>
      <c r="D124" s="34" t="str">
        <f>D121</f>
        <v>SUSP RECON</v>
      </c>
      <c r="E124" s="35">
        <f>(E115*(F115/F124))+(E118*(F118/F124))+(E121*(F121/F124))</f>
        <v>0.9999999999999999</v>
      </c>
      <c r="F124" s="36">
        <f>F115+F118+F121</f>
        <v>22930.0001</v>
      </c>
      <c r="G124" s="36">
        <f>G115+G118+G121</f>
        <v>1395.0001</v>
      </c>
      <c r="H124" s="37">
        <f>G124/G125</f>
        <v>1</v>
      </c>
      <c r="I124" s="38">
        <f>F124/G124</f>
        <v>16.437274879048395</v>
      </c>
      <c r="J124" s="35">
        <f>E124*I124</f>
        <v>16.437274879048392</v>
      </c>
      <c r="K124" s="39">
        <f>G124*J124</f>
        <v>22930.000099999994</v>
      </c>
      <c r="L124" s="67">
        <f>K125/G125</f>
        <v>16.437274879048392</v>
      </c>
    </row>
    <row r="125" spans="1:12" ht="13.5" thickBot="1">
      <c r="A125" s="72"/>
      <c r="B125" s="68"/>
      <c r="C125" s="53"/>
      <c r="D125" s="53"/>
      <c r="E125" s="54"/>
      <c r="F125" s="55">
        <f>SUM(F124:F124)</f>
        <v>22930.0001</v>
      </c>
      <c r="G125" s="55">
        <f>SUM(G124:G124)</f>
        <v>1395.0001</v>
      </c>
      <c r="H125" s="56">
        <f>SUM(H124:H124)</f>
        <v>1</v>
      </c>
      <c r="I125" s="57" t="s">
        <v>103</v>
      </c>
      <c r="J125" s="58"/>
      <c r="K125" s="59">
        <f>SUM(K124:K124)</f>
        <v>22930.000099999994</v>
      </c>
      <c r="L125" s="69"/>
    </row>
    <row r="126" spans="1:12" ht="14.25" thickBot="1" thickTop="1">
      <c r="A126" s="63"/>
      <c r="B126" s="64"/>
      <c r="C126" s="65"/>
      <c r="D126" s="65"/>
      <c r="E126" s="61"/>
      <c r="F126" s="61"/>
      <c r="G126" s="61"/>
      <c r="H126" s="61"/>
      <c r="I126" s="61"/>
      <c r="J126" s="61"/>
      <c r="K126" s="61"/>
      <c r="L126" s="62"/>
    </row>
    <row r="127" spans="1:12" ht="13.5" thickTop="1">
      <c r="A127" s="70" t="s">
        <v>28</v>
      </c>
      <c r="B127" s="73" t="s">
        <v>4</v>
      </c>
      <c r="C127" s="28" t="s">
        <v>25</v>
      </c>
      <c r="D127" s="28" t="s">
        <v>8</v>
      </c>
      <c r="E127" s="29">
        <v>1</v>
      </c>
      <c r="F127" s="30">
        <v>79</v>
      </c>
      <c r="G127" s="30">
        <f>F127/I127</f>
        <v>41.18349779550704</v>
      </c>
      <c r="H127" s="31">
        <f>G127/G128</f>
        <v>1</v>
      </c>
      <c r="I127" s="32">
        <f>(F130+F133)/(G130+G133)</f>
        <v>1.918244059605316</v>
      </c>
      <c r="J127" s="29">
        <f>E127*I127</f>
        <v>1.918244059605316</v>
      </c>
      <c r="K127" s="33">
        <f>G127*J127</f>
        <v>79</v>
      </c>
      <c r="L127" s="74">
        <f>K128/G128</f>
        <v>1.918244059605316</v>
      </c>
    </row>
    <row r="128" spans="1:12" ht="12.75">
      <c r="A128" s="71"/>
      <c r="B128" s="66"/>
      <c r="C128" s="34"/>
      <c r="D128" s="34"/>
      <c r="E128" s="35"/>
      <c r="F128" s="40">
        <f>SUM(F127)</f>
        <v>79</v>
      </c>
      <c r="G128" s="40">
        <f>SUM(G127:G127)</f>
        <v>41.18349779550704</v>
      </c>
      <c r="H128" s="41">
        <f>SUM(H127:H127)</f>
        <v>1</v>
      </c>
      <c r="I128" s="42"/>
      <c r="J128" s="43"/>
      <c r="K128" s="44">
        <f>SUM(K127:K127)</f>
        <v>79</v>
      </c>
      <c r="L128" s="67"/>
    </row>
    <row r="129" spans="1:12" ht="12.75">
      <c r="A129" s="71"/>
      <c r="B129" s="45"/>
      <c r="C129" s="46"/>
      <c r="D129" s="46"/>
      <c r="E129" s="47"/>
      <c r="F129" s="48"/>
      <c r="G129" s="48"/>
      <c r="H129" s="49" t="s">
        <v>103</v>
      </c>
      <c r="I129" s="50"/>
      <c r="J129" s="47"/>
      <c r="K129" s="51"/>
      <c r="L129" s="52"/>
    </row>
    <row r="130" spans="1:12" ht="12.75">
      <c r="A130" s="71"/>
      <c r="B130" s="66" t="s">
        <v>29</v>
      </c>
      <c r="C130" s="34" t="s">
        <v>25</v>
      </c>
      <c r="D130" s="34" t="s">
        <v>8</v>
      </c>
      <c r="E130" s="35">
        <v>1</v>
      </c>
      <c r="F130" s="36">
        <v>9286</v>
      </c>
      <c r="G130" s="36">
        <v>4756</v>
      </c>
      <c r="H130" s="37">
        <f>G130/G131</f>
        <v>1</v>
      </c>
      <c r="I130" s="38">
        <f>F130/G130</f>
        <v>1.9524810765349032</v>
      </c>
      <c r="J130" s="35">
        <f>E130*I130</f>
        <v>1.9524810765349032</v>
      </c>
      <c r="K130" s="39">
        <f>G130*J130</f>
        <v>9286</v>
      </c>
      <c r="L130" s="67">
        <f>K131/G131</f>
        <v>1.9524810765349032</v>
      </c>
    </row>
    <row r="131" spans="1:12" ht="12.75">
      <c r="A131" s="71"/>
      <c r="B131" s="66"/>
      <c r="C131" s="34"/>
      <c r="D131" s="34"/>
      <c r="E131" s="35"/>
      <c r="F131" s="40">
        <f>SUM(F130)</f>
        <v>9286</v>
      </c>
      <c r="G131" s="40">
        <f>SUM(G130)</f>
        <v>4756</v>
      </c>
      <c r="H131" s="41">
        <f>SUM(H130:H130)</f>
        <v>1</v>
      </c>
      <c r="I131" s="42"/>
      <c r="J131" s="43"/>
      <c r="K131" s="44">
        <f>SUM(K130:K130)</f>
        <v>9286</v>
      </c>
      <c r="L131" s="67"/>
    </row>
    <row r="132" spans="1:12" ht="12.75">
      <c r="A132" s="71"/>
      <c r="B132" s="45"/>
      <c r="C132" s="46"/>
      <c r="D132" s="46"/>
      <c r="E132" s="47"/>
      <c r="F132" s="48"/>
      <c r="G132" s="48"/>
      <c r="H132" s="49" t="s">
        <v>103</v>
      </c>
      <c r="I132" s="50"/>
      <c r="J132" s="47"/>
      <c r="K132" s="51"/>
      <c r="L132" s="52"/>
    </row>
    <row r="133" spans="1:12" ht="12.75">
      <c r="A133" s="71"/>
      <c r="B133" s="66" t="s">
        <v>104</v>
      </c>
      <c r="C133" s="34" t="s">
        <v>25</v>
      </c>
      <c r="D133" s="34" t="s">
        <v>8</v>
      </c>
      <c r="E133" s="35">
        <v>1</v>
      </c>
      <c r="F133" s="36">
        <v>240</v>
      </c>
      <c r="G133" s="36">
        <v>210</v>
      </c>
      <c r="H133" s="37">
        <f>G133/G134</f>
        <v>1</v>
      </c>
      <c r="I133" s="38">
        <f>F133/G133</f>
        <v>1.1428571428571428</v>
      </c>
      <c r="J133" s="35">
        <f>E133*I133</f>
        <v>1.1428571428571428</v>
      </c>
      <c r="K133" s="39">
        <f>G133*J133</f>
        <v>240</v>
      </c>
      <c r="L133" s="67">
        <f>K134/G134</f>
        <v>1.1428571428571428</v>
      </c>
    </row>
    <row r="134" spans="1:12" ht="12.75">
      <c r="A134" s="71"/>
      <c r="B134" s="66"/>
      <c r="C134" s="34"/>
      <c r="D134" s="34"/>
      <c r="E134" s="35"/>
      <c r="F134" s="40">
        <f>SUM(F133)</f>
        <v>240</v>
      </c>
      <c r="G134" s="40">
        <f>SUM(G133)</f>
        <v>210</v>
      </c>
      <c r="H134" s="41">
        <f>SUM(H133:H133)</f>
        <v>1</v>
      </c>
      <c r="I134" s="42"/>
      <c r="J134" s="43"/>
      <c r="K134" s="44">
        <f>SUM(K133:K133)</f>
        <v>240</v>
      </c>
      <c r="L134" s="67"/>
    </row>
    <row r="135" spans="1:12" ht="12.75">
      <c r="A135" s="71"/>
      <c r="B135" s="45"/>
      <c r="C135" s="46"/>
      <c r="D135" s="46"/>
      <c r="E135" s="47"/>
      <c r="F135" s="48"/>
      <c r="G135" s="48"/>
      <c r="H135" s="49" t="s">
        <v>103</v>
      </c>
      <c r="I135" s="50"/>
      <c r="J135" s="47"/>
      <c r="K135" s="51"/>
      <c r="L135" s="52"/>
    </row>
    <row r="136" spans="1:12" ht="12.75">
      <c r="A136" s="71"/>
      <c r="B136" s="66" t="s">
        <v>105</v>
      </c>
      <c r="C136" s="34" t="str">
        <f>C133</f>
        <v>200 MG    </v>
      </c>
      <c r="D136" s="34" t="str">
        <f>D133</f>
        <v>TABLET    </v>
      </c>
      <c r="E136" s="35">
        <f>(E127*(F127/F136))+(E130*(F130/F136))+(E133*(F133/F136))</f>
        <v>1</v>
      </c>
      <c r="F136" s="36">
        <f>F127+F130+F133</f>
        <v>9605</v>
      </c>
      <c r="G136" s="36">
        <f>G127+G130+G133</f>
        <v>5007.183497795507</v>
      </c>
      <c r="H136" s="37">
        <f>G136/G137</f>
        <v>1</v>
      </c>
      <c r="I136" s="38">
        <f>F136/G136</f>
        <v>1.9182440596053163</v>
      </c>
      <c r="J136" s="35">
        <f>E136*I136</f>
        <v>1.9182440596053163</v>
      </c>
      <c r="K136" s="39">
        <f>G136*J136</f>
        <v>9605</v>
      </c>
      <c r="L136" s="67">
        <f>K137/G137</f>
        <v>1.9182440596053163</v>
      </c>
    </row>
    <row r="137" spans="1:12" ht="13.5" thickBot="1">
      <c r="A137" s="72"/>
      <c r="B137" s="68"/>
      <c r="C137" s="53"/>
      <c r="D137" s="53"/>
      <c r="E137" s="54"/>
      <c r="F137" s="55">
        <f>SUM(F136:F136)</f>
        <v>9605</v>
      </c>
      <c r="G137" s="55">
        <f>SUM(G136:G136)</f>
        <v>5007.183497795507</v>
      </c>
      <c r="H137" s="56">
        <f>SUM(H136:H136)</f>
        <v>1</v>
      </c>
      <c r="I137" s="57" t="s">
        <v>103</v>
      </c>
      <c r="J137" s="58"/>
      <c r="K137" s="59">
        <f>SUM(K136:K136)</f>
        <v>9605</v>
      </c>
      <c r="L137" s="69"/>
    </row>
    <row r="138" ht="13.5" thickTop="1"/>
  </sheetData>
  <sheetProtection/>
  <mergeCells count="91">
    <mergeCell ref="A4:L5"/>
    <mergeCell ref="B7:B9"/>
    <mergeCell ref="L7:L9"/>
    <mergeCell ref="B11:B13"/>
    <mergeCell ref="L11:L13"/>
    <mergeCell ref="B15:B17"/>
    <mergeCell ref="L15:L17"/>
    <mergeCell ref="B19:B21"/>
    <mergeCell ref="L19:L21"/>
    <mergeCell ref="A7:A21"/>
    <mergeCell ref="B23:B24"/>
    <mergeCell ref="L23:L24"/>
    <mergeCell ref="B26:B27"/>
    <mergeCell ref="L26:L27"/>
    <mergeCell ref="B29:B30"/>
    <mergeCell ref="L29:L30"/>
    <mergeCell ref="B32:B33"/>
    <mergeCell ref="L32:L33"/>
    <mergeCell ref="A23:A33"/>
    <mergeCell ref="B35:B37"/>
    <mergeCell ref="L35:L37"/>
    <mergeCell ref="A35:A49"/>
    <mergeCell ref="L54:L55"/>
    <mergeCell ref="B57:B58"/>
    <mergeCell ref="L57:L58"/>
    <mergeCell ref="B39:B41"/>
    <mergeCell ref="L39:L41"/>
    <mergeCell ref="B43:B45"/>
    <mergeCell ref="L43:L45"/>
    <mergeCell ref="B47:B49"/>
    <mergeCell ref="L47:L49"/>
    <mergeCell ref="B60:B61"/>
    <mergeCell ref="L60:L61"/>
    <mergeCell ref="A51:A61"/>
    <mergeCell ref="B63:B65"/>
    <mergeCell ref="L63:L65"/>
    <mergeCell ref="B67:B69"/>
    <mergeCell ref="L67:L69"/>
    <mergeCell ref="B51:B52"/>
    <mergeCell ref="L51:L52"/>
    <mergeCell ref="B54:B55"/>
    <mergeCell ref="B71:B73"/>
    <mergeCell ref="L71:L73"/>
    <mergeCell ref="B75:B77"/>
    <mergeCell ref="L75:L77"/>
    <mergeCell ref="A63:A77"/>
    <mergeCell ref="B79:B80"/>
    <mergeCell ref="L79:L80"/>
    <mergeCell ref="A79:A89"/>
    <mergeCell ref="B82:B83"/>
    <mergeCell ref="L82:L83"/>
    <mergeCell ref="B85:B86"/>
    <mergeCell ref="L85:L86"/>
    <mergeCell ref="B88:B89"/>
    <mergeCell ref="L88:L89"/>
    <mergeCell ref="B100:B101"/>
    <mergeCell ref="L100:L101"/>
    <mergeCell ref="A91:A101"/>
    <mergeCell ref="B91:B92"/>
    <mergeCell ref="L91:L92"/>
    <mergeCell ref="B94:B95"/>
    <mergeCell ref="L94:L95"/>
    <mergeCell ref="B97:B98"/>
    <mergeCell ref="L97:L98"/>
    <mergeCell ref="L109:L110"/>
    <mergeCell ref="B112:B113"/>
    <mergeCell ref="L112:L113"/>
    <mergeCell ref="B103:B104"/>
    <mergeCell ref="L103:L104"/>
    <mergeCell ref="B106:B107"/>
    <mergeCell ref="L106:L107"/>
    <mergeCell ref="B130:B131"/>
    <mergeCell ref="L130:L131"/>
    <mergeCell ref="A103:A113"/>
    <mergeCell ref="B115:B116"/>
    <mergeCell ref="L115:L116"/>
    <mergeCell ref="B118:B119"/>
    <mergeCell ref="L118:L119"/>
    <mergeCell ref="B121:B122"/>
    <mergeCell ref="L121:L122"/>
    <mergeCell ref="B109:B110"/>
    <mergeCell ref="B133:B134"/>
    <mergeCell ref="L133:L134"/>
    <mergeCell ref="B136:B137"/>
    <mergeCell ref="L136:L137"/>
    <mergeCell ref="A127:A137"/>
    <mergeCell ref="B124:B125"/>
    <mergeCell ref="L124:L125"/>
    <mergeCell ref="A115:A125"/>
    <mergeCell ref="B127:B128"/>
    <mergeCell ref="L127:L128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showGridLines="0" zoomScalePageLayoutView="0" workbookViewId="0" topLeftCell="A1">
      <pane xSplit="6" ySplit="5" topLeftCell="L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1" sqref="A1:S16384"/>
    </sheetView>
  </sheetViews>
  <sheetFormatPr defaultColWidth="9.140625" defaultRowHeight="12.75"/>
  <cols>
    <col min="1" max="1" width="22.7109375" style="0" customWidth="1"/>
    <col min="2" max="2" width="11.140625" style="0" customWidth="1"/>
    <col min="3" max="3" width="11.7109375" style="0" customWidth="1"/>
    <col min="4" max="4" width="14.7109375" style="0" bestFit="1" customWidth="1"/>
    <col min="5" max="5" width="11.7109375" style="0" bestFit="1" customWidth="1"/>
    <col min="6" max="6" width="15.00390625" style="0" bestFit="1" customWidth="1"/>
    <col min="7" max="18" width="17.00390625" style="0" customWidth="1"/>
    <col min="19" max="19" width="23.00390625" style="0" customWidth="1"/>
  </cols>
  <sheetData>
    <row r="1" ht="15.75">
      <c r="A1" s="7" t="s">
        <v>69</v>
      </c>
    </row>
    <row r="2" spans="1:19" ht="12.75">
      <c r="A2" s="8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>
      <c r="A5" s="9" t="s">
        <v>71</v>
      </c>
      <c r="B5" s="9" t="s">
        <v>72</v>
      </c>
      <c r="C5" s="9" t="s">
        <v>73</v>
      </c>
      <c r="D5" s="9" t="s">
        <v>74</v>
      </c>
      <c r="E5" s="9" t="s">
        <v>75</v>
      </c>
      <c r="F5" s="9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  <c r="L5" s="10" t="s">
        <v>82</v>
      </c>
      <c r="M5" s="10" t="s">
        <v>83</v>
      </c>
      <c r="N5" s="10" t="s">
        <v>84</v>
      </c>
      <c r="O5" s="10" t="s">
        <v>85</v>
      </c>
      <c r="P5" s="10" t="s">
        <v>86</v>
      </c>
      <c r="Q5" s="10" t="s">
        <v>87</v>
      </c>
      <c r="R5" s="10" t="s">
        <v>88</v>
      </c>
      <c r="S5" s="6" t="s">
        <v>89</v>
      </c>
    </row>
    <row r="6" spans="1:19" ht="12.75">
      <c r="A6" s="2" t="s">
        <v>11</v>
      </c>
      <c r="B6" s="2" t="s">
        <v>4</v>
      </c>
      <c r="C6" s="4">
        <v>1</v>
      </c>
      <c r="D6" s="5">
        <v>20</v>
      </c>
      <c r="E6" s="2" t="s">
        <v>12</v>
      </c>
      <c r="F6" s="2" t="s">
        <v>13</v>
      </c>
      <c r="G6" s="3">
        <v>1342</v>
      </c>
      <c r="H6" s="3">
        <v>2289</v>
      </c>
      <c r="I6" s="3">
        <v>2173</v>
      </c>
      <c r="J6" s="3">
        <v>2324</v>
      </c>
      <c r="K6" s="3">
        <v>1798</v>
      </c>
      <c r="L6" s="3">
        <v>2485</v>
      </c>
      <c r="M6" s="3">
        <v>2835</v>
      </c>
      <c r="N6" s="3">
        <v>2079</v>
      </c>
      <c r="O6" s="3">
        <v>2192</v>
      </c>
      <c r="P6" s="3">
        <v>1999</v>
      </c>
      <c r="Q6" s="3">
        <v>1142</v>
      </c>
      <c r="R6" s="3">
        <v>2100</v>
      </c>
      <c r="S6" s="19">
        <f>SUM(G6:R6)</f>
        <v>24758</v>
      </c>
    </row>
    <row r="7" spans="1:19" ht="12.75">
      <c r="A7" s="2" t="s">
        <v>11</v>
      </c>
      <c r="B7" s="2" t="s">
        <v>4</v>
      </c>
      <c r="C7" s="4">
        <v>1</v>
      </c>
      <c r="D7" s="5">
        <v>20</v>
      </c>
      <c r="E7" s="2" t="s">
        <v>15</v>
      </c>
      <c r="F7" s="2" t="s">
        <v>13</v>
      </c>
      <c r="G7" s="3">
        <v>924</v>
      </c>
      <c r="H7" s="3">
        <v>2350</v>
      </c>
      <c r="I7" s="3">
        <v>758</v>
      </c>
      <c r="J7" s="3">
        <v>682</v>
      </c>
      <c r="K7" s="3">
        <v>448</v>
      </c>
      <c r="L7" s="3">
        <v>522</v>
      </c>
      <c r="M7" s="3">
        <v>957</v>
      </c>
      <c r="N7" s="3">
        <v>1013</v>
      </c>
      <c r="O7" s="3">
        <v>1291</v>
      </c>
      <c r="P7" s="3">
        <v>801</v>
      </c>
      <c r="Q7" s="3">
        <v>797</v>
      </c>
      <c r="R7" s="3">
        <v>338</v>
      </c>
      <c r="S7" s="19">
        <f aca="true" t="shared" si="0" ref="S7:S37">SUM(G7:R7)</f>
        <v>10881</v>
      </c>
    </row>
    <row r="8" spans="1:19" ht="12.75">
      <c r="A8" s="2" t="s">
        <v>17</v>
      </c>
      <c r="B8" s="2" t="s">
        <v>4</v>
      </c>
      <c r="C8" s="4">
        <v>1</v>
      </c>
      <c r="D8" s="5">
        <v>50</v>
      </c>
      <c r="E8" s="2" t="s">
        <v>18</v>
      </c>
      <c r="F8" s="2" t="s">
        <v>13</v>
      </c>
      <c r="G8" s="3">
        <v>60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19">
        <f t="shared" si="0"/>
        <v>60</v>
      </c>
    </row>
    <row r="9" spans="1:19" ht="12.75">
      <c r="A9" s="2" t="s">
        <v>24</v>
      </c>
      <c r="B9" s="2" t="s">
        <v>4</v>
      </c>
      <c r="C9" s="4">
        <v>1</v>
      </c>
      <c r="D9" s="5">
        <v>30</v>
      </c>
      <c r="E9" s="2" t="s">
        <v>25</v>
      </c>
      <c r="F9" s="2" t="s">
        <v>8</v>
      </c>
      <c r="G9" s="3">
        <v>4881</v>
      </c>
      <c r="H9" s="3">
        <v>5976</v>
      </c>
      <c r="I9" s="3">
        <v>5343</v>
      </c>
      <c r="J9" s="3">
        <v>5228</v>
      </c>
      <c r="K9" s="3">
        <v>6517</v>
      </c>
      <c r="L9" s="3">
        <v>5111</v>
      </c>
      <c r="M9" s="3">
        <v>3227</v>
      </c>
      <c r="N9" s="3">
        <v>6626</v>
      </c>
      <c r="O9" s="3">
        <v>5444</v>
      </c>
      <c r="P9" s="3">
        <v>4707</v>
      </c>
      <c r="Q9" s="3">
        <v>3336</v>
      </c>
      <c r="R9" s="3">
        <v>4815</v>
      </c>
      <c r="S9" s="19">
        <f t="shared" si="0"/>
        <v>61211</v>
      </c>
    </row>
    <row r="10" spans="1:19" ht="12.75">
      <c r="A10" s="2" t="s">
        <v>24</v>
      </c>
      <c r="B10" s="2" t="s">
        <v>4</v>
      </c>
      <c r="C10" s="4">
        <v>1</v>
      </c>
      <c r="D10" s="5">
        <v>100</v>
      </c>
      <c r="E10" s="2" t="s">
        <v>25</v>
      </c>
      <c r="F10" s="2" t="s">
        <v>8</v>
      </c>
      <c r="G10" s="3">
        <v>3639</v>
      </c>
      <c r="H10" s="3">
        <v>3722</v>
      </c>
      <c r="I10" s="3">
        <v>2566</v>
      </c>
      <c r="J10" s="3">
        <v>3205</v>
      </c>
      <c r="K10" s="3">
        <v>3426</v>
      </c>
      <c r="L10" s="3">
        <v>3424</v>
      </c>
      <c r="M10" s="3">
        <v>2402</v>
      </c>
      <c r="N10" s="3">
        <v>3944</v>
      </c>
      <c r="O10" s="3">
        <v>2538</v>
      </c>
      <c r="P10" s="3">
        <v>2378</v>
      </c>
      <c r="Q10" s="3">
        <v>1880</v>
      </c>
      <c r="R10" s="3">
        <v>3459</v>
      </c>
      <c r="S10" s="19">
        <f t="shared" si="0"/>
        <v>36583</v>
      </c>
    </row>
    <row r="11" spans="1:19" ht="12.75">
      <c r="A11" s="2" t="s">
        <v>28</v>
      </c>
      <c r="B11" s="2" t="s">
        <v>4</v>
      </c>
      <c r="C11" s="4">
        <v>1</v>
      </c>
      <c r="D11" s="5">
        <v>20</v>
      </c>
      <c r="E11" s="2" t="s">
        <v>25</v>
      </c>
      <c r="F11" s="2" t="s">
        <v>8</v>
      </c>
      <c r="G11" s="3">
        <v>0</v>
      </c>
      <c r="H11" s="3">
        <v>0</v>
      </c>
      <c r="I11" s="3">
        <v>0</v>
      </c>
      <c r="J11" s="3">
        <v>20</v>
      </c>
      <c r="K11" s="3">
        <v>0</v>
      </c>
      <c r="L11" s="3">
        <v>0</v>
      </c>
      <c r="M11" s="3">
        <v>0</v>
      </c>
      <c r="N11" s="3">
        <v>20</v>
      </c>
      <c r="O11" s="3">
        <v>14</v>
      </c>
      <c r="P11" s="3">
        <v>0</v>
      </c>
      <c r="Q11" s="3">
        <v>20</v>
      </c>
      <c r="R11" s="3">
        <v>5</v>
      </c>
      <c r="S11" s="19">
        <f t="shared" si="0"/>
        <v>79</v>
      </c>
    </row>
    <row r="12" spans="1:19" ht="12.75">
      <c r="A12" s="2" t="s">
        <v>17</v>
      </c>
      <c r="B12" s="11" t="s">
        <v>4</v>
      </c>
      <c r="C12" s="4">
        <v>1</v>
      </c>
      <c r="D12" s="5">
        <v>25</v>
      </c>
      <c r="E12" s="2" t="s">
        <v>15</v>
      </c>
      <c r="F12" s="2" t="s">
        <v>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19">
        <f t="shared" si="0"/>
        <v>0</v>
      </c>
    </row>
    <row r="13" spans="1:19" ht="12.75">
      <c r="A13" s="2" t="s">
        <v>17</v>
      </c>
      <c r="B13" s="2" t="s">
        <v>4</v>
      </c>
      <c r="C13" s="4">
        <v>1</v>
      </c>
      <c r="D13" s="5">
        <v>28</v>
      </c>
      <c r="E13" s="2" t="s">
        <v>15</v>
      </c>
      <c r="F13" s="2" t="s">
        <v>8</v>
      </c>
      <c r="G13" s="3">
        <v>784</v>
      </c>
      <c r="H13" s="3">
        <v>952</v>
      </c>
      <c r="I13" s="3">
        <v>448</v>
      </c>
      <c r="J13" s="3">
        <v>532</v>
      </c>
      <c r="K13" s="3">
        <v>476</v>
      </c>
      <c r="L13" s="3">
        <v>504</v>
      </c>
      <c r="M13" s="3">
        <v>700</v>
      </c>
      <c r="N13" s="3">
        <v>560</v>
      </c>
      <c r="O13" s="3">
        <v>728</v>
      </c>
      <c r="P13" s="3">
        <v>756</v>
      </c>
      <c r="Q13" s="3">
        <v>616</v>
      </c>
      <c r="R13" s="3">
        <v>336</v>
      </c>
      <c r="S13" s="19">
        <f t="shared" si="0"/>
        <v>7392</v>
      </c>
    </row>
    <row r="14" spans="1:19" ht="12.75">
      <c r="A14" s="2" t="s">
        <v>17</v>
      </c>
      <c r="B14" s="2" t="s">
        <v>4</v>
      </c>
      <c r="C14" s="4">
        <v>1</v>
      </c>
      <c r="D14" s="5">
        <v>30</v>
      </c>
      <c r="E14" s="2" t="s">
        <v>15</v>
      </c>
      <c r="F14" s="2" t="s">
        <v>8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473</v>
      </c>
      <c r="O14" s="3">
        <v>1928</v>
      </c>
      <c r="P14" s="3">
        <v>2346</v>
      </c>
      <c r="Q14" s="3">
        <v>2251</v>
      </c>
      <c r="R14" s="3">
        <v>2141</v>
      </c>
      <c r="S14" s="19">
        <f t="shared" si="0"/>
        <v>9139</v>
      </c>
    </row>
    <row r="15" spans="1:19" ht="12.75">
      <c r="A15" s="2" t="s">
        <v>17</v>
      </c>
      <c r="B15" s="2" t="s">
        <v>4</v>
      </c>
      <c r="C15" s="4">
        <v>1</v>
      </c>
      <c r="D15" s="5">
        <v>50</v>
      </c>
      <c r="E15" s="2" t="s">
        <v>15</v>
      </c>
      <c r="F15" s="2" t="s">
        <v>8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74</v>
      </c>
      <c r="O15" s="3">
        <v>150</v>
      </c>
      <c r="P15" s="3">
        <v>0</v>
      </c>
      <c r="Q15" s="3">
        <v>0</v>
      </c>
      <c r="R15" s="3">
        <v>0</v>
      </c>
      <c r="S15" s="19">
        <f t="shared" si="0"/>
        <v>224</v>
      </c>
    </row>
    <row r="16" spans="1:19" ht="12.75">
      <c r="A16" s="2" t="s">
        <v>17</v>
      </c>
      <c r="B16" s="2" t="s">
        <v>4</v>
      </c>
      <c r="C16" s="4">
        <v>1</v>
      </c>
      <c r="D16" s="5">
        <v>100</v>
      </c>
      <c r="E16" s="2" t="s">
        <v>15</v>
      </c>
      <c r="F16" s="2" t="s">
        <v>8</v>
      </c>
      <c r="G16" s="3">
        <v>12962</v>
      </c>
      <c r="H16" s="3">
        <v>14829</v>
      </c>
      <c r="I16" s="3">
        <v>12901</v>
      </c>
      <c r="J16" s="3">
        <v>12290</v>
      </c>
      <c r="K16" s="3">
        <v>12839</v>
      </c>
      <c r="L16" s="3">
        <v>12481</v>
      </c>
      <c r="M16" s="3">
        <v>10136</v>
      </c>
      <c r="N16" s="3">
        <v>11315</v>
      </c>
      <c r="O16" s="3">
        <v>11056</v>
      </c>
      <c r="P16" s="3">
        <v>10625</v>
      </c>
      <c r="Q16" s="3">
        <v>11319</v>
      </c>
      <c r="R16" s="3">
        <v>9181</v>
      </c>
      <c r="S16" s="19">
        <f t="shared" si="0"/>
        <v>141934</v>
      </c>
    </row>
    <row r="17" spans="1:19" ht="12.75">
      <c r="A17" s="2" t="s">
        <v>17</v>
      </c>
      <c r="B17" s="2" t="s">
        <v>4</v>
      </c>
      <c r="C17" s="4">
        <v>1</v>
      </c>
      <c r="D17" s="5">
        <v>250</v>
      </c>
      <c r="E17" s="2" t="s">
        <v>15</v>
      </c>
      <c r="F17" s="2" t="s">
        <v>8</v>
      </c>
      <c r="G17" s="3">
        <v>33280</v>
      </c>
      <c r="H17" s="3">
        <v>30697</v>
      </c>
      <c r="I17" s="3">
        <v>25424</v>
      </c>
      <c r="J17" s="3">
        <v>25188</v>
      </c>
      <c r="K17" s="3">
        <v>26109</v>
      </c>
      <c r="L17" s="3">
        <v>24622</v>
      </c>
      <c r="M17" s="3">
        <v>26782</v>
      </c>
      <c r="N17" s="3">
        <v>23693</v>
      </c>
      <c r="O17" s="3">
        <v>25843</v>
      </c>
      <c r="P17" s="3">
        <v>23205</v>
      </c>
      <c r="Q17" s="3">
        <v>23875</v>
      </c>
      <c r="R17" s="3">
        <v>21976</v>
      </c>
      <c r="S17" s="19">
        <f t="shared" si="0"/>
        <v>310694</v>
      </c>
    </row>
    <row r="18" spans="1:19" ht="12.75">
      <c r="A18" s="2" t="s">
        <v>17</v>
      </c>
      <c r="B18" s="2" t="s">
        <v>4</v>
      </c>
      <c r="C18" s="4">
        <v>1</v>
      </c>
      <c r="D18" s="5">
        <v>500</v>
      </c>
      <c r="E18" s="2" t="s">
        <v>15</v>
      </c>
      <c r="F18" s="2" t="s">
        <v>8</v>
      </c>
      <c r="G18" s="3">
        <v>47561</v>
      </c>
      <c r="H18" s="3">
        <v>57803</v>
      </c>
      <c r="I18" s="3">
        <v>53699.4</v>
      </c>
      <c r="J18" s="3">
        <v>50705</v>
      </c>
      <c r="K18" s="3">
        <v>50037</v>
      </c>
      <c r="L18" s="3">
        <v>47145</v>
      </c>
      <c r="M18" s="3">
        <v>51930</v>
      </c>
      <c r="N18" s="3">
        <v>49105</v>
      </c>
      <c r="O18" s="3">
        <v>49839</v>
      </c>
      <c r="P18" s="3">
        <v>46566</v>
      </c>
      <c r="Q18" s="3">
        <v>52056</v>
      </c>
      <c r="R18" s="3">
        <v>45371</v>
      </c>
      <c r="S18" s="19">
        <f t="shared" si="0"/>
        <v>601817.4</v>
      </c>
    </row>
    <row r="19" spans="1:19" ht="12.75">
      <c r="A19" s="2" t="s">
        <v>17</v>
      </c>
      <c r="B19" s="2" t="s">
        <v>4</v>
      </c>
      <c r="C19" s="4">
        <v>1</v>
      </c>
      <c r="D19" s="5">
        <v>2500</v>
      </c>
      <c r="E19" s="2" t="s">
        <v>15</v>
      </c>
      <c r="F19" s="2" t="s">
        <v>8</v>
      </c>
      <c r="G19" s="3">
        <v>326</v>
      </c>
      <c r="H19" s="3">
        <v>344</v>
      </c>
      <c r="I19" s="3">
        <v>240</v>
      </c>
      <c r="J19" s="3">
        <v>296</v>
      </c>
      <c r="K19" s="3">
        <v>240</v>
      </c>
      <c r="L19" s="3">
        <v>262</v>
      </c>
      <c r="M19" s="3">
        <v>56</v>
      </c>
      <c r="N19" s="3">
        <v>168</v>
      </c>
      <c r="O19" s="3">
        <v>0</v>
      </c>
      <c r="P19" s="3">
        <v>0</v>
      </c>
      <c r="Q19" s="3">
        <v>84</v>
      </c>
      <c r="R19" s="3">
        <v>140</v>
      </c>
      <c r="S19" s="19">
        <f t="shared" si="0"/>
        <v>2156</v>
      </c>
    </row>
    <row r="20" spans="1:19" ht="12.75">
      <c r="A20" s="2" t="s">
        <v>17</v>
      </c>
      <c r="B20" s="2" t="s">
        <v>4</v>
      </c>
      <c r="C20" s="4">
        <v>1</v>
      </c>
      <c r="D20" s="5">
        <v>2</v>
      </c>
      <c r="E20" s="2" t="s">
        <v>7</v>
      </c>
      <c r="F20" s="2" t="s">
        <v>8</v>
      </c>
      <c r="G20" s="3">
        <v>3944</v>
      </c>
      <c r="H20" s="3">
        <v>3729</v>
      </c>
      <c r="I20" s="3">
        <v>3290</v>
      </c>
      <c r="J20" s="3">
        <v>3864</v>
      </c>
      <c r="K20" s="3">
        <v>3362</v>
      </c>
      <c r="L20" s="3">
        <v>3356</v>
      </c>
      <c r="M20" s="3">
        <v>4034</v>
      </c>
      <c r="N20" s="3">
        <v>3448</v>
      </c>
      <c r="O20" s="3">
        <v>3370</v>
      </c>
      <c r="P20" s="3">
        <v>3706</v>
      </c>
      <c r="Q20" s="3">
        <v>3762</v>
      </c>
      <c r="R20" s="3">
        <v>3727</v>
      </c>
      <c r="S20" s="19">
        <f t="shared" si="0"/>
        <v>43592</v>
      </c>
    </row>
    <row r="21" spans="1:19" ht="12.75">
      <c r="A21" s="2" t="s">
        <v>17</v>
      </c>
      <c r="B21" s="2" t="s">
        <v>4</v>
      </c>
      <c r="C21" s="4">
        <v>1</v>
      </c>
      <c r="D21" s="5">
        <v>12</v>
      </c>
      <c r="E21" s="2" t="s">
        <v>7</v>
      </c>
      <c r="F21" s="2" t="s">
        <v>8</v>
      </c>
      <c r="G21" s="3">
        <v>2747</v>
      </c>
      <c r="H21" s="3">
        <v>3244</v>
      </c>
      <c r="I21" s="3">
        <v>2974</v>
      </c>
      <c r="J21" s="3">
        <v>3250</v>
      </c>
      <c r="K21" s="3">
        <v>3303</v>
      </c>
      <c r="L21" s="3">
        <v>3541</v>
      </c>
      <c r="M21" s="3">
        <v>3881</v>
      </c>
      <c r="N21" s="3">
        <v>2032</v>
      </c>
      <c r="O21" s="3">
        <v>0</v>
      </c>
      <c r="P21" s="3">
        <v>0</v>
      </c>
      <c r="Q21" s="3">
        <v>0</v>
      </c>
      <c r="R21" s="3">
        <v>0</v>
      </c>
      <c r="S21" s="19">
        <f t="shared" si="0"/>
        <v>24972</v>
      </c>
    </row>
    <row r="22" spans="1:19" ht="12.75">
      <c r="A22" s="2" t="s">
        <v>17</v>
      </c>
      <c r="B22" s="2" t="s">
        <v>4</v>
      </c>
      <c r="C22" s="4">
        <v>1</v>
      </c>
      <c r="D22" s="5">
        <v>14</v>
      </c>
      <c r="E22" s="2" t="s">
        <v>7</v>
      </c>
      <c r="F22" s="2" t="s">
        <v>8</v>
      </c>
      <c r="G22" s="3">
        <v>26</v>
      </c>
      <c r="H22" s="3">
        <v>23</v>
      </c>
      <c r="I22" s="3">
        <v>24</v>
      </c>
      <c r="J22" s="3">
        <v>16</v>
      </c>
      <c r="K22" s="3">
        <v>37</v>
      </c>
      <c r="L22" s="3">
        <v>17</v>
      </c>
      <c r="M22" s="3">
        <v>33</v>
      </c>
      <c r="N22" s="3">
        <v>20</v>
      </c>
      <c r="O22" s="3">
        <v>10</v>
      </c>
      <c r="P22" s="3">
        <v>15</v>
      </c>
      <c r="Q22" s="3">
        <v>11</v>
      </c>
      <c r="R22" s="3">
        <v>31</v>
      </c>
      <c r="S22" s="19">
        <f t="shared" si="0"/>
        <v>263</v>
      </c>
    </row>
    <row r="23" spans="1:19" ht="12.75">
      <c r="A23" s="2" t="s">
        <v>17</v>
      </c>
      <c r="B23" s="11" t="s">
        <v>4</v>
      </c>
      <c r="C23" s="4">
        <v>1</v>
      </c>
      <c r="D23" s="5">
        <v>25</v>
      </c>
      <c r="E23" s="2" t="s">
        <v>7</v>
      </c>
      <c r="F23" s="2" t="s">
        <v>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19">
        <f t="shared" si="0"/>
        <v>0</v>
      </c>
    </row>
    <row r="24" spans="1:19" ht="12.75">
      <c r="A24" s="2" t="s">
        <v>17</v>
      </c>
      <c r="B24" s="2" t="s">
        <v>4</v>
      </c>
      <c r="C24" s="4">
        <v>1</v>
      </c>
      <c r="D24" s="5">
        <v>50</v>
      </c>
      <c r="E24" s="2" t="s">
        <v>7</v>
      </c>
      <c r="F24" s="2" t="s">
        <v>8</v>
      </c>
      <c r="G24" s="3">
        <v>410</v>
      </c>
      <c r="H24" s="3">
        <v>789</v>
      </c>
      <c r="I24" s="3">
        <v>270</v>
      </c>
      <c r="J24" s="3">
        <v>270</v>
      </c>
      <c r="K24" s="3">
        <v>850</v>
      </c>
      <c r="L24" s="3">
        <v>300</v>
      </c>
      <c r="M24" s="3">
        <v>400</v>
      </c>
      <c r="N24" s="3">
        <v>460</v>
      </c>
      <c r="O24" s="3">
        <v>745</v>
      </c>
      <c r="P24" s="3">
        <v>260</v>
      </c>
      <c r="Q24" s="3">
        <v>170</v>
      </c>
      <c r="R24" s="3">
        <v>118</v>
      </c>
      <c r="S24" s="19">
        <f t="shared" si="0"/>
        <v>5042</v>
      </c>
    </row>
    <row r="25" spans="1:19" ht="12.75">
      <c r="A25" s="2" t="s">
        <v>17</v>
      </c>
      <c r="B25" s="2" t="s">
        <v>4</v>
      </c>
      <c r="C25" s="4">
        <v>1</v>
      </c>
      <c r="D25" s="5">
        <v>100</v>
      </c>
      <c r="E25" s="2" t="s">
        <v>7</v>
      </c>
      <c r="F25" s="2" t="s">
        <v>8</v>
      </c>
      <c r="G25" s="3">
        <v>16959</v>
      </c>
      <c r="H25" s="3">
        <v>14999</v>
      </c>
      <c r="I25" s="3">
        <v>15316</v>
      </c>
      <c r="J25" s="3">
        <v>17222</v>
      </c>
      <c r="K25" s="3">
        <v>16129</v>
      </c>
      <c r="L25" s="3">
        <v>14566</v>
      </c>
      <c r="M25" s="3">
        <v>18673</v>
      </c>
      <c r="N25" s="3">
        <v>19329</v>
      </c>
      <c r="O25" s="3">
        <v>21974</v>
      </c>
      <c r="P25" s="3">
        <v>23484</v>
      </c>
      <c r="Q25" s="3">
        <v>21655</v>
      </c>
      <c r="R25" s="3">
        <v>19224</v>
      </c>
      <c r="S25" s="19">
        <f t="shared" si="0"/>
        <v>219530</v>
      </c>
    </row>
    <row r="26" spans="1:19" ht="12.75">
      <c r="A26" s="2" t="s">
        <v>17</v>
      </c>
      <c r="B26" s="2" t="s">
        <v>4</v>
      </c>
      <c r="C26" s="4">
        <v>1</v>
      </c>
      <c r="D26" s="5">
        <v>500</v>
      </c>
      <c r="E26" s="2" t="s">
        <v>7</v>
      </c>
      <c r="F26" s="2" t="s">
        <v>8</v>
      </c>
      <c r="G26" s="3">
        <v>72135</v>
      </c>
      <c r="H26" s="3">
        <v>87965</v>
      </c>
      <c r="I26" s="3">
        <v>82870</v>
      </c>
      <c r="J26" s="3">
        <v>78036</v>
      </c>
      <c r="K26" s="3">
        <v>80006</v>
      </c>
      <c r="L26" s="3">
        <v>80281</v>
      </c>
      <c r="M26" s="3">
        <v>86635</v>
      </c>
      <c r="N26" s="3">
        <v>83523</v>
      </c>
      <c r="O26" s="3">
        <v>87505</v>
      </c>
      <c r="P26" s="3">
        <v>80623</v>
      </c>
      <c r="Q26" s="3">
        <v>84567</v>
      </c>
      <c r="R26" s="3">
        <v>82289</v>
      </c>
      <c r="S26" s="19">
        <f t="shared" si="0"/>
        <v>986435</v>
      </c>
    </row>
    <row r="27" spans="1:19" ht="12.75">
      <c r="A27" s="2" t="s">
        <v>6</v>
      </c>
      <c r="B27" s="11" t="s">
        <v>4</v>
      </c>
      <c r="C27" s="4">
        <v>1</v>
      </c>
      <c r="D27" s="5">
        <v>1</v>
      </c>
      <c r="E27" s="2" t="s">
        <v>7</v>
      </c>
      <c r="F27" s="2" t="s">
        <v>8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19">
        <f t="shared" si="0"/>
        <v>0</v>
      </c>
    </row>
    <row r="28" spans="1:19" ht="12.75">
      <c r="A28" s="2" t="s">
        <v>6</v>
      </c>
      <c r="B28" s="11" t="s">
        <v>4</v>
      </c>
      <c r="C28" s="4">
        <v>1</v>
      </c>
      <c r="D28" s="5">
        <v>50</v>
      </c>
      <c r="E28" s="2" t="s">
        <v>7</v>
      </c>
      <c r="F28" s="2" t="s">
        <v>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9">
        <f t="shared" si="0"/>
        <v>0</v>
      </c>
    </row>
    <row r="29" spans="1:19" ht="12.75">
      <c r="A29" s="2" t="s">
        <v>6</v>
      </c>
      <c r="B29" s="2" t="s">
        <v>4</v>
      </c>
      <c r="C29" s="4">
        <v>1</v>
      </c>
      <c r="D29" s="5">
        <v>100</v>
      </c>
      <c r="E29" s="2" t="s">
        <v>7</v>
      </c>
      <c r="F29" s="2" t="s">
        <v>8</v>
      </c>
      <c r="G29" s="3">
        <v>273</v>
      </c>
      <c r="H29" s="3">
        <v>488</v>
      </c>
      <c r="I29" s="3">
        <v>723</v>
      </c>
      <c r="J29" s="3">
        <v>290</v>
      </c>
      <c r="K29" s="3">
        <v>516</v>
      </c>
      <c r="L29" s="3">
        <v>136</v>
      </c>
      <c r="M29" s="3">
        <v>786</v>
      </c>
      <c r="N29" s="3">
        <v>878</v>
      </c>
      <c r="O29" s="3">
        <v>683</v>
      </c>
      <c r="P29" s="3">
        <v>291</v>
      </c>
      <c r="Q29" s="3">
        <v>1126</v>
      </c>
      <c r="R29" s="3">
        <v>495</v>
      </c>
      <c r="S29" s="19">
        <f t="shared" si="0"/>
        <v>6685</v>
      </c>
    </row>
    <row r="30" spans="1:19" ht="12.75">
      <c r="A30" s="2" t="s">
        <v>20</v>
      </c>
      <c r="B30" s="2" t="s">
        <v>4</v>
      </c>
      <c r="C30" s="4">
        <v>1</v>
      </c>
      <c r="D30" s="5">
        <v>18</v>
      </c>
      <c r="E30" s="2" t="s">
        <v>7</v>
      </c>
      <c r="F30" s="2" t="s">
        <v>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42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19">
        <f t="shared" si="0"/>
        <v>42</v>
      </c>
    </row>
    <row r="31" spans="1:19" ht="12.75">
      <c r="A31" s="2" t="s">
        <v>20</v>
      </c>
      <c r="B31" s="2" t="s">
        <v>4</v>
      </c>
      <c r="C31" s="4">
        <v>1</v>
      </c>
      <c r="D31" s="5">
        <v>30</v>
      </c>
      <c r="E31" s="2" t="s">
        <v>7</v>
      </c>
      <c r="F31" s="2" t="s">
        <v>8</v>
      </c>
      <c r="G31" s="3">
        <v>0</v>
      </c>
      <c r="H31" s="3">
        <v>20</v>
      </c>
      <c r="I31" s="3">
        <v>0</v>
      </c>
      <c r="J31" s="3">
        <v>0</v>
      </c>
      <c r="K31" s="3">
        <v>12</v>
      </c>
      <c r="L31" s="3">
        <v>0</v>
      </c>
      <c r="M31" s="3">
        <v>20</v>
      </c>
      <c r="N31" s="3">
        <v>0</v>
      </c>
      <c r="O31" s="3">
        <v>0</v>
      </c>
      <c r="P31" s="3">
        <v>0</v>
      </c>
      <c r="Q31" s="3">
        <v>48</v>
      </c>
      <c r="R31" s="3">
        <v>42</v>
      </c>
      <c r="S31" s="19">
        <f t="shared" si="0"/>
        <v>142</v>
      </c>
    </row>
    <row r="32" spans="1:19" ht="12.75">
      <c r="A32" s="2" t="s">
        <v>20</v>
      </c>
      <c r="B32" s="2" t="s">
        <v>4</v>
      </c>
      <c r="C32" s="4">
        <v>1</v>
      </c>
      <c r="D32" s="5">
        <v>60</v>
      </c>
      <c r="E32" s="2" t="s">
        <v>7</v>
      </c>
      <c r="F32" s="2" t="s">
        <v>8</v>
      </c>
      <c r="G32" s="3">
        <v>20</v>
      </c>
      <c r="H32" s="3">
        <v>12</v>
      </c>
      <c r="I32" s="3">
        <v>10</v>
      </c>
      <c r="J32" s="3">
        <v>32</v>
      </c>
      <c r="K32" s="3">
        <v>0</v>
      </c>
      <c r="L32" s="3">
        <v>46</v>
      </c>
      <c r="M32" s="3">
        <v>6</v>
      </c>
      <c r="N32" s="3">
        <v>63</v>
      </c>
      <c r="O32" s="3">
        <v>68</v>
      </c>
      <c r="P32" s="3">
        <v>88</v>
      </c>
      <c r="Q32" s="3">
        <v>124</v>
      </c>
      <c r="R32" s="3">
        <v>94</v>
      </c>
      <c r="S32" s="19">
        <f t="shared" si="0"/>
        <v>563</v>
      </c>
    </row>
    <row r="33" spans="1:19" ht="12.75">
      <c r="A33" s="2" t="s">
        <v>24</v>
      </c>
      <c r="B33" s="2" t="s">
        <v>4</v>
      </c>
      <c r="C33" s="4">
        <v>1</v>
      </c>
      <c r="D33" s="5">
        <v>2</v>
      </c>
      <c r="E33" s="2" t="s">
        <v>26</v>
      </c>
      <c r="F33" s="2" t="s">
        <v>8</v>
      </c>
      <c r="G33" s="3">
        <v>0</v>
      </c>
      <c r="H33" s="3">
        <v>60</v>
      </c>
      <c r="I33" s="3">
        <v>0</v>
      </c>
      <c r="J33" s="3">
        <v>0</v>
      </c>
      <c r="K33" s="3">
        <v>0</v>
      </c>
      <c r="L33" s="3">
        <v>20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19">
        <f t="shared" si="0"/>
        <v>80</v>
      </c>
    </row>
    <row r="34" spans="1:19" ht="12.75">
      <c r="A34" s="2" t="s">
        <v>24</v>
      </c>
      <c r="B34" s="2" t="s">
        <v>4</v>
      </c>
      <c r="C34" s="4">
        <v>1</v>
      </c>
      <c r="D34" s="5">
        <v>60</v>
      </c>
      <c r="E34" s="2" t="s">
        <v>26</v>
      </c>
      <c r="F34" s="2" t="s">
        <v>8</v>
      </c>
      <c r="G34" s="3">
        <v>3825</v>
      </c>
      <c r="H34" s="3">
        <v>4211</v>
      </c>
      <c r="I34" s="3">
        <v>2740</v>
      </c>
      <c r="J34" s="3">
        <v>4564</v>
      </c>
      <c r="K34" s="3">
        <v>4827</v>
      </c>
      <c r="L34" s="3">
        <v>4699</v>
      </c>
      <c r="M34" s="3">
        <v>5902</v>
      </c>
      <c r="N34" s="3">
        <v>5087</v>
      </c>
      <c r="O34" s="3">
        <v>5624</v>
      </c>
      <c r="P34" s="3">
        <v>7610</v>
      </c>
      <c r="Q34" s="3">
        <v>6633</v>
      </c>
      <c r="R34" s="3">
        <v>4836</v>
      </c>
      <c r="S34" s="19">
        <f t="shared" si="0"/>
        <v>60558</v>
      </c>
    </row>
    <row r="35" spans="1:19" ht="12.75">
      <c r="A35" s="2" t="s">
        <v>17</v>
      </c>
      <c r="B35" s="11" t="s">
        <v>4</v>
      </c>
      <c r="C35" s="4">
        <v>1</v>
      </c>
      <c r="D35" s="5">
        <v>30</v>
      </c>
      <c r="E35" s="2" t="s">
        <v>33</v>
      </c>
      <c r="F35" s="2" t="s">
        <v>34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9">
        <f t="shared" si="0"/>
        <v>0</v>
      </c>
    </row>
    <row r="36" spans="1:19" ht="12.75">
      <c r="A36" s="2" t="s">
        <v>20</v>
      </c>
      <c r="B36" s="2" t="s">
        <v>4</v>
      </c>
      <c r="C36" s="4">
        <v>1</v>
      </c>
      <c r="D36" s="5">
        <v>60</v>
      </c>
      <c r="E36" s="2" t="s">
        <v>21</v>
      </c>
      <c r="F36" s="2" t="s">
        <v>22</v>
      </c>
      <c r="G36" s="13">
        <v>480</v>
      </c>
      <c r="H36" s="13">
        <v>60</v>
      </c>
      <c r="I36" s="13">
        <v>1440</v>
      </c>
      <c r="J36" s="13">
        <v>90</v>
      </c>
      <c r="K36" s="13">
        <v>0</v>
      </c>
      <c r="L36" s="13">
        <v>200</v>
      </c>
      <c r="M36" s="13">
        <v>0</v>
      </c>
      <c r="N36" s="13">
        <v>350</v>
      </c>
      <c r="O36" s="13">
        <v>0</v>
      </c>
      <c r="P36" s="13">
        <v>30</v>
      </c>
      <c r="Q36" s="13">
        <v>80</v>
      </c>
      <c r="R36" s="13">
        <v>60</v>
      </c>
      <c r="S36" s="19">
        <f t="shared" si="0"/>
        <v>2790</v>
      </c>
    </row>
    <row r="37" spans="1:19" ht="12.75">
      <c r="A37" s="2" t="s">
        <v>6</v>
      </c>
      <c r="B37" s="11" t="s">
        <v>4</v>
      </c>
      <c r="C37" s="4">
        <v>1</v>
      </c>
      <c r="D37" s="5">
        <v>480</v>
      </c>
      <c r="E37" s="2" t="s">
        <v>30</v>
      </c>
      <c r="F37" s="15" t="s">
        <v>31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9">
        <f t="shared" si="0"/>
        <v>0</v>
      </c>
    </row>
    <row r="38" spans="6:19" ht="15">
      <c r="F38" s="17" t="s">
        <v>90</v>
      </c>
      <c r="G38" s="18">
        <f>SUM(G6:G37)</f>
        <v>206578</v>
      </c>
      <c r="H38" s="18">
        <f aca="true" t="shared" si="1" ref="H38:S38">SUM(H6:H37)</f>
        <v>234562</v>
      </c>
      <c r="I38" s="18">
        <f t="shared" si="1"/>
        <v>213209.4</v>
      </c>
      <c r="J38" s="18">
        <f t="shared" si="1"/>
        <v>208104</v>
      </c>
      <c r="K38" s="18">
        <f t="shared" si="1"/>
        <v>210932</v>
      </c>
      <c r="L38" s="18">
        <f t="shared" si="1"/>
        <v>203760</v>
      </c>
      <c r="M38" s="18">
        <f t="shared" si="1"/>
        <v>219395</v>
      </c>
      <c r="N38" s="18">
        <f t="shared" si="1"/>
        <v>214260</v>
      </c>
      <c r="O38" s="18">
        <f t="shared" si="1"/>
        <v>221002</v>
      </c>
      <c r="P38" s="18">
        <f t="shared" si="1"/>
        <v>209490</v>
      </c>
      <c r="Q38" s="18">
        <f t="shared" si="1"/>
        <v>215552</v>
      </c>
      <c r="R38" s="18">
        <f t="shared" si="1"/>
        <v>200778</v>
      </c>
      <c r="S38" s="20">
        <f t="shared" si="1"/>
        <v>2557622.4</v>
      </c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5.5">
      <c r="A40" s="9" t="s">
        <v>71</v>
      </c>
      <c r="B40" s="9" t="s">
        <v>72</v>
      </c>
      <c r="C40" s="9" t="s">
        <v>73</v>
      </c>
      <c r="D40" s="9" t="s">
        <v>74</v>
      </c>
      <c r="E40" s="9" t="s">
        <v>75</v>
      </c>
      <c r="F40" s="9" t="s">
        <v>76</v>
      </c>
      <c r="G40" s="10" t="s">
        <v>77</v>
      </c>
      <c r="H40" s="10" t="s">
        <v>78</v>
      </c>
      <c r="I40" s="10" t="s">
        <v>79</v>
      </c>
      <c r="J40" s="10" t="s">
        <v>80</v>
      </c>
      <c r="K40" s="10" t="s">
        <v>81</v>
      </c>
      <c r="L40" s="10" t="s">
        <v>82</v>
      </c>
      <c r="M40" s="10" t="s">
        <v>83</v>
      </c>
      <c r="N40" s="10" t="s">
        <v>84</v>
      </c>
      <c r="O40" s="10" t="s">
        <v>85</v>
      </c>
      <c r="P40" s="10" t="s">
        <v>86</v>
      </c>
      <c r="Q40" s="10" t="s">
        <v>87</v>
      </c>
      <c r="R40" s="10" t="s">
        <v>88</v>
      </c>
      <c r="S40" s="6" t="s">
        <v>89</v>
      </c>
    </row>
    <row r="41" spans="1:19" ht="12.75">
      <c r="A41" s="2" t="s">
        <v>11</v>
      </c>
      <c r="B41" s="2" t="s">
        <v>29</v>
      </c>
      <c r="C41" s="4">
        <v>1</v>
      </c>
      <c r="D41" s="5">
        <v>20</v>
      </c>
      <c r="E41" s="2" t="s">
        <v>12</v>
      </c>
      <c r="F41" s="2" t="s">
        <v>13</v>
      </c>
      <c r="G41" s="3">
        <v>11426</v>
      </c>
      <c r="H41" s="3">
        <v>13619</v>
      </c>
      <c r="I41" s="3">
        <v>13260</v>
      </c>
      <c r="J41" s="3">
        <v>12183.4</v>
      </c>
      <c r="K41" s="3">
        <v>11488</v>
      </c>
      <c r="L41" s="3">
        <v>12688</v>
      </c>
      <c r="M41" s="3">
        <v>11140</v>
      </c>
      <c r="N41" s="3">
        <v>10986</v>
      </c>
      <c r="O41" s="3">
        <v>11883</v>
      </c>
      <c r="P41" s="3">
        <v>14217</v>
      </c>
      <c r="Q41" s="3">
        <v>14531</v>
      </c>
      <c r="R41" s="3">
        <v>15910</v>
      </c>
      <c r="S41" s="19">
        <f>SUM(G41:R41)</f>
        <v>153331.4</v>
      </c>
    </row>
    <row r="42" spans="1:19" ht="12.75">
      <c r="A42" s="2" t="s">
        <v>11</v>
      </c>
      <c r="B42" s="2" t="s">
        <v>29</v>
      </c>
      <c r="C42" s="4">
        <v>1</v>
      </c>
      <c r="D42" s="5">
        <v>20</v>
      </c>
      <c r="E42" s="2" t="s">
        <v>15</v>
      </c>
      <c r="F42" s="2" t="s">
        <v>13</v>
      </c>
      <c r="G42" s="3">
        <v>13674</v>
      </c>
      <c r="H42" s="3">
        <v>14490</v>
      </c>
      <c r="I42" s="3">
        <v>14510</v>
      </c>
      <c r="J42" s="3">
        <v>11749</v>
      </c>
      <c r="K42" s="3">
        <v>12871</v>
      </c>
      <c r="L42" s="3">
        <v>13022</v>
      </c>
      <c r="M42" s="3">
        <v>12603</v>
      </c>
      <c r="N42" s="3">
        <v>12506</v>
      </c>
      <c r="O42" s="3">
        <v>14130</v>
      </c>
      <c r="P42" s="3">
        <v>11451</v>
      </c>
      <c r="Q42" s="3">
        <v>12542</v>
      </c>
      <c r="R42" s="3">
        <v>12453</v>
      </c>
      <c r="S42" s="19">
        <f aca="true" t="shared" si="2" ref="S42:S72">SUM(G42:R42)</f>
        <v>156001</v>
      </c>
    </row>
    <row r="43" spans="1:19" ht="12.75">
      <c r="A43" s="2" t="s">
        <v>17</v>
      </c>
      <c r="B43" s="2" t="s">
        <v>29</v>
      </c>
      <c r="C43" s="4">
        <v>1</v>
      </c>
      <c r="D43" s="5">
        <v>50</v>
      </c>
      <c r="E43" s="2" t="s">
        <v>18</v>
      </c>
      <c r="F43" s="2" t="s">
        <v>13</v>
      </c>
      <c r="G43" s="3">
        <v>441</v>
      </c>
      <c r="H43" s="3">
        <v>451</v>
      </c>
      <c r="I43" s="3">
        <v>1097</v>
      </c>
      <c r="J43" s="3">
        <v>598</v>
      </c>
      <c r="K43" s="3">
        <v>1059</v>
      </c>
      <c r="L43" s="3">
        <v>371</v>
      </c>
      <c r="M43" s="3">
        <v>633</v>
      </c>
      <c r="N43" s="3">
        <v>952</v>
      </c>
      <c r="O43" s="3">
        <v>564</v>
      </c>
      <c r="P43" s="3">
        <v>559</v>
      </c>
      <c r="Q43" s="3">
        <v>846</v>
      </c>
      <c r="R43" s="3">
        <v>529</v>
      </c>
      <c r="S43" s="19">
        <f t="shared" si="2"/>
        <v>8100</v>
      </c>
    </row>
    <row r="44" spans="1:19" ht="12.75">
      <c r="A44" s="2" t="s">
        <v>24</v>
      </c>
      <c r="B44" s="2" t="s">
        <v>29</v>
      </c>
      <c r="C44" s="4">
        <v>1</v>
      </c>
      <c r="D44" s="5">
        <v>30</v>
      </c>
      <c r="E44" s="2" t="s">
        <v>25</v>
      </c>
      <c r="F44" s="2" t="s">
        <v>8</v>
      </c>
      <c r="G44" s="3">
        <v>17913</v>
      </c>
      <c r="H44" s="3">
        <v>18894</v>
      </c>
      <c r="I44" s="3">
        <v>19551</v>
      </c>
      <c r="J44" s="3">
        <v>14172</v>
      </c>
      <c r="K44" s="3">
        <v>12367</v>
      </c>
      <c r="L44" s="3">
        <v>13883</v>
      </c>
      <c r="M44" s="3">
        <v>10818</v>
      </c>
      <c r="N44" s="3">
        <v>10924</v>
      </c>
      <c r="O44" s="3">
        <v>13163</v>
      </c>
      <c r="P44" s="3">
        <v>11649</v>
      </c>
      <c r="Q44" s="3">
        <v>12188</v>
      </c>
      <c r="R44" s="3">
        <v>9413</v>
      </c>
      <c r="S44" s="19">
        <f t="shared" si="2"/>
        <v>164935</v>
      </c>
    </row>
    <row r="45" spans="1:19" ht="12.75">
      <c r="A45" s="2" t="s">
        <v>24</v>
      </c>
      <c r="B45" s="2" t="s">
        <v>29</v>
      </c>
      <c r="C45" s="4">
        <v>1</v>
      </c>
      <c r="D45" s="5">
        <v>100</v>
      </c>
      <c r="E45" s="2" t="s">
        <v>25</v>
      </c>
      <c r="F45" s="2" t="s">
        <v>8</v>
      </c>
      <c r="G45" s="3">
        <v>1743</v>
      </c>
      <c r="H45" s="3">
        <v>1929</v>
      </c>
      <c r="I45" s="3">
        <v>1891</v>
      </c>
      <c r="J45" s="3">
        <v>1554</v>
      </c>
      <c r="K45" s="3">
        <v>2609</v>
      </c>
      <c r="L45" s="3">
        <v>2669</v>
      </c>
      <c r="M45" s="3">
        <v>2667</v>
      </c>
      <c r="N45" s="3">
        <v>2228</v>
      </c>
      <c r="O45" s="3">
        <v>2260</v>
      </c>
      <c r="P45" s="3">
        <v>2345</v>
      </c>
      <c r="Q45" s="3">
        <v>2086</v>
      </c>
      <c r="R45" s="3">
        <v>2441</v>
      </c>
      <c r="S45" s="19">
        <f t="shared" si="2"/>
        <v>26422</v>
      </c>
    </row>
    <row r="46" spans="1:19" ht="12.75">
      <c r="A46" s="2" t="s">
        <v>28</v>
      </c>
      <c r="B46" s="2" t="s">
        <v>29</v>
      </c>
      <c r="C46" s="4">
        <v>1</v>
      </c>
      <c r="D46" s="5">
        <v>20</v>
      </c>
      <c r="E46" s="2" t="s">
        <v>25</v>
      </c>
      <c r="F46" s="2" t="s">
        <v>8</v>
      </c>
      <c r="G46" s="3">
        <v>85</v>
      </c>
      <c r="H46" s="3">
        <v>428</v>
      </c>
      <c r="I46" s="3">
        <v>698</v>
      </c>
      <c r="J46" s="3">
        <v>661</v>
      </c>
      <c r="K46" s="3">
        <v>832</v>
      </c>
      <c r="L46" s="3">
        <v>548</v>
      </c>
      <c r="M46" s="3">
        <v>980</v>
      </c>
      <c r="N46" s="3">
        <v>950</v>
      </c>
      <c r="O46" s="3">
        <v>1043</v>
      </c>
      <c r="P46" s="3">
        <v>902</v>
      </c>
      <c r="Q46" s="3">
        <v>1013</v>
      </c>
      <c r="R46" s="3">
        <v>1146</v>
      </c>
      <c r="S46" s="19">
        <f t="shared" si="2"/>
        <v>9286</v>
      </c>
    </row>
    <row r="47" spans="1:19" ht="12.75">
      <c r="A47" s="2" t="s">
        <v>17</v>
      </c>
      <c r="B47" s="2" t="s">
        <v>29</v>
      </c>
      <c r="C47" s="4">
        <v>1</v>
      </c>
      <c r="D47" s="5">
        <v>25</v>
      </c>
      <c r="E47" s="2" t="s">
        <v>15</v>
      </c>
      <c r="F47" s="2" t="s">
        <v>8</v>
      </c>
      <c r="G47" s="3">
        <v>21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19">
        <f t="shared" si="2"/>
        <v>21</v>
      </c>
    </row>
    <row r="48" spans="1:19" ht="12.75">
      <c r="A48" s="2" t="s">
        <v>17</v>
      </c>
      <c r="B48" s="11" t="s">
        <v>29</v>
      </c>
      <c r="C48" s="4">
        <v>1</v>
      </c>
      <c r="D48" s="5">
        <v>28</v>
      </c>
      <c r="E48" s="2" t="s">
        <v>15</v>
      </c>
      <c r="F48" s="2" t="s">
        <v>8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19">
        <f t="shared" si="2"/>
        <v>0</v>
      </c>
    </row>
    <row r="49" spans="1:19" ht="12.75">
      <c r="A49" s="2" t="s">
        <v>17</v>
      </c>
      <c r="B49" s="11" t="s">
        <v>29</v>
      </c>
      <c r="C49" s="4">
        <v>1</v>
      </c>
      <c r="D49" s="5">
        <v>30</v>
      </c>
      <c r="E49" s="2" t="s">
        <v>15</v>
      </c>
      <c r="F49" s="2" t="s">
        <v>8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19">
        <f t="shared" si="2"/>
        <v>0</v>
      </c>
    </row>
    <row r="50" spans="1:19" ht="12.75">
      <c r="A50" s="2" t="s">
        <v>17</v>
      </c>
      <c r="B50" s="11" t="s">
        <v>29</v>
      </c>
      <c r="C50" s="4">
        <v>1</v>
      </c>
      <c r="D50" s="5">
        <v>50</v>
      </c>
      <c r="E50" s="2" t="s">
        <v>15</v>
      </c>
      <c r="F50" s="2" t="s">
        <v>8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19">
        <f t="shared" si="2"/>
        <v>0</v>
      </c>
    </row>
    <row r="51" spans="1:19" ht="12.75">
      <c r="A51" s="2" t="s">
        <v>17</v>
      </c>
      <c r="B51" s="2" t="s">
        <v>29</v>
      </c>
      <c r="C51" s="4">
        <v>1</v>
      </c>
      <c r="D51" s="5">
        <v>100</v>
      </c>
      <c r="E51" s="2" t="s">
        <v>15</v>
      </c>
      <c r="F51" s="2" t="s">
        <v>8</v>
      </c>
      <c r="G51" s="3">
        <v>42806</v>
      </c>
      <c r="H51" s="3">
        <v>46654</v>
      </c>
      <c r="I51" s="3">
        <v>43776.75</v>
      </c>
      <c r="J51" s="3">
        <v>42671</v>
      </c>
      <c r="K51" s="3">
        <v>39720.25</v>
      </c>
      <c r="L51" s="3">
        <v>39503.6</v>
      </c>
      <c r="M51" s="3">
        <v>42904</v>
      </c>
      <c r="N51" s="3">
        <v>37125</v>
      </c>
      <c r="O51" s="3">
        <v>38274</v>
      </c>
      <c r="P51" s="3">
        <v>38168</v>
      </c>
      <c r="Q51" s="3">
        <v>42008</v>
      </c>
      <c r="R51" s="3">
        <v>36761</v>
      </c>
      <c r="S51" s="19">
        <f t="shared" si="2"/>
        <v>490371.6</v>
      </c>
    </row>
    <row r="52" spans="1:19" ht="12.75">
      <c r="A52" s="2" t="s">
        <v>17</v>
      </c>
      <c r="B52" s="2" t="s">
        <v>29</v>
      </c>
      <c r="C52" s="4">
        <v>1</v>
      </c>
      <c r="D52" s="5">
        <v>250</v>
      </c>
      <c r="E52" s="2" t="s">
        <v>15</v>
      </c>
      <c r="F52" s="2" t="s">
        <v>8</v>
      </c>
      <c r="G52" s="3">
        <v>2265</v>
      </c>
      <c r="H52" s="3">
        <v>3179</v>
      </c>
      <c r="I52" s="3">
        <v>2166</v>
      </c>
      <c r="J52" s="3">
        <v>2324</v>
      </c>
      <c r="K52" s="3">
        <v>2543</v>
      </c>
      <c r="L52" s="3">
        <v>2899</v>
      </c>
      <c r="M52" s="3">
        <v>2937</v>
      </c>
      <c r="N52" s="3">
        <v>2810</v>
      </c>
      <c r="O52" s="3">
        <v>2157</v>
      </c>
      <c r="P52" s="3">
        <v>1942</v>
      </c>
      <c r="Q52" s="3">
        <v>2764</v>
      </c>
      <c r="R52" s="3">
        <v>2551</v>
      </c>
      <c r="S52" s="19">
        <f t="shared" si="2"/>
        <v>30537</v>
      </c>
    </row>
    <row r="53" spans="1:19" ht="12.75">
      <c r="A53" s="2" t="s">
        <v>17</v>
      </c>
      <c r="B53" s="2" t="s">
        <v>29</v>
      </c>
      <c r="C53" s="4">
        <v>1</v>
      </c>
      <c r="D53" s="5">
        <v>500</v>
      </c>
      <c r="E53" s="2" t="s">
        <v>15</v>
      </c>
      <c r="F53" s="2" t="s">
        <v>8</v>
      </c>
      <c r="G53" s="3">
        <v>3142</v>
      </c>
      <c r="H53" s="3">
        <v>4335</v>
      </c>
      <c r="I53" s="3">
        <v>3435</v>
      </c>
      <c r="J53" s="3">
        <v>3778</v>
      </c>
      <c r="K53" s="3">
        <v>3625</v>
      </c>
      <c r="L53" s="3">
        <v>3665</v>
      </c>
      <c r="M53" s="3">
        <v>3618</v>
      </c>
      <c r="N53" s="3">
        <v>3067</v>
      </c>
      <c r="O53" s="3">
        <v>3305</v>
      </c>
      <c r="P53" s="3">
        <v>3241</v>
      </c>
      <c r="Q53" s="3">
        <v>2853</v>
      </c>
      <c r="R53" s="3">
        <v>3278</v>
      </c>
      <c r="S53" s="19">
        <f t="shared" si="2"/>
        <v>41342</v>
      </c>
    </row>
    <row r="54" spans="1:19" ht="12.75">
      <c r="A54" s="2" t="s">
        <v>17</v>
      </c>
      <c r="B54" s="11" t="s">
        <v>29</v>
      </c>
      <c r="C54" s="4">
        <v>1</v>
      </c>
      <c r="D54" s="5">
        <v>2500</v>
      </c>
      <c r="E54" s="2" t="s">
        <v>15</v>
      </c>
      <c r="F54" s="2" t="s">
        <v>8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19">
        <f t="shared" si="2"/>
        <v>0</v>
      </c>
    </row>
    <row r="55" spans="1:19" ht="12.75">
      <c r="A55" s="2" t="s">
        <v>17</v>
      </c>
      <c r="B55" s="11" t="s">
        <v>29</v>
      </c>
      <c r="C55" s="4">
        <v>1</v>
      </c>
      <c r="D55" s="5">
        <v>2</v>
      </c>
      <c r="E55" s="2" t="s">
        <v>7</v>
      </c>
      <c r="F55" s="2" t="s">
        <v>8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19">
        <f t="shared" si="2"/>
        <v>0</v>
      </c>
    </row>
    <row r="56" spans="1:19" ht="12.75">
      <c r="A56" s="2" t="s">
        <v>17</v>
      </c>
      <c r="B56" s="11" t="s">
        <v>29</v>
      </c>
      <c r="C56" s="4">
        <v>1</v>
      </c>
      <c r="D56" s="5">
        <v>12</v>
      </c>
      <c r="E56" s="2" t="s">
        <v>7</v>
      </c>
      <c r="F56" s="2" t="s">
        <v>8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19">
        <f t="shared" si="2"/>
        <v>0</v>
      </c>
    </row>
    <row r="57" spans="1:19" ht="12.75">
      <c r="A57" s="2" t="s">
        <v>17</v>
      </c>
      <c r="B57" s="11" t="s">
        <v>29</v>
      </c>
      <c r="C57" s="4">
        <v>1</v>
      </c>
      <c r="D57" s="5">
        <v>14</v>
      </c>
      <c r="E57" s="2" t="s">
        <v>7</v>
      </c>
      <c r="F57" s="2" t="s">
        <v>8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19">
        <f t="shared" si="2"/>
        <v>0</v>
      </c>
    </row>
    <row r="58" spans="1:19" ht="12.75">
      <c r="A58" s="2" t="s">
        <v>17</v>
      </c>
      <c r="B58" s="2" t="s">
        <v>29</v>
      </c>
      <c r="C58" s="4">
        <v>1</v>
      </c>
      <c r="D58" s="5">
        <v>25</v>
      </c>
      <c r="E58" s="2" t="s">
        <v>7</v>
      </c>
      <c r="F58" s="2" t="s">
        <v>8</v>
      </c>
      <c r="G58" s="3">
        <v>0</v>
      </c>
      <c r="H58" s="3">
        <v>21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9">
        <f t="shared" si="2"/>
        <v>21</v>
      </c>
    </row>
    <row r="59" spans="1:19" ht="12.75">
      <c r="A59" s="2" t="s">
        <v>17</v>
      </c>
      <c r="B59" s="2" t="s">
        <v>29</v>
      </c>
      <c r="C59" s="4">
        <v>1</v>
      </c>
      <c r="D59" s="5">
        <v>50</v>
      </c>
      <c r="E59" s="2" t="s">
        <v>7</v>
      </c>
      <c r="F59" s="2" t="s">
        <v>8</v>
      </c>
      <c r="G59" s="3">
        <v>50277</v>
      </c>
      <c r="H59" s="3">
        <v>51172</v>
      </c>
      <c r="I59" s="3">
        <v>47947</v>
      </c>
      <c r="J59" s="3">
        <v>49247</v>
      </c>
      <c r="K59" s="3">
        <v>49414</v>
      </c>
      <c r="L59" s="3">
        <v>51312</v>
      </c>
      <c r="M59" s="3">
        <v>70378</v>
      </c>
      <c r="N59" s="3">
        <v>69300</v>
      </c>
      <c r="O59" s="3">
        <v>72867</v>
      </c>
      <c r="P59" s="3">
        <v>70501</v>
      </c>
      <c r="Q59" s="3">
        <v>76130</v>
      </c>
      <c r="R59" s="3">
        <v>74481</v>
      </c>
      <c r="S59" s="19">
        <f t="shared" si="2"/>
        <v>733026</v>
      </c>
    </row>
    <row r="60" spans="1:19" ht="12.75">
      <c r="A60" s="2" t="s">
        <v>17</v>
      </c>
      <c r="B60" s="2" t="s">
        <v>29</v>
      </c>
      <c r="C60" s="4">
        <v>1</v>
      </c>
      <c r="D60" s="5">
        <v>100</v>
      </c>
      <c r="E60" s="2" t="s">
        <v>7</v>
      </c>
      <c r="F60" s="2" t="s">
        <v>8</v>
      </c>
      <c r="G60" s="3">
        <v>76428</v>
      </c>
      <c r="H60" s="3">
        <v>87407</v>
      </c>
      <c r="I60" s="3">
        <v>87650</v>
      </c>
      <c r="J60" s="3">
        <v>86048</v>
      </c>
      <c r="K60" s="3">
        <v>80446</v>
      </c>
      <c r="L60" s="3">
        <v>87646</v>
      </c>
      <c r="M60" s="3">
        <v>111876</v>
      </c>
      <c r="N60" s="3">
        <v>104901</v>
      </c>
      <c r="O60" s="3">
        <v>113913</v>
      </c>
      <c r="P60" s="3">
        <v>108053</v>
      </c>
      <c r="Q60" s="3">
        <v>111055</v>
      </c>
      <c r="R60" s="3">
        <v>112315.5</v>
      </c>
      <c r="S60" s="19">
        <f t="shared" si="2"/>
        <v>1167738.5</v>
      </c>
    </row>
    <row r="61" spans="1:19" ht="12.75">
      <c r="A61" s="2" t="s">
        <v>17</v>
      </c>
      <c r="B61" s="2" t="s">
        <v>29</v>
      </c>
      <c r="C61" s="4">
        <v>1</v>
      </c>
      <c r="D61" s="5">
        <v>500</v>
      </c>
      <c r="E61" s="2" t="s">
        <v>7</v>
      </c>
      <c r="F61" s="2" t="s">
        <v>8</v>
      </c>
      <c r="G61" s="3">
        <v>90444</v>
      </c>
      <c r="H61" s="3">
        <v>97795</v>
      </c>
      <c r="I61" s="3">
        <v>92211</v>
      </c>
      <c r="J61" s="3">
        <v>84072</v>
      </c>
      <c r="K61" s="3">
        <v>77031</v>
      </c>
      <c r="L61" s="3">
        <v>68840</v>
      </c>
      <c r="M61" s="3">
        <v>29428</v>
      </c>
      <c r="N61" s="3">
        <v>28304</v>
      </c>
      <c r="O61" s="3">
        <v>26717</v>
      </c>
      <c r="P61" s="3">
        <v>25832</v>
      </c>
      <c r="Q61" s="3">
        <v>27987</v>
      </c>
      <c r="R61" s="3">
        <v>24552</v>
      </c>
      <c r="S61" s="19">
        <f t="shared" si="2"/>
        <v>673213</v>
      </c>
    </row>
    <row r="62" spans="1:19" ht="12.75">
      <c r="A62" s="2" t="s">
        <v>6</v>
      </c>
      <c r="B62" s="2" t="s">
        <v>29</v>
      </c>
      <c r="C62" s="4">
        <v>1</v>
      </c>
      <c r="D62" s="5">
        <v>1</v>
      </c>
      <c r="E62" s="2" t="s">
        <v>7</v>
      </c>
      <c r="F62" s="2" t="s">
        <v>8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8</v>
      </c>
      <c r="S62" s="19">
        <f t="shared" si="2"/>
        <v>8</v>
      </c>
    </row>
    <row r="63" spans="1:19" ht="12.75">
      <c r="A63" s="2" t="s">
        <v>6</v>
      </c>
      <c r="B63" s="2" t="s">
        <v>29</v>
      </c>
      <c r="C63" s="4">
        <v>1</v>
      </c>
      <c r="D63" s="5">
        <v>50</v>
      </c>
      <c r="E63" s="2" t="s">
        <v>7</v>
      </c>
      <c r="F63" s="2" t="s">
        <v>8</v>
      </c>
      <c r="G63" s="3">
        <v>0</v>
      </c>
      <c r="H63" s="3">
        <v>12</v>
      </c>
      <c r="I63" s="3">
        <v>0</v>
      </c>
      <c r="J63" s="3">
        <v>36</v>
      </c>
      <c r="K63" s="3">
        <v>2</v>
      </c>
      <c r="L63" s="3">
        <v>10</v>
      </c>
      <c r="M63" s="3">
        <v>6</v>
      </c>
      <c r="N63" s="3">
        <v>12</v>
      </c>
      <c r="O63" s="3">
        <v>0</v>
      </c>
      <c r="P63" s="3">
        <v>6</v>
      </c>
      <c r="Q63" s="3">
        <v>0</v>
      </c>
      <c r="R63" s="3">
        <v>0</v>
      </c>
      <c r="S63" s="19">
        <f t="shared" si="2"/>
        <v>84</v>
      </c>
    </row>
    <row r="64" spans="1:19" ht="12.75">
      <c r="A64" s="2" t="s">
        <v>6</v>
      </c>
      <c r="B64" s="2" t="s">
        <v>29</v>
      </c>
      <c r="C64" s="4">
        <v>1</v>
      </c>
      <c r="D64" s="5">
        <v>100</v>
      </c>
      <c r="E64" s="2" t="s">
        <v>7</v>
      </c>
      <c r="F64" s="2" t="s">
        <v>8</v>
      </c>
      <c r="G64" s="3">
        <v>3193</v>
      </c>
      <c r="H64" s="3">
        <v>3413.111</v>
      </c>
      <c r="I64" s="3">
        <v>3559</v>
      </c>
      <c r="J64" s="3">
        <v>3399</v>
      </c>
      <c r="K64" s="3">
        <v>4188</v>
      </c>
      <c r="L64" s="3">
        <v>3174</v>
      </c>
      <c r="M64" s="3">
        <v>3679</v>
      </c>
      <c r="N64" s="3">
        <v>3804</v>
      </c>
      <c r="O64" s="3">
        <v>3253</v>
      </c>
      <c r="P64" s="3">
        <v>3894</v>
      </c>
      <c r="Q64" s="3">
        <v>3550</v>
      </c>
      <c r="R64" s="3">
        <v>3070</v>
      </c>
      <c r="S64" s="19">
        <f t="shared" si="2"/>
        <v>42176.111000000004</v>
      </c>
    </row>
    <row r="65" spans="1:19" ht="12.75">
      <c r="A65" s="2" t="s">
        <v>20</v>
      </c>
      <c r="B65" s="11" t="s">
        <v>29</v>
      </c>
      <c r="C65" s="4">
        <v>1</v>
      </c>
      <c r="D65" s="5">
        <v>18</v>
      </c>
      <c r="E65" s="2" t="s">
        <v>7</v>
      </c>
      <c r="F65" s="2" t="s">
        <v>8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19">
        <f t="shared" si="2"/>
        <v>0</v>
      </c>
    </row>
    <row r="66" spans="1:19" ht="12.75">
      <c r="A66" s="2" t="s">
        <v>20</v>
      </c>
      <c r="B66" s="2" t="s">
        <v>29</v>
      </c>
      <c r="C66" s="4">
        <v>1</v>
      </c>
      <c r="D66" s="5">
        <v>30</v>
      </c>
      <c r="E66" s="2" t="s">
        <v>7</v>
      </c>
      <c r="F66" s="2" t="s">
        <v>8</v>
      </c>
      <c r="G66" s="3">
        <v>846</v>
      </c>
      <c r="H66" s="3">
        <v>788</v>
      </c>
      <c r="I66" s="3">
        <v>560</v>
      </c>
      <c r="J66" s="3">
        <v>489</v>
      </c>
      <c r="K66" s="3">
        <v>300</v>
      </c>
      <c r="L66" s="3">
        <v>87</v>
      </c>
      <c r="M66" s="3">
        <v>34</v>
      </c>
      <c r="N66" s="3">
        <v>40</v>
      </c>
      <c r="O66" s="3">
        <v>190</v>
      </c>
      <c r="P66" s="3">
        <v>292</v>
      </c>
      <c r="Q66" s="3">
        <v>324</v>
      </c>
      <c r="R66" s="3">
        <v>394</v>
      </c>
      <c r="S66" s="19">
        <f t="shared" si="2"/>
        <v>4344</v>
      </c>
    </row>
    <row r="67" spans="1:19" ht="12.75">
      <c r="A67" s="2" t="s">
        <v>20</v>
      </c>
      <c r="B67" s="2" t="s">
        <v>29</v>
      </c>
      <c r="C67" s="4">
        <v>1</v>
      </c>
      <c r="D67" s="5">
        <v>60</v>
      </c>
      <c r="E67" s="2" t="s">
        <v>7</v>
      </c>
      <c r="F67" s="2" t="s">
        <v>8</v>
      </c>
      <c r="G67" s="3">
        <v>384</v>
      </c>
      <c r="H67" s="3">
        <v>578</v>
      </c>
      <c r="I67" s="3">
        <v>712</v>
      </c>
      <c r="J67" s="3">
        <v>422</v>
      </c>
      <c r="K67" s="3">
        <v>247</v>
      </c>
      <c r="L67" s="3">
        <v>414</v>
      </c>
      <c r="M67" s="3">
        <v>338</v>
      </c>
      <c r="N67" s="3">
        <v>192</v>
      </c>
      <c r="O67" s="3">
        <v>82</v>
      </c>
      <c r="P67" s="3">
        <v>819</v>
      </c>
      <c r="Q67" s="3">
        <v>1051</v>
      </c>
      <c r="R67" s="3">
        <v>702</v>
      </c>
      <c r="S67" s="19">
        <f t="shared" si="2"/>
        <v>5941</v>
      </c>
    </row>
    <row r="68" spans="1:19" ht="12.75">
      <c r="A68" s="2" t="s">
        <v>24</v>
      </c>
      <c r="B68" s="11" t="s">
        <v>29</v>
      </c>
      <c r="C68" s="4">
        <v>1</v>
      </c>
      <c r="D68" s="5">
        <v>2</v>
      </c>
      <c r="E68" s="2" t="s">
        <v>26</v>
      </c>
      <c r="F68" s="2" t="s">
        <v>8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19">
        <f t="shared" si="2"/>
        <v>0</v>
      </c>
    </row>
    <row r="69" spans="1:19" ht="12.75">
      <c r="A69" s="2" t="s">
        <v>24</v>
      </c>
      <c r="B69" s="2" t="s">
        <v>29</v>
      </c>
      <c r="C69" s="4">
        <v>1</v>
      </c>
      <c r="D69" s="5">
        <v>60</v>
      </c>
      <c r="E69" s="2" t="s">
        <v>26</v>
      </c>
      <c r="F69" s="2" t="s">
        <v>8</v>
      </c>
      <c r="G69" s="3">
        <v>35144</v>
      </c>
      <c r="H69" s="3">
        <v>38623</v>
      </c>
      <c r="I69" s="3">
        <v>36533</v>
      </c>
      <c r="J69" s="3">
        <v>37376</v>
      </c>
      <c r="K69" s="3">
        <v>34182</v>
      </c>
      <c r="L69" s="3">
        <v>38818</v>
      </c>
      <c r="M69" s="3">
        <v>35416</v>
      </c>
      <c r="N69" s="3">
        <v>37685</v>
      </c>
      <c r="O69" s="3">
        <v>40573</v>
      </c>
      <c r="P69" s="3">
        <v>38203</v>
      </c>
      <c r="Q69" s="3">
        <v>40366</v>
      </c>
      <c r="R69" s="3">
        <v>42044</v>
      </c>
      <c r="S69" s="19">
        <f t="shared" si="2"/>
        <v>454963</v>
      </c>
    </row>
    <row r="70" spans="1:19" ht="12.75">
      <c r="A70" s="2" t="s">
        <v>17</v>
      </c>
      <c r="B70" s="2" t="s">
        <v>29</v>
      </c>
      <c r="C70" s="4">
        <v>1</v>
      </c>
      <c r="D70" s="5">
        <v>30</v>
      </c>
      <c r="E70" s="2" t="s">
        <v>33</v>
      </c>
      <c r="F70" s="2" t="s">
        <v>34</v>
      </c>
      <c r="G70" s="3">
        <v>270</v>
      </c>
      <c r="H70" s="3">
        <v>325</v>
      </c>
      <c r="I70" s="3">
        <v>194</v>
      </c>
      <c r="J70" s="3">
        <v>275</v>
      </c>
      <c r="K70" s="3">
        <v>382</v>
      </c>
      <c r="L70" s="3">
        <v>264</v>
      </c>
      <c r="M70" s="3">
        <v>262</v>
      </c>
      <c r="N70" s="3">
        <v>181</v>
      </c>
      <c r="O70" s="3">
        <v>217</v>
      </c>
      <c r="P70" s="3">
        <v>191</v>
      </c>
      <c r="Q70" s="3">
        <v>203</v>
      </c>
      <c r="R70" s="3">
        <v>208</v>
      </c>
      <c r="S70" s="19">
        <f t="shared" si="2"/>
        <v>2972</v>
      </c>
    </row>
    <row r="71" spans="1:19" ht="12.75">
      <c r="A71" s="2" t="s">
        <v>20</v>
      </c>
      <c r="B71" s="2" t="s">
        <v>29</v>
      </c>
      <c r="C71" s="4">
        <v>1</v>
      </c>
      <c r="D71" s="5">
        <v>60</v>
      </c>
      <c r="E71" s="2" t="s">
        <v>21</v>
      </c>
      <c r="F71" s="2" t="s">
        <v>22</v>
      </c>
      <c r="G71" s="3">
        <v>1800</v>
      </c>
      <c r="H71" s="3">
        <v>2070</v>
      </c>
      <c r="I71" s="3">
        <v>1350</v>
      </c>
      <c r="J71" s="3">
        <v>2580</v>
      </c>
      <c r="K71" s="3">
        <v>1560</v>
      </c>
      <c r="L71" s="3">
        <v>480</v>
      </c>
      <c r="M71" s="3">
        <v>120</v>
      </c>
      <c r="N71" s="3">
        <v>480</v>
      </c>
      <c r="O71" s="3">
        <v>4720</v>
      </c>
      <c r="P71" s="3">
        <v>1860</v>
      </c>
      <c r="Q71" s="3">
        <v>1500</v>
      </c>
      <c r="R71" s="3">
        <v>1620</v>
      </c>
      <c r="S71" s="19">
        <f t="shared" si="2"/>
        <v>20140</v>
      </c>
    </row>
    <row r="72" spans="1:19" ht="12.75">
      <c r="A72" s="2" t="s">
        <v>6</v>
      </c>
      <c r="B72" s="2" t="s">
        <v>29</v>
      </c>
      <c r="C72" s="4">
        <v>1</v>
      </c>
      <c r="D72" s="5">
        <v>480</v>
      </c>
      <c r="E72" s="2" t="s">
        <v>30</v>
      </c>
      <c r="F72" s="21" t="s">
        <v>31</v>
      </c>
      <c r="G72" s="13">
        <v>0</v>
      </c>
      <c r="H72" s="13">
        <v>45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9">
        <f t="shared" si="2"/>
        <v>45</v>
      </c>
    </row>
    <row r="73" spans="6:19" ht="15">
      <c r="F73" s="17" t="s">
        <v>90</v>
      </c>
      <c r="G73" s="18">
        <f>SUM(G41:G72)</f>
        <v>352302</v>
      </c>
      <c r="H73" s="18">
        <f aca="true" t="shared" si="3" ref="H73:S73">SUM(H41:H72)</f>
        <v>386228.111</v>
      </c>
      <c r="I73" s="18">
        <f t="shared" si="3"/>
        <v>371100.75</v>
      </c>
      <c r="J73" s="18">
        <f t="shared" si="3"/>
        <v>353634.4</v>
      </c>
      <c r="K73" s="18">
        <f t="shared" si="3"/>
        <v>334866.25</v>
      </c>
      <c r="L73" s="18">
        <f t="shared" si="3"/>
        <v>340293.6</v>
      </c>
      <c r="M73" s="18">
        <f t="shared" si="3"/>
        <v>339837</v>
      </c>
      <c r="N73" s="18">
        <f t="shared" si="3"/>
        <v>326447</v>
      </c>
      <c r="O73" s="18">
        <f t="shared" si="3"/>
        <v>349311</v>
      </c>
      <c r="P73" s="18">
        <f t="shared" si="3"/>
        <v>334125</v>
      </c>
      <c r="Q73" s="18">
        <f t="shared" si="3"/>
        <v>352997</v>
      </c>
      <c r="R73" s="18">
        <f t="shared" si="3"/>
        <v>343876.5</v>
      </c>
      <c r="S73" s="20">
        <f t="shared" si="3"/>
        <v>4185018.611</v>
      </c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5.5">
      <c r="A75" s="9" t="s">
        <v>71</v>
      </c>
      <c r="B75" s="9" t="s">
        <v>72</v>
      </c>
      <c r="C75" s="9" t="s">
        <v>73</v>
      </c>
      <c r="D75" s="9" t="s">
        <v>74</v>
      </c>
      <c r="E75" s="9" t="s">
        <v>75</v>
      </c>
      <c r="F75" s="9" t="s">
        <v>76</v>
      </c>
      <c r="G75" s="10" t="s">
        <v>77</v>
      </c>
      <c r="H75" s="10" t="s">
        <v>78</v>
      </c>
      <c r="I75" s="10" t="s">
        <v>79</v>
      </c>
      <c r="J75" s="10" t="s">
        <v>80</v>
      </c>
      <c r="K75" s="10" t="s">
        <v>81</v>
      </c>
      <c r="L75" s="10" t="s">
        <v>82</v>
      </c>
      <c r="M75" s="10" t="s">
        <v>83</v>
      </c>
      <c r="N75" s="10" t="s">
        <v>84</v>
      </c>
      <c r="O75" s="10" t="s">
        <v>85</v>
      </c>
      <c r="P75" s="10" t="s">
        <v>86</v>
      </c>
      <c r="Q75" s="10" t="s">
        <v>87</v>
      </c>
      <c r="R75" s="10" t="s">
        <v>88</v>
      </c>
      <c r="S75" s="6" t="s">
        <v>89</v>
      </c>
    </row>
    <row r="76" spans="1:19" ht="12.75">
      <c r="A76" s="2" t="s">
        <v>11</v>
      </c>
      <c r="B76" s="2" t="s">
        <v>35</v>
      </c>
      <c r="C76" s="4">
        <v>1</v>
      </c>
      <c r="D76" s="5">
        <v>20</v>
      </c>
      <c r="E76" s="2" t="s">
        <v>12</v>
      </c>
      <c r="F76" s="2" t="s">
        <v>13</v>
      </c>
      <c r="G76" s="3">
        <v>90</v>
      </c>
      <c r="H76" s="3">
        <v>270</v>
      </c>
      <c r="I76" s="3">
        <v>252</v>
      </c>
      <c r="J76" s="3">
        <v>223</v>
      </c>
      <c r="K76" s="3">
        <v>599</v>
      </c>
      <c r="L76" s="3">
        <v>1265</v>
      </c>
      <c r="M76" s="3">
        <v>540</v>
      </c>
      <c r="N76" s="3">
        <v>269</v>
      </c>
      <c r="O76" s="3">
        <v>915</v>
      </c>
      <c r="P76" s="3">
        <v>645</v>
      </c>
      <c r="Q76" s="3">
        <v>735</v>
      </c>
      <c r="R76" s="3">
        <v>420</v>
      </c>
      <c r="S76" s="19">
        <f>SUM(G76:R76)</f>
        <v>6223</v>
      </c>
    </row>
    <row r="77" spans="1:19" ht="12.75">
      <c r="A77" s="2" t="s">
        <v>11</v>
      </c>
      <c r="B77" s="2" t="s">
        <v>35</v>
      </c>
      <c r="C77" s="4">
        <v>1</v>
      </c>
      <c r="D77" s="5">
        <v>20</v>
      </c>
      <c r="E77" s="2" t="s">
        <v>15</v>
      </c>
      <c r="F77" s="2" t="s">
        <v>13</v>
      </c>
      <c r="G77" s="3">
        <v>960</v>
      </c>
      <c r="H77" s="3">
        <v>170</v>
      </c>
      <c r="I77" s="3">
        <v>886</v>
      </c>
      <c r="J77" s="3">
        <v>1320</v>
      </c>
      <c r="K77" s="3">
        <v>930</v>
      </c>
      <c r="L77" s="3">
        <v>1310</v>
      </c>
      <c r="M77" s="3">
        <v>1567</v>
      </c>
      <c r="N77" s="3">
        <v>806</v>
      </c>
      <c r="O77" s="3">
        <v>1147</v>
      </c>
      <c r="P77" s="3">
        <v>1762</v>
      </c>
      <c r="Q77" s="3">
        <v>730</v>
      </c>
      <c r="R77" s="3">
        <v>1590</v>
      </c>
      <c r="S77" s="19">
        <f aca="true" t="shared" si="4" ref="S77:S107">SUM(G77:R77)</f>
        <v>13178</v>
      </c>
    </row>
    <row r="78" spans="1:19" ht="12.75">
      <c r="A78" s="2" t="s">
        <v>17</v>
      </c>
      <c r="B78" s="2" t="s">
        <v>35</v>
      </c>
      <c r="C78" s="4">
        <v>1</v>
      </c>
      <c r="D78" s="5">
        <v>50</v>
      </c>
      <c r="E78" s="2" t="s">
        <v>18</v>
      </c>
      <c r="F78" s="2" t="s">
        <v>13</v>
      </c>
      <c r="G78" s="3">
        <v>0</v>
      </c>
      <c r="H78" s="3">
        <v>0</v>
      </c>
      <c r="I78" s="3">
        <v>0</v>
      </c>
      <c r="J78" s="3">
        <v>14</v>
      </c>
      <c r="K78" s="3">
        <v>0</v>
      </c>
      <c r="L78" s="3">
        <v>270</v>
      </c>
      <c r="M78" s="3">
        <v>0</v>
      </c>
      <c r="N78" s="3">
        <v>0</v>
      </c>
      <c r="O78" s="3">
        <v>0</v>
      </c>
      <c r="P78" s="3">
        <v>270</v>
      </c>
      <c r="Q78" s="3">
        <v>0</v>
      </c>
      <c r="R78" s="3">
        <v>270</v>
      </c>
      <c r="S78" s="19">
        <f t="shared" si="4"/>
        <v>824</v>
      </c>
    </row>
    <row r="79" spans="1:19" ht="12.75">
      <c r="A79" s="2" t="s">
        <v>24</v>
      </c>
      <c r="B79" s="11" t="s">
        <v>35</v>
      </c>
      <c r="C79" s="4">
        <v>1</v>
      </c>
      <c r="D79" s="5">
        <v>30</v>
      </c>
      <c r="E79" s="2" t="s">
        <v>25</v>
      </c>
      <c r="F79" s="2" t="s">
        <v>8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19">
        <f t="shared" si="4"/>
        <v>0</v>
      </c>
    </row>
    <row r="80" spans="1:19" ht="12.75">
      <c r="A80" s="2" t="s">
        <v>24</v>
      </c>
      <c r="B80" s="2" t="s">
        <v>35</v>
      </c>
      <c r="C80" s="4">
        <v>1</v>
      </c>
      <c r="D80" s="5">
        <v>100</v>
      </c>
      <c r="E80" s="2" t="s">
        <v>25</v>
      </c>
      <c r="F80" s="2" t="s">
        <v>8</v>
      </c>
      <c r="G80" s="3">
        <v>6973</v>
      </c>
      <c r="H80" s="3">
        <v>7725</v>
      </c>
      <c r="I80" s="3">
        <v>5537</v>
      </c>
      <c r="J80" s="3">
        <v>7155</v>
      </c>
      <c r="K80" s="3">
        <v>6773</v>
      </c>
      <c r="L80" s="3">
        <v>4460</v>
      </c>
      <c r="M80" s="3">
        <v>5773</v>
      </c>
      <c r="N80" s="3">
        <v>8792</v>
      </c>
      <c r="O80" s="3">
        <v>5174</v>
      </c>
      <c r="P80" s="3">
        <v>8013</v>
      </c>
      <c r="Q80" s="3">
        <v>7494</v>
      </c>
      <c r="R80" s="3">
        <v>6351</v>
      </c>
      <c r="S80" s="19">
        <f t="shared" si="4"/>
        <v>80220</v>
      </c>
    </row>
    <row r="81" spans="1:19" ht="12.75">
      <c r="A81" s="2" t="s">
        <v>28</v>
      </c>
      <c r="B81" s="2" t="s">
        <v>35</v>
      </c>
      <c r="C81" s="4">
        <v>1</v>
      </c>
      <c r="D81" s="5">
        <v>20</v>
      </c>
      <c r="E81" s="2" t="s">
        <v>25</v>
      </c>
      <c r="F81" s="2" t="s">
        <v>8</v>
      </c>
      <c r="G81" s="3">
        <v>0</v>
      </c>
      <c r="H81" s="3">
        <v>0</v>
      </c>
      <c r="I81" s="3">
        <v>0</v>
      </c>
      <c r="J81" s="3">
        <v>0</v>
      </c>
      <c r="K81" s="3">
        <v>20</v>
      </c>
      <c r="L81" s="3">
        <v>20</v>
      </c>
      <c r="M81" s="3">
        <v>0</v>
      </c>
      <c r="N81" s="3">
        <v>20</v>
      </c>
      <c r="O81" s="3">
        <v>90</v>
      </c>
      <c r="P81" s="3">
        <v>0</v>
      </c>
      <c r="Q81" s="3">
        <v>90</v>
      </c>
      <c r="R81" s="3">
        <v>0</v>
      </c>
      <c r="S81" s="19">
        <f t="shared" si="4"/>
        <v>240</v>
      </c>
    </row>
    <row r="82" spans="1:19" ht="12.75">
      <c r="A82" s="2" t="s">
        <v>17</v>
      </c>
      <c r="B82" s="11" t="s">
        <v>35</v>
      </c>
      <c r="C82" s="4">
        <v>1</v>
      </c>
      <c r="D82" s="5">
        <v>25</v>
      </c>
      <c r="E82" s="2" t="s">
        <v>15</v>
      </c>
      <c r="F82" s="2" t="s">
        <v>8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19">
        <f t="shared" si="4"/>
        <v>0</v>
      </c>
    </row>
    <row r="83" spans="1:19" ht="12.75">
      <c r="A83" s="2" t="s">
        <v>17</v>
      </c>
      <c r="B83" s="11" t="s">
        <v>35</v>
      </c>
      <c r="C83" s="4">
        <v>1</v>
      </c>
      <c r="D83" s="5">
        <v>28</v>
      </c>
      <c r="E83" s="2" t="s">
        <v>15</v>
      </c>
      <c r="F83" s="2" t="s">
        <v>8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19">
        <f t="shared" si="4"/>
        <v>0</v>
      </c>
    </row>
    <row r="84" spans="1:19" ht="12.75">
      <c r="A84" s="2" t="s">
        <v>17</v>
      </c>
      <c r="B84" s="11" t="s">
        <v>35</v>
      </c>
      <c r="C84" s="4">
        <v>1</v>
      </c>
      <c r="D84" s="5">
        <v>30</v>
      </c>
      <c r="E84" s="2" t="s">
        <v>15</v>
      </c>
      <c r="F84" s="2" t="s">
        <v>8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19">
        <f t="shared" si="4"/>
        <v>0</v>
      </c>
    </row>
    <row r="85" spans="1:19" ht="12.75">
      <c r="A85" s="2" t="s">
        <v>17</v>
      </c>
      <c r="B85" s="11" t="s">
        <v>35</v>
      </c>
      <c r="C85" s="4">
        <v>1</v>
      </c>
      <c r="D85" s="5">
        <v>50</v>
      </c>
      <c r="E85" s="2" t="s">
        <v>15</v>
      </c>
      <c r="F85" s="2" t="s">
        <v>8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19">
        <f t="shared" si="4"/>
        <v>0</v>
      </c>
    </row>
    <row r="86" spans="1:19" ht="12.75">
      <c r="A86" s="2" t="s">
        <v>17</v>
      </c>
      <c r="B86" s="11" t="s">
        <v>35</v>
      </c>
      <c r="C86" s="4">
        <v>1</v>
      </c>
      <c r="D86" s="5">
        <v>100</v>
      </c>
      <c r="E86" s="2" t="s">
        <v>15</v>
      </c>
      <c r="F86" s="2" t="s">
        <v>8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19">
        <f t="shared" si="4"/>
        <v>0</v>
      </c>
    </row>
    <row r="87" spans="1:19" ht="12.75">
      <c r="A87" s="2" t="s">
        <v>17</v>
      </c>
      <c r="B87" s="11" t="s">
        <v>35</v>
      </c>
      <c r="C87" s="4">
        <v>1</v>
      </c>
      <c r="D87" s="5">
        <v>250</v>
      </c>
      <c r="E87" s="2" t="s">
        <v>15</v>
      </c>
      <c r="F87" s="2" t="s">
        <v>8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19">
        <f t="shared" si="4"/>
        <v>0</v>
      </c>
    </row>
    <row r="88" spans="1:19" ht="12.75">
      <c r="A88" s="2" t="s">
        <v>17</v>
      </c>
      <c r="B88" s="2" t="s">
        <v>35</v>
      </c>
      <c r="C88" s="4">
        <v>1</v>
      </c>
      <c r="D88" s="5">
        <v>500</v>
      </c>
      <c r="E88" s="2" t="s">
        <v>15</v>
      </c>
      <c r="F88" s="2" t="s">
        <v>8</v>
      </c>
      <c r="G88" s="3">
        <v>2260</v>
      </c>
      <c r="H88" s="3">
        <v>2835</v>
      </c>
      <c r="I88" s="3">
        <v>1698</v>
      </c>
      <c r="J88" s="3">
        <v>1949</v>
      </c>
      <c r="K88" s="3">
        <v>2201</v>
      </c>
      <c r="L88" s="3">
        <v>3335</v>
      </c>
      <c r="M88" s="3">
        <v>2016</v>
      </c>
      <c r="N88" s="3">
        <v>3041</v>
      </c>
      <c r="O88" s="3">
        <v>2439</v>
      </c>
      <c r="P88" s="3">
        <v>3435</v>
      </c>
      <c r="Q88" s="3">
        <v>2716</v>
      </c>
      <c r="R88" s="3">
        <v>2081</v>
      </c>
      <c r="S88" s="19">
        <f t="shared" si="4"/>
        <v>30006</v>
      </c>
    </row>
    <row r="89" spans="1:19" ht="12.75">
      <c r="A89" s="2" t="s">
        <v>17</v>
      </c>
      <c r="B89" s="11" t="s">
        <v>35</v>
      </c>
      <c r="C89" s="4">
        <v>1</v>
      </c>
      <c r="D89" s="5">
        <v>2500</v>
      </c>
      <c r="E89" s="2" t="s">
        <v>15</v>
      </c>
      <c r="F89" s="2" t="s">
        <v>8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19">
        <f t="shared" si="4"/>
        <v>0</v>
      </c>
    </row>
    <row r="90" spans="1:19" ht="12.75">
      <c r="A90" s="2" t="s">
        <v>17</v>
      </c>
      <c r="B90" s="11" t="s">
        <v>35</v>
      </c>
      <c r="C90" s="4">
        <v>1</v>
      </c>
      <c r="D90" s="5">
        <v>2</v>
      </c>
      <c r="E90" s="2" t="s">
        <v>7</v>
      </c>
      <c r="F90" s="2" t="s">
        <v>8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19">
        <f t="shared" si="4"/>
        <v>0</v>
      </c>
    </row>
    <row r="91" spans="1:19" ht="12.75">
      <c r="A91" s="2" t="s">
        <v>17</v>
      </c>
      <c r="B91" s="11" t="s">
        <v>35</v>
      </c>
      <c r="C91" s="4">
        <v>1</v>
      </c>
      <c r="D91" s="5">
        <v>12</v>
      </c>
      <c r="E91" s="2" t="s">
        <v>7</v>
      </c>
      <c r="F91" s="2" t="s">
        <v>8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19">
        <f t="shared" si="4"/>
        <v>0</v>
      </c>
    </row>
    <row r="92" spans="1:19" ht="12.75">
      <c r="A92" s="2" t="s">
        <v>17</v>
      </c>
      <c r="B92" s="11" t="s">
        <v>35</v>
      </c>
      <c r="C92" s="4">
        <v>1</v>
      </c>
      <c r="D92" s="5">
        <v>14</v>
      </c>
      <c r="E92" s="2" t="s">
        <v>7</v>
      </c>
      <c r="F92" s="2" t="s">
        <v>8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19">
        <f t="shared" si="4"/>
        <v>0</v>
      </c>
    </row>
    <row r="93" spans="1:19" ht="12.75">
      <c r="A93" s="2" t="s">
        <v>17</v>
      </c>
      <c r="B93" s="11" t="s">
        <v>35</v>
      </c>
      <c r="C93" s="4">
        <v>1</v>
      </c>
      <c r="D93" s="5">
        <v>25</v>
      </c>
      <c r="E93" s="2" t="s">
        <v>7</v>
      </c>
      <c r="F93" s="2" t="s">
        <v>8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19">
        <f t="shared" si="4"/>
        <v>0</v>
      </c>
    </row>
    <row r="94" spans="1:19" ht="12.75">
      <c r="A94" s="2" t="s">
        <v>17</v>
      </c>
      <c r="B94" s="2" t="s">
        <v>35</v>
      </c>
      <c r="C94" s="4">
        <v>1</v>
      </c>
      <c r="D94" s="5">
        <v>50</v>
      </c>
      <c r="E94" s="2" t="s">
        <v>7</v>
      </c>
      <c r="F94" s="2" t="s">
        <v>8</v>
      </c>
      <c r="G94" s="3">
        <v>722</v>
      </c>
      <c r="H94" s="3">
        <v>580</v>
      </c>
      <c r="I94" s="3">
        <v>1649</v>
      </c>
      <c r="J94" s="3">
        <v>1592</v>
      </c>
      <c r="K94" s="3">
        <v>2033</v>
      </c>
      <c r="L94" s="3">
        <v>861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19">
        <f t="shared" si="4"/>
        <v>7437</v>
      </c>
    </row>
    <row r="95" spans="1:19" ht="12.75">
      <c r="A95" s="2" t="s">
        <v>17</v>
      </c>
      <c r="B95" s="2" t="s">
        <v>35</v>
      </c>
      <c r="C95" s="4">
        <v>1</v>
      </c>
      <c r="D95" s="5">
        <v>100</v>
      </c>
      <c r="E95" s="2" t="s">
        <v>7</v>
      </c>
      <c r="F95" s="2" t="s">
        <v>8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1036</v>
      </c>
      <c r="M95" s="3">
        <v>3072</v>
      </c>
      <c r="N95" s="3">
        <v>2130</v>
      </c>
      <c r="O95" s="3">
        <v>734</v>
      </c>
      <c r="P95" s="3">
        <v>0</v>
      </c>
      <c r="Q95" s="3">
        <v>0</v>
      </c>
      <c r="R95" s="3">
        <v>0</v>
      </c>
      <c r="S95" s="19">
        <f t="shared" si="4"/>
        <v>6972</v>
      </c>
    </row>
    <row r="96" spans="1:19" ht="12.75">
      <c r="A96" s="2" t="s">
        <v>17</v>
      </c>
      <c r="B96" s="2" t="s">
        <v>35</v>
      </c>
      <c r="C96" s="4">
        <v>1</v>
      </c>
      <c r="D96" s="5">
        <v>500</v>
      </c>
      <c r="E96" s="2" t="s">
        <v>7</v>
      </c>
      <c r="F96" s="2" t="s">
        <v>8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1855</v>
      </c>
      <c r="P96" s="3">
        <v>1986</v>
      </c>
      <c r="Q96" s="3">
        <v>2121</v>
      </c>
      <c r="R96" s="3">
        <v>2032</v>
      </c>
      <c r="S96" s="19">
        <f t="shared" si="4"/>
        <v>7994</v>
      </c>
    </row>
    <row r="97" spans="1:19" ht="12.75">
      <c r="A97" s="2" t="s">
        <v>6</v>
      </c>
      <c r="B97" s="11" t="s">
        <v>35</v>
      </c>
      <c r="C97" s="4">
        <v>1</v>
      </c>
      <c r="D97" s="5">
        <v>1</v>
      </c>
      <c r="E97" s="2" t="s">
        <v>7</v>
      </c>
      <c r="F97" s="2" t="s">
        <v>8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19">
        <f t="shared" si="4"/>
        <v>0</v>
      </c>
    </row>
    <row r="98" spans="1:19" ht="12.75">
      <c r="A98" s="2" t="s">
        <v>6</v>
      </c>
      <c r="B98" s="11" t="s">
        <v>35</v>
      </c>
      <c r="C98" s="4">
        <v>1</v>
      </c>
      <c r="D98" s="5">
        <v>50</v>
      </c>
      <c r="E98" s="2" t="s">
        <v>7</v>
      </c>
      <c r="F98" s="2" t="s">
        <v>8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19">
        <f t="shared" si="4"/>
        <v>0</v>
      </c>
    </row>
    <row r="99" spans="1:19" ht="12.75">
      <c r="A99" s="2" t="s">
        <v>6</v>
      </c>
      <c r="B99" s="2" t="s">
        <v>35</v>
      </c>
      <c r="C99" s="4">
        <v>1</v>
      </c>
      <c r="D99" s="5">
        <v>100</v>
      </c>
      <c r="E99" s="2" t="s">
        <v>7</v>
      </c>
      <c r="F99" s="2" t="s">
        <v>8</v>
      </c>
      <c r="G99" s="3">
        <v>405</v>
      </c>
      <c r="H99" s="3">
        <v>0</v>
      </c>
      <c r="I99" s="3">
        <v>405</v>
      </c>
      <c r="J99" s="3">
        <v>0</v>
      </c>
      <c r="K99" s="3">
        <v>90</v>
      </c>
      <c r="L99" s="3">
        <v>720</v>
      </c>
      <c r="M99" s="3">
        <v>180</v>
      </c>
      <c r="N99" s="3">
        <v>360</v>
      </c>
      <c r="O99" s="3">
        <v>726</v>
      </c>
      <c r="P99" s="3">
        <v>0</v>
      </c>
      <c r="Q99" s="3">
        <v>810</v>
      </c>
      <c r="R99" s="3">
        <v>180</v>
      </c>
      <c r="S99" s="19">
        <f t="shared" si="4"/>
        <v>3876</v>
      </c>
    </row>
    <row r="100" spans="1:19" ht="12.75">
      <c r="A100" s="2" t="s">
        <v>20</v>
      </c>
      <c r="B100" s="11" t="s">
        <v>35</v>
      </c>
      <c r="C100" s="4">
        <v>1</v>
      </c>
      <c r="D100" s="5">
        <v>18</v>
      </c>
      <c r="E100" s="2" t="s">
        <v>7</v>
      </c>
      <c r="F100" s="2" t="s">
        <v>8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19">
        <f t="shared" si="4"/>
        <v>0</v>
      </c>
    </row>
    <row r="101" spans="1:19" ht="12.75">
      <c r="A101" s="2" t="s">
        <v>20</v>
      </c>
      <c r="B101" s="2" t="s">
        <v>35</v>
      </c>
      <c r="C101" s="4">
        <v>1</v>
      </c>
      <c r="D101" s="5">
        <v>30</v>
      </c>
      <c r="E101" s="2" t="s">
        <v>7</v>
      </c>
      <c r="F101" s="2" t="s">
        <v>8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104</v>
      </c>
      <c r="P101" s="3">
        <v>360</v>
      </c>
      <c r="Q101" s="3">
        <v>42</v>
      </c>
      <c r="R101" s="3">
        <v>198</v>
      </c>
      <c r="S101" s="19">
        <f t="shared" si="4"/>
        <v>704</v>
      </c>
    </row>
    <row r="102" spans="1:19" ht="12.75">
      <c r="A102" s="2" t="s">
        <v>20</v>
      </c>
      <c r="B102" s="2" t="s">
        <v>35</v>
      </c>
      <c r="C102" s="4">
        <v>1</v>
      </c>
      <c r="D102" s="5">
        <v>60</v>
      </c>
      <c r="E102" s="2" t="s">
        <v>7</v>
      </c>
      <c r="F102" s="2" t="s">
        <v>8</v>
      </c>
      <c r="G102" s="3">
        <v>360</v>
      </c>
      <c r="H102" s="3">
        <v>0</v>
      </c>
      <c r="I102" s="3">
        <v>360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19">
        <f t="shared" si="4"/>
        <v>720</v>
      </c>
    </row>
    <row r="103" spans="1:19" ht="12.75">
      <c r="A103" s="2" t="s">
        <v>24</v>
      </c>
      <c r="B103" s="11" t="s">
        <v>35</v>
      </c>
      <c r="C103" s="4">
        <v>1</v>
      </c>
      <c r="D103" s="5">
        <v>2</v>
      </c>
      <c r="E103" s="2" t="s">
        <v>26</v>
      </c>
      <c r="F103" s="2" t="s">
        <v>8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19">
        <f t="shared" si="4"/>
        <v>0</v>
      </c>
    </row>
    <row r="104" spans="1:19" ht="12.75">
      <c r="A104" s="2" t="s">
        <v>24</v>
      </c>
      <c r="B104" s="2" t="s">
        <v>35</v>
      </c>
      <c r="C104" s="4">
        <v>1</v>
      </c>
      <c r="D104" s="5">
        <v>60</v>
      </c>
      <c r="E104" s="2" t="s">
        <v>26</v>
      </c>
      <c r="F104" s="2" t="s">
        <v>8</v>
      </c>
      <c r="G104" s="3">
        <v>6734</v>
      </c>
      <c r="H104" s="3">
        <v>10458</v>
      </c>
      <c r="I104" s="3">
        <v>9664</v>
      </c>
      <c r="J104" s="3">
        <v>13904</v>
      </c>
      <c r="K104" s="3">
        <v>13998</v>
      </c>
      <c r="L104" s="3">
        <v>12254</v>
      </c>
      <c r="M104" s="3">
        <v>17748</v>
      </c>
      <c r="N104" s="3">
        <v>16330</v>
      </c>
      <c r="O104" s="3">
        <v>17026</v>
      </c>
      <c r="P104" s="3">
        <v>16730</v>
      </c>
      <c r="Q104" s="3">
        <v>18595</v>
      </c>
      <c r="R104" s="3">
        <v>20868</v>
      </c>
      <c r="S104" s="19">
        <f t="shared" si="4"/>
        <v>174309</v>
      </c>
    </row>
    <row r="105" spans="1:19" ht="12.75">
      <c r="A105" s="2" t="s">
        <v>17</v>
      </c>
      <c r="B105" s="2" t="s">
        <v>35</v>
      </c>
      <c r="C105" s="4">
        <v>1</v>
      </c>
      <c r="D105" s="5">
        <v>30</v>
      </c>
      <c r="E105" s="2" t="s">
        <v>33</v>
      </c>
      <c r="F105" s="2" t="s">
        <v>34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90</v>
      </c>
      <c r="M105" s="13">
        <v>90</v>
      </c>
      <c r="N105" s="13">
        <v>90</v>
      </c>
      <c r="O105" s="13">
        <v>90</v>
      </c>
      <c r="P105" s="13">
        <v>0</v>
      </c>
      <c r="Q105" s="13">
        <v>0</v>
      </c>
      <c r="R105" s="13">
        <v>0</v>
      </c>
      <c r="S105" s="19">
        <f t="shared" si="4"/>
        <v>360</v>
      </c>
    </row>
    <row r="106" spans="1:19" ht="12.75">
      <c r="A106" s="2" t="s">
        <v>20</v>
      </c>
      <c r="B106" s="11" t="s">
        <v>35</v>
      </c>
      <c r="C106" s="4">
        <v>1</v>
      </c>
      <c r="D106" s="5">
        <v>60</v>
      </c>
      <c r="E106" s="2" t="s">
        <v>21</v>
      </c>
      <c r="F106" s="12" t="s">
        <v>22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9">
        <f t="shared" si="4"/>
        <v>0</v>
      </c>
    </row>
    <row r="107" spans="1:19" ht="12.75">
      <c r="A107" s="2" t="s">
        <v>6</v>
      </c>
      <c r="B107" s="11" t="s">
        <v>35</v>
      </c>
      <c r="C107" s="4">
        <v>1</v>
      </c>
      <c r="D107" s="5">
        <v>480</v>
      </c>
      <c r="E107" s="2" t="s">
        <v>30</v>
      </c>
      <c r="F107" s="15" t="s">
        <v>31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19">
        <f t="shared" si="4"/>
        <v>0</v>
      </c>
    </row>
    <row r="108" spans="6:19" ht="15">
      <c r="F108" s="17" t="s">
        <v>90</v>
      </c>
      <c r="G108" s="18">
        <f>SUM(G76:G107)</f>
        <v>18504</v>
      </c>
      <c r="H108" s="18">
        <f aca="true" t="shared" si="5" ref="H108:S108">SUM(H76:H107)</f>
        <v>22038</v>
      </c>
      <c r="I108" s="18">
        <f t="shared" si="5"/>
        <v>20451</v>
      </c>
      <c r="J108" s="18">
        <f t="shared" si="5"/>
        <v>26157</v>
      </c>
      <c r="K108" s="18">
        <f t="shared" si="5"/>
        <v>26644</v>
      </c>
      <c r="L108" s="18">
        <f t="shared" si="5"/>
        <v>25621</v>
      </c>
      <c r="M108" s="18">
        <f t="shared" si="5"/>
        <v>30986</v>
      </c>
      <c r="N108" s="18">
        <f t="shared" si="5"/>
        <v>31838</v>
      </c>
      <c r="O108" s="18">
        <f t="shared" si="5"/>
        <v>30300</v>
      </c>
      <c r="P108" s="18">
        <f t="shared" si="5"/>
        <v>33201</v>
      </c>
      <c r="Q108" s="18">
        <f t="shared" si="5"/>
        <v>33333</v>
      </c>
      <c r="R108" s="18">
        <f t="shared" si="5"/>
        <v>33990</v>
      </c>
      <c r="S108" s="20">
        <f t="shared" si="5"/>
        <v>333063</v>
      </c>
    </row>
    <row r="110" spans="1:19" ht="25.5">
      <c r="A110" s="9" t="s">
        <v>71</v>
      </c>
      <c r="B110" s="9" t="s">
        <v>72</v>
      </c>
      <c r="C110" s="9" t="s">
        <v>73</v>
      </c>
      <c r="D110" s="9" t="s">
        <v>74</v>
      </c>
      <c r="E110" s="9" t="s">
        <v>75</v>
      </c>
      <c r="F110" s="9" t="s">
        <v>76</v>
      </c>
      <c r="G110" s="10" t="s">
        <v>77</v>
      </c>
      <c r="H110" s="10" t="s">
        <v>78</v>
      </c>
      <c r="I110" s="10" t="s">
        <v>79</v>
      </c>
      <c r="J110" s="10" t="s">
        <v>80</v>
      </c>
      <c r="K110" s="10" t="s">
        <v>81</v>
      </c>
      <c r="L110" s="10" t="s">
        <v>82</v>
      </c>
      <c r="M110" s="10" t="s">
        <v>83</v>
      </c>
      <c r="N110" s="10" t="s">
        <v>84</v>
      </c>
      <c r="O110" s="10" t="s">
        <v>85</v>
      </c>
      <c r="P110" s="10" t="s">
        <v>86</v>
      </c>
      <c r="Q110" s="10" t="s">
        <v>87</v>
      </c>
      <c r="R110" s="10" t="s">
        <v>88</v>
      </c>
      <c r="S110" s="24" t="s">
        <v>89</v>
      </c>
    </row>
    <row r="111" spans="1:19" ht="12.75">
      <c r="A111" s="2" t="s">
        <v>11</v>
      </c>
      <c r="B111" s="11" t="s">
        <v>91</v>
      </c>
      <c r="C111" s="4">
        <v>1</v>
      </c>
      <c r="D111" s="5">
        <v>20</v>
      </c>
      <c r="E111" s="2" t="s">
        <v>12</v>
      </c>
      <c r="F111" s="12" t="s">
        <v>13</v>
      </c>
      <c r="G111" s="23">
        <f>G6+G41+G76</f>
        <v>12858</v>
      </c>
      <c r="H111" s="23">
        <f aca="true" t="shared" si="6" ref="H111:R111">H6+H41+H76</f>
        <v>16178</v>
      </c>
      <c r="I111" s="23">
        <f t="shared" si="6"/>
        <v>15685</v>
      </c>
      <c r="J111" s="23">
        <f t="shared" si="6"/>
        <v>14730.4</v>
      </c>
      <c r="K111" s="23">
        <f t="shared" si="6"/>
        <v>13885</v>
      </c>
      <c r="L111" s="23">
        <f t="shared" si="6"/>
        <v>16438</v>
      </c>
      <c r="M111" s="23">
        <f t="shared" si="6"/>
        <v>14515</v>
      </c>
      <c r="N111" s="23">
        <f t="shared" si="6"/>
        <v>13334</v>
      </c>
      <c r="O111" s="23">
        <f t="shared" si="6"/>
        <v>14990</v>
      </c>
      <c r="P111" s="23">
        <f t="shared" si="6"/>
        <v>16861</v>
      </c>
      <c r="Q111" s="23">
        <f t="shared" si="6"/>
        <v>16408</v>
      </c>
      <c r="R111" s="23">
        <f t="shared" si="6"/>
        <v>18430</v>
      </c>
      <c r="S111" s="18">
        <f>SUM(G111:R111)</f>
        <v>184312.4</v>
      </c>
    </row>
    <row r="112" spans="1:19" ht="12.75">
      <c r="A112" s="2" t="s">
        <v>11</v>
      </c>
      <c r="B112" s="11" t="s">
        <v>91</v>
      </c>
      <c r="C112" s="4">
        <v>1</v>
      </c>
      <c r="D112" s="5">
        <v>20</v>
      </c>
      <c r="E112" s="2" t="s">
        <v>15</v>
      </c>
      <c r="F112" s="12" t="s">
        <v>13</v>
      </c>
      <c r="G112" s="23">
        <f aca="true" t="shared" si="7" ref="G112:R142">G7+G42+G77</f>
        <v>15558</v>
      </c>
      <c r="H112" s="23">
        <f t="shared" si="7"/>
        <v>17010</v>
      </c>
      <c r="I112" s="23">
        <f t="shared" si="7"/>
        <v>16154</v>
      </c>
      <c r="J112" s="23">
        <f t="shared" si="7"/>
        <v>13751</v>
      </c>
      <c r="K112" s="23">
        <f t="shared" si="7"/>
        <v>14249</v>
      </c>
      <c r="L112" s="23">
        <f t="shared" si="7"/>
        <v>14854</v>
      </c>
      <c r="M112" s="23">
        <f t="shared" si="7"/>
        <v>15127</v>
      </c>
      <c r="N112" s="23">
        <f t="shared" si="7"/>
        <v>14325</v>
      </c>
      <c r="O112" s="23">
        <f t="shared" si="7"/>
        <v>16568</v>
      </c>
      <c r="P112" s="23">
        <f t="shared" si="7"/>
        <v>14014</v>
      </c>
      <c r="Q112" s="23">
        <f t="shared" si="7"/>
        <v>14069</v>
      </c>
      <c r="R112" s="23">
        <f t="shared" si="7"/>
        <v>14381</v>
      </c>
      <c r="S112" s="18">
        <f aca="true" t="shared" si="8" ref="S112:S142">SUM(G112:R112)</f>
        <v>180060</v>
      </c>
    </row>
    <row r="113" spans="1:19" ht="12.75">
      <c r="A113" s="2" t="s">
        <v>17</v>
      </c>
      <c r="B113" s="11" t="s">
        <v>91</v>
      </c>
      <c r="C113" s="4">
        <v>1</v>
      </c>
      <c r="D113" s="5">
        <v>50</v>
      </c>
      <c r="E113" s="2" t="s">
        <v>18</v>
      </c>
      <c r="F113" s="12" t="s">
        <v>13</v>
      </c>
      <c r="G113" s="23">
        <f t="shared" si="7"/>
        <v>501</v>
      </c>
      <c r="H113" s="23">
        <f t="shared" si="7"/>
        <v>451</v>
      </c>
      <c r="I113" s="23">
        <f t="shared" si="7"/>
        <v>1097</v>
      </c>
      <c r="J113" s="23">
        <f t="shared" si="7"/>
        <v>612</v>
      </c>
      <c r="K113" s="23">
        <f t="shared" si="7"/>
        <v>1059</v>
      </c>
      <c r="L113" s="23">
        <f t="shared" si="7"/>
        <v>641</v>
      </c>
      <c r="M113" s="23">
        <f t="shared" si="7"/>
        <v>633</v>
      </c>
      <c r="N113" s="23">
        <f t="shared" si="7"/>
        <v>952</v>
      </c>
      <c r="O113" s="23">
        <f t="shared" si="7"/>
        <v>564</v>
      </c>
      <c r="P113" s="23">
        <f t="shared" si="7"/>
        <v>829</v>
      </c>
      <c r="Q113" s="23">
        <f t="shared" si="7"/>
        <v>846</v>
      </c>
      <c r="R113" s="23">
        <f t="shared" si="7"/>
        <v>799</v>
      </c>
      <c r="S113" s="18">
        <f t="shared" si="8"/>
        <v>8984</v>
      </c>
    </row>
    <row r="114" spans="1:19" ht="12.75">
      <c r="A114" s="2" t="s">
        <v>24</v>
      </c>
      <c r="B114" s="11" t="s">
        <v>91</v>
      </c>
      <c r="C114" s="4">
        <v>1</v>
      </c>
      <c r="D114" s="5">
        <v>30</v>
      </c>
      <c r="E114" s="2" t="s">
        <v>25</v>
      </c>
      <c r="F114" s="12" t="s">
        <v>8</v>
      </c>
      <c r="G114" s="23">
        <f t="shared" si="7"/>
        <v>22794</v>
      </c>
      <c r="H114" s="23">
        <f t="shared" si="7"/>
        <v>24870</v>
      </c>
      <c r="I114" s="23">
        <f t="shared" si="7"/>
        <v>24894</v>
      </c>
      <c r="J114" s="23">
        <f t="shared" si="7"/>
        <v>19400</v>
      </c>
      <c r="K114" s="23">
        <f t="shared" si="7"/>
        <v>18884</v>
      </c>
      <c r="L114" s="23">
        <f t="shared" si="7"/>
        <v>18994</v>
      </c>
      <c r="M114" s="23">
        <f t="shared" si="7"/>
        <v>14045</v>
      </c>
      <c r="N114" s="23">
        <f t="shared" si="7"/>
        <v>17550</v>
      </c>
      <c r="O114" s="23">
        <f t="shared" si="7"/>
        <v>18607</v>
      </c>
      <c r="P114" s="23">
        <f t="shared" si="7"/>
        <v>16356</v>
      </c>
      <c r="Q114" s="23">
        <f t="shared" si="7"/>
        <v>15524</v>
      </c>
      <c r="R114" s="23">
        <f t="shared" si="7"/>
        <v>14228</v>
      </c>
      <c r="S114" s="18">
        <f t="shared" si="8"/>
        <v>226146</v>
      </c>
    </row>
    <row r="115" spans="1:19" ht="12.75">
      <c r="A115" s="2" t="s">
        <v>24</v>
      </c>
      <c r="B115" s="11" t="s">
        <v>91</v>
      </c>
      <c r="C115" s="4">
        <v>1</v>
      </c>
      <c r="D115" s="5">
        <v>100</v>
      </c>
      <c r="E115" s="2" t="s">
        <v>25</v>
      </c>
      <c r="F115" s="12" t="s">
        <v>8</v>
      </c>
      <c r="G115" s="23">
        <f t="shared" si="7"/>
        <v>12355</v>
      </c>
      <c r="H115" s="23">
        <f t="shared" si="7"/>
        <v>13376</v>
      </c>
      <c r="I115" s="23">
        <f t="shared" si="7"/>
        <v>9994</v>
      </c>
      <c r="J115" s="23">
        <f t="shared" si="7"/>
        <v>11914</v>
      </c>
      <c r="K115" s="23">
        <f t="shared" si="7"/>
        <v>12808</v>
      </c>
      <c r="L115" s="23">
        <f t="shared" si="7"/>
        <v>10553</v>
      </c>
      <c r="M115" s="23">
        <f t="shared" si="7"/>
        <v>10842</v>
      </c>
      <c r="N115" s="23">
        <f t="shared" si="7"/>
        <v>14964</v>
      </c>
      <c r="O115" s="23">
        <f t="shared" si="7"/>
        <v>9972</v>
      </c>
      <c r="P115" s="23">
        <f t="shared" si="7"/>
        <v>12736</v>
      </c>
      <c r="Q115" s="23">
        <f t="shared" si="7"/>
        <v>11460</v>
      </c>
      <c r="R115" s="23">
        <f t="shared" si="7"/>
        <v>12251</v>
      </c>
      <c r="S115" s="18">
        <f t="shared" si="8"/>
        <v>143225</v>
      </c>
    </row>
    <row r="116" spans="1:19" ht="12.75">
      <c r="A116" s="2" t="s">
        <v>28</v>
      </c>
      <c r="B116" s="11" t="s">
        <v>91</v>
      </c>
      <c r="C116" s="4">
        <v>1</v>
      </c>
      <c r="D116" s="5">
        <v>20</v>
      </c>
      <c r="E116" s="2" t="s">
        <v>25</v>
      </c>
      <c r="F116" s="12" t="s">
        <v>8</v>
      </c>
      <c r="G116" s="23">
        <f t="shared" si="7"/>
        <v>85</v>
      </c>
      <c r="H116" s="23">
        <f t="shared" si="7"/>
        <v>428</v>
      </c>
      <c r="I116" s="23">
        <f t="shared" si="7"/>
        <v>698</v>
      </c>
      <c r="J116" s="23">
        <f t="shared" si="7"/>
        <v>681</v>
      </c>
      <c r="K116" s="23">
        <f t="shared" si="7"/>
        <v>852</v>
      </c>
      <c r="L116" s="23">
        <f t="shared" si="7"/>
        <v>568</v>
      </c>
      <c r="M116" s="23">
        <f t="shared" si="7"/>
        <v>980</v>
      </c>
      <c r="N116" s="23">
        <f t="shared" si="7"/>
        <v>990</v>
      </c>
      <c r="O116" s="23">
        <f t="shared" si="7"/>
        <v>1147</v>
      </c>
      <c r="P116" s="23">
        <f t="shared" si="7"/>
        <v>902</v>
      </c>
      <c r="Q116" s="23">
        <f t="shared" si="7"/>
        <v>1123</v>
      </c>
      <c r="R116" s="23">
        <f t="shared" si="7"/>
        <v>1151</v>
      </c>
      <c r="S116" s="18">
        <f t="shared" si="8"/>
        <v>9605</v>
      </c>
    </row>
    <row r="117" spans="1:19" ht="12.75">
      <c r="A117" s="2" t="s">
        <v>17</v>
      </c>
      <c r="B117" s="11" t="s">
        <v>91</v>
      </c>
      <c r="C117" s="4">
        <v>1</v>
      </c>
      <c r="D117" s="5">
        <v>25</v>
      </c>
      <c r="E117" s="2" t="s">
        <v>15</v>
      </c>
      <c r="F117" s="12" t="s">
        <v>8</v>
      </c>
      <c r="G117" s="23">
        <f t="shared" si="7"/>
        <v>21</v>
      </c>
      <c r="H117" s="23">
        <f t="shared" si="7"/>
        <v>0</v>
      </c>
      <c r="I117" s="23">
        <f t="shared" si="7"/>
        <v>0</v>
      </c>
      <c r="J117" s="23">
        <f t="shared" si="7"/>
        <v>0</v>
      </c>
      <c r="K117" s="23">
        <f t="shared" si="7"/>
        <v>0</v>
      </c>
      <c r="L117" s="23">
        <f t="shared" si="7"/>
        <v>0</v>
      </c>
      <c r="M117" s="23">
        <f t="shared" si="7"/>
        <v>0</v>
      </c>
      <c r="N117" s="23">
        <f t="shared" si="7"/>
        <v>0</v>
      </c>
      <c r="O117" s="23">
        <f t="shared" si="7"/>
        <v>0</v>
      </c>
      <c r="P117" s="23">
        <f t="shared" si="7"/>
        <v>0</v>
      </c>
      <c r="Q117" s="23">
        <f t="shared" si="7"/>
        <v>0</v>
      </c>
      <c r="R117" s="23">
        <f t="shared" si="7"/>
        <v>0</v>
      </c>
      <c r="S117" s="18">
        <f t="shared" si="8"/>
        <v>21</v>
      </c>
    </row>
    <row r="118" spans="1:19" ht="12.75">
      <c r="A118" s="2" t="s">
        <v>17</v>
      </c>
      <c r="B118" s="11" t="s">
        <v>91</v>
      </c>
      <c r="C118" s="4">
        <v>1</v>
      </c>
      <c r="D118" s="5">
        <v>28</v>
      </c>
      <c r="E118" s="2" t="s">
        <v>15</v>
      </c>
      <c r="F118" s="12" t="s">
        <v>8</v>
      </c>
      <c r="G118" s="23">
        <f t="shared" si="7"/>
        <v>784</v>
      </c>
      <c r="H118" s="23">
        <f t="shared" si="7"/>
        <v>952</v>
      </c>
      <c r="I118" s="23">
        <f t="shared" si="7"/>
        <v>448</v>
      </c>
      <c r="J118" s="23">
        <f t="shared" si="7"/>
        <v>532</v>
      </c>
      <c r="K118" s="23">
        <f t="shared" si="7"/>
        <v>476</v>
      </c>
      <c r="L118" s="23">
        <f t="shared" si="7"/>
        <v>504</v>
      </c>
      <c r="M118" s="23">
        <f t="shared" si="7"/>
        <v>700</v>
      </c>
      <c r="N118" s="23">
        <f t="shared" si="7"/>
        <v>560</v>
      </c>
      <c r="O118" s="23">
        <f t="shared" si="7"/>
        <v>728</v>
      </c>
      <c r="P118" s="23">
        <f t="shared" si="7"/>
        <v>756</v>
      </c>
      <c r="Q118" s="23">
        <f t="shared" si="7"/>
        <v>616</v>
      </c>
      <c r="R118" s="23">
        <f t="shared" si="7"/>
        <v>336</v>
      </c>
      <c r="S118" s="18">
        <f t="shared" si="8"/>
        <v>7392</v>
      </c>
    </row>
    <row r="119" spans="1:19" ht="12.75">
      <c r="A119" s="2" t="s">
        <v>17</v>
      </c>
      <c r="B119" s="11" t="s">
        <v>91</v>
      </c>
      <c r="C119" s="4">
        <v>1</v>
      </c>
      <c r="D119" s="5">
        <v>30</v>
      </c>
      <c r="E119" s="2" t="s">
        <v>15</v>
      </c>
      <c r="F119" s="12" t="s">
        <v>8</v>
      </c>
      <c r="G119" s="23">
        <f t="shared" si="7"/>
        <v>0</v>
      </c>
      <c r="H119" s="23">
        <f t="shared" si="7"/>
        <v>0</v>
      </c>
      <c r="I119" s="23">
        <f t="shared" si="7"/>
        <v>0</v>
      </c>
      <c r="J119" s="23">
        <f t="shared" si="7"/>
        <v>0</v>
      </c>
      <c r="K119" s="23">
        <f t="shared" si="7"/>
        <v>0</v>
      </c>
      <c r="L119" s="23">
        <f t="shared" si="7"/>
        <v>0</v>
      </c>
      <c r="M119" s="23">
        <f t="shared" si="7"/>
        <v>0</v>
      </c>
      <c r="N119" s="23">
        <f t="shared" si="7"/>
        <v>473</v>
      </c>
      <c r="O119" s="23">
        <f t="shared" si="7"/>
        <v>1928</v>
      </c>
      <c r="P119" s="23">
        <f t="shared" si="7"/>
        <v>2346</v>
      </c>
      <c r="Q119" s="23">
        <f t="shared" si="7"/>
        <v>2251</v>
      </c>
      <c r="R119" s="23">
        <f t="shared" si="7"/>
        <v>2141</v>
      </c>
      <c r="S119" s="18">
        <f t="shared" si="8"/>
        <v>9139</v>
      </c>
    </row>
    <row r="120" spans="1:19" ht="12.75">
      <c r="A120" s="2" t="s">
        <v>17</v>
      </c>
      <c r="B120" s="11" t="s">
        <v>91</v>
      </c>
      <c r="C120" s="4">
        <v>1</v>
      </c>
      <c r="D120" s="5">
        <v>50</v>
      </c>
      <c r="E120" s="2" t="s">
        <v>15</v>
      </c>
      <c r="F120" s="12" t="s">
        <v>8</v>
      </c>
      <c r="G120" s="23">
        <f t="shared" si="7"/>
        <v>0</v>
      </c>
      <c r="H120" s="23">
        <f t="shared" si="7"/>
        <v>0</v>
      </c>
      <c r="I120" s="23">
        <f t="shared" si="7"/>
        <v>0</v>
      </c>
      <c r="J120" s="23">
        <f t="shared" si="7"/>
        <v>0</v>
      </c>
      <c r="K120" s="23">
        <f t="shared" si="7"/>
        <v>0</v>
      </c>
      <c r="L120" s="23">
        <f t="shared" si="7"/>
        <v>0</v>
      </c>
      <c r="M120" s="23">
        <f t="shared" si="7"/>
        <v>0</v>
      </c>
      <c r="N120" s="23">
        <f t="shared" si="7"/>
        <v>74</v>
      </c>
      <c r="O120" s="23">
        <f t="shared" si="7"/>
        <v>150</v>
      </c>
      <c r="P120" s="23">
        <f t="shared" si="7"/>
        <v>0</v>
      </c>
      <c r="Q120" s="23">
        <f t="shared" si="7"/>
        <v>0</v>
      </c>
      <c r="R120" s="23">
        <f t="shared" si="7"/>
        <v>0</v>
      </c>
      <c r="S120" s="18">
        <f t="shared" si="8"/>
        <v>224</v>
      </c>
    </row>
    <row r="121" spans="1:19" ht="12.75">
      <c r="A121" s="2" t="s">
        <v>17</v>
      </c>
      <c r="B121" s="11" t="s">
        <v>91</v>
      </c>
      <c r="C121" s="4">
        <v>1</v>
      </c>
      <c r="D121" s="5">
        <v>100</v>
      </c>
      <c r="E121" s="2" t="s">
        <v>15</v>
      </c>
      <c r="F121" s="12" t="s">
        <v>8</v>
      </c>
      <c r="G121" s="23">
        <f t="shared" si="7"/>
        <v>55768</v>
      </c>
      <c r="H121" s="23">
        <f t="shared" si="7"/>
        <v>61483</v>
      </c>
      <c r="I121" s="23">
        <f t="shared" si="7"/>
        <v>56677.75</v>
      </c>
      <c r="J121" s="23">
        <f t="shared" si="7"/>
        <v>54961</v>
      </c>
      <c r="K121" s="23">
        <f t="shared" si="7"/>
        <v>52559.25</v>
      </c>
      <c r="L121" s="23">
        <f t="shared" si="7"/>
        <v>51984.6</v>
      </c>
      <c r="M121" s="23">
        <f t="shared" si="7"/>
        <v>53040</v>
      </c>
      <c r="N121" s="23">
        <f t="shared" si="7"/>
        <v>48440</v>
      </c>
      <c r="O121" s="23">
        <f t="shared" si="7"/>
        <v>49330</v>
      </c>
      <c r="P121" s="23">
        <f t="shared" si="7"/>
        <v>48793</v>
      </c>
      <c r="Q121" s="23">
        <f t="shared" si="7"/>
        <v>53327</v>
      </c>
      <c r="R121" s="23">
        <f t="shared" si="7"/>
        <v>45942</v>
      </c>
      <c r="S121" s="18">
        <f t="shared" si="8"/>
        <v>632305.6</v>
      </c>
    </row>
    <row r="122" spans="1:19" ht="12.75">
      <c r="A122" s="2" t="s">
        <v>17</v>
      </c>
      <c r="B122" s="11" t="s">
        <v>91</v>
      </c>
      <c r="C122" s="4">
        <v>1</v>
      </c>
      <c r="D122" s="5">
        <v>250</v>
      </c>
      <c r="E122" s="2" t="s">
        <v>15</v>
      </c>
      <c r="F122" s="12" t="s">
        <v>8</v>
      </c>
      <c r="G122" s="23">
        <f t="shared" si="7"/>
        <v>35545</v>
      </c>
      <c r="H122" s="23">
        <f t="shared" si="7"/>
        <v>33876</v>
      </c>
      <c r="I122" s="23">
        <f t="shared" si="7"/>
        <v>27590</v>
      </c>
      <c r="J122" s="23">
        <f t="shared" si="7"/>
        <v>27512</v>
      </c>
      <c r="K122" s="23">
        <f t="shared" si="7"/>
        <v>28652</v>
      </c>
      <c r="L122" s="23">
        <f t="shared" si="7"/>
        <v>27521</v>
      </c>
      <c r="M122" s="23">
        <f t="shared" si="7"/>
        <v>29719</v>
      </c>
      <c r="N122" s="23">
        <f t="shared" si="7"/>
        <v>26503</v>
      </c>
      <c r="O122" s="23">
        <f t="shared" si="7"/>
        <v>28000</v>
      </c>
      <c r="P122" s="23">
        <f t="shared" si="7"/>
        <v>25147</v>
      </c>
      <c r="Q122" s="23">
        <f t="shared" si="7"/>
        <v>26639</v>
      </c>
      <c r="R122" s="23">
        <f t="shared" si="7"/>
        <v>24527</v>
      </c>
      <c r="S122" s="18">
        <f t="shared" si="8"/>
        <v>341231</v>
      </c>
    </row>
    <row r="123" spans="1:19" ht="12.75">
      <c r="A123" s="2" t="s">
        <v>17</v>
      </c>
      <c r="B123" s="11" t="s">
        <v>91</v>
      </c>
      <c r="C123" s="4">
        <v>1</v>
      </c>
      <c r="D123" s="5">
        <v>500</v>
      </c>
      <c r="E123" s="2" t="s">
        <v>15</v>
      </c>
      <c r="F123" s="12" t="s">
        <v>8</v>
      </c>
      <c r="G123" s="23">
        <f t="shared" si="7"/>
        <v>52963</v>
      </c>
      <c r="H123" s="23">
        <f t="shared" si="7"/>
        <v>64973</v>
      </c>
      <c r="I123" s="23">
        <f t="shared" si="7"/>
        <v>58832.4</v>
      </c>
      <c r="J123" s="23">
        <f t="shared" si="7"/>
        <v>56432</v>
      </c>
      <c r="K123" s="23">
        <f t="shared" si="7"/>
        <v>55863</v>
      </c>
      <c r="L123" s="23">
        <f t="shared" si="7"/>
        <v>54145</v>
      </c>
      <c r="M123" s="23">
        <f t="shared" si="7"/>
        <v>57564</v>
      </c>
      <c r="N123" s="23">
        <f t="shared" si="7"/>
        <v>55213</v>
      </c>
      <c r="O123" s="23">
        <f t="shared" si="7"/>
        <v>55583</v>
      </c>
      <c r="P123" s="23">
        <f t="shared" si="7"/>
        <v>53242</v>
      </c>
      <c r="Q123" s="23">
        <f t="shared" si="7"/>
        <v>57625</v>
      </c>
      <c r="R123" s="23">
        <f t="shared" si="7"/>
        <v>50730</v>
      </c>
      <c r="S123" s="18">
        <f t="shared" si="8"/>
        <v>673165.4</v>
      </c>
    </row>
    <row r="124" spans="1:19" ht="12.75">
      <c r="A124" s="2" t="s">
        <v>17</v>
      </c>
      <c r="B124" s="11" t="s">
        <v>91</v>
      </c>
      <c r="C124" s="4">
        <v>1</v>
      </c>
      <c r="D124" s="5">
        <v>2500</v>
      </c>
      <c r="E124" s="2" t="s">
        <v>15</v>
      </c>
      <c r="F124" s="12" t="s">
        <v>8</v>
      </c>
      <c r="G124" s="23">
        <f t="shared" si="7"/>
        <v>326</v>
      </c>
      <c r="H124" s="23">
        <f t="shared" si="7"/>
        <v>344</v>
      </c>
      <c r="I124" s="23">
        <f t="shared" si="7"/>
        <v>240</v>
      </c>
      <c r="J124" s="23">
        <f t="shared" si="7"/>
        <v>296</v>
      </c>
      <c r="K124" s="23">
        <f t="shared" si="7"/>
        <v>240</v>
      </c>
      <c r="L124" s="23">
        <f t="shared" si="7"/>
        <v>262</v>
      </c>
      <c r="M124" s="23">
        <f t="shared" si="7"/>
        <v>56</v>
      </c>
      <c r="N124" s="23">
        <f t="shared" si="7"/>
        <v>168</v>
      </c>
      <c r="O124" s="23">
        <f t="shared" si="7"/>
        <v>0</v>
      </c>
      <c r="P124" s="23">
        <f t="shared" si="7"/>
        <v>0</v>
      </c>
      <c r="Q124" s="23">
        <f t="shared" si="7"/>
        <v>84</v>
      </c>
      <c r="R124" s="23">
        <f t="shared" si="7"/>
        <v>140</v>
      </c>
      <c r="S124" s="18">
        <f t="shared" si="8"/>
        <v>2156</v>
      </c>
    </row>
    <row r="125" spans="1:19" ht="12.75">
      <c r="A125" s="2" t="s">
        <v>17</v>
      </c>
      <c r="B125" s="11" t="s">
        <v>91</v>
      </c>
      <c r="C125" s="4">
        <v>1</v>
      </c>
      <c r="D125" s="5">
        <v>2</v>
      </c>
      <c r="E125" s="2" t="s">
        <v>7</v>
      </c>
      <c r="F125" s="12" t="s">
        <v>8</v>
      </c>
      <c r="G125" s="23">
        <f t="shared" si="7"/>
        <v>3944</v>
      </c>
      <c r="H125" s="23">
        <f t="shared" si="7"/>
        <v>3729</v>
      </c>
      <c r="I125" s="23">
        <f t="shared" si="7"/>
        <v>3290</v>
      </c>
      <c r="J125" s="23">
        <f t="shared" si="7"/>
        <v>3864</v>
      </c>
      <c r="K125" s="23">
        <f t="shared" si="7"/>
        <v>3362</v>
      </c>
      <c r="L125" s="23">
        <f t="shared" si="7"/>
        <v>3356</v>
      </c>
      <c r="M125" s="23">
        <f t="shared" si="7"/>
        <v>4034</v>
      </c>
      <c r="N125" s="23">
        <f t="shared" si="7"/>
        <v>3448</v>
      </c>
      <c r="O125" s="23">
        <f t="shared" si="7"/>
        <v>3370</v>
      </c>
      <c r="P125" s="23">
        <f t="shared" si="7"/>
        <v>3706</v>
      </c>
      <c r="Q125" s="23">
        <f t="shared" si="7"/>
        <v>3762</v>
      </c>
      <c r="R125" s="23">
        <f t="shared" si="7"/>
        <v>3727</v>
      </c>
      <c r="S125" s="18">
        <f t="shared" si="8"/>
        <v>43592</v>
      </c>
    </row>
    <row r="126" spans="1:19" ht="12.75">
      <c r="A126" s="2" t="s">
        <v>17</v>
      </c>
      <c r="B126" s="11" t="s">
        <v>91</v>
      </c>
      <c r="C126" s="4">
        <v>1</v>
      </c>
      <c r="D126" s="5">
        <v>12</v>
      </c>
      <c r="E126" s="2" t="s">
        <v>7</v>
      </c>
      <c r="F126" s="12" t="s">
        <v>8</v>
      </c>
      <c r="G126" s="23">
        <f t="shared" si="7"/>
        <v>2747</v>
      </c>
      <c r="H126" s="23">
        <f t="shared" si="7"/>
        <v>3244</v>
      </c>
      <c r="I126" s="23">
        <f t="shared" si="7"/>
        <v>2974</v>
      </c>
      <c r="J126" s="23">
        <f t="shared" si="7"/>
        <v>3250</v>
      </c>
      <c r="K126" s="23">
        <f t="shared" si="7"/>
        <v>3303</v>
      </c>
      <c r="L126" s="23">
        <f t="shared" si="7"/>
        <v>3541</v>
      </c>
      <c r="M126" s="23">
        <f t="shared" si="7"/>
        <v>3881</v>
      </c>
      <c r="N126" s="23">
        <f t="shared" si="7"/>
        <v>2032</v>
      </c>
      <c r="O126" s="23">
        <f t="shared" si="7"/>
        <v>0</v>
      </c>
      <c r="P126" s="23">
        <f t="shared" si="7"/>
        <v>0</v>
      </c>
      <c r="Q126" s="23">
        <f t="shared" si="7"/>
        <v>0</v>
      </c>
      <c r="R126" s="23">
        <f t="shared" si="7"/>
        <v>0</v>
      </c>
      <c r="S126" s="18">
        <f t="shared" si="8"/>
        <v>24972</v>
      </c>
    </row>
    <row r="127" spans="1:19" ht="12.75">
      <c r="A127" s="2" t="s">
        <v>17</v>
      </c>
      <c r="B127" s="11" t="s">
        <v>91</v>
      </c>
      <c r="C127" s="4">
        <v>1</v>
      </c>
      <c r="D127" s="5">
        <v>14</v>
      </c>
      <c r="E127" s="2" t="s">
        <v>7</v>
      </c>
      <c r="F127" s="12" t="s">
        <v>8</v>
      </c>
      <c r="G127" s="23">
        <f t="shared" si="7"/>
        <v>26</v>
      </c>
      <c r="H127" s="23">
        <f t="shared" si="7"/>
        <v>23</v>
      </c>
      <c r="I127" s="23">
        <f t="shared" si="7"/>
        <v>24</v>
      </c>
      <c r="J127" s="23">
        <f t="shared" si="7"/>
        <v>16</v>
      </c>
      <c r="K127" s="23">
        <f t="shared" si="7"/>
        <v>37</v>
      </c>
      <c r="L127" s="23">
        <f t="shared" si="7"/>
        <v>17</v>
      </c>
      <c r="M127" s="23">
        <f t="shared" si="7"/>
        <v>33</v>
      </c>
      <c r="N127" s="23">
        <f t="shared" si="7"/>
        <v>20</v>
      </c>
      <c r="O127" s="23">
        <f t="shared" si="7"/>
        <v>10</v>
      </c>
      <c r="P127" s="23">
        <f t="shared" si="7"/>
        <v>15</v>
      </c>
      <c r="Q127" s="23">
        <f t="shared" si="7"/>
        <v>11</v>
      </c>
      <c r="R127" s="23">
        <f t="shared" si="7"/>
        <v>31</v>
      </c>
      <c r="S127" s="18">
        <f t="shared" si="8"/>
        <v>263</v>
      </c>
    </row>
    <row r="128" spans="1:19" ht="12.75">
      <c r="A128" s="2" t="s">
        <v>17</v>
      </c>
      <c r="B128" s="11" t="s">
        <v>91</v>
      </c>
      <c r="C128" s="4">
        <v>1</v>
      </c>
      <c r="D128" s="5">
        <v>25</v>
      </c>
      <c r="E128" s="2" t="s">
        <v>7</v>
      </c>
      <c r="F128" s="12" t="s">
        <v>8</v>
      </c>
      <c r="G128" s="23">
        <f t="shared" si="7"/>
        <v>0</v>
      </c>
      <c r="H128" s="23">
        <f t="shared" si="7"/>
        <v>21</v>
      </c>
      <c r="I128" s="23">
        <f t="shared" si="7"/>
        <v>0</v>
      </c>
      <c r="J128" s="23">
        <f t="shared" si="7"/>
        <v>0</v>
      </c>
      <c r="K128" s="23">
        <f t="shared" si="7"/>
        <v>0</v>
      </c>
      <c r="L128" s="23">
        <f t="shared" si="7"/>
        <v>0</v>
      </c>
      <c r="M128" s="23">
        <f t="shared" si="7"/>
        <v>0</v>
      </c>
      <c r="N128" s="23">
        <f t="shared" si="7"/>
        <v>0</v>
      </c>
      <c r="O128" s="23">
        <f t="shared" si="7"/>
        <v>0</v>
      </c>
      <c r="P128" s="23">
        <f t="shared" si="7"/>
        <v>0</v>
      </c>
      <c r="Q128" s="23">
        <f t="shared" si="7"/>
        <v>0</v>
      </c>
      <c r="R128" s="23">
        <f t="shared" si="7"/>
        <v>0</v>
      </c>
      <c r="S128" s="18">
        <f t="shared" si="8"/>
        <v>21</v>
      </c>
    </row>
    <row r="129" spans="1:19" ht="12.75">
      <c r="A129" s="2" t="s">
        <v>17</v>
      </c>
      <c r="B129" s="11" t="s">
        <v>91</v>
      </c>
      <c r="C129" s="4">
        <v>1</v>
      </c>
      <c r="D129" s="5">
        <v>50</v>
      </c>
      <c r="E129" s="2" t="s">
        <v>7</v>
      </c>
      <c r="F129" s="12" t="s">
        <v>8</v>
      </c>
      <c r="G129" s="23">
        <f t="shared" si="7"/>
        <v>51409</v>
      </c>
      <c r="H129" s="23">
        <f t="shared" si="7"/>
        <v>52541</v>
      </c>
      <c r="I129" s="23">
        <f t="shared" si="7"/>
        <v>49866</v>
      </c>
      <c r="J129" s="23">
        <f t="shared" si="7"/>
        <v>51109</v>
      </c>
      <c r="K129" s="23">
        <f t="shared" si="7"/>
        <v>52297</v>
      </c>
      <c r="L129" s="23">
        <f t="shared" si="7"/>
        <v>52473</v>
      </c>
      <c r="M129" s="23">
        <f t="shared" si="7"/>
        <v>70778</v>
      </c>
      <c r="N129" s="23">
        <f t="shared" si="7"/>
        <v>69760</v>
      </c>
      <c r="O129" s="23">
        <f t="shared" si="7"/>
        <v>73612</v>
      </c>
      <c r="P129" s="23">
        <f t="shared" si="7"/>
        <v>70761</v>
      </c>
      <c r="Q129" s="23">
        <f t="shared" si="7"/>
        <v>76300</v>
      </c>
      <c r="R129" s="23">
        <f t="shared" si="7"/>
        <v>74599</v>
      </c>
      <c r="S129" s="18">
        <f t="shared" si="8"/>
        <v>745505</v>
      </c>
    </row>
    <row r="130" spans="1:19" ht="12.75">
      <c r="A130" s="2" t="s">
        <v>17</v>
      </c>
      <c r="B130" s="11" t="s">
        <v>91</v>
      </c>
      <c r="C130" s="4">
        <v>1</v>
      </c>
      <c r="D130" s="5">
        <v>100</v>
      </c>
      <c r="E130" s="2" t="s">
        <v>7</v>
      </c>
      <c r="F130" s="12" t="s">
        <v>8</v>
      </c>
      <c r="G130" s="23">
        <f t="shared" si="7"/>
        <v>93387</v>
      </c>
      <c r="H130" s="23">
        <f t="shared" si="7"/>
        <v>102406</v>
      </c>
      <c r="I130" s="23">
        <f t="shared" si="7"/>
        <v>102966</v>
      </c>
      <c r="J130" s="23">
        <f t="shared" si="7"/>
        <v>103270</v>
      </c>
      <c r="K130" s="23">
        <f t="shared" si="7"/>
        <v>96575</v>
      </c>
      <c r="L130" s="23">
        <f t="shared" si="7"/>
        <v>103248</v>
      </c>
      <c r="M130" s="23">
        <f t="shared" si="7"/>
        <v>133621</v>
      </c>
      <c r="N130" s="23">
        <f t="shared" si="7"/>
        <v>126360</v>
      </c>
      <c r="O130" s="23">
        <f t="shared" si="7"/>
        <v>136621</v>
      </c>
      <c r="P130" s="23">
        <f t="shared" si="7"/>
        <v>131537</v>
      </c>
      <c r="Q130" s="23">
        <f t="shared" si="7"/>
        <v>132710</v>
      </c>
      <c r="R130" s="23">
        <f t="shared" si="7"/>
        <v>131539.5</v>
      </c>
      <c r="S130" s="18">
        <f t="shared" si="8"/>
        <v>1394240.5</v>
      </c>
    </row>
    <row r="131" spans="1:19" ht="12.75">
      <c r="A131" s="2" t="s">
        <v>17</v>
      </c>
      <c r="B131" s="11" t="s">
        <v>91</v>
      </c>
      <c r="C131" s="4">
        <v>1</v>
      </c>
      <c r="D131" s="5">
        <v>500</v>
      </c>
      <c r="E131" s="2" t="s">
        <v>7</v>
      </c>
      <c r="F131" s="12" t="s">
        <v>8</v>
      </c>
      <c r="G131" s="23">
        <f t="shared" si="7"/>
        <v>162579</v>
      </c>
      <c r="H131" s="23">
        <f t="shared" si="7"/>
        <v>185760</v>
      </c>
      <c r="I131" s="23">
        <f t="shared" si="7"/>
        <v>175081</v>
      </c>
      <c r="J131" s="23">
        <f t="shared" si="7"/>
        <v>162108</v>
      </c>
      <c r="K131" s="23">
        <f t="shared" si="7"/>
        <v>157037</v>
      </c>
      <c r="L131" s="23">
        <f t="shared" si="7"/>
        <v>149121</v>
      </c>
      <c r="M131" s="23">
        <f t="shared" si="7"/>
        <v>116063</v>
      </c>
      <c r="N131" s="23">
        <f t="shared" si="7"/>
        <v>111827</v>
      </c>
      <c r="O131" s="23">
        <f t="shared" si="7"/>
        <v>116077</v>
      </c>
      <c r="P131" s="23">
        <f t="shared" si="7"/>
        <v>108441</v>
      </c>
      <c r="Q131" s="23">
        <f t="shared" si="7"/>
        <v>114675</v>
      </c>
      <c r="R131" s="23">
        <f t="shared" si="7"/>
        <v>108873</v>
      </c>
      <c r="S131" s="18">
        <f t="shared" si="8"/>
        <v>1667642</v>
      </c>
    </row>
    <row r="132" spans="1:19" ht="12.75">
      <c r="A132" s="2" t="s">
        <v>6</v>
      </c>
      <c r="B132" s="11" t="s">
        <v>91</v>
      </c>
      <c r="C132" s="4">
        <v>1</v>
      </c>
      <c r="D132" s="5">
        <v>1</v>
      </c>
      <c r="E132" s="2" t="s">
        <v>7</v>
      </c>
      <c r="F132" s="12" t="s">
        <v>8</v>
      </c>
      <c r="G132" s="23">
        <f t="shared" si="7"/>
        <v>0</v>
      </c>
      <c r="H132" s="23">
        <f t="shared" si="7"/>
        <v>0</v>
      </c>
      <c r="I132" s="23">
        <f t="shared" si="7"/>
        <v>0</v>
      </c>
      <c r="J132" s="23">
        <f t="shared" si="7"/>
        <v>0</v>
      </c>
      <c r="K132" s="23">
        <f t="shared" si="7"/>
        <v>0</v>
      </c>
      <c r="L132" s="23">
        <f aca="true" t="shared" si="9" ref="H132:R142">L27+L62+L97</f>
        <v>0</v>
      </c>
      <c r="M132" s="23">
        <f t="shared" si="9"/>
        <v>0</v>
      </c>
      <c r="N132" s="23">
        <f t="shared" si="9"/>
        <v>0</v>
      </c>
      <c r="O132" s="23">
        <f t="shared" si="9"/>
        <v>0</v>
      </c>
      <c r="P132" s="23">
        <f t="shared" si="9"/>
        <v>0</v>
      </c>
      <c r="Q132" s="23">
        <f t="shared" si="9"/>
        <v>0</v>
      </c>
      <c r="R132" s="23">
        <f t="shared" si="9"/>
        <v>8</v>
      </c>
      <c r="S132" s="18">
        <f t="shared" si="8"/>
        <v>8</v>
      </c>
    </row>
    <row r="133" spans="1:19" ht="12.75">
      <c r="A133" s="2" t="s">
        <v>6</v>
      </c>
      <c r="B133" s="11" t="s">
        <v>91</v>
      </c>
      <c r="C133" s="4">
        <v>1</v>
      </c>
      <c r="D133" s="5">
        <v>50</v>
      </c>
      <c r="E133" s="2" t="s">
        <v>7</v>
      </c>
      <c r="F133" s="12" t="s">
        <v>8</v>
      </c>
      <c r="G133" s="23">
        <f t="shared" si="7"/>
        <v>0</v>
      </c>
      <c r="H133" s="23">
        <f t="shared" si="9"/>
        <v>12</v>
      </c>
      <c r="I133" s="23">
        <f t="shared" si="9"/>
        <v>0</v>
      </c>
      <c r="J133" s="23">
        <f t="shared" si="9"/>
        <v>36</v>
      </c>
      <c r="K133" s="23">
        <f t="shared" si="9"/>
        <v>2</v>
      </c>
      <c r="L133" s="23">
        <f t="shared" si="9"/>
        <v>10</v>
      </c>
      <c r="M133" s="23">
        <f t="shared" si="9"/>
        <v>6</v>
      </c>
      <c r="N133" s="23">
        <f t="shared" si="9"/>
        <v>12</v>
      </c>
      <c r="O133" s="23">
        <f t="shared" si="9"/>
        <v>0</v>
      </c>
      <c r="P133" s="23">
        <f t="shared" si="9"/>
        <v>6</v>
      </c>
      <c r="Q133" s="23">
        <f t="shared" si="9"/>
        <v>0</v>
      </c>
      <c r="R133" s="23">
        <f t="shared" si="9"/>
        <v>0</v>
      </c>
      <c r="S133" s="18">
        <f t="shared" si="8"/>
        <v>84</v>
      </c>
    </row>
    <row r="134" spans="1:19" ht="12.75">
      <c r="A134" s="2" t="s">
        <v>6</v>
      </c>
      <c r="B134" s="11" t="s">
        <v>91</v>
      </c>
      <c r="C134" s="4">
        <v>1</v>
      </c>
      <c r="D134" s="5">
        <v>100</v>
      </c>
      <c r="E134" s="2" t="s">
        <v>7</v>
      </c>
      <c r="F134" s="12" t="s">
        <v>8</v>
      </c>
      <c r="G134" s="23">
        <f t="shared" si="7"/>
        <v>3871</v>
      </c>
      <c r="H134" s="23">
        <f t="shared" si="9"/>
        <v>3901.111</v>
      </c>
      <c r="I134" s="23">
        <f t="shared" si="9"/>
        <v>4687</v>
      </c>
      <c r="J134" s="23">
        <f t="shared" si="9"/>
        <v>3689</v>
      </c>
      <c r="K134" s="23">
        <f t="shared" si="9"/>
        <v>4794</v>
      </c>
      <c r="L134" s="23">
        <f t="shared" si="9"/>
        <v>4030</v>
      </c>
      <c r="M134" s="23">
        <f t="shared" si="9"/>
        <v>4645</v>
      </c>
      <c r="N134" s="23">
        <f t="shared" si="9"/>
        <v>5042</v>
      </c>
      <c r="O134" s="23">
        <f t="shared" si="9"/>
        <v>4662</v>
      </c>
      <c r="P134" s="23">
        <f t="shared" si="9"/>
        <v>4185</v>
      </c>
      <c r="Q134" s="23">
        <f t="shared" si="9"/>
        <v>5486</v>
      </c>
      <c r="R134" s="23">
        <f t="shared" si="9"/>
        <v>3745</v>
      </c>
      <c r="S134" s="18">
        <f t="shared" si="8"/>
        <v>52737.111000000004</v>
      </c>
    </row>
    <row r="135" spans="1:19" ht="12.75">
      <c r="A135" s="2" t="s">
        <v>20</v>
      </c>
      <c r="B135" s="11" t="s">
        <v>91</v>
      </c>
      <c r="C135" s="4">
        <v>1</v>
      </c>
      <c r="D135" s="5">
        <v>18</v>
      </c>
      <c r="E135" s="2" t="s">
        <v>7</v>
      </c>
      <c r="F135" s="12" t="s">
        <v>8</v>
      </c>
      <c r="G135" s="23">
        <f t="shared" si="7"/>
        <v>0</v>
      </c>
      <c r="H135" s="23">
        <f t="shared" si="9"/>
        <v>0</v>
      </c>
      <c r="I135" s="23">
        <f t="shared" si="9"/>
        <v>0</v>
      </c>
      <c r="J135" s="23">
        <f t="shared" si="9"/>
        <v>0</v>
      </c>
      <c r="K135" s="23">
        <f t="shared" si="9"/>
        <v>0</v>
      </c>
      <c r="L135" s="23">
        <f t="shared" si="9"/>
        <v>42</v>
      </c>
      <c r="M135" s="23">
        <f t="shared" si="9"/>
        <v>0</v>
      </c>
      <c r="N135" s="23">
        <f t="shared" si="9"/>
        <v>0</v>
      </c>
      <c r="O135" s="23">
        <f t="shared" si="9"/>
        <v>0</v>
      </c>
      <c r="P135" s="23">
        <f t="shared" si="9"/>
        <v>0</v>
      </c>
      <c r="Q135" s="23">
        <f t="shared" si="9"/>
        <v>0</v>
      </c>
      <c r="R135" s="23">
        <f t="shared" si="9"/>
        <v>0</v>
      </c>
      <c r="S135" s="18">
        <f t="shared" si="8"/>
        <v>42</v>
      </c>
    </row>
    <row r="136" spans="1:19" ht="12.75">
      <c r="A136" s="2" t="s">
        <v>20</v>
      </c>
      <c r="B136" s="11" t="s">
        <v>91</v>
      </c>
      <c r="C136" s="4">
        <v>1</v>
      </c>
      <c r="D136" s="5">
        <v>30</v>
      </c>
      <c r="E136" s="2" t="s">
        <v>7</v>
      </c>
      <c r="F136" s="12" t="s">
        <v>8</v>
      </c>
      <c r="G136" s="23">
        <f t="shared" si="7"/>
        <v>846</v>
      </c>
      <c r="H136" s="23">
        <f t="shared" si="9"/>
        <v>808</v>
      </c>
      <c r="I136" s="23">
        <f t="shared" si="9"/>
        <v>560</v>
      </c>
      <c r="J136" s="23">
        <f t="shared" si="9"/>
        <v>489</v>
      </c>
      <c r="K136" s="23">
        <f t="shared" si="9"/>
        <v>312</v>
      </c>
      <c r="L136" s="23">
        <f t="shared" si="9"/>
        <v>87</v>
      </c>
      <c r="M136" s="23">
        <f t="shared" si="9"/>
        <v>54</v>
      </c>
      <c r="N136" s="23">
        <f t="shared" si="9"/>
        <v>40</v>
      </c>
      <c r="O136" s="23">
        <f t="shared" si="9"/>
        <v>294</v>
      </c>
      <c r="P136" s="23">
        <f t="shared" si="9"/>
        <v>652</v>
      </c>
      <c r="Q136" s="23">
        <f t="shared" si="9"/>
        <v>414</v>
      </c>
      <c r="R136" s="23">
        <f t="shared" si="9"/>
        <v>634</v>
      </c>
      <c r="S136" s="18">
        <f t="shared" si="8"/>
        <v>5190</v>
      </c>
    </row>
    <row r="137" spans="1:19" ht="12.75">
      <c r="A137" s="2" t="s">
        <v>20</v>
      </c>
      <c r="B137" s="11" t="s">
        <v>91</v>
      </c>
      <c r="C137" s="4">
        <v>1</v>
      </c>
      <c r="D137" s="5">
        <v>60</v>
      </c>
      <c r="E137" s="2" t="s">
        <v>7</v>
      </c>
      <c r="F137" s="12" t="s">
        <v>8</v>
      </c>
      <c r="G137" s="23">
        <f t="shared" si="7"/>
        <v>764</v>
      </c>
      <c r="H137" s="23">
        <f t="shared" si="9"/>
        <v>590</v>
      </c>
      <c r="I137" s="23">
        <f t="shared" si="9"/>
        <v>1082</v>
      </c>
      <c r="J137" s="23">
        <f t="shared" si="9"/>
        <v>454</v>
      </c>
      <c r="K137" s="23">
        <f t="shared" si="9"/>
        <v>247</v>
      </c>
      <c r="L137" s="23">
        <f t="shared" si="9"/>
        <v>460</v>
      </c>
      <c r="M137" s="23">
        <f t="shared" si="9"/>
        <v>344</v>
      </c>
      <c r="N137" s="23">
        <f t="shared" si="9"/>
        <v>255</v>
      </c>
      <c r="O137" s="23">
        <f t="shared" si="9"/>
        <v>150</v>
      </c>
      <c r="P137" s="23">
        <f t="shared" si="9"/>
        <v>907</v>
      </c>
      <c r="Q137" s="23">
        <f t="shared" si="9"/>
        <v>1175</v>
      </c>
      <c r="R137" s="23">
        <f t="shared" si="9"/>
        <v>796</v>
      </c>
      <c r="S137" s="18">
        <f t="shared" si="8"/>
        <v>7224</v>
      </c>
    </row>
    <row r="138" spans="1:19" ht="12.75">
      <c r="A138" s="2" t="s">
        <v>24</v>
      </c>
      <c r="B138" s="11" t="s">
        <v>91</v>
      </c>
      <c r="C138" s="4">
        <v>1</v>
      </c>
      <c r="D138" s="5">
        <v>2</v>
      </c>
      <c r="E138" s="2" t="s">
        <v>26</v>
      </c>
      <c r="F138" s="12" t="s">
        <v>8</v>
      </c>
      <c r="G138" s="23">
        <f t="shared" si="7"/>
        <v>0</v>
      </c>
      <c r="H138" s="23">
        <f t="shared" si="9"/>
        <v>60</v>
      </c>
      <c r="I138" s="23">
        <f t="shared" si="9"/>
        <v>0</v>
      </c>
      <c r="J138" s="23">
        <f t="shared" si="9"/>
        <v>0</v>
      </c>
      <c r="K138" s="23">
        <f t="shared" si="9"/>
        <v>0</v>
      </c>
      <c r="L138" s="23">
        <f t="shared" si="9"/>
        <v>20</v>
      </c>
      <c r="M138" s="23">
        <f t="shared" si="9"/>
        <v>0</v>
      </c>
      <c r="N138" s="23">
        <f t="shared" si="9"/>
        <v>0</v>
      </c>
      <c r="O138" s="23">
        <f t="shared" si="9"/>
        <v>0</v>
      </c>
      <c r="P138" s="23">
        <f t="shared" si="9"/>
        <v>0</v>
      </c>
      <c r="Q138" s="23">
        <f t="shared" si="9"/>
        <v>0</v>
      </c>
      <c r="R138" s="23">
        <f t="shared" si="9"/>
        <v>0</v>
      </c>
      <c r="S138" s="18">
        <f t="shared" si="8"/>
        <v>80</v>
      </c>
    </row>
    <row r="139" spans="1:19" ht="12.75">
      <c r="A139" s="2" t="s">
        <v>24</v>
      </c>
      <c r="B139" s="11" t="s">
        <v>91</v>
      </c>
      <c r="C139" s="4">
        <v>1</v>
      </c>
      <c r="D139" s="5">
        <v>60</v>
      </c>
      <c r="E139" s="2" t="s">
        <v>26</v>
      </c>
      <c r="F139" s="12" t="s">
        <v>8</v>
      </c>
      <c r="G139" s="23">
        <f t="shared" si="7"/>
        <v>45703</v>
      </c>
      <c r="H139" s="23">
        <f t="shared" si="9"/>
        <v>53292</v>
      </c>
      <c r="I139" s="23">
        <f t="shared" si="9"/>
        <v>48937</v>
      </c>
      <c r="J139" s="23">
        <f t="shared" si="9"/>
        <v>55844</v>
      </c>
      <c r="K139" s="23">
        <f t="shared" si="9"/>
        <v>53007</v>
      </c>
      <c r="L139" s="23">
        <f t="shared" si="9"/>
        <v>55771</v>
      </c>
      <c r="M139" s="23">
        <f t="shared" si="9"/>
        <v>59066</v>
      </c>
      <c r="N139" s="23">
        <f t="shared" si="9"/>
        <v>59102</v>
      </c>
      <c r="O139" s="23">
        <f t="shared" si="9"/>
        <v>63223</v>
      </c>
      <c r="P139" s="23">
        <f t="shared" si="9"/>
        <v>62543</v>
      </c>
      <c r="Q139" s="23">
        <f t="shared" si="9"/>
        <v>65594</v>
      </c>
      <c r="R139" s="23">
        <f t="shared" si="9"/>
        <v>67748</v>
      </c>
      <c r="S139" s="18">
        <f t="shared" si="8"/>
        <v>689830</v>
      </c>
    </row>
    <row r="140" spans="1:19" ht="12.75">
      <c r="A140" s="2" t="s">
        <v>17</v>
      </c>
      <c r="B140" s="11" t="s">
        <v>91</v>
      </c>
      <c r="C140" s="4">
        <v>1</v>
      </c>
      <c r="D140" s="5">
        <v>30</v>
      </c>
      <c r="E140" s="2" t="s">
        <v>33</v>
      </c>
      <c r="F140" s="12" t="s">
        <v>34</v>
      </c>
      <c r="G140" s="23">
        <f t="shared" si="7"/>
        <v>270</v>
      </c>
      <c r="H140" s="23">
        <f t="shared" si="9"/>
        <v>325</v>
      </c>
      <c r="I140" s="23">
        <f t="shared" si="9"/>
        <v>194</v>
      </c>
      <c r="J140" s="23">
        <f t="shared" si="9"/>
        <v>275</v>
      </c>
      <c r="K140" s="23">
        <f t="shared" si="9"/>
        <v>382</v>
      </c>
      <c r="L140" s="23">
        <f t="shared" si="9"/>
        <v>354</v>
      </c>
      <c r="M140" s="23">
        <f t="shared" si="9"/>
        <v>352</v>
      </c>
      <c r="N140" s="23">
        <f t="shared" si="9"/>
        <v>271</v>
      </c>
      <c r="O140" s="23">
        <f t="shared" si="9"/>
        <v>307</v>
      </c>
      <c r="P140" s="23">
        <f t="shared" si="9"/>
        <v>191</v>
      </c>
      <c r="Q140" s="23">
        <f t="shared" si="9"/>
        <v>203</v>
      </c>
      <c r="R140" s="23">
        <f t="shared" si="9"/>
        <v>208</v>
      </c>
      <c r="S140" s="18">
        <f t="shared" si="8"/>
        <v>3332</v>
      </c>
    </row>
    <row r="141" spans="1:19" ht="12.75">
      <c r="A141" s="2" t="s">
        <v>20</v>
      </c>
      <c r="B141" s="11" t="s">
        <v>91</v>
      </c>
      <c r="C141" s="4">
        <v>1</v>
      </c>
      <c r="D141" s="5">
        <v>60</v>
      </c>
      <c r="E141" s="2" t="s">
        <v>21</v>
      </c>
      <c r="F141" s="12" t="s">
        <v>22</v>
      </c>
      <c r="G141" s="23">
        <f t="shared" si="7"/>
        <v>2280</v>
      </c>
      <c r="H141" s="23">
        <f t="shared" si="9"/>
        <v>2130</v>
      </c>
      <c r="I141" s="23">
        <f t="shared" si="9"/>
        <v>2790</v>
      </c>
      <c r="J141" s="23">
        <f t="shared" si="9"/>
        <v>2670</v>
      </c>
      <c r="K141" s="23">
        <f t="shared" si="9"/>
        <v>1560</v>
      </c>
      <c r="L141" s="23">
        <f t="shared" si="9"/>
        <v>680</v>
      </c>
      <c r="M141" s="23">
        <f t="shared" si="9"/>
        <v>120</v>
      </c>
      <c r="N141" s="23">
        <f t="shared" si="9"/>
        <v>830</v>
      </c>
      <c r="O141" s="23">
        <f t="shared" si="9"/>
        <v>4720</v>
      </c>
      <c r="P141" s="23">
        <f t="shared" si="9"/>
        <v>1890</v>
      </c>
      <c r="Q141" s="23">
        <f t="shared" si="9"/>
        <v>1580</v>
      </c>
      <c r="R141" s="23">
        <f t="shared" si="9"/>
        <v>1680</v>
      </c>
      <c r="S141" s="18">
        <f t="shared" si="8"/>
        <v>22930</v>
      </c>
    </row>
    <row r="142" spans="1:19" ht="12.75">
      <c r="A142" s="2" t="s">
        <v>6</v>
      </c>
      <c r="B142" s="11" t="s">
        <v>91</v>
      </c>
      <c r="C142" s="4">
        <v>1</v>
      </c>
      <c r="D142" s="5">
        <v>480</v>
      </c>
      <c r="E142" s="2" t="s">
        <v>30</v>
      </c>
      <c r="F142" s="15" t="s">
        <v>31</v>
      </c>
      <c r="G142" s="23">
        <f t="shared" si="7"/>
        <v>0</v>
      </c>
      <c r="H142" s="23">
        <f t="shared" si="9"/>
        <v>45</v>
      </c>
      <c r="I142" s="23">
        <f t="shared" si="9"/>
        <v>0</v>
      </c>
      <c r="J142" s="23">
        <f t="shared" si="9"/>
        <v>0</v>
      </c>
      <c r="K142" s="23">
        <f t="shared" si="9"/>
        <v>0</v>
      </c>
      <c r="L142" s="23">
        <f t="shared" si="9"/>
        <v>0</v>
      </c>
      <c r="M142" s="23">
        <f t="shared" si="9"/>
        <v>0</v>
      </c>
      <c r="N142" s="23">
        <f t="shared" si="9"/>
        <v>0</v>
      </c>
      <c r="O142" s="23">
        <f t="shared" si="9"/>
        <v>0</v>
      </c>
      <c r="P142" s="23">
        <f t="shared" si="9"/>
        <v>0</v>
      </c>
      <c r="Q142" s="23">
        <f t="shared" si="9"/>
        <v>0</v>
      </c>
      <c r="R142" s="23">
        <f t="shared" si="9"/>
        <v>0</v>
      </c>
      <c r="S142" s="18">
        <f t="shared" si="8"/>
        <v>45</v>
      </c>
    </row>
    <row r="143" spans="6:19" ht="15">
      <c r="F143" s="17" t="s">
        <v>90</v>
      </c>
      <c r="G143" s="18">
        <f>SUM(G111:G142)</f>
        <v>577384</v>
      </c>
      <c r="H143" s="18">
        <f aca="true" t="shared" si="10" ref="H143:S143">SUM(H111:H142)</f>
        <v>642828.111</v>
      </c>
      <c r="I143" s="18">
        <f t="shared" si="10"/>
        <v>604761.15</v>
      </c>
      <c r="J143" s="18">
        <f t="shared" si="10"/>
        <v>587895.4</v>
      </c>
      <c r="K143" s="18">
        <f t="shared" si="10"/>
        <v>572442.25</v>
      </c>
      <c r="L143" s="18">
        <f t="shared" si="10"/>
        <v>569674.6</v>
      </c>
      <c r="M143" s="18">
        <f t="shared" si="10"/>
        <v>590218</v>
      </c>
      <c r="N143" s="18">
        <f t="shared" si="10"/>
        <v>572545</v>
      </c>
      <c r="O143" s="18">
        <f t="shared" si="10"/>
        <v>600613</v>
      </c>
      <c r="P143" s="18">
        <f t="shared" si="10"/>
        <v>576816</v>
      </c>
      <c r="Q143" s="18">
        <f t="shared" si="10"/>
        <v>601882</v>
      </c>
      <c r="R143" s="18">
        <f t="shared" si="10"/>
        <v>578644.5</v>
      </c>
      <c r="S143" s="20">
        <f t="shared" si="10"/>
        <v>7075704.011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1" sqref="H1:I16384"/>
    </sheetView>
  </sheetViews>
  <sheetFormatPr defaultColWidth="9.140625" defaultRowHeight="12.75"/>
  <cols>
    <col min="1" max="1" width="25.00390625" style="0" customWidth="1"/>
    <col min="2" max="2" width="26.57421875" style="0" bestFit="1" customWidth="1"/>
    <col min="3" max="3" width="11.7109375" style="0" bestFit="1" customWidth="1"/>
    <col min="4" max="4" width="13.421875" style="0" bestFit="1" customWidth="1"/>
    <col min="5" max="5" width="15.28125" style="0" bestFit="1" customWidth="1"/>
    <col min="6" max="6" width="12.00390625" style="0" bestFit="1" customWidth="1"/>
    <col min="7" max="7" width="20.421875" style="0" bestFit="1" customWidth="1"/>
  </cols>
  <sheetData>
    <row r="1" ht="15.75">
      <c r="A1" s="7" t="s">
        <v>68</v>
      </c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6" t="s">
        <v>1</v>
      </c>
      <c r="B3" s="6" t="s">
        <v>0</v>
      </c>
      <c r="C3" s="6" t="s">
        <v>2</v>
      </c>
      <c r="D3" s="6" t="s">
        <v>3</v>
      </c>
      <c r="E3" s="6" t="s">
        <v>67</v>
      </c>
      <c r="F3" s="6" t="s">
        <v>36</v>
      </c>
      <c r="G3" s="6" t="s">
        <v>37</v>
      </c>
    </row>
    <row r="4" spans="1:7" ht="12.75">
      <c r="A4" s="2" t="s">
        <v>24</v>
      </c>
      <c r="B4" s="2" t="s">
        <v>23</v>
      </c>
      <c r="C4" s="2" t="s">
        <v>25</v>
      </c>
      <c r="D4" s="2" t="s">
        <v>8</v>
      </c>
      <c r="E4" s="2" t="s">
        <v>5</v>
      </c>
      <c r="F4" s="2" t="s">
        <v>38</v>
      </c>
      <c r="G4" s="2" t="s">
        <v>39</v>
      </c>
    </row>
    <row r="5" spans="1:7" ht="12.75">
      <c r="A5" s="2" t="s">
        <v>24</v>
      </c>
      <c r="B5" s="2" t="s">
        <v>23</v>
      </c>
      <c r="C5" s="2" t="s">
        <v>25</v>
      </c>
      <c r="D5" s="2" t="s">
        <v>8</v>
      </c>
      <c r="E5" s="2" t="s">
        <v>5</v>
      </c>
      <c r="F5" s="2" t="s">
        <v>40</v>
      </c>
      <c r="G5" s="2" t="s">
        <v>39</v>
      </c>
    </row>
    <row r="6" spans="1:7" ht="12.75">
      <c r="A6" s="2" t="s">
        <v>24</v>
      </c>
      <c r="B6" s="2" t="s">
        <v>23</v>
      </c>
      <c r="C6" s="2" t="s">
        <v>25</v>
      </c>
      <c r="D6" s="2" t="s">
        <v>8</v>
      </c>
      <c r="E6" s="2" t="s">
        <v>5</v>
      </c>
      <c r="F6" s="2" t="s">
        <v>41</v>
      </c>
      <c r="G6" s="2" t="s">
        <v>39</v>
      </c>
    </row>
    <row r="7" spans="1:7" ht="12.75">
      <c r="A7" s="2" t="s">
        <v>24</v>
      </c>
      <c r="B7" s="2" t="s">
        <v>23</v>
      </c>
      <c r="C7" s="2" t="s">
        <v>25</v>
      </c>
      <c r="D7" s="2" t="s">
        <v>8</v>
      </c>
      <c r="E7" s="2" t="s">
        <v>14</v>
      </c>
      <c r="F7" s="2" t="s">
        <v>38</v>
      </c>
      <c r="G7" s="2" t="s">
        <v>39</v>
      </c>
    </row>
    <row r="8" spans="1:7" ht="12.75">
      <c r="A8" s="2" t="s">
        <v>24</v>
      </c>
      <c r="B8" s="2" t="s">
        <v>23</v>
      </c>
      <c r="C8" s="2" t="s">
        <v>25</v>
      </c>
      <c r="D8" s="2" t="s">
        <v>8</v>
      </c>
      <c r="E8" s="2"/>
      <c r="F8" s="2" t="s">
        <v>38</v>
      </c>
      <c r="G8" s="2" t="s">
        <v>39</v>
      </c>
    </row>
    <row r="9" spans="1:7" ht="12.75">
      <c r="A9" s="2" t="s">
        <v>24</v>
      </c>
      <c r="B9" s="2" t="s">
        <v>23</v>
      </c>
      <c r="C9" s="2" t="s">
        <v>25</v>
      </c>
      <c r="D9" s="2" t="s">
        <v>8</v>
      </c>
      <c r="E9" s="2"/>
      <c r="F9" s="2" t="s">
        <v>40</v>
      </c>
      <c r="G9" s="2" t="s">
        <v>39</v>
      </c>
    </row>
    <row r="10" spans="1:7" ht="12.75">
      <c r="A10" s="2" t="s">
        <v>24</v>
      </c>
      <c r="B10" s="2" t="s">
        <v>23</v>
      </c>
      <c r="C10" s="2" t="s">
        <v>25</v>
      </c>
      <c r="D10" s="2" t="s">
        <v>8</v>
      </c>
      <c r="E10" s="2"/>
      <c r="F10" s="2" t="s">
        <v>41</v>
      </c>
      <c r="G10" s="2" t="s">
        <v>39</v>
      </c>
    </row>
    <row r="11" spans="1:7" ht="12.75">
      <c r="A11" s="2" t="s">
        <v>24</v>
      </c>
      <c r="B11" s="2" t="s">
        <v>23</v>
      </c>
      <c r="C11" s="2" t="s">
        <v>26</v>
      </c>
      <c r="D11" s="2" t="s">
        <v>8</v>
      </c>
      <c r="E11" s="2" t="s">
        <v>5</v>
      </c>
      <c r="F11" s="2" t="s">
        <v>42</v>
      </c>
      <c r="G11" s="2" t="s">
        <v>39</v>
      </c>
    </row>
    <row r="12" spans="1:7" ht="12.75">
      <c r="A12" s="2" t="s">
        <v>24</v>
      </c>
      <c r="B12" s="2" t="s">
        <v>23</v>
      </c>
      <c r="C12" s="2" t="s">
        <v>26</v>
      </c>
      <c r="D12" s="2" t="s">
        <v>8</v>
      </c>
      <c r="E12" s="2" t="s">
        <v>5</v>
      </c>
      <c r="F12" s="2" t="s">
        <v>43</v>
      </c>
      <c r="G12" s="2" t="s">
        <v>39</v>
      </c>
    </row>
    <row r="13" spans="1:7" ht="12.75">
      <c r="A13" s="2" t="s">
        <v>24</v>
      </c>
      <c r="B13" s="2" t="s">
        <v>23</v>
      </c>
      <c r="C13" s="2" t="s">
        <v>26</v>
      </c>
      <c r="D13" s="2" t="s">
        <v>8</v>
      </c>
      <c r="E13" s="2" t="s">
        <v>14</v>
      </c>
      <c r="F13" s="2" t="s">
        <v>42</v>
      </c>
      <c r="G13" s="2" t="s">
        <v>39</v>
      </c>
    </row>
    <row r="14" spans="1:7" ht="12.75">
      <c r="A14" s="2" t="s">
        <v>24</v>
      </c>
      <c r="B14" s="2" t="s">
        <v>23</v>
      </c>
      <c r="C14" s="2" t="s">
        <v>26</v>
      </c>
      <c r="D14" s="2" t="s">
        <v>8</v>
      </c>
      <c r="E14" s="2"/>
      <c r="F14" s="2" t="s">
        <v>42</v>
      </c>
      <c r="G14" s="2" t="s">
        <v>39</v>
      </c>
    </row>
    <row r="15" spans="1:7" ht="12.75">
      <c r="A15" s="2" t="s">
        <v>24</v>
      </c>
      <c r="B15" s="2" t="s">
        <v>23</v>
      </c>
      <c r="C15" s="2" t="s">
        <v>26</v>
      </c>
      <c r="D15" s="2" t="s">
        <v>8</v>
      </c>
      <c r="E15" s="2"/>
      <c r="F15" s="2" t="s">
        <v>43</v>
      </c>
      <c r="G15" s="2" t="s">
        <v>39</v>
      </c>
    </row>
    <row r="16" spans="1:7" ht="12.75">
      <c r="A16" s="2" t="s">
        <v>17</v>
      </c>
      <c r="B16" s="2" t="s">
        <v>16</v>
      </c>
      <c r="C16" s="2" t="s">
        <v>15</v>
      </c>
      <c r="D16" s="2" t="s">
        <v>8</v>
      </c>
      <c r="E16" s="2" t="s">
        <v>5</v>
      </c>
      <c r="F16" s="2" t="s">
        <v>44</v>
      </c>
      <c r="G16" s="2" t="s">
        <v>45</v>
      </c>
    </row>
    <row r="17" spans="1:7" ht="12.75">
      <c r="A17" s="2" t="s">
        <v>17</v>
      </c>
      <c r="B17" s="2" t="s">
        <v>16</v>
      </c>
      <c r="C17" s="2" t="s">
        <v>15</v>
      </c>
      <c r="D17" s="2" t="s">
        <v>8</v>
      </c>
      <c r="E17" s="2" t="s">
        <v>5</v>
      </c>
      <c r="F17" s="2" t="s">
        <v>46</v>
      </c>
      <c r="G17" s="2" t="s">
        <v>45</v>
      </c>
    </row>
    <row r="18" spans="1:7" ht="12.75">
      <c r="A18" s="2" t="s">
        <v>17</v>
      </c>
      <c r="B18" s="2" t="s">
        <v>16</v>
      </c>
      <c r="C18" s="2" t="s">
        <v>15</v>
      </c>
      <c r="D18" s="2" t="s">
        <v>8</v>
      </c>
      <c r="E18" s="2" t="s">
        <v>5</v>
      </c>
      <c r="F18" s="2" t="s">
        <v>47</v>
      </c>
      <c r="G18" s="2" t="s">
        <v>45</v>
      </c>
    </row>
    <row r="19" spans="1:7" ht="12.75">
      <c r="A19" s="2" t="s">
        <v>17</v>
      </c>
      <c r="B19" s="2" t="s">
        <v>16</v>
      </c>
      <c r="C19" s="2" t="s">
        <v>15</v>
      </c>
      <c r="D19" s="2" t="s">
        <v>8</v>
      </c>
      <c r="E19" s="2"/>
      <c r="F19" s="2" t="s">
        <v>44</v>
      </c>
      <c r="G19" s="2" t="s">
        <v>45</v>
      </c>
    </row>
    <row r="20" spans="1:7" ht="12.75">
      <c r="A20" s="2" t="s">
        <v>17</v>
      </c>
      <c r="B20" s="2" t="s">
        <v>16</v>
      </c>
      <c r="C20" s="2" t="s">
        <v>15</v>
      </c>
      <c r="D20" s="2" t="s">
        <v>8</v>
      </c>
      <c r="E20" s="2"/>
      <c r="F20" s="2" t="s">
        <v>47</v>
      </c>
      <c r="G20" s="2" t="s">
        <v>45</v>
      </c>
    </row>
    <row r="21" spans="1:7" ht="12.75">
      <c r="A21" s="2" t="s">
        <v>17</v>
      </c>
      <c r="B21" s="2" t="s">
        <v>16</v>
      </c>
      <c r="C21" s="2" t="s">
        <v>18</v>
      </c>
      <c r="D21" s="2" t="s">
        <v>13</v>
      </c>
      <c r="E21" s="2" t="s">
        <v>5</v>
      </c>
      <c r="F21" s="2" t="s">
        <v>48</v>
      </c>
      <c r="G21" s="2" t="s">
        <v>45</v>
      </c>
    </row>
    <row r="22" spans="1:7" ht="12.75">
      <c r="A22" s="2" t="s">
        <v>17</v>
      </c>
      <c r="B22" s="2" t="s">
        <v>16</v>
      </c>
      <c r="C22" s="2" t="s">
        <v>18</v>
      </c>
      <c r="D22" s="2" t="s">
        <v>13</v>
      </c>
      <c r="E22" s="2"/>
      <c r="F22" s="2" t="s">
        <v>48</v>
      </c>
      <c r="G22" s="2" t="s">
        <v>45</v>
      </c>
    </row>
    <row r="23" spans="1:7" ht="12.75">
      <c r="A23" s="2" t="s">
        <v>17</v>
      </c>
      <c r="B23" s="2" t="s">
        <v>16</v>
      </c>
      <c r="C23" s="2" t="s">
        <v>7</v>
      </c>
      <c r="D23" s="2" t="s">
        <v>8</v>
      </c>
      <c r="E23" s="2" t="s">
        <v>5</v>
      </c>
      <c r="F23" s="2" t="s">
        <v>49</v>
      </c>
      <c r="G23" s="2" t="s">
        <v>45</v>
      </c>
    </row>
    <row r="24" spans="1:7" ht="12.75">
      <c r="A24" s="2" t="s">
        <v>17</v>
      </c>
      <c r="B24" s="2" t="s">
        <v>16</v>
      </c>
      <c r="C24" s="2" t="s">
        <v>7</v>
      </c>
      <c r="D24" s="2" t="s">
        <v>8</v>
      </c>
      <c r="E24" s="2" t="s">
        <v>5</v>
      </c>
      <c r="F24" s="2" t="s">
        <v>50</v>
      </c>
      <c r="G24" s="2" t="s">
        <v>45</v>
      </c>
    </row>
    <row r="25" spans="1:7" ht="12.75">
      <c r="A25" s="2" t="s">
        <v>17</v>
      </c>
      <c r="B25" s="2" t="s">
        <v>16</v>
      </c>
      <c r="C25" s="2" t="s">
        <v>7</v>
      </c>
      <c r="D25" s="2" t="s">
        <v>8</v>
      </c>
      <c r="E25" s="2" t="s">
        <v>5</v>
      </c>
      <c r="F25" s="2" t="s">
        <v>51</v>
      </c>
      <c r="G25" s="2" t="s">
        <v>45</v>
      </c>
    </row>
    <row r="26" spans="1:7" ht="12.75">
      <c r="A26" s="2" t="s">
        <v>17</v>
      </c>
      <c r="B26" s="2" t="s">
        <v>16</v>
      </c>
      <c r="C26" s="2" t="s">
        <v>7</v>
      </c>
      <c r="D26" s="2" t="s">
        <v>8</v>
      </c>
      <c r="E26" s="2" t="s">
        <v>14</v>
      </c>
      <c r="F26" s="2" t="s">
        <v>49</v>
      </c>
      <c r="G26" s="2" t="s">
        <v>45</v>
      </c>
    </row>
    <row r="27" spans="1:7" ht="12.75">
      <c r="A27" s="2" t="s">
        <v>17</v>
      </c>
      <c r="B27" s="2" t="s">
        <v>16</v>
      </c>
      <c r="C27" s="2" t="s">
        <v>7</v>
      </c>
      <c r="D27" s="2" t="s">
        <v>8</v>
      </c>
      <c r="E27" s="2"/>
      <c r="F27" s="2" t="s">
        <v>49</v>
      </c>
      <c r="G27" s="2" t="s">
        <v>45</v>
      </c>
    </row>
    <row r="28" spans="1:7" ht="12.75">
      <c r="A28" s="2" t="s">
        <v>17</v>
      </c>
      <c r="B28" s="2" t="s">
        <v>16</v>
      </c>
      <c r="C28" s="2" t="s">
        <v>7</v>
      </c>
      <c r="D28" s="2" t="s">
        <v>8</v>
      </c>
      <c r="E28" s="2"/>
      <c r="F28" s="2" t="s">
        <v>50</v>
      </c>
      <c r="G28" s="2" t="s">
        <v>45</v>
      </c>
    </row>
    <row r="29" spans="1:7" ht="12.75">
      <c r="A29" s="2" t="s">
        <v>17</v>
      </c>
      <c r="B29" s="2" t="s">
        <v>16</v>
      </c>
      <c r="C29" s="2" t="s">
        <v>7</v>
      </c>
      <c r="D29" s="2" t="s">
        <v>8</v>
      </c>
      <c r="E29" s="2"/>
      <c r="F29" s="2" t="s">
        <v>51</v>
      </c>
      <c r="G29" s="2" t="s">
        <v>45</v>
      </c>
    </row>
    <row r="30" spans="1:7" ht="12.75">
      <c r="A30" s="2" t="s">
        <v>17</v>
      </c>
      <c r="B30" s="2" t="s">
        <v>16</v>
      </c>
      <c r="C30" s="2" t="s">
        <v>9</v>
      </c>
      <c r="D30" s="2" t="s">
        <v>8</v>
      </c>
      <c r="E30" s="2" t="s">
        <v>5</v>
      </c>
      <c r="F30" s="2" t="s">
        <v>52</v>
      </c>
      <c r="G30" s="2" t="s">
        <v>53</v>
      </c>
    </row>
    <row r="31" spans="1:7" ht="12.75">
      <c r="A31" s="2" t="s">
        <v>17</v>
      </c>
      <c r="B31" s="2" t="s">
        <v>32</v>
      </c>
      <c r="C31" s="2" t="s">
        <v>33</v>
      </c>
      <c r="D31" s="2" t="s">
        <v>34</v>
      </c>
      <c r="E31" s="2" t="s">
        <v>5</v>
      </c>
      <c r="F31" s="2" t="s">
        <v>54</v>
      </c>
      <c r="G31" s="2" t="s">
        <v>45</v>
      </c>
    </row>
    <row r="32" spans="1:7" ht="12.75">
      <c r="A32" s="2" t="s">
        <v>17</v>
      </c>
      <c r="B32" s="2" t="s">
        <v>32</v>
      </c>
      <c r="C32" s="2" t="s">
        <v>33</v>
      </c>
      <c r="D32" s="2" t="s">
        <v>34</v>
      </c>
      <c r="E32" s="2"/>
      <c r="F32" s="2" t="s">
        <v>54</v>
      </c>
      <c r="G32" s="2" t="s">
        <v>45</v>
      </c>
    </row>
    <row r="33" spans="1:7" ht="12.75">
      <c r="A33" s="2" t="s">
        <v>11</v>
      </c>
      <c r="B33" s="2" t="s">
        <v>10</v>
      </c>
      <c r="C33" s="2" t="s">
        <v>12</v>
      </c>
      <c r="D33" s="2" t="s">
        <v>13</v>
      </c>
      <c r="E33" s="2" t="s">
        <v>5</v>
      </c>
      <c r="F33" s="2" t="s">
        <v>55</v>
      </c>
      <c r="G33" s="2" t="s">
        <v>56</v>
      </c>
    </row>
    <row r="34" spans="1:7" ht="12.75">
      <c r="A34" s="2" t="s">
        <v>11</v>
      </c>
      <c r="B34" s="2" t="s">
        <v>10</v>
      </c>
      <c r="C34" s="2" t="s">
        <v>12</v>
      </c>
      <c r="D34" s="2" t="s">
        <v>13</v>
      </c>
      <c r="E34" s="2" t="s">
        <v>5</v>
      </c>
      <c r="F34" s="2" t="s">
        <v>57</v>
      </c>
      <c r="G34" s="2" t="s">
        <v>56</v>
      </c>
    </row>
    <row r="35" spans="1:7" ht="12.75">
      <c r="A35" s="2" t="s">
        <v>11</v>
      </c>
      <c r="B35" s="2" t="s">
        <v>10</v>
      </c>
      <c r="C35" s="2" t="s">
        <v>12</v>
      </c>
      <c r="D35" s="2" t="s">
        <v>13</v>
      </c>
      <c r="E35" s="2" t="s">
        <v>14</v>
      </c>
      <c r="F35" s="2" t="s">
        <v>57</v>
      </c>
      <c r="G35" s="2" t="s">
        <v>56</v>
      </c>
    </row>
    <row r="36" spans="1:7" ht="12.75">
      <c r="A36" s="2" t="s">
        <v>11</v>
      </c>
      <c r="B36" s="2" t="s">
        <v>10</v>
      </c>
      <c r="C36" s="2" t="s">
        <v>12</v>
      </c>
      <c r="D36" s="2" t="s">
        <v>13</v>
      </c>
      <c r="E36" s="2"/>
      <c r="F36" s="2" t="s">
        <v>55</v>
      </c>
      <c r="G36" s="2" t="s">
        <v>56</v>
      </c>
    </row>
    <row r="37" spans="1:7" ht="12.75">
      <c r="A37" s="2" t="s">
        <v>11</v>
      </c>
      <c r="B37" s="2" t="s">
        <v>10</v>
      </c>
      <c r="C37" s="2" t="s">
        <v>12</v>
      </c>
      <c r="D37" s="2" t="s">
        <v>13</v>
      </c>
      <c r="E37" s="2"/>
      <c r="F37" s="2" t="s">
        <v>57</v>
      </c>
      <c r="G37" s="2" t="s">
        <v>56</v>
      </c>
    </row>
    <row r="38" spans="1:7" ht="12.75">
      <c r="A38" s="2" t="s">
        <v>11</v>
      </c>
      <c r="B38" s="2" t="s">
        <v>10</v>
      </c>
      <c r="C38" s="2" t="s">
        <v>15</v>
      </c>
      <c r="D38" s="2" t="s">
        <v>13</v>
      </c>
      <c r="E38" s="2" t="s">
        <v>5</v>
      </c>
      <c r="F38" s="2" t="s">
        <v>58</v>
      </c>
      <c r="G38" s="2" t="s">
        <v>56</v>
      </c>
    </row>
    <row r="39" spans="1:7" ht="12.75">
      <c r="A39" s="2" t="s">
        <v>11</v>
      </c>
      <c r="B39" s="2" t="s">
        <v>10</v>
      </c>
      <c r="C39" s="2" t="s">
        <v>15</v>
      </c>
      <c r="D39" s="2" t="s">
        <v>13</v>
      </c>
      <c r="E39" s="2" t="s">
        <v>5</v>
      </c>
      <c r="F39" s="2" t="s">
        <v>59</v>
      </c>
      <c r="G39" s="2" t="s">
        <v>56</v>
      </c>
    </row>
    <row r="40" spans="1:7" ht="12.75">
      <c r="A40" s="2" t="s">
        <v>11</v>
      </c>
      <c r="B40" s="2" t="s">
        <v>10</v>
      </c>
      <c r="C40" s="2" t="s">
        <v>15</v>
      </c>
      <c r="D40" s="2" t="s">
        <v>13</v>
      </c>
      <c r="E40" s="2" t="s">
        <v>14</v>
      </c>
      <c r="F40" s="2" t="s">
        <v>59</v>
      </c>
      <c r="G40" s="2" t="s">
        <v>56</v>
      </c>
    </row>
    <row r="41" spans="1:7" ht="12.75">
      <c r="A41" s="2" t="s">
        <v>11</v>
      </c>
      <c r="B41" s="2" t="s">
        <v>10</v>
      </c>
      <c r="C41" s="2" t="s">
        <v>15</v>
      </c>
      <c r="D41" s="2" t="s">
        <v>13</v>
      </c>
      <c r="E41" s="2"/>
      <c r="F41" s="2" t="s">
        <v>58</v>
      </c>
      <c r="G41" s="2" t="s">
        <v>56</v>
      </c>
    </row>
    <row r="42" spans="1:7" ht="12.75">
      <c r="A42" s="2" t="s">
        <v>11</v>
      </c>
      <c r="B42" s="2" t="s">
        <v>10</v>
      </c>
      <c r="C42" s="2" t="s">
        <v>15</v>
      </c>
      <c r="D42" s="2" t="s">
        <v>13</v>
      </c>
      <c r="E42" s="2"/>
      <c r="F42" s="2" t="s">
        <v>59</v>
      </c>
      <c r="G42" s="2" t="s">
        <v>56</v>
      </c>
    </row>
    <row r="43" spans="1:7" ht="12.75">
      <c r="A43" s="2" t="s">
        <v>20</v>
      </c>
      <c r="B43" s="2" t="s">
        <v>19</v>
      </c>
      <c r="C43" s="2" t="s">
        <v>21</v>
      </c>
      <c r="D43" s="2" t="s">
        <v>22</v>
      </c>
      <c r="E43" s="2" t="s">
        <v>5</v>
      </c>
      <c r="F43" s="2" t="s">
        <v>60</v>
      </c>
      <c r="G43" s="2" t="s">
        <v>61</v>
      </c>
    </row>
    <row r="44" spans="1:7" ht="12.75">
      <c r="A44" s="2" t="s">
        <v>20</v>
      </c>
      <c r="B44" s="2" t="s">
        <v>19</v>
      </c>
      <c r="C44" s="2" t="s">
        <v>21</v>
      </c>
      <c r="D44" s="2" t="s">
        <v>22</v>
      </c>
      <c r="E44" s="2"/>
      <c r="F44" s="2" t="s">
        <v>60</v>
      </c>
      <c r="G44" s="2" t="s">
        <v>61</v>
      </c>
    </row>
    <row r="45" spans="1:7" ht="12.75">
      <c r="A45" s="2" t="s">
        <v>20</v>
      </c>
      <c r="B45" s="2" t="s">
        <v>19</v>
      </c>
      <c r="C45" s="2" t="s">
        <v>7</v>
      </c>
      <c r="D45" s="2" t="s">
        <v>8</v>
      </c>
      <c r="E45" s="2" t="s">
        <v>5</v>
      </c>
      <c r="F45" s="2" t="s">
        <v>62</v>
      </c>
      <c r="G45" s="2" t="s">
        <v>61</v>
      </c>
    </row>
    <row r="46" spans="1:7" ht="12.75">
      <c r="A46" s="2" t="s">
        <v>20</v>
      </c>
      <c r="B46" s="2" t="s">
        <v>19</v>
      </c>
      <c r="C46" s="2" t="s">
        <v>7</v>
      </c>
      <c r="D46" s="2" t="s">
        <v>8</v>
      </c>
      <c r="E46" s="2" t="s">
        <v>5</v>
      </c>
      <c r="F46" s="2" t="s">
        <v>63</v>
      </c>
      <c r="G46" s="2" t="s">
        <v>61</v>
      </c>
    </row>
    <row r="47" spans="1:7" ht="12.75">
      <c r="A47" s="2" t="s">
        <v>20</v>
      </c>
      <c r="B47" s="2" t="s">
        <v>19</v>
      </c>
      <c r="C47" s="2" t="s">
        <v>7</v>
      </c>
      <c r="D47" s="2" t="s">
        <v>8</v>
      </c>
      <c r="E47" s="2" t="s">
        <v>5</v>
      </c>
      <c r="F47" s="2" t="s">
        <v>64</v>
      </c>
      <c r="G47" s="2" t="s">
        <v>61</v>
      </c>
    </row>
    <row r="48" spans="1:7" ht="12.75">
      <c r="A48" s="2" t="s">
        <v>20</v>
      </c>
      <c r="B48" s="2" t="s">
        <v>19</v>
      </c>
      <c r="C48" s="2" t="s">
        <v>7</v>
      </c>
      <c r="D48" s="2" t="s">
        <v>8</v>
      </c>
      <c r="E48" s="2"/>
      <c r="F48" s="2" t="s">
        <v>62</v>
      </c>
      <c r="G48" s="2" t="s">
        <v>61</v>
      </c>
    </row>
    <row r="49" spans="1:7" ht="12.75">
      <c r="A49" s="2" t="s">
        <v>20</v>
      </c>
      <c r="B49" s="2" t="s">
        <v>19</v>
      </c>
      <c r="C49" s="2" t="s">
        <v>7</v>
      </c>
      <c r="D49" s="2" t="s">
        <v>8</v>
      </c>
      <c r="E49" s="2"/>
      <c r="F49" s="2" t="s">
        <v>63</v>
      </c>
      <c r="G49" s="2" t="s">
        <v>61</v>
      </c>
    </row>
    <row r="50" spans="1:7" ht="12.75">
      <c r="A50" s="2" t="s">
        <v>28</v>
      </c>
      <c r="B50" s="2" t="s">
        <v>27</v>
      </c>
      <c r="C50" s="2" t="s">
        <v>25</v>
      </c>
      <c r="D50" s="2" t="s">
        <v>8</v>
      </c>
      <c r="E50" s="2" t="s">
        <v>5</v>
      </c>
      <c r="F50" s="2" t="s">
        <v>65</v>
      </c>
      <c r="G50" s="2" t="s">
        <v>66</v>
      </c>
    </row>
    <row r="51" spans="1:7" ht="12.75">
      <c r="A51" s="2" t="s">
        <v>28</v>
      </c>
      <c r="B51" s="2" t="s">
        <v>27</v>
      </c>
      <c r="C51" s="2" t="s">
        <v>25</v>
      </c>
      <c r="D51" s="2" t="s">
        <v>8</v>
      </c>
      <c r="E51" s="2" t="s">
        <v>14</v>
      </c>
      <c r="F51" s="2" t="s">
        <v>65</v>
      </c>
      <c r="G51" s="2" t="s">
        <v>66</v>
      </c>
    </row>
    <row r="52" spans="1:7" ht="12.75">
      <c r="A52" s="2" t="s">
        <v>28</v>
      </c>
      <c r="B52" s="2" t="s">
        <v>27</v>
      </c>
      <c r="C52" s="2" t="s">
        <v>25</v>
      </c>
      <c r="D52" s="2" t="s">
        <v>8</v>
      </c>
      <c r="E52" s="2"/>
      <c r="F52" s="2" t="s">
        <v>65</v>
      </c>
      <c r="G52" s="2" t="s">
        <v>66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cp:lastPrinted>2012-08-01T17:15:23Z</cp:lastPrinted>
  <dcterms:created xsi:type="dcterms:W3CDTF">2012-08-01T17:22:51Z</dcterms:created>
  <dcterms:modified xsi:type="dcterms:W3CDTF">2012-08-01T17:22:52Z</dcterms:modified>
  <cp:category/>
  <cp:version/>
  <cp:contentType/>
  <cp:contentStatus/>
</cp:coreProperties>
</file>