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3405" windowWidth="14805" windowHeight="4455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26" r:id="rId5"/>
    <sheet name="Total Billings Rpt" sheetId="5" r:id="rId6"/>
    <sheet name="Collected to Claims Ratio Rpt" sheetId="6" r:id="rId7"/>
    <sheet name="Claims per Disp or Visits rpt" sheetId="7" r:id="rId8"/>
    <sheet name="Total Collections" sheetId="8" r:id="rId9"/>
    <sheet name="Total Billings" sheetId="9" r:id="rId10"/>
    <sheet name="Collected to Claims Ratio" sheetId="10" r:id="rId11"/>
    <sheet name="Claims per Disp or Visits" sheetId="11" r:id="rId12"/>
    <sheet name="Details" sheetId="12" r:id="rId13"/>
    <sheet name="IP $ Collections by DMIS" sheetId="13" r:id="rId14"/>
    <sheet name="IP $ Billings by DMIS" sheetId="14" r:id="rId15"/>
    <sheet name="IP Collections by DMIS ID" sheetId="15" r:id="rId16"/>
    <sheet name="IP Claims by DMIS ID" sheetId="16" r:id="rId17"/>
    <sheet name="IP Disp by DMISID" sheetId="17" r:id="rId18"/>
    <sheet name="IP Claims per Disp by DMISID" sheetId="18" r:id="rId19"/>
    <sheet name="OP $ Collections by DMIS" sheetId="19" r:id="rId20"/>
    <sheet name="OP $ Billings by DMIS " sheetId="20" r:id="rId21"/>
    <sheet name="OP Collect by DMIS" sheetId="21" r:id="rId22"/>
    <sheet name="OP Claims by DMISID" sheetId="22" r:id="rId23"/>
    <sheet name="OP Visits by DMISID" sheetId="23" r:id="rId24"/>
    <sheet name="0P Claims per Visit by DMISID" sheetId="24" r:id="rId25"/>
    <sheet name="Details2" sheetId="25" r:id="rId26"/>
  </sheets>
  <calcPr calcId="145621"/>
</workbook>
</file>

<file path=xl/calcChain.xml><?xml version="1.0" encoding="utf-8"?>
<calcChain xmlns="http://schemas.openxmlformats.org/spreadsheetml/2006/main">
  <c r="C11" i="1" l="1"/>
  <c r="S18" i="26"/>
  <c r="S11" i="26"/>
  <c r="S4" i="26"/>
  <c r="H18" i="26"/>
  <c r="H11" i="26"/>
  <c r="H4" i="26"/>
  <c r="H21" i="5"/>
  <c r="H13" i="5"/>
  <c r="H5" i="5"/>
  <c r="H21" i="4"/>
  <c r="H13" i="4"/>
  <c r="H5" i="4"/>
  <c r="M15" i="10"/>
  <c r="O12" i="6"/>
  <c r="S18" i="7"/>
  <c r="H18" i="7"/>
  <c r="S11" i="7"/>
  <c r="R11" i="7"/>
  <c r="H11" i="7"/>
  <c r="S4" i="7"/>
  <c r="H4" i="7"/>
  <c r="J18" i="1"/>
  <c r="H7" i="8"/>
  <c r="H6" i="4"/>
  <c r="H5" i="26"/>
  <c r="H15" i="8"/>
  <c r="H14" i="4"/>
  <c r="H8" i="8"/>
  <c r="H7" i="4"/>
  <c r="D7" i="2"/>
  <c r="H16" i="8"/>
  <c r="H15" i="4"/>
  <c r="H6" i="8"/>
  <c r="H8" i="4"/>
  <c r="H7" i="26"/>
  <c r="H21" i="26"/>
  <c r="H14" i="8"/>
  <c r="H16" i="4"/>
  <c r="K10" i="13"/>
  <c r="K5" i="13"/>
  <c r="K6" i="13"/>
  <c r="K7" i="13"/>
  <c r="K8" i="13"/>
  <c r="K9" i="13"/>
  <c r="K11" i="13"/>
  <c r="K12" i="13"/>
  <c r="K13" i="13"/>
  <c r="K14" i="13"/>
  <c r="M14" i="13"/>
  <c r="K15" i="13"/>
  <c r="K16" i="13"/>
  <c r="K17" i="13"/>
  <c r="K18" i="13"/>
  <c r="K19" i="13"/>
  <c r="K20" i="13"/>
  <c r="K21" i="13"/>
  <c r="K22" i="13"/>
  <c r="M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C19" i="11"/>
  <c r="C12" i="11"/>
  <c r="L19" i="11"/>
  <c r="L12" i="11"/>
  <c r="D19" i="11"/>
  <c r="D12" i="11"/>
  <c r="M19" i="11"/>
  <c r="M12" i="11"/>
  <c r="E19" i="11"/>
  <c r="E12" i="11"/>
  <c r="N19" i="11"/>
  <c r="N12" i="11"/>
  <c r="F19" i="11"/>
  <c r="F12" i="11"/>
  <c r="G19" i="11"/>
  <c r="G12" i="11"/>
  <c r="O19" i="11"/>
  <c r="O12" i="11"/>
  <c r="P19" i="11"/>
  <c r="P12" i="11"/>
  <c r="P5" i="11"/>
  <c r="D15" i="8"/>
  <c r="D14" i="4"/>
  <c r="D16" i="8"/>
  <c r="D15" i="4"/>
  <c r="D14" i="8"/>
  <c r="D16" i="4"/>
  <c r="M13" i="11"/>
  <c r="O14" i="7"/>
  <c r="O15" i="7"/>
  <c r="M14" i="11"/>
  <c r="O12" i="26"/>
  <c r="M15" i="11"/>
  <c r="O13" i="26"/>
  <c r="E15" i="8"/>
  <c r="E14" i="4"/>
  <c r="E16" i="8"/>
  <c r="E15" i="4"/>
  <c r="P6" i="26"/>
  <c r="E14" i="8"/>
  <c r="E17" i="8"/>
  <c r="N13" i="11"/>
  <c r="P14" i="26"/>
  <c r="N14" i="11"/>
  <c r="P12" i="26"/>
  <c r="N15" i="11"/>
  <c r="F15" i="8"/>
  <c r="F14" i="4"/>
  <c r="F16" i="8"/>
  <c r="F14" i="8"/>
  <c r="H10" i="3"/>
  <c r="O13" i="11"/>
  <c r="Q14" i="26"/>
  <c r="O14" i="11"/>
  <c r="O15" i="11"/>
  <c r="G15" i="8"/>
  <c r="G14" i="4"/>
  <c r="G16" i="8"/>
  <c r="G15" i="4"/>
  <c r="G14" i="8"/>
  <c r="P13" i="11"/>
  <c r="P14" i="11"/>
  <c r="P15" i="11"/>
  <c r="R13" i="26"/>
  <c r="Q14" i="11"/>
  <c r="S12" i="26"/>
  <c r="Q15" i="11"/>
  <c r="S13" i="26"/>
  <c r="Q13" i="11"/>
  <c r="S14" i="26"/>
  <c r="C15" i="8"/>
  <c r="C14" i="4"/>
  <c r="N5" i="26"/>
  <c r="N19" i="26"/>
  <c r="C16" i="8"/>
  <c r="L15" i="11"/>
  <c r="N13" i="26"/>
  <c r="C14" i="8"/>
  <c r="C16" i="4"/>
  <c r="L14" i="11"/>
  <c r="N12" i="26"/>
  <c r="L13" i="11"/>
  <c r="D7" i="8"/>
  <c r="D6" i="4"/>
  <c r="D8" i="8"/>
  <c r="D7" i="4"/>
  <c r="D6" i="26"/>
  <c r="D15" i="11"/>
  <c r="D13" i="26"/>
  <c r="D20" i="26"/>
  <c r="D6" i="8"/>
  <c r="D8" i="4"/>
  <c r="D7" i="26"/>
  <c r="D14" i="11"/>
  <c r="D13" i="11"/>
  <c r="D14" i="26"/>
  <c r="E7" i="8"/>
  <c r="E6" i="4"/>
  <c r="E8" i="8"/>
  <c r="E15" i="11"/>
  <c r="E6" i="8"/>
  <c r="E8" i="4"/>
  <c r="E14" i="11"/>
  <c r="E12" i="26"/>
  <c r="E13" i="11"/>
  <c r="F7" i="8"/>
  <c r="F8" i="8"/>
  <c r="F7" i="4"/>
  <c r="F15" i="11"/>
  <c r="F13" i="26"/>
  <c r="F6" i="8"/>
  <c r="F14" i="11"/>
  <c r="F12" i="26"/>
  <c r="F13" i="11"/>
  <c r="G7" i="8"/>
  <c r="G6" i="4"/>
  <c r="G8" i="8"/>
  <c r="G15" i="11"/>
  <c r="G13" i="26"/>
  <c r="G6" i="8"/>
  <c r="G8" i="4"/>
  <c r="G14" i="11"/>
  <c r="G12" i="26"/>
  <c r="G15" i="26"/>
  <c r="G13" i="11"/>
  <c r="G14" i="26"/>
  <c r="H14" i="11"/>
  <c r="H15" i="11"/>
  <c r="H13" i="11"/>
  <c r="H14" i="26"/>
  <c r="C7" i="8"/>
  <c r="C8" i="8"/>
  <c r="C7" i="4"/>
  <c r="C6" i="8"/>
  <c r="C8" i="4"/>
  <c r="C7" i="26"/>
  <c r="C13" i="11"/>
  <c r="C14" i="11"/>
  <c r="C15" i="11"/>
  <c r="C13" i="26"/>
  <c r="C13" i="4"/>
  <c r="N4" i="26"/>
  <c r="D13" i="4"/>
  <c r="E13" i="4"/>
  <c r="P4" i="26"/>
  <c r="F13" i="4"/>
  <c r="Q4" i="26"/>
  <c r="G13" i="4"/>
  <c r="R4" i="26"/>
  <c r="B14" i="4"/>
  <c r="M5" i="26"/>
  <c r="B15" i="4"/>
  <c r="M6" i="26"/>
  <c r="B16" i="4"/>
  <c r="M7" i="26"/>
  <c r="M8" i="26"/>
  <c r="M4" i="26"/>
  <c r="C5" i="4"/>
  <c r="C4" i="26"/>
  <c r="D5" i="4"/>
  <c r="D4" i="26"/>
  <c r="E5" i="4"/>
  <c r="E4" i="26"/>
  <c r="F5" i="4"/>
  <c r="F4" i="26"/>
  <c r="G5" i="4"/>
  <c r="G4" i="26"/>
  <c r="B6" i="4"/>
  <c r="B5" i="26"/>
  <c r="B7" i="4"/>
  <c r="B8" i="4"/>
  <c r="B8" i="26"/>
  <c r="B4" i="26"/>
  <c r="M21" i="26"/>
  <c r="B21" i="26"/>
  <c r="M20" i="26"/>
  <c r="B20" i="26"/>
  <c r="M19" i="26"/>
  <c r="B19" i="26"/>
  <c r="R18" i="26"/>
  <c r="Q18" i="26"/>
  <c r="P18" i="26"/>
  <c r="O18" i="26"/>
  <c r="N18" i="26"/>
  <c r="G18" i="26"/>
  <c r="F18" i="26"/>
  <c r="E18" i="26"/>
  <c r="D18" i="26"/>
  <c r="C18" i="26"/>
  <c r="M14" i="26"/>
  <c r="B14" i="26"/>
  <c r="M13" i="26"/>
  <c r="B13" i="26"/>
  <c r="M12" i="26"/>
  <c r="B12" i="26"/>
  <c r="R11" i="26"/>
  <c r="Q11" i="26"/>
  <c r="P11" i="26"/>
  <c r="O11" i="26"/>
  <c r="N11" i="26"/>
  <c r="G11" i="26"/>
  <c r="F11" i="26"/>
  <c r="E11" i="26"/>
  <c r="D11" i="26"/>
  <c r="C11" i="26"/>
  <c r="A2" i="26"/>
  <c r="H16" i="9"/>
  <c r="G16" i="9"/>
  <c r="I9" i="3"/>
  <c r="H15" i="9"/>
  <c r="H14" i="5"/>
  <c r="G15" i="9"/>
  <c r="H14" i="9"/>
  <c r="K10" i="3"/>
  <c r="G14" i="9"/>
  <c r="H8" i="9"/>
  <c r="G8" i="9"/>
  <c r="H7" i="9"/>
  <c r="K13" i="3"/>
  <c r="G7" i="9"/>
  <c r="H6" i="9"/>
  <c r="G6" i="9"/>
  <c r="E147" i="24"/>
  <c r="D147" i="24"/>
  <c r="C147" i="24"/>
  <c r="B147" i="24"/>
  <c r="E146" i="24"/>
  <c r="H146" i="24"/>
  <c r="D146" i="24"/>
  <c r="C146" i="24"/>
  <c r="B146" i="24"/>
  <c r="E145" i="24"/>
  <c r="D145" i="24"/>
  <c r="C145" i="24"/>
  <c r="B145" i="24"/>
  <c r="E144" i="24"/>
  <c r="G144" i="24"/>
  <c r="H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F141" i="24"/>
  <c r="D141" i="24"/>
  <c r="C141" i="24"/>
  <c r="B141" i="24"/>
  <c r="E140" i="24"/>
  <c r="H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H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F128" i="24"/>
  <c r="D128" i="24"/>
  <c r="C128" i="24"/>
  <c r="B128" i="24"/>
  <c r="E127" i="24"/>
  <c r="D127" i="24"/>
  <c r="C127" i="24"/>
  <c r="B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G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B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H112" i="24"/>
  <c r="D112" i="24"/>
  <c r="C112" i="24"/>
  <c r="B112" i="24"/>
  <c r="E111" i="24"/>
  <c r="H111" i="24"/>
  <c r="D111" i="24"/>
  <c r="C111" i="24"/>
  <c r="B111" i="24"/>
  <c r="E110" i="24"/>
  <c r="D110" i="24"/>
  <c r="C110" i="24"/>
  <c r="B110" i="24"/>
  <c r="E109" i="24"/>
  <c r="F109" i="24"/>
  <c r="D109" i="24"/>
  <c r="C109" i="24"/>
  <c r="B109" i="24"/>
  <c r="E108" i="24"/>
  <c r="G108" i="24"/>
  <c r="D108" i="24"/>
  <c r="C108" i="24"/>
  <c r="B108" i="24"/>
  <c r="E107" i="24"/>
  <c r="H107" i="24"/>
  <c r="D107" i="24"/>
  <c r="C107" i="24"/>
  <c r="B107" i="24"/>
  <c r="E106" i="24"/>
  <c r="D106" i="24"/>
  <c r="C106" i="24"/>
  <c r="B106" i="24"/>
  <c r="E105" i="24"/>
  <c r="H105" i="24"/>
  <c r="D105" i="24"/>
  <c r="C105" i="24"/>
  <c r="B105" i="24"/>
  <c r="E104" i="24"/>
  <c r="G104" i="24"/>
  <c r="F104" i="24"/>
  <c r="D104" i="24"/>
  <c r="C104" i="24"/>
  <c r="B104" i="24"/>
  <c r="E103" i="24"/>
  <c r="D103" i="24"/>
  <c r="C103" i="24"/>
  <c r="B103" i="24"/>
  <c r="E102" i="24"/>
  <c r="F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B99" i="24"/>
  <c r="E98" i="24"/>
  <c r="I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I89" i="24"/>
  <c r="F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H75" i="24"/>
  <c r="D75" i="24"/>
  <c r="C75" i="24"/>
  <c r="B75" i="24"/>
  <c r="E74" i="24"/>
  <c r="H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H71" i="24"/>
  <c r="G71" i="24"/>
  <c r="D71" i="24"/>
  <c r="C71" i="24"/>
  <c r="B71" i="24"/>
  <c r="E70" i="24"/>
  <c r="D70" i="24"/>
  <c r="C70" i="24"/>
  <c r="B70" i="24"/>
  <c r="E69" i="24"/>
  <c r="H69" i="24"/>
  <c r="D69" i="24"/>
  <c r="C69" i="24"/>
  <c r="B69" i="24"/>
  <c r="E68" i="24"/>
  <c r="H68" i="24"/>
  <c r="G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G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H62" i="24"/>
  <c r="G62" i="24"/>
  <c r="D62" i="24"/>
  <c r="C62" i="24"/>
  <c r="B62" i="24"/>
  <c r="E61" i="24"/>
  <c r="D61" i="24"/>
  <c r="C61" i="24"/>
  <c r="B61" i="24"/>
  <c r="E60" i="24"/>
  <c r="G60" i="24"/>
  <c r="D60" i="24"/>
  <c r="C60" i="24"/>
  <c r="B60" i="24"/>
  <c r="E59" i="24"/>
  <c r="H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G56" i="24"/>
  <c r="D56" i="24"/>
  <c r="C56" i="24"/>
  <c r="B56" i="24"/>
  <c r="E55" i="24"/>
  <c r="D55" i="24"/>
  <c r="C55" i="24"/>
  <c r="B55" i="24"/>
  <c r="E54" i="24"/>
  <c r="H54" i="24"/>
  <c r="D54" i="24"/>
  <c r="C54" i="24"/>
  <c r="B54" i="24"/>
  <c r="E53" i="24"/>
  <c r="G53" i="24"/>
  <c r="D53" i="24"/>
  <c r="C53" i="24"/>
  <c r="B53" i="24"/>
  <c r="E52" i="24"/>
  <c r="F52" i="24"/>
  <c r="D52" i="24"/>
  <c r="C52" i="24"/>
  <c r="B52" i="24"/>
  <c r="E51" i="24"/>
  <c r="D51" i="24"/>
  <c r="C51" i="24"/>
  <c r="B51" i="24"/>
  <c r="E50" i="24"/>
  <c r="H50" i="24"/>
  <c r="D50" i="24"/>
  <c r="C50" i="24"/>
  <c r="B50" i="24"/>
  <c r="E49" i="24"/>
  <c r="D49" i="24"/>
  <c r="C49" i="24"/>
  <c r="B49" i="24"/>
  <c r="E48" i="24"/>
  <c r="G48" i="24"/>
  <c r="D48" i="24"/>
  <c r="C48" i="24"/>
  <c r="B48" i="24"/>
  <c r="E47" i="24"/>
  <c r="D47" i="24"/>
  <c r="C47" i="24"/>
  <c r="B47" i="24"/>
  <c r="E46" i="24"/>
  <c r="F46" i="24"/>
  <c r="D46" i="24"/>
  <c r="C46" i="24"/>
  <c r="B46" i="24"/>
  <c r="E45" i="24"/>
  <c r="G45" i="24"/>
  <c r="D45" i="24"/>
  <c r="C45" i="24"/>
  <c r="B45" i="24"/>
  <c r="E44" i="24"/>
  <c r="D44" i="24"/>
  <c r="C44" i="24"/>
  <c r="B44" i="24"/>
  <c r="E43" i="24"/>
  <c r="H43" i="24"/>
  <c r="D43" i="24"/>
  <c r="C43" i="24"/>
  <c r="B43" i="24"/>
  <c r="E42" i="24"/>
  <c r="G42" i="24"/>
  <c r="D42" i="24"/>
  <c r="C42" i="24"/>
  <c r="B42" i="24"/>
  <c r="E41" i="24"/>
  <c r="D41" i="24"/>
  <c r="C41" i="24"/>
  <c r="B41" i="24"/>
  <c r="E40" i="24"/>
  <c r="G40" i="24"/>
  <c r="D40" i="24"/>
  <c r="C40" i="24"/>
  <c r="B40" i="24"/>
  <c r="E39" i="24"/>
  <c r="D39" i="24"/>
  <c r="C39" i="24"/>
  <c r="B39" i="24"/>
  <c r="E38" i="24"/>
  <c r="H38" i="24"/>
  <c r="D38" i="24"/>
  <c r="C38" i="24"/>
  <c r="B38" i="24"/>
  <c r="E37" i="24"/>
  <c r="D37" i="24"/>
  <c r="C37" i="24"/>
  <c r="B37" i="24"/>
  <c r="E36" i="24"/>
  <c r="G36" i="24"/>
  <c r="H36" i="24"/>
  <c r="D36" i="24"/>
  <c r="C36" i="24"/>
  <c r="B36" i="24"/>
  <c r="E35" i="24"/>
  <c r="D35" i="24"/>
  <c r="C35" i="24"/>
  <c r="B35" i="24"/>
  <c r="E34" i="24"/>
  <c r="H34" i="24"/>
  <c r="D34" i="24"/>
  <c r="C34" i="24"/>
  <c r="B34" i="24"/>
  <c r="E33" i="24"/>
  <c r="H33" i="24"/>
  <c r="D33" i="24"/>
  <c r="C33" i="24"/>
  <c r="B33" i="24"/>
  <c r="E32" i="24"/>
  <c r="G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H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G21" i="24"/>
  <c r="H21" i="24"/>
  <c r="D21" i="24"/>
  <c r="C21" i="24"/>
  <c r="B21" i="24"/>
  <c r="E20" i="24"/>
  <c r="D20" i="24"/>
  <c r="C20" i="24"/>
  <c r="B20" i="24"/>
  <c r="E19" i="24"/>
  <c r="G19" i="24"/>
  <c r="D19" i="24"/>
  <c r="C19" i="24"/>
  <c r="B19" i="24"/>
  <c r="E18" i="24"/>
  <c r="D18" i="24"/>
  <c r="C18" i="24"/>
  <c r="B18" i="24"/>
  <c r="E17" i="24"/>
  <c r="F17" i="24"/>
  <c r="H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H13" i="24"/>
  <c r="D13" i="24"/>
  <c r="C13" i="24"/>
  <c r="B13" i="24"/>
  <c r="E12" i="24"/>
  <c r="D12" i="24"/>
  <c r="C12" i="24"/>
  <c r="B12" i="24"/>
  <c r="E11" i="24"/>
  <c r="G11" i="24"/>
  <c r="D11" i="24"/>
  <c r="C11" i="24"/>
  <c r="B11" i="24"/>
  <c r="E10" i="24"/>
  <c r="D10" i="24"/>
  <c r="C10" i="24"/>
  <c r="B10" i="24"/>
  <c r="E9" i="24"/>
  <c r="G9" i="24"/>
  <c r="D9" i="24"/>
  <c r="C9" i="24"/>
  <c r="B9" i="24"/>
  <c r="E8" i="24"/>
  <c r="F8" i="24"/>
  <c r="D8" i="24"/>
  <c r="C8" i="24"/>
  <c r="B8" i="24"/>
  <c r="E7" i="24"/>
  <c r="H7" i="24"/>
  <c r="D7" i="24"/>
  <c r="C7" i="24"/>
  <c r="B7" i="24"/>
  <c r="E6" i="24"/>
  <c r="D6" i="24"/>
  <c r="C6" i="24"/>
  <c r="B6" i="24"/>
  <c r="D5" i="24"/>
  <c r="C5" i="24"/>
  <c r="B5" i="24"/>
  <c r="E5" i="24"/>
  <c r="H5" i="24"/>
  <c r="G5" i="24"/>
  <c r="F144" i="24"/>
  <c r="I143" i="24"/>
  <c r="F143" i="24"/>
  <c r="I141" i="24"/>
  <c r="H141" i="24"/>
  <c r="G141" i="24"/>
  <c r="I140" i="24"/>
  <c r="G140" i="24"/>
  <c r="F140" i="24"/>
  <c r="I139" i="24"/>
  <c r="H139" i="24"/>
  <c r="G139" i="24"/>
  <c r="F139" i="24"/>
  <c r="I135" i="24"/>
  <c r="G135" i="24"/>
  <c r="F135" i="24"/>
  <c r="I128" i="24"/>
  <c r="H128" i="24"/>
  <c r="G128" i="24"/>
  <c r="I123" i="24"/>
  <c r="F123" i="24"/>
  <c r="G117" i="24"/>
  <c r="H113" i="24"/>
  <c r="G112" i="24"/>
  <c r="I111" i="24"/>
  <c r="G111" i="24"/>
  <c r="H109" i="24"/>
  <c r="G109" i="24"/>
  <c r="H108" i="24"/>
  <c r="F108" i="24"/>
  <c r="I107" i="24"/>
  <c r="G107" i="24"/>
  <c r="G105" i="24"/>
  <c r="F105" i="24"/>
  <c r="H104" i="24"/>
  <c r="F103" i="24"/>
  <c r="H102" i="24"/>
  <c r="H98" i="24"/>
  <c r="G98" i="24"/>
  <c r="F98" i="24"/>
  <c r="H89" i="24"/>
  <c r="G89" i="24"/>
  <c r="H83" i="24"/>
  <c r="G83" i="24"/>
  <c r="G75" i="24"/>
  <c r="F71" i="24"/>
  <c r="H70" i="24"/>
  <c r="G69" i="24"/>
  <c r="F68" i="24"/>
  <c r="F66" i="24"/>
  <c r="F65" i="24"/>
  <c r="F62" i="24"/>
  <c r="H60" i="24"/>
  <c r="F60" i="24"/>
  <c r="G59" i="24"/>
  <c r="H56" i="24"/>
  <c r="F56" i="24"/>
  <c r="G54" i="24"/>
  <c r="F54" i="24"/>
  <c r="H53" i="24"/>
  <c r="F53" i="24"/>
  <c r="H52" i="24"/>
  <c r="G52" i="24"/>
  <c r="H51" i="24"/>
  <c r="G51" i="24"/>
  <c r="F51" i="24"/>
  <c r="G50" i="24"/>
  <c r="F50" i="24"/>
  <c r="H48" i="24"/>
  <c r="F48" i="24"/>
  <c r="H46" i="24"/>
  <c r="G46" i="24"/>
  <c r="H45" i="24"/>
  <c r="F45" i="24"/>
  <c r="G43" i="24"/>
  <c r="H42" i="24"/>
  <c r="F42" i="24"/>
  <c r="H40" i="24"/>
  <c r="F40" i="24"/>
  <c r="G38" i="24"/>
  <c r="H35" i="24"/>
  <c r="G34" i="24"/>
  <c r="G33" i="24"/>
  <c r="H28" i="24"/>
  <c r="G25" i="24"/>
  <c r="H20" i="24"/>
  <c r="G17" i="24"/>
  <c r="H12" i="24"/>
  <c r="G12" i="24"/>
  <c r="F12" i="24"/>
  <c r="H8" i="24"/>
  <c r="G8" i="24"/>
  <c r="F5" i="24"/>
  <c r="H147" i="24"/>
  <c r="G147" i="24"/>
  <c r="G146" i="24"/>
  <c r="F147" i="24"/>
  <c r="F146" i="24"/>
  <c r="K7" i="22"/>
  <c r="K7" i="23"/>
  <c r="K10" i="22"/>
  <c r="K10" i="23"/>
  <c r="K18" i="22"/>
  <c r="K18" i="23"/>
  <c r="K18" i="24"/>
  <c r="I145" i="22"/>
  <c r="I145" i="23"/>
  <c r="I138" i="22"/>
  <c r="I138" i="23"/>
  <c r="I137" i="22"/>
  <c r="I137" i="23"/>
  <c r="I136" i="22"/>
  <c r="I136" i="23"/>
  <c r="I133" i="22"/>
  <c r="I133" i="23"/>
  <c r="I132" i="22"/>
  <c r="I132" i="23"/>
  <c r="I130" i="22"/>
  <c r="I130" i="24"/>
  <c r="I130" i="23"/>
  <c r="I129" i="22"/>
  <c r="I129" i="23"/>
  <c r="I127" i="22"/>
  <c r="I127" i="24"/>
  <c r="I127" i="23"/>
  <c r="I126" i="22"/>
  <c r="I126" i="23"/>
  <c r="I126" i="24"/>
  <c r="I125" i="22"/>
  <c r="I125" i="23"/>
  <c r="I124" i="22"/>
  <c r="I124" i="23"/>
  <c r="I124" i="24"/>
  <c r="I122" i="22"/>
  <c r="I122" i="23"/>
  <c r="I121" i="22"/>
  <c r="I121" i="23"/>
  <c r="I120" i="22"/>
  <c r="I120" i="23"/>
  <c r="I119" i="22"/>
  <c r="I119" i="23"/>
  <c r="I118" i="22"/>
  <c r="I118" i="24"/>
  <c r="I118" i="23"/>
  <c r="I116" i="22"/>
  <c r="I116" i="23"/>
  <c r="I116" i="24"/>
  <c r="I115" i="22"/>
  <c r="I115" i="23"/>
  <c r="I114" i="22"/>
  <c r="I114" i="23"/>
  <c r="I101" i="22"/>
  <c r="I101" i="24"/>
  <c r="I101" i="23"/>
  <c r="I100" i="22"/>
  <c r="I100" i="23"/>
  <c r="I99" i="22"/>
  <c r="I99" i="23"/>
  <c r="I97" i="22"/>
  <c r="I97" i="23"/>
  <c r="I96" i="22"/>
  <c r="I96" i="23"/>
  <c r="I95" i="22"/>
  <c r="I95" i="23"/>
  <c r="I94" i="22"/>
  <c r="I94" i="23"/>
  <c r="I93" i="22"/>
  <c r="I93" i="23"/>
  <c r="I92" i="22"/>
  <c r="I92" i="23"/>
  <c r="I91" i="22"/>
  <c r="I91" i="23"/>
  <c r="I90" i="22"/>
  <c r="I90" i="23"/>
  <c r="I88" i="22"/>
  <c r="I88" i="23"/>
  <c r="I86" i="22"/>
  <c r="I86" i="23"/>
  <c r="I85" i="22"/>
  <c r="I85" i="23"/>
  <c r="I84" i="22"/>
  <c r="I84" i="23"/>
  <c r="I82" i="22"/>
  <c r="I82" i="23"/>
  <c r="I81" i="22"/>
  <c r="I81" i="23"/>
  <c r="I80" i="22"/>
  <c r="I80" i="23"/>
  <c r="I79" i="22"/>
  <c r="I79" i="23"/>
  <c r="I78" i="22"/>
  <c r="I78" i="23"/>
  <c r="I49" i="22"/>
  <c r="I49" i="23"/>
  <c r="I47" i="22"/>
  <c r="I47" i="23"/>
  <c r="I23" i="22"/>
  <c r="I23" i="23"/>
  <c r="I23" i="24"/>
  <c r="I22" i="22"/>
  <c r="I22" i="23"/>
  <c r="I18" i="22"/>
  <c r="I18" i="23"/>
  <c r="I18" i="24"/>
  <c r="H145" i="22"/>
  <c r="H145" i="23"/>
  <c r="H138" i="22"/>
  <c r="H138" i="24"/>
  <c r="H138" i="23"/>
  <c r="H137" i="22"/>
  <c r="H137" i="23"/>
  <c r="H136" i="22"/>
  <c r="H136" i="23"/>
  <c r="H133" i="22"/>
  <c r="H133" i="23"/>
  <c r="H132" i="22"/>
  <c r="H132" i="23"/>
  <c r="H130" i="22"/>
  <c r="H130" i="23"/>
  <c r="H129" i="22"/>
  <c r="H129" i="23"/>
  <c r="H127" i="22"/>
  <c r="H127" i="23"/>
  <c r="H126" i="22"/>
  <c r="H126" i="23"/>
  <c r="H126" i="24"/>
  <c r="H125" i="22"/>
  <c r="H125" i="23"/>
  <c r="H124" i="22"/>
  <c r="H124" i="23"/>
  <c r="H122" i="22"/>
  <c r="H122" i="23"/>
  <c r="H121" i="22"/>
  <c r="H121" i="23"/>
  <c r="H120" i="22"/>
  <c r="H120" i="23"/>
  <c r="H119" i="22"/>
  <c r="H119" i="23"/>
  <c r="H118" i="22"/>
  <c r="H118" i="23"/>
  <c r="H118" i="24"/>
  <c r="H116" i="22"/>
  <c r="H116" i="23"/>
  <c r="H115" i="22"/>
  <c r="H115" i="23"/>
  <c r="H114" i="22"/>
  <c r="H114" i="23"/>
  <c r="H101" i="22"/>
  <c r="H101" i="23"/>
  <c r="H100" i="22"/>
  <c r="H100" i="23"/>
  <c r="H99" i="22"/>
  <c r="H99" i="23"/>
  <c r="H97" i="22"/>
  <c r="H97" i="23"/>
  <c r="H96" i="22"/>
  <c r="H96" i="23"/>
  <c r="H95" i="22"/>
  <c r="H95" i="23"/>
  <c r="H94" i="22"/>
  <c r="H94" i="23"/>
  <c r="H93" i="22"/>
  <c r="H93" i="23"/>
  <c r="H92" i="22"/>
  <c r="H92" i="23"/>
  <c r="H91" i="22"/>
  <c r="H91" i="23"/>
  <c r="H90" i="22"/>
  <c r="H90" i="23"/>
  <c r="H88" i="22"/>
  <c r="H88" i="23"/>
  <c r="H86" i="22"/>
  <c r="H86" i="23"/>
  <c r="H85" i="22"/>
  <c r="H85" i="23"/>
  <c r="H84" i="22"/>
  <c r="H84" i="23"/>
  <c r="H82" i="22"/>
  <c r="H82" i="23"/>
  <c r="H81" i="22"/>
  <c r="H81" i="23"/>
  <c r="H80" i="22"/>
  <c r="H80" i="23"/>
  <c r="H79" i="22"/>
  <c r="H79" i="23"/>
  <c r="H78" i="22"/>
  <c r="H78" i="23"/>
  <c r="H77" i="22"/>
  <c r="H77" i="23"/>
  <c r="H76" i="22"/>
  <c r="H76" i="23"/>
  <c r="H74" i="22"/>
  <c r="H74" i="23"/>
  <c r="H73" i="22"/>
  <c r="H73" i="23"/>
  <c r="H49" i="22"/>
  <c r="H49" i="23"/>
  <c r="H49" i="24"/>
  <c r="H47" i="22"/>
  <c r="H47" i="23"/>
  <c r="H39" i="22"/>
  <c r="H39" i="23"/>
  <c r="H32" i="22"/>
  <c r="H32" i="23"/>
  <c r="H31" i="22"/>
  <c r="H31" i="23"/>
  <c r="H27" i="22"/>
  <c r="H27" i="23"/>
  <c r="H26" i="22"/>
  <c r="H26" i="24"/>
  <c r="H26" i="23"/>
  <c r="H23" i="22"/>
  <c r="H23" i="23"/>
  <c r="H23" i="24"/>
  <c r="H22" i="22"/>
  <c r="H22" i="23"/>
  <c r="H18" i="22"/>
  <c r="H18" i="23"/>
  <c r="H18" i="24"/>
  <c r="H16" i="22"/>
  <c r="H16" i="23"/>
  <c r="H14" i="22"/>
  <c r="H14" i="23"/>
  <c r="H10" i="22"/>
  <c r="H10" i="23"/>
  <c r="H7" i="22"/>
  <c r="H7" i="23"/>
  <c r="H6" i="22"/>
  <c r="H6" i="23"/>
  <c r="G145" i="22"/>
  <c r="G145" i="23"/>
  <c r="G138" i="22"/>
  <c r="G138" i="23"/>
  <c r="G137" i="22"/>
  <c r="G137" i="23"/>
  <c r="G136" i="22"/>
  <c r="G136" i="24"/>
  <c r="G136" i="23"/>
  <c r="G133" i="22"/>
  <c r="G133" i="23"/>
  <c r="G132" i="22"/>
  <c r="G132" i="23"/>
  <c r="G130" i="22"/>
  <c r="G130" i="23"/>
  <c r="G129" i="22"/>
  <c r="G129" i="24"/>
  <c r="G129" i="23"/>
  <c r="G127" i="22"/>
  <c r="G127" i="23"/>
  <c r="G126" i="22"/>
  <c r="G126" i="23"/>
  <c r="G126" i="24"/>
  <c r="G125" i="22"/>
  <c r="G125" i="23"/>
  <c r="G125" i="24"/>
  <c r="G124" i="22"/>
  <c r="G124" i="23"/>
  <c r="G122" i="22"/>
  <c r="G122" i="23"/>
  <c r="G122" i="24"/>
  <c r="G121" i="22"/>
  <c r="G121" i="23"/>
  <c r="G120" i="22"/>
  <c r="G120" i="23"/>
  <c r="G119" i="22"/>
  <c r="G119" i="23"/>
  <c r="G118" i="22"/>
  <c r="G118" i="23"/>
  <c r="G118" i="24"/>
  <c r="G116" i="22"/>
  <c r="G116" i="23"/>
  <c r="G115" i="22"/>
  <c r="G115" i="23"/>
  <c r="G114" i="22"/>
  <c r="G114" i="23"/>
  <c r="G101" i="22"/>
  <c r="G101" i="23"/>
  <c r="G100" i="22"/>
  <c r="G100" i="23"/>
  <c r="G99" i="22"/>
  <c r="G99" i="23"/>
  <c r="G97" i="22"/>
  <c r="G97" i="23"/>
  <c r="G96" i="22"/>
  <c r="G96" i="23"/>
  <c r="G95" i="22"/>
  <c r="G95" i="23"/>
  <c r="G94" i="22"/>
  <c r="G94" i="23"/>
  <c r="G93" i="22"/>
  <c r="G93" i="23"/>
  <c r="G92" i="22"/>
  <c r="G92" i="23"/>
  <c r="G91" i="22"/>
  <c r="G91" i="23"/>
  <c r="G91" i="24"/>
  <c r="G90" i="22"/>
  <c r="G90" i="23"/>
  <c r="G88" i="22"/>
  <c r="G88" i="23"/>
  <c r="G86" i="22"/>
  <c r="G86" i="23"/>
  <c r="G85" i="22"/>
  <c r="G85" i="23"/>
  <c r="G84" i="22"/>
  <c r="G84" i="23"/>
  <c r="G82" i="22"/>
  <c r="G82" i="23"/>
  <c r="G81" i="22"/>
  <c r="G81" i="23"/>
  <c r="G80" i="22"/>
  <c r="G80" i="23"/>
  <c r="G79" i="22"/>
  <c r="G79" i="23"/>
  <c r="G78" i="22"/>
  <c r="G78" i="23"/>
  <c r="G77" i="22"/>
  <c r="G77" i="23"/>
  <c r="G76" i="22"/>
  <c r="G76" i="23"/>
  <c r="G74" i="22"/>
  <c r="G74" i="23"/>
  <c r="G73" i="22"/>
  <c r="G73" i="23"/>
  <c r="G49" i="22"/>
  <c r="G49" i="23"/>
  <c r="G47" i="22"/>
  <c r="G47" i="23"/>
  <c r="G39" i="22"/>
  <c r="G39" i="23"/>
  <c r="G32" i="22"/>
  <c r="G32" i="23"/>
  <c r="G31" i="22"/>
  <c r="G31" i="23"/>
  <c r="G27" i="22"/>
  <c r="G27" i="23"/>
  <c r="G26" i="22"/>
  <c r="G26" i="23"/>
  <c r="G23" i="22"/>
  <c r="G23" i="23"/>
  <c r="G23" i="24"/>
  <c r="G22" i="22"/>
  <c r="G22" i="23"/>
  <c r="G18" i="22"/>
  <c r="G18" i="23"/>
  <c r="G18" i="24"/>
  <c r="G16" i="22"/>
  <c r="G16" i="23"/>
  <c r="G14" i="22"/>
  <c r="G14" i="23"/>
  <c r="G10" i="22"/>
  <c r="G10" i="23"/>
  <c r="G7" i="22"/>
  <c r="G7" i="23"/>
  <c r="G6" i="22"/>
  <c r="G6" i="23"/>
  <c r="F145" i="22"/>
  <c r="F145" i="23"/>
  <c r="F138" i="22"/>
  <c r="F138" i="23"/>
  <c r="F137" i="22"/>
  <c r="F137" i="23"/>
  <c r="F136" i="22"/>
  <c r="F136" i="23"/>
  <c r="F133" i="22"/>
  <c r="F133" i="23"/>
  <c r="F132" i="22"/>
  <c r="F132" i="23"/>
  <c r="F130" i="22"/>
  <c r="F130" i="23"/>
  <c r="F129" i="22"/>
  <c r="F129" i="23"/>
  <c r="F127" i="22"/>
  <c r="F127" i="23"/>
  <c r="F126" i="22"/>
  <c r="F126" i="23"/>
  <c r="F126" i="24"/>
  <c r="F125" i="22"/>
  <c r="F125" i="23"/>
  <c r="F124" i="22"/>
  <c r="F124" i="23"/>
  <c r="F122" i="22"/>
  <c r="F122" i="23"/>
  <c r="F121" i="22"/>
  <c r="F121" i="23"/>
  <c r="F121" i="24"/>
  <c r="F120" i="22"/>
  <c r="F120" i="23"/>
  <c r="F119" i="22"/>
  <c r="F119" i="23"/>
  <c r="F118" i="22"/>
  <c r="F118" i="23"/>
  <c r="F116" i="22"/>
  <c r="F116" i="23"/>
  <c r="F115" i="22"/>
  <c r="F115" i="23"/>
  <c r="F114" i="22"/>
  <c r="F114" i="23"/>
  <c r="F114" i="24"/>
  <c r="F101" i="22"/>
  <c r="F101" i="23"/>
  <c r="F100" i="22"/>
  <c r="F100" i="23"/>
  <c r="F99" i="22"/>
  <c r="F99" i="23"/>
  <c r="F97" i="22"/>
  <c r="F97" i="23"/>
  <c r="F96" i="22"/>
  <c r="F96" i="23"/>
  <c r="F95" i="22"/>
  <c r="F95" i="23"/>
  <c r="F94" i="22"/>
  <c r="F94" i="23"/>
  <c r="F93" i="22"/>
  <c r="F93" i="23"/>
  <c r="F92" i="22"/>
  <c r="F92" i="23"/>
  <c r="F91" i="22"/>
  <c r="F91" i="23"/>
  <c r="F90" i="22"/>
  <c r="F90" i="23"/>
  <c r="F88" i="22"/>
  <c r="F88" i="23"/>
  <c r="F86" i="22"/>
  <c r="F86" i="23"/>
  <c r="F85" i="22"/>
  <c r="F85" i="23"/>
  <c r="F84" i="22"/>
  <c r="F84" i="23"/>
  <c r="F82" i="22"/>
  <c r="F82" i="23"/>
  <c r="F81" i="22"/>
  <c r="F81" i="23"/>
  <c r="F80" i="22"/>
  <c r="F80" i="23"/>
  <c r="F79" i="22"/>
  <c r="F79" i="23"/>
  <c r="F78" i="22"/>
  <c r="F78" i="23"/>
  <c r="F77" i="22"/>
  <c r="F77" i="23"/>
  <c r="F76" i="22"/>
  <c r="F76" i="23"/>
  <c r="F74" i="22"/>
  <c r="F74" i="23"/>
  <c r="F73" i="22"/>
  <c r="F73" i="23"/>
  <c r="F49" i="22"/>
  <c r="F49" i="23"/>
  <c r="F47" i="22"/>
  <c r="F47" i="24"/>
  <c r="F47" i="23"/>
  <c r="F39" i="22"/>
  <c r="F39" i="23"/>
  <c r="F32" i="22"/>
  <c r="F32" i="23"/>
  <c r="F31" i="22"/>
  <c r="F31" i="23"/>
  <c r="F27" i="22"/>
  <c r="F27" i="23"/>
  <c r="F26" i="22"/>
  <c r="F26" i="23"/>
  <c r="F26" i="24"/>
  <c r="F23" i="22"/>
  <c r="F23" i="23"/>
  <c r="F23" i="24"/>
  <c r="F22" i="22"/>
  <c r="F22" i="24"/>
  <c r="F22" i="23"/>
  <c r="F18" i="22"/>
  <c r="F18" i="23"/>
  <c r="F18" i="24"/>
  <c r="F16" i="22"/>
  <c r="F16" i="23"/>
  <c r="F14" i="22"/>
  <c r="F14" i="23"/>
  <c r="F10" i="22"/>
  <c r="F10" i="23"/>
  <c r="F7" i="22"/>
  <c r="F7" i="23"/>
  <c r="F6" i="22"/>
  <c r="F6" i="23"/>
  <c r="K20" i="22"/>
  <c r="K20" i="23"/>
  <c r="K6" i="22"/>
  <c r="K6" i="23"/>
  <c r="K8" i="22"/>
  <c r="K8" i="23"/>
  <c r="K9" i="22"/>
  <c r="K9" i="23"/>
  <c r="K11" i="22"/>
  <c r="K11" i="23"/>
  <c r="K12" i="22"/>
  <c r="K12" i="23"/>
  <c r="K13" i="22"/>
  <c r="K13" i="23"/>
  <c r="K14" i="22"/>
  <c r="K14" i="23"/>
  <c r="K15" i="22"/>
  <c r="K15" i="23"/>
  <c r="K16" i="22"/>
  <c r="K16" i="23"/>
  <c r="K17" i="22"/>
  <c r="K17" i="23"/>
  <c r="K19" i="22"/>
  <c r="K19" i="23"/>
  <c r="K21" i="22"/>
  <c r="K21" i="23"/>
  <c r="K21" i="24"/>
  <c r="K22" i="22"/>
  <c r="K22" i="23"/>
  <c r="K23" i="22"/>
  <c r="K23" i="23"/>
  <c r="K24" i="22"/>
  <c r="K24" i="23"/>
  <c r="K25" i="22"/>
  <c r="K25" i="23"/>
  <c r="K26" i="22"/>
  <c r="K26" i="24"/>
  <c r="K26" i="23"/>
  <c r="K27" i="22"/>
  <c r="K27" i="23"/>
  <c r="K28" i="22"/>
  <c r="K28" i="23"/>
  <c r="K29" i="22"/>
  <c r="K29" i="23"/>
  <c r="K30" i="22"/>
  <c r="K30" i="23"/>
  <c r="K31" i="22"/>
  <c r="K31" i="23"/>
  <c r="K32" i="22"/>
  <c r="K32" i="23"/>
  <c r="K33" i="22"/>
  <c r="K33" i="24"/>
  <c r="K33" i="23"/>
  <c r="K34" i="22"/>
  <c r="K34" i="23"/>
  <c r="K35" i="22"/>
  <c r="K35" i="23"/>
  <c r="K36" i="22"/>
  <c r="K36" i="23"/>
  <c r="K37" i="22"/>
  <c r="K37" i="23"/>
  <c r="K38" i="22"/>
  <c r="K38" i="24"/>
  <c r="K38" i="23"/>
  <c r="K39" i="22"/>
  <c r="K39" i="23"/>
  <c r="K40" i="22"/>
  <c r="K40" i="23"/>
  <c r="K41" i="22"/>
  <c r="K41" i="23"/>
  <c r="K42" i="22"/>
  <c r="K42" i="24"/>
  <c r="K42" i="23"/>
  <c r="K43" i="22"/>
  <c r="K43" i="23"/>
  <c r="K44" i="22"/>
  <c r="K44" i="23"/>
  <c r="K44" i="24"/>
  <c r="K45" i="22"/>
  <c r="K45" i="23"/>
  <c r="K46" i="22"/>
  <c r="K46" i="24"/>
  <c r="K46" i="23"/>
  <c r="K47" i="22"/>
  <c r="K47" i="23"/>
  <c r="K48" i="22"/>
  <c r="K48" i="23"/>
  <c r="K49" i="22"/>
  <c r="K49" i="23"/>
  <c r="K50" i="22"/>
  <c r="K50" i="23"/>
  <c r="K51" i="22"/>
  <c r="K51" i="23"/>
  <c r="K52" i="22"/>
  <c r="K52" i="23"/>
  <c r="K53" i="22"/>
  <c r="K53" i="23"/>
  <c r="K55" i="22"/>
  <c r="K55" i="24"/>
  <c r="K55" i="23"/>
  <c r="K56" i="22"/>
  <c r="K56" i="23"/>
  <c r="K57" i="22"/>
  <c r="K57" i="23"/>
  <c r="K58" i="22"/>
  <c r="K58" i="23"/>
  <c r="K59" i="22"/>
  <c r="K59" i="24"/>
  <c r="K59" i="23"/>
  <c r="K60" i="22"/>
  <c r="K60" i="23"/>
  <c r="K61" i="22"/>
  <c r="K61" i="23"/>
  <c r="K62" i="22"/>
  <c r="K62" i="23"/>
  <c r="K63" i="22"/>
  <c r="K63" i="24"/>
  <c r="K63" i="23"/>
  <c r="K65" i="22"/>
  <c r="K65" i="23"/>
  <c r="K66" i="22"/>
  <c r="K66" i="23"/>
  <c r="K67" i="22"/>
  <c r="K67" i="23"/>
  <c r="K68" i="22"/>
  <c r="K68" i="24"/>
  <c r="K68" i="23"/>
  <c r="K69" i="22"/>
  <c r="K69" i="23"/>
  <c r="K71" i="22"/>
  <c r="K71" i="23"/>
  <c r="K73" i="22"/>
  <c r="K73" i="23"/>
  <c r="K74" i="22"/>
  <c r="K74" i="23"/>
  <c r="K75" i="22"/>
  <c r="K75" i="23"/>
  <c r="K76" i="22"/>
  <c r="K76" i="23"/>
  <c r="K77" i="22"/>
  <c r="K77" i="23"/>
  <c r="K78" i="22"/>
  <c r="K78" i="23"/>
  <c r="K79" i="22"/>
  <c r="K79" i="23"/>
  <c r="K80" i="22"/>
  <c r="K80" i="23"/>
  <c r="K81" i="22"/>
  <c r="K81" i="23"/>
  <c r="K82" i="22"/>
  <c r="K82" i="23"/>
  <c r="K83" i="22"/>
  <c r="K83" i="23"/>
  <c r="K84" i="22"/>
  <c r="K84" i="23"/>
  <c r="K85" i="22"/>
  <c r="K85" i="23"/>
  <c r="K86" i="22"/>
  <c r="K86" i="23"/>
  <c r="K87" i="22"/>
  <c r="K87" i="23"/>
  <c r="K88" i="22"/>
  <c r="K88" i="23"/>
  <c r="K89" i="22"/>
  <c r="K89" i="23"/>
  <c r="K90" i="22"/>
  <c r="K90" i="23"/>
  <c r="K91" i="22"/>
  <c r="K91" i="23"/>
  <c r="K92" i="22"/>
  <c r="K92" i="23"/>
  <c r="K92" i="24"/>
  <c r="K93" i="22"/>
  <c r="K93" i="23"/>
  <c r="K94" i="22"/>
  <c r="K94" i="23"/>
  <c r="K95" i="22"/>
  <c r="K95" i="23"/>
  <c r="K96" i="22"/>
  <c r="K96" i="23"/>
  <c r="K96" i="24"/>
  <c r="K97" i="22"/>
  <c r="K97" i="23"/>
  <c r="K98" i="22"/>
  <c r="K98" i="23"/>
  <c r="K99" i="22"/>
  <c r="K99" i="23"/>
  <c r="K100" i="22"/>
  <c r="K100" i="23"/>
  <c r="K101" i="22"/>
  <c r="K101" i="23"/>
  <c r="K105" i="22"/>
  <c r="K105" i="23"/>
  <c r="K106" i="22"/>
  <c r="K106" i="23"/>
  <c r="K107" i="22"/>
  <c r="K107" i="23"/>
  <c r="K110" i="22"/>
  <c r="K110" i="23"/>
  <c r="K114" i="22"/>
  <c r="K114" i="23"/>
  <c r="K115" i="22"/>
  <c r="K115" i="23"/>
  <c r="K116" i="22"/>
  <c r="K116" i="23"/>
  <c r="K118" i="22"/>
  <c r="K118" i="23"/>
  <c r="K119" i="22"/>
  <c r="K119" i="23"/>
  <c r="K120" i="22"/>
  <c r="K120" i="23"/>
  <c r="K121" i="22"/>
  <c r="K121" i="23"/>
  <c r="K122" i="22"/>
  <c r="K122" i="23"/>
  <c r="K123" i="22"/>
  <c r="K123" i="23"/>
  <c r="K124" i="22"/>
  <c r="K124" i="23"/>
  <c r="K125" i="22"/>
  <c r="K125" i="23"/>
  <c r="K125" i="24"/>
  <c r="K126" i="22"/>
  <c r="K126" i="23"/>
  <c r="K127" i="22"/>
  <c r="K127" i="23"/>
  <c r="K128" i="22"/>
  <c r="K128" i="23"/>
  <c r="K129" i="22"/>
  <c r="K129" i="23"/>
  <c r="K130" i="22"/>
  <c r="K130" i="23"/>
  <c r="K131" i="22"/>
  <c r="K131" i="24"/>
  <c r="K131" i="23"/>
  <c r="K132" i="22"/>
  <c r="K132" i="23"/>
  <c r="K133" i="22"/>
  <c r="K133" i="24"/>
  <c r="K133" i="23"/>
  <c r="K134" i="22"/>
  <c r="K134" i="23"/>
  <c r="K135" i="22"/>
  <c r="K135" i="24"/>
  <c r="K135" i="23"/>
  <c r="K136" i="22"/>
  <c r="K136" i="23"/>
  <c r="K137" i="22"/>
  <c r="K137" i="23"/>
  <c r="K137" i="24"/>
  <c r="K138" i="22"/>
  <c r="K138" i="23"/>
  <c r="K139" i="22"/>
  <c r="K139" i="24"/>
  <c r="K139" i="23"/>
  <c r="K140" i="22"/>
  <c r="K140" i="23"/>
  <c r="K141" i="22"/>
  <c r="K141" i="23"/>
  <c r="K142" i="22"/>
  <c r="K142" i="23"/>
  <c r="K143" i="22"/>
  <c r="K143" i="23"/>
  <c r="K145" i="22"/>
  <c r="K145" i="23"/>
  <c r="K5" i="22"/>
  <c r="K5" i="23"/>
  <c r="I5" i="22"/>
  <c r="I5" i="23"/>
  <c r="I17" i="22"/>
  <c r="I17" i="24"/>
  <c r="I17" i="23"/>
  <c r="I16" i="22"/>
  <c r="I16" i="23"/>
  <c r="I15" i="22"/>
  <c r="I15" i="23"/>
  <c r="I14" i="22"/>
  <c r="I14" i="23"/>
  <c r="I13" i="22"/>
  <c r="I13" i="23"/>
  <c r="I12" i="22"/>
  <c r="I12" i="23"/>
  <c r="I11" i="22"/>
  <c r="I11" i="23"/>
  <c r="I10" i="22"/>
  <c r="I10" i="23"/>
  <c r="I10" i="24"/>
  <c r="I9" i="22"/>
  <c r="I9" i="23"/>
  <c r="I8" i="22"/>
  <c r="I8" i="23"/>
  <c r="I7" i="22"/>
  <c r="I7" i="23"/>
  <c r="I6" i="22"/>
  <c r="I6" i="23"/>
  <c r="I6" i="24"/>
  <c r="I134" i="22"/>
  <c r="I134" i="23"/>
  <c r="I77" i="22"/>
  <c r="I77" i="23"/>
  <c r="I76" i="22"/>
  <c r="I76" i="23"/>
  <c r="I75" i="22"/>
  <c r="I75" i="23"/>
  <c r="I74" i="22"/>
  <c r="I74" i="24"/>
  <c r="I74" i="23"/>
  <c r="I73" i="22"/>
  <c r="I73" i="23"/>
  <c r="I71" i="22"/>
  <c r="I71" i="23"/>
  <c r="I69" i="22"/>
  <c r="I69" i="24"/>
  <c r="I69" i="23"/>
  <c r="I68" i="22"/>
  <c r="I68" i="23"/>
  <c r="I67" i="22"/>
  <c r="I67" i="23"/>
  <c r="I66" i="22"/>
  <c r="I66" i="23"/>
  <c r="I65" i="22"/>
  <c r="I65" i="23"/>
  <c r="I63" i="22"/>
  <c r="I63" i="23"/>
  <c r="I62" i="22"/>
  <c r="I62" i="23"/>
  <c r="I61" i="22"/>
  <c r="I61" i="23"/>
  <c r="I60" i="22"/>
  <c r="I60" i="24"/>
  <c r="I60" i="23"/>
  <c r="I59" i="22"/>
  <c r="I59" i="23"/>
  <c r="I58" i="22"/>
  <c r="I58" i="23"/>
  <c r="I57" i="22"/>
  <c r="I57" i="23"/>
  <c r="I56" i="22"/>
  <c r="I56" i="23"/>
  <c r="I55" i="22"/>
  <c r="I55" i="24"/>
  <c r="I55" i="23"/>
  <c r="I53" i="22"/>
  <c r="I53" i="23"/>
  <c r="I52" i="22"/>
  <c r="I52" i="23"/>
  <c r="I51" i="22"/>
  <c r="I51" i="23"/>
  <c r="I50" i="22"/>
  <c r="I50" i="23"/>
  <c r="I46" i="22"/>
  <c r="I46" i="23"/>
  <c r="I45" i="22"/>
  <c r="I45" i="23"/>
  <c r="I44" i="22"/>
  <c r="I44" i="23"/>
  <c r="I44" i="24"/>
  <c r="I43" i="22"/>
  <c r="I43" i="23"/>
  <c r="I42" i="22"/>
  <c r="I42" i="23"/>
  <c r="I41" i="22"/>
  <c r="I41" i="23"/>
  <c r="I40" i="22"/>
  <c r="I40" i="23"/>
  <c r="I40" i="24"/>
  <c r="I39" i="22"/>
  <c r="I39" i="23"/>
  <c r="I38" i="22"/>
  <c r="I38" i="23"/>
  <c r="I37" i="22"/>
  <c r="I37" i="23"/>
  <c r="I36" i="22"/>
  <c r="I36" i="23"/>
  <c r="I35" i="22"/>
  <c r="I35" i="23"/>
  <c r="I34" i="22"/>
  <c r="I34" i="23"/>
  <c r="I33" i="22"/>
  <c r="I33" i="23"/>
  <c r="I32" i="22"/>
  <c r="I32" i="23"/>
  <c r="I32" i="24"/>
  <c r="I31" i="22"/>
  <c r="I31" i="23"/>
  <c r="I30" i="22"/>
  <c r="I30" i="23"/>
  <c r="I29" i="22"/>
  <c r="I29" i="23"/>
  <c r="I28" i="22"/>
  <c r="I28" i="23"/>
  <c r="I27" i="22"/>
  <c r="I27" i="23"/>
  <c r="I26" i="22"/>
  <c r="I26" i="23"/>
  <c r="I25" i="22"/>
  <c r="I25" i="23"/>
  <c r="I24" i="22"/>
  <c r="I24" i="23"/>
  <c r="I21" i="22"/>
  <c r="I21" i="23"/>
  <c r="I20" i="22"/>
  <c r="I20" i="23"/>
  <c r="I19" i="22"/>
  <c r="I19" i="23"/>
  <c r="I48" i="22"/>
  <c r="I48" i="23"/>
  <c r="J8" i="22"/>
  <c r="J8" i="23"/>
  <c r="J9" i="22"/>
  <c r="J9" i="23"/>
  <c r="J11" i="22"/>
  <c r="J11" i="23"/>
  <c r="J12" i="22"/>
  <c r="J12" i="23"/>
  <c r="J13" i="22"/>
  <c r="J13" i="23"/>
  <c r="J14" i="22"/>
  <c r="J14" i="23"/>
  <c r="J15" i="22"/>
  <c r="J15" i="23"/>
  <c r="J16" i="22"/>
  <c r="J16" i="23"/>
  <c r="J16" i="24"/>
  <c r="J17" i="22"/>
  <c r="J17" i="23"/>
  <c r="J19" i="22"/>
  <c r="J19" i="23"/>
  <c r="J20" i="22"/>
  <c r="J20" i="23"/>
  <c r="J21" i="22"/>
  <c r="J21" i="23"/>
  <c r="J21" i="24"/>
  <c r="J22" i="22"/>
  <c r="J22" i="23"/>
  <c r="J23" i="22"/>
  <c r="J23" i="23"/>
  <c r="J24" i="22"/>
  <c r="J24" i="23"/>
  <c r="J25" i="22"/>
  <c r="J25" i="23"/>
  <c r="J26" i="22"/>
  <c r="J26" i="23"/>
  <c r="J27" i="22"/>
  <c r="J27" i="23"/>
  <c r="J28" i="22"/>
  <c r="J28" i="23"/>
  <c r="J29" i="22"/>
  <c r="J29" i="23"/>
  <c r="J29" i="24"/>
  <c r="J30" i="22"/>
  <c r="J30" i="23"/>
  <c r="J31" i="22"/>
  <c r="J31" i="23"/>
  <c r="J32" i="22"/>
  <c r="J32" i="23"/>
  <c r="J33" i="22"/>
  <c r="J33" i="23"/>
  <c r="J34" i="22"/>
  <c r="J34" i="23"/>
  <c r="J35" i="22"/>
  <c r="J35" i="23"/>
  <c r="J36" i="22"/>
  <c r="J36" i="23"/>
  <c r="J37" i="22"/>
  <c r="J37" i="23"/>
  <c r="J38" i="22"/>
  <c r="J38" i="23"/>
  <c r="J39" i="22"/>
  <c r="J39" i="23"/>
  <c r="J40" i="22"/>
  <c r="J40" i="23"/>
  <c r="J41" i="22"/>
  <c r="J41" i="23"/>
  <c r="J42" i="22"/>
  <c r="J42" i="23"/>
  <c r="J43" i="22"/>
  <c r="J43" i="23"/>
  <c r="J44" i="22"/>
  <c r="J44" i="23"/>
  <c r="J45" i="22"/>
  <c r="J45" i="23"/>
  <c r="J46" i="22"/>
  <c r="J46" i="23"/>
  <c r="J47" i="22"/>
  <c r="J47" i="23"/>
  <c r="J48" i="22"/>
  <c r="J48" i="23"/>
  <c r="J49" i="22"/>
  <c r="J49" i="23"/>
  <c r="J49" i="24"/>
  <c r="J50" i="22"/>
  <c r="J50" i="23"/>
  <c r="J51" i="22"/>
  <c r="J51" i="23"/>
  <c r="J52" i="22"/>
  <c r="J52" i="23"/>
  <c r="J53" i="22"/>
  <c r="J53" i="23"/>
  <c r="J53" i="24"/>
  <c r="J55" i="22"/>
  <c r="J55" i="23"/>
  <c r="J56" i="22"/>
  <c r="J56" i="23"/>
  <c r="J57" i="22"/>
  <c r="J57" i="23"/>
  <c r="J58" i="22"/>
  <c r="J58" i="23"/>
  <c r="J58" i="24"/>
  <c r="J59" i="22"/>
  <c r="J59" i="23"/>
  <c r="J60" i="22"/>
  <c r="J60" i="23"/>
  <c r="J61" i="22"/>
  <c r="J61" i="23"/>
  <c r="J62" i="22"/>
  <c r="J62" i="23"/>
  <c r="J62" i="24"/>
  <c r="J63" i="22"/>
  <c r="J63" i="23"/>
  <c r="J65" i="22"/>
  <c r="J65" i="23"/>
  <c r="J66" i="22"/>
  <c r="J66" i="23"/>
  <c r="J67" i="22"/>
  <c r="J67" i="23"/>
  <c r="J68" i="22"/>
  <c r="J68" i="23"/>
  <c r="J69" i="22"/>
  <c r="J69" i="23"/>
  <c r="J71" i="22"/>
  <c r="J71" i="23"/>
  <c r="J73" i="22"/>
  <c r="J73" i="23"/>
  <c r="J74" i="22"/>
  <c r="J74" i="23"/>
  <c r="J75" i="22"/>
  <c r="J75" i="23"/>
  <c r="J76" i="22"/>
  <c r="J76" i="23"/>
  <c r="J77" i="22"/>
  <c r="J77" i="23"/>
  <c r="J78" i="22"/>
  <c r="J78" i="23"/>
  <c r="J79" i="22"/>
  <c r="J79" i="23"/>
  <c r="J79" i="24"/>
  <c r="J80" i="22"/>
  <c r="J80" i="23"/>
  <c r="J81" i="22"/>
  <c r="J81" i="23"/>
  <c r="J82" i="22"/>
  <c r="J82" i="23"/>
  <c r="J83" i="22"/>
  <c r="J83" i="23"/>
  <c r="J83" i="24"/>
  <c r="J84" i="22"/>
  <c r="J84" i="23"/>
  <c r="J85" i="22"/>
  <c r="J85" i="23"/>
  <c r="J85" i="24"/>
  <c r="J86" i="22"/>
  <c r="J86" i="23"/>
  <c r="J87" i="22"/>
  <c r="J87" i="23"/>
  <c r="J88" i="22"/>
  <c r="J88" i="23"/>
  <c r="J89" i="22"/>
  <c r="J89" i="23"/>
  <c r="J90" i="22"/>
  <c r="J90" i="23"/>
  <c r="J91" i="22"/>
  <c r="J91" i="23"/>
  <c r="J92" i="22"/>
  <c r="J92" i="23"/>
  <c r="J93" i="22"/>
  <c r="J93" i="23"/>
  <c r="J94" i="22"/>
  <c r="J94" i="23"/>
  <c r="J95" i="22"/>
  <c r="J95" i="23"/>
  <c r="J96" i="22"/>
  <c r="J96" i="23"/>
  <c r="J97" i="22"/>
  <c r="J97" i="23"/>
  <c r="J97" i="24"/>
  <c r="J98" i="22"/>
  <c r="J98" i="23"/>
  <c r="J99" i="22"/>
  <c r="J99" i="23"/>
  <c r="J100" i="22"/>
  <c r="J100" i="23"/>
  <c r="J101" i="22"/>
  <c r="J101" i="23"/>
  <c r="J102" i="22"/>
  <c r="J102" i="23"/>
  <c r="J103" i="22"/>
  <c r="J103" i="23"/>
  <c r="J103" i="24"/>
  <c r="J105" i="22"/>
  <c r="J105" i="23"/>
  <c r="J106" i="22"/>
  <c r="J106" i="23"/>
  <c r="J107" i="22"/>
  <c r="J107" i="23"/>
  <c r="J110" i="22"/>
  <c r="J110" i="23"/>
  <c r="J111" i="22"/>
  <c r="J111" i="23"/>
  <c r="J114" i="22"/>
  <c r="J114" i="23"/>
  <c r="J115" i="22"/>
  <c r="J115" i="23"/>
  <c r="J116" i="22"/>
  <c r="J116" i="23"/>
  <c r="J118" i="22"/>
  <c r="J118" i="23"/>
  <c r="J119" i="22"/>
  <c r="J119" i="23"/>
  <c r="J119" i="24"/>
  <c r="J120" i="22"/>
  <c r="J120" i="23"/>
  <c r="J121" i="22"/>
  <c r="J121" i="23"/>
  <c r="J121" i="24"/>
  <c r="J122" i="22"/>
  <c r="J122" i="23"/>
  <c r="J123" i="22"/>
  <c r="J123" i="23"/>
  <c r="J123" i="24"/>
  <c r="J124" i="22"/>
  <c r="J124" i="23"/>
  <c r="J125" i="22"/>
  <c r="J125" i="23"/>
  <c r="J126" i="22"/>
  <c r="J126" i="23"/>
  <c r="J127" i="22"/>
  <c r="J127" i="23"/>
  <c r="J127" i="24"/>
  <c r="J128" i="22"/>
  <c r="J128" i="23"/>
  <c r="J129" i="22"/>
  <c r="J129" i="23"/>
  <c r="J129" i="24"/>
  <c r="J130" i="22"/>
  <c r="J130" i="23"/>
  <c r="J131" i="22"/>
  <c r="J131" i="23"/>
  <c r="J132" i="22"/>
  <c r="J132" i="23"/>
  <c r="J133" i="22"/>
  <c r="J133" i="23"/>
  <c r="J134" i="22"/>
  <c r="J134" i="23"/>
  <c r="J135" i="22"/>
  <c r="J135" i="23"/>
  <c r="J136" i="22"/>
  <c r="J136" i="23"/>
  <c r="J137" i="22"/>
  <c r="J137" i="23"/>
  <c r="J138" i="22"/>
  <c r="J138" i="23"/>
  <c r="J139" i="22"/>
  <c r="J139" i="23"/>
  <c r="J140" i="22"/>
  <c r="J140" i="23"/>
  <c r="J141" i="22"/>
  <c r="J141" i="23"/>
  <c r="J142" i="22"/>
  <c r="J142" i="23"/>
  <c r="J143" i="22"/>
  <c r="J143" i="23"/>
  <c r="J145" i="22"/>
  <c r="J145" i="23"/>
  <c r="J5" i="22"/>
  <c r="J5" i="23"/>
  <c r="J6" i="22"/>
  <c r="J6" i="23"/>
  <c r="J7" i="22"/>
  <c r="J7" i="23"/>
  <c r="J7" i="24"/>
  <c r="J10" i="22"/>
  <c r="J10" i="23"/>
  <c r="J18" i="22"/>
  <c r="J18" i="23"/>
  <c r="J18" i="24"/>
  <c r="B18" i="3"/>
  <c r="A2" i="3"/>
  <c r="D15" i="9"/>
  <c r="D16" i="9"/>
  <c r="C9" i="3"/>
  <c r="D14" i="9"/>
  <c r="D9" i="3"/>
  <c r="D15" i="3"/>
  <c r="D7" i="9"/>
  <c r="C13" i="3"/>
  <c r="D8" i="9"/>
  <c r="C14" i="3"/>
  <c r="D6" i="9"/>
  <c r="F8" i="3"/>
  <c r="F9" i="3"/>
  <c r="E7" i="9"/>
  <c r="E13" i="3"/>
  <c r="E8" i="9"/>
  <c r="E14" i="3"/>
  <c r="E6" i="9"/>
  <c r="E15" i="9"/>
  <c r="E8" i="3"/>
  <c r="E16" i="9"/>
  <c r="E9" i="3"/>
  <c r="E14" i="9"/>
  <c r="E10" i="3"/>
  <c r="F13" i="3"/>
  <c r="F15" i="3"/>
  <c r="F7" i="9"/>
  <c r="G13" i="3"/>
  <c r="F8" i="9"/>
  <c r="F6" i="9"/>
  <c r="F8" i="5"/>
  <c r="F15" i="9"/>
  <c r="G8" i="3"/>
  <c r="F16" i="9"/>
  <c r="G9" i="3"/>
  <c r="F14" i="9"/>
  <c r="G10" i="3"/>
  <c r="H15" i="3"/>
  <c r="J13" i="3"/>
  <c r="J8" i="3"/>
  <c r="J10" i="3"/>
  <c r="J11" i="3"/>
  <c r="I13" i="3"/>
  <c r="I14" i="3"/>
  <c r="I15" i="3"/>
  <c r="I10" i="3"/>
  <c r="K9" i="3"/>
  <c r="L8" i="3"/>
  <c r="L9" i="3"/>
  <c r="L10" i="3"/>
  <c r="L13" i="3"/>
  <c r="L14" i="3"/>
  <c r="O5" i="11"/>
  <c r="N5" i="11"/>
  <c r="M5" i="11"/>
  <c r="L5" i="11"/>
  <c r="F5" i="11"/>
  <c r="E5" i="11"/>
  <c r="D5" i="11"/>
  <c r="C5" i="11"/>
  <c r="L16" i="11"/>
  <c r="A2" i="11"/>
  <c r="G16" i="11"/>
  <c r="K9" i="11"/>
  <c r="K8" i="11"/>
  <c r="M6" i="7"/>
  <c r="K7" i="11"/>
  <c r="M5" i="7"/>
  <c r="K6" i="11"/>
  <c r="M7" i="7"/>
  <c r="L4" i="11"/>
  <c r="B9" i="11"/>
  <c r="B8" i="11"/>
  <c r="B6" i="7"/>
  <c r="B7" i="11"/>
  <c r="B5" i="7"/>
  <c r="B6" i="11"/>
  <c r="B7" i="7"/>
  <c r="G5" i="11"/>
  <c r="C4" i="11"/>
  <c r="B5" i="11"/>
  <c r="D14" i="10"/>
  <c r="D15" i="10"/>
  <c r="D16" i="10"/>
  <c r="D13" i="6"/>
  <c r="M14" i="10"/>
  <c r="M21" i="10"/>
  <c r="M16" i="10"/>
  <c r="O13" i="6"/>
  <c r="C14" i="10"/>
  <c r="C14" i="6"/>
  <c r="C15" i="10"/>
  <c r="C16" i="10"/>
  <c r="C8" i="11"/>
  <c r="L14" i="10"/>
  <c r="N14" i="6"/>
  <c r="L15" i="10"/>
  <c r="L16" i="10"/>
  <c r="E14" i="10"/>
  <c r="E6" i="11"/>
  <c r="E15" i="10"/>
  <c r="E7" i="11"/>
  <c r="E16" i="10"/>
  <c r="N14" i="10"/>
  <c r="N15" i="10"/>
  <c r="N7" i="11"/>
  <c r="N16" i="10"/>
  <c r="F14" i="10"/>
  <c r="F14" i="6"/>
  <c r="F15" i="10"/>
  <c r="F16" i="10"/>
  <c r="F8" i="11"/>
  <c r="F6" i="7"/>
  <c r="O14" i="10"/>
  <c r="O15" i="10"/>
  <c r="O16" i="10"/>
  <c r="O8" i="11"/>
  <c r="G14" i="10"/>
  <c r="G15" i="10"/>
  <c r="G12" i="6"/>
  <c r="G16" i="10"/>
  <c r="G8" i="11"/>
  <c r="P14" i="10"/>
  <c r="P15" i="10"/>
  <c r="P16" i="10"/>
  <c r="R13" i="6"/>
  <c r="H14" i="10"/>
  <c r="H14" i="6"/>
  <c r="H15" i="10"/>
  <c r="H16" i="10"/>
  <c r="H13" i="6"/>
  <c r="Q16" i="10"/>
  <c r="Q8" i="11"/>
  <c r="S6" i="7"/>
  <c r="Q15" i="10"/>
  <c r="S12" i="6"/>
  <c r="Q14" i="10"/>
  <c r="O18" i="7"/>
  <c r="N18" i="7"/>
  <c r="N12" i="7"/>
  <c r="P13" i="7"/>
  <c r="O12" i="7"/>
  <c r="O13" i="7"/>
  <c r="O11" i="7"/>
  <c r="N11" i="7"/>
  <c r="O4" i="7"/>
  <c r="N4" i="7"/>
  <c r="D18" i="7"/>
  <c r="C18" i="7"/>
  <c r="C11" i="7"/>
  <c r="E12" i="7"/>
  <c r="D11" i="7"/>
  <c r="C4" i="7"/>
  <c r="D4" i="7"/>
  <c r="P18" i="7"/>
  <c r="Q14" i="7"/>
  <c r="P11" i="7"/>
  <c r="P4" i="7"/>
  <c r="E18" i="7"/>
  <c r="F13" i="7"/>
  <c r="E11" i="7"/>
  <c r="E4" i="7"/>
  <c r="Q18" i="7"/>
  <c r="R13" i="7"/>
  <c r="Q11" i="7"/>
  <c r="Q4" i="7"/>
  <c r="F18" i="7"/>
  <c r="G12" i="7"/>
  <c r="G13" i="7"/>
  <c r="G14" i="7"/>
  <c r="F11" i="7"/>
  <c r="F4" i="7"/>
  <c r="A2" i="7"/>
  <c r="S12" i="7"/>
  <c r="M21" i="7"/>
  <c r="M20" i="7"/>
  <c r="M19" i="7"/>
  <c r="R18" i="7"/>
  <c r="M14" i="7"/>
  <c r="M13" i="7"/>
  <c r="M12" i="7"/>
  <c r="R4" i="7"/>
  <c r="B21" i="7"/>
  <c r="B20" i="7"/>
  <c r="B19" i="7"/>
  <c r="G18" i="7"/>
  <c r="B14" i="7"/>
  <c r="B13" i="7"/>
  <c r="B12" i="7"/>
  <c r="G11" i="7"/>
  <c r="G4" i="7"/>
  <c r="Q7" i="10"/>
  <c r="Q8" i="10"/>
  <c r="S5" i="6"/>
  <c r="Q9" i="10"/>
  <c r="M9" i="10"/>
  <c r="O6" i="6"/>
  <c r="M8" i="10"/>
  <c r="M7" i="10"/>
  <c r="O7" i="6"/>
  <c r="L7" i="10"/>
  <c r="L8" i="10"/>
  <c r="N5" i="6"/>
  <c r="L9" i="10"/>
  <c r="E7" i="10"/>
  <c r="E7" i="6"/>
  <c r="E8" i="10"/>
  <c r="E9" i="10"/>
  <c r="E23" i="10"/>
  <c r="E20" i="6"/>
  <c r="D7" i="10"/>
  <c r="D8" i="10"/>
  <c r="D9" i="10"/>
  <c r="D23" i="10"/>
  <c r="D20" i="6"/>
  <c r="C7" i="10"/>
  <c r="C7" i="6"/>
  <c r="C8" i="10"/>
  <c r="C5" i="6"/>
  <c r="C9" i="10"/>
  <c r="A2" i="10"/>
  <c r="O7" i="10"/>
  <c r="O8" i="10"/>
  <c r="O22" i="10"/>
  <c r="Q19" i="6"/>
  <c r="O9" i="10"/>
  <c r="N7" i="10"/>
  <c r="N8" i="10"/>
  <c r="N9" i="10"/>
  <c r="P9" i="10"/>
  <c r="P23" i="10"/>
  <c r="R20" i="6"/>
  <c r="P8" i="10"/>
  <c r="P7" i="10"/>
  <c r="H7" i="10"/>
  <c r="H8" i="10"/>
  <c r="H5" i="6"/>
  <c r="H9" i="10"/>
  <c r="H6" i="6"/>
  <c r="G7" i="10"/>
  <c r="G21" i="10"/>
  <c r="G21" i="6"/>
  <c r="G8" i="10"/>
  <c r="G5" i="6"/>
  <c r="G9" i="10"/>
  <c r="G6" i="6"/>
  <c r="F7" i="10"/>
  <c r="F7" i="6"/>
  <c r="F8" i="10"/>
  <c r="F9" i="10"/>
  <c r="F6" i="6"/>
  <c r="F8" i="6"/>
  <c r="A2" i="6"/>
  <c r="M21" i="6"/>
  <c r="M20" i="6"/>
  <c r="M19" i="6"/>
  <c r="M14" i="6"/>
  <c r="M13" i="6"/>
  <c r="M12" i="6"/>
  <c r="M7" i="6"/>
  <c r="M6" i="6"/>
  <c r="M5" i="6"/>
  <c r="B19" i="6"/>
  <c r="B21" i="6"/>
  <c r="B20" i="6"/>
  <c r="B14" i="6"/>
  <c r="B13" i="6"/>
  <c r="B12" i="6"/>
  <c r="B7" i="6"/>
  <c r="B6" i="6"/>
  <c r="B5" i="6"/>
  <c r="B12" i="2"/>
  <c r="A2" i="2"/>
  <c r="L97" i="14"/>
  <c r="L73" i="14"/>
  <c r="L131" i="14"/>
  <c r="L132" i="14"/>
  <c r="L144" i="14"/>
  <c r="L146" i="14"/>
  <c r="L147" i="14"/>
  <c r="K147" i="14"/>
  <c r="J147" i="14"/>
  <c r="I147" i="14"/>
  <c r="H147" i="14"/>
  <c r="G147" i="14"/>
  <c r="F147" i="14"/>
  <c r="K146" i="14"/>
  <c r="J146" i="14"/>
  <c r="I146" i="14"/>
  <c r="H146" i="14"/>
  <c r="G146" i="14"/>
  <c r="F146" i="14"/>
  <c r="K145" i="14"/>
  <c r="J145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K138" i="14"/>
  <c r="J138" i="14"/>
  <c r="I138" i="14"/>
  <c r="H138" i="14"/>
  <c r="G138" i="14"/>
  <c r="F138" i="14"/>
  <c r="K137" i="14"/>
  <c r="J137" i="14"/>
  <c r="I137" i="14"/>
  <c r="H137" i="14"/>
  <c r="G137" i="14"/>
  <c r="F137" i="14"/>
  <c r="K136" i="14"/>
  <c r="J136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K133" i="14"/>
  <c r="J133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K130" i="14"/>
  <c r="J130" i="14"/>
  <c r="I130" i="14"/>
  <c r="H130" i="14"/>
  <c r="G130" i="14"/>
  <c r="F130" i="14"/>
  <c r="K129" i="14"/>
  <c r="J129" i="14"/>
  <c r="I129" i="14"/>
  <c r="H129" i="14"/>
  <c r="G129" i="14"/>
  <c r="F129" i="14"/>
  <c r="K128" i="14"/>
  <c r="J128" i="14"/>
  <c r="I128" i="14"/>
  <c r="H128" i="14"/>
  <c r="G128" i="14"/>
  <c r="F128" i="14"/>
  <c r="K127" i="14"/>
  <c r="J127" i="14"/>
  <c r="I127" i="14"/>
  <c r="H127" i="14"/>
  <c r="G127" i="14"/>
  <c r="F127" i="14"/>
  <c r="K126" i="14"/>
  <c r="J126" i="14"/>
  <c r="I126" i="14"/>
  <c r="H126" i="14"/>
  <c r="G126" i="14"/>
  <c r="F126" i="14"/>
  <c r="K125" i="14"/>
  <c r="J125" i="14"/>
  <c r="I125" i="14"/>
  <c r="H125" i="14"/>
  <c r="G125" i="14"/>
  <c r="F125" i="14"/>
  <c r="K124" i="14"/>
  <c r="J124" i="14"/>
  <c r="I124" i="14"/>
  <c r="H124" i="14"/>
  <c r="G124" i="14"/>
  <c r="F124" i="14"/>
  <c r="K123" i="14"/>
  <c r="J123" i="14"/>
  <c r="I123" i="14"/>
  <c r="H123" i="14"/>
  <c r="G123" i="14"/>
  <c r="F123" i="14"/>
  <c r="K122" i="14"/>
  <c r="J122" i="14"/>
  <c r="I122" i="14"/>
  <c r="H122" i="14"/>
  <c r="G122" i="14"/>
  <c r="F122" i="14"/>
  <c r="K121" i="14"/>
  <c r="J121" i="14"/>
  <c r="I121" i="14"/>
  <c r="H121" i="14"/>
  <c r="G121" i="14"/>
  <c r="F121" i="14"/>
  <c r="K120" i="14"/>
  <c r="J120" i="14"/>
  <c r="J154" i="14"/>
  <c r="J159" i="14"/>
  <c r="I120" i="14"/>
  <c r="H120" i="14"/>
  <c r="G120" i="14"/>
  <c r="F120" i="14"/>
  <c r="F153" i="14"/>
  <c r="F158" i="14"/>
  <c r="K119" i="14"/>
  <c r="J119" i="14"/>
  <c r="I119" i="14"/>
  <c r="H119" i="14"/>
  <c r="H153" i="14"/>
  <c r="H158" i="14"/>
  <c r="G119" i="14"/>
  <c r="F119" i="14"/>
  <c r="K118" i="14"/>
  <c r="J118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K115" i="14"/>
  <c r="J115" i="14"/>
  <c r="I115" i="14"/>
  <c r="H115" i="14"/>
  <c r="G115" i="14"/>
  <c r="F115" i="14"/>
  <c r="K114" i="14"/>
  <c r="J114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K100" i="14"/>
  <c r="J100" i="14"/>
  <c r="I100" i="14"/>
  <c r="H100" i="14"/>
  <c r="G100" i="14"/>
  <c r="F100" i="14"/>
  <c r="K99" i="14"/>
  <c r="J99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K96" i="14"/>
  <c r="J96" i="14"/>
  <c r="I96" i="14"/>
  <c r="H96" i="14"/>
  <c r="G96" i="14"/>
  <c r="F96" i="14"/>
  <c r="K95" i="14"/>
  <c r="J95" i="14"/>
  <c r="I95" i="14"/>
  <c r="H95" i="14"/>
  <c r="G95" i="14"/>
  <c r="F95" i="14"/>
  <c r="K94" i="14"/>
  <c r="J94" i="14"/>
  <c r="I94" i="14"/>
  <c r="H94" i="14"/>
  <c r="G94" i="14"/>
  <c r="F94" i="14"/>
  <c r="K93" i="14"/>
  <c r="J93" i="14"/>
  <c r="I93" i="14"/>
  <c r="H93" i="14"/>
  <c r="G93" i="14"/>
  <c r="F93" i="14"/>
  <c r="K92" i="14"/>
  <c r="J92" i="14"/>
  <c r="I92" i="14"/>
  <c r="H92" i="14"/>
  <c r="G92" i="14"/>
  <c r="F92" i="14"/>
  <c r="K91" i="14"/>
  <c r="J91" i="14"/>
  <c r="I91" i="14"/>
  <c r="H91" i="14"/>
  <c r="G91" i="14"/>
  <c r="F91" i="14"/>
  <c r="K90" i="14"/>
  <c r="J90" i="14"/>
  <c r="I90" i="14"/>
  <c r="H90" i="14"/>
  <c r="G90" i="14"/>
  <c r="F90" i="14"/>
  <c r="K89" i="14"/>
  <c r="J89" i="14"/>
  <c r="I89" i="14"/>
  <c r="H89" i="14"/>
  <c r="G89" i="14"/>
  <c r="F89" i="14"/>
  <c r="K88" i="14"/>
  <c r="J88" i="14"/>
  <c r="I88" i="14"/>
  <c r="H88" i="14"/>
  <c r="G88" i="14"/>
  <c r="F88" i="14"/>
  <c r="K87" i="14"/>
  <c r="J87" i="14"/>
  <c r="I87" i="14"/>
  <c r="H87" i="14"/>
  <c r="G87" i="14"/>
  <c r="F87" i="14"/>
  <c r="K86" i="14"/>
  <c r="J86" i="14"/>
  <c r="I86" i="14"/>
  <c r="H86" i="14"/>
  <c r="G86" i="14"/>
  <c r="F86" i="14"/>
  <c r="K85" i="14"/>
  <c r="J85" i="14"/>
  <c r="I85" i="14"/>
  <c r="H85" i="14"/>
  <c r="G85" i="14"/>
  <c r="F85" i="14"/>
  <c r="K84" i="14"/>
  <c r="J84" i="14"/>
  <c r="I84" i="14"/>
  <c r="H84" i="14"/>
  <c r="G84" i="14"/>
  <c r="F84" i="14"/>
  <c r="K83" i="14"/>
  <c r="J83" i="14"/>
  <c r="I83" i="14"/>
  <c r="H83" i="14"/>
  <c r="G83" i="14"/>
  <c r="F83" i="14"/>
  <c r="K82" i="14"/>
  <c r="J82" i="14"/>
  <c r="I82" i="14"/>
  <c r="H82" i="14"/>
  <c r="G82" i="14"/>
  <c r="F82" i="14"/>
  <c r="K81" i="14"/>
  <c r="J81" i="14"/>
  <c r="I81" i="14"/>
  <c r="H81" i="14"/>
  <c r="G81" i="14"/>
  <c r="F81" i="14"/>
  <c r="K80" i="14"/>
  <c r="J80" i="14"/>
  <c r="I80" i="14"/>
  <c r="H80" i="14"/>
  <c r="G80" i="14"/>
  <c r="F80" i="14"/>
  <c r="K79" i="14"/>
  <c r="J79" i="14"/>
  <c r="I79" i="14"/>
  <c r="H79" i="14"/>
  <c r="G79" i="14"/>
  <c r="F79" i="14"/>
  <c r="K78" i="14"/>
  <c r="J78" i="14"/>
  <c r="I78" i="14"/>
  <c r="H78" i="14"/>
  <c r="G78" i="14"/>
  <c r="F78" i="14"/>
  <c r="K77" i="14"/>
  <c r="J77" i="14"/>
  <c r="I77" i="14"/>
  <c r="H77" i="14"/>
  <c r="G77" i="14"/>
  <c r="F77" i="14"/>
  <c r="K76" i="14"/>
  <c r="J76" i="14"/>
  <c r="I76" i="14"/>
  <c r="H76" i="14"/>
  <c r="G76" i="14"/>
  <c r="F76" i="14"/>
  <c r="K75" i="14"/>
  <c r="J75" i="14"/>
  <c r="I75" i="14"/>
  <c r="H75" i="14"/>
  <c r="G75" i="14"/>
  <c r="F75" i="14"/>
  <c r="K74" i="14"/>
  <c r="J74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K152" i="14"/>
  <c r="K157" i="14"/>
  <c r="J71" i="14"/>
  <c r="I71" i="14"/>
  <c r="I152" i="14"/>
  <c r="I157" i="14"/>
  <c r="H71" i="14"/>
  <c r="G71" i="14"/>
  <c r="G152" i="14"/>
  <c r="G157" i="14"/>
  <c r="F71" i="14"/>
  <c r="K70" i="14"/>
  <c r="J70" i="14"/>
  <c r="I70" i="14"/>
  <c r="H70" i="14"/>
  <c r="G70" i="14"/>
  <c r="F70" i="14"/>
  <c r="K69" i="14"/>
  <c r="J69" i="14"/>
  <c r="I69" i="14"/>
  <c r="H69" i="14"/>
  <c r="G69" i="14"/>
  <c r="F69" i="14"/>
  <c r="K68" i="14"/>
  <c r="J68" i="14"/>
  <c r="I68" i="14"/>
  <c r="H68" i="14"/>
  <c r="G68" i="14"/>
  <c r="F68" i="14"/>
  <c r="K67" i="14"/>
  <c r="J67" i="14"/>
  <c r="I67" i="14"/>
  <c r="H67" i="14"/>
  <c r="G67" i="14"/>
  <c r="F67" i="14"/>
  <c r="K66" i="14"/>
  <c r="J66" i="14"/>
  <c r="I66" i="14"/>
  <c r="H66" i="14"/>
  <c r="G66" i="14"/>
  <c r="F66" i="14"/>
  <c r="K65" i="14"/>
  <c r="J65" i="14"/>
  <c r="I65" i="14"/>
  <c r="H65" i="14"/>
  <c r="G65" i="14"/>
  <c r="F65" i="14"/>
  <c r="K64" i="14"/>
  <c r="J64" i="14"/>
  <c r="I64" i="14"/>
  <c r="H64" i="14"/>
  <c r="G64" i="14"/>
  <c r="F64" i="14"/>
  <c r="K63" i="14"/>
  <c r="J63" i="14"/>
  <c r="I63" i="14"/>
  <c r="H63" i="14"/>
  <c r="G63" i="14"/>
  <c r="F63" i="14"/>
  <c r="K62" i="14"/>
  <c r="J62" i="14"/>
  <c r="I62" i="14"/>
  <c r="H62" i="14"/>
  <c r="G62" i="14"/>
  <c r="F62" i="14"/>
  <c r="K61" i="14"/>
  <c r="J61" i="14"/>
  <c r="I61" i="14"/>
  <c r="H61" i="14"/>
  <c r="G61" i="14"/>
  <c r="F61" i="14"/>
  <c r="K60" i="14"/>
  <c r="J60" i="14"/>
  <c r="I60" i="14"/>
  <c r="H60" i="14"/>
  <c r="G60" i="14"/>
  <c r="F60" i="14"/>
  <c r="K59" i="14"/>
  <c r="J59" i="14"/>
  <c r="I59" i="14"/>
  <c r="H59" i="14"/>
  <c r="G59" i="14"/>
  <c r="F59" i="14"/>
  <c r="K58" i="14"/>
  <c r="J58" i="14"/>
  <c r="I58" i="14"/>
  <c r="H58" i="14"/>
  <c r="G58" i="14"/>
  <c r="F58" i="14"/>
  <c r="K57" i="14"/>
  <c r="J57" i="14"/>
  <c r="I57" i="14"/>
  <c r="H57" i="14"/>
  <c r="G57" i="14"/>
  <c r="F57" i="14"/>
  <c r="K56" i="14"/>
  <c r="J56" i="14"/>
  <c r="I56" i="14"/>
  <c r="H56" i="14"/>
  <c r="G56" i="14"/>
  <c r="F56" i="14"/>
  <c r="K55" i="14"/>
  <c r="J55" i="14"/>
  <c r="I55" i="14"/>
  <c r="H55" i="14"/>
  <c r="G55" i="14"/>
  <c r="F55" i="14"/>
  <c r="K54" i="14"/>
  <c r="J54" i="14"/>
  <c r="I54" i="14"/>
  <c r="H54" i="14"/>
  <c r="G54" i="14"/>
  <c r="F54" i="14"/>
  <c r="K53" i="14"/>
  <c r="J53" i="14"/>
  <c r="I53" i="14"/>
  <c r="H53" i="14"/>
  <c r="G53" i="14"/>
  <c r="F53" i="14"/>
  <c r="K52" i="14"/>
  <c r="J52" i="14"/>
  <c r="I52" i="14"/>
  <c r="H52" i="14"/>
  <c r="G52" i="14"/>
  <c r="F52" i="14"/>
  <c r="K51" i="14"/>
  <c r="J51" i="14"/>
  <c r="I51" i="14"/>
  <c r="H51" i="14"/>
  <c r="G51" i="14"/>
  <c r="F51" i="14"/>
  <c r="K50" i="14"/>
  <c r="J50" i="14"/>
  <c r="I50" i="14"/>
  <c r="H50" i="14"/>
  <c r="G50" i="14"/>
  <c r="F50" i="14"/>
  <c r="K49" i="14"/>
  <c r="J49" i="14"/>
  <c r="I49" i="14"/>
  <c r="H49" i="14"/>
  <c r="G49" i="14"/>
  <c r="F49" i="14"/>
  <c r="K48" i="14"/>
  <c r="J48" i="14"/>
  <c r="I48" i="14"/>
  <c r="H48" i="14"/>
  <c r="G48" i="14"/>
  <c r="F48" i="14"/>
  <c r="K47" i="14"/>
  <c r="J47" i="14"/>
  <c r="I47" i="14"/>
  <c r="H47" i="14"/>
  <c r="G47" i="14"/>
  <c r="F47" i="14"/>
  <c r="K46" i="14"/>
  <c r="J46" i="14"/>
  <c r="I46" i="14"/>
  <c r="H46" i="14"/>
  <c r="G46" i="14"/>
  <c r="F46" i="14"/>
  <c r="K45" i="14"/>
  <c r="J45" i="14"/>
  <c r="I45" i="14"/>
  <c r="H45" i="14"/>
  <c r="G45" i="14"/>
  <c r="F45" i="14"/>
  <c r="K44" i="14"/>
  <c r="J44" i="14"/>
  <c r="I44" i="14"/>
  <c r="H44" i="14"/>
  <c r="G44" i="14"/>
  <c r="F44" i="14"/>
  <c r="K43" i="14"/>
  <c r="J43" i="14"/>
  <c r="I43" i="14"/>
  <c r="H43" i="14"/>
  <c r="G43" i="14"/>
  <c r="F43" i="14"/>
  <c r="K42" i="14"/>
  <c r="J42" i="14"/>
  <c r="I42" i="14"/>
  <c r="H42" i="14"/>
  <c r="G42" i="14"/>
  <c r="F42" i="14"/>
  <c r="K41" i="14"/>
  <c r="J41" i="14"/>
  <c r="I41" i="14"/>
  <c r="H41" i="14"/>
  <c r="G41" i="14"/>
  <c r="F41" i="14"/>
  <c r="K40" i="14"/>
  <c r="J40" i="14"/>
  <c r="I40" i="14"/>
  <c r="H40" i="14"/>
  <c r="G40" i="14"/>
  <c r="F40" i="14"/>
  <c r="K39" i="14"/>
  <c r="J39" i="14"/>
  <c r="I39" i="14"/>
  <c r="H39" i="14"/>
  <c r="G39" i="14"/>
  <c r="F39" i="14"/>
  <c r="K38" i="14"/>
  <c r="J38" i="14"/>
  <c r="I38" i="14"/>
  <c r="H38" i="14"/>
  <c r="G38" i="14"/>
  <c r="F38" i="14"/>
  <c r="K37" i="14"/>
  <c r="J37" i="14"/>
  <c r="I37" i="14"/>
  <c r="H37" i="14"/>
  <c r="G37" i="14"/>
  <c r="F37" i="14"/>
  <c r="K36" i="14"/>
  <c r="J36" i="14"/>
  <c r="I36" i="14"/>
  <c r="H36" i="14"/>
  <c r="G36" i="14"/>
  <c r="F36" i="14"/>
  <c r="K35" i="14"/>
  <c r="J35" i="14"/>
  <c r="I35" i="14"/>
  <c r="H35" i="14"/>
  <c r="G35" i="14"/>
  <c r="F35" i="14"/>
  <c r="K34" i="14"/>
  <c r="J34" i="14"/>
  <c r="I34" i="14"/>
  <c r="H34" i="14"/>
  <c r="G34" i="14"/>
  <c r="F34" i="14"/>
  <c r="K33" i="14"/>
  <c r="J33" i="14"/>
  <c r="I33" i="14"/>
  <c r="H33" i="14"/>
  <c r="G33" i="14"/>
  <c r="F33" i="14"/>
  <c r="K32" i="14"/>
  <c r="J32" i="14"/>
  <c r="I32" i="14"/>
  <c r="H32" i="14"/>
  <c r="G32" i="14"/>
  <c r="F32" i="14"/>
  <c r="K31" i="14"/>
  <c r="J31" i="14"/>
  <c r="I31" i="14"/>
  <c r="H31" i="14"/>
  <c r="G31" i="14"/>
  <c r="F31" i="14"/>
  <c r="K30" i="14"/>
  <c r="J30" i="14"/>
  <c r="I30" i="14"/>
  <c r="H30" i="14"/>
  <c r="G30" i="14"/>
  <c r="F30" i="14"/>
  <c r="K29" i="14"/>
  <c r="J29" i="14"/>
  <c r="I29" i="14"/>
  <c r="H29" i="14"/>
  <c r="G29" i="14"/>
  <c r="F29" i="14"/>
  <c r="K28" i="14"/>
  <c r="J28" i="14"/>
  <c r="I28" i="14"/>
  <c r="H28" i="14"/>
  <c r="G28" i="14"/>
  <c r="F28" i="14"/>
  <c r="K27" i="14"/>
  <c r="J27" i="14"/>
  <c r="I27" i="14"/>
  <c r="H27" i="14"/>
  <c r="G27" i="14"/>
  <c r="F27" i="14"/>
  <c r="K26" i="14"/>
  <c r="J26" i="14"/>
  <c r="I26" i="14"/>
  <c r="H26" i="14"/>
  <c r="G26" i="14"/>
  <c r="F26" i="14"/>
  <c r="K25" i="14"/>
  <c r="J25" i="14"/>
  <c r="I25" i="14"/>
  <c r="H25" i="14"/>
  <c r="G25" i="14"/>
  <c r="F25" i="14"/>
  <c r="K24" i="14"/>
  <c r="J24" i="14"/>
  <c r="I24" i="14"/>
  <c r="H24" i="14"/>
  <c r="G24" i="14"/>
  <c r="F24" i="14"/>
  <c r="K23" i="14"/>
  <c r="J23" i="14"/>
  <c r="I23" i="14"/>
  <c r="H23" i="14"/>
  <c r="G23" i="14"/>
  <c r="F23" i="14"/>
  <c r="K22" i="14"/>
  <c r="J22" i="14"/>
  <c r="I22" i="14"/>
  <c r="H22" i="14"/>
  <c r="G22" i="14"/>
  <c r="F22" i="14"/>
  <c r="K21" i="14"/>
  <c r="J21" i="14"/>
  <c r="I21" i="14"/>
  <c r="H21" i="14"/>
  <c r="G21" i="14"/>
  <c r="F21" i="14"/>
  <c r="K20" i="14"/>
  <c r="J20" i="14"/>
  <c r="I20" i="14"/>
  <c r="H20" i="14"/>
  <c r="G20" i="14"/>
  <c r="F20" i="14"/>
  <c r="K19" i="14"/>
  <c r="J19" i="14"/>
  <c r="I19" i="14"/>
  <c r="H19" i="14"/>
  <c r="G19" i="14"/>
  <c r="F19" i="14"/>
  <c r="K18" i="14"/>
  <c r="J18" i="14"/>
  <c r="I18" i="14"/>
  <c r="H18" i="14"/>
  <c r="G18" i="14"/>
  <c r="F18" i="14"/>
  <c r="K17" i="14"/>
  <c r="J17" i="14"/>
  <c r="I17" i="14"/>
  <c r="H17" i="14"/>
  <c r="G17" i="14"/>
  <c r="F17" i="14"/>
  <c r="K16" i="14"/>
  <c r="J16" i="14"/>
  <c r="I16" i="14"/>
  <c r="H16" i="14"/>
  <c r="G16" i="14"/>
  <c r="F16" i="14"/>
  <c r="K15" i="14"/>
  <c r="J15" i="14"/>
  <c r="I15" i="14"/>
  <c r="H15" i="14"/>
  <c r="G15" i="14"/>
  <c r="F15" i="14"/>
  <c r="K14" i="14"/>
  <c r="J14" i="14"/>
  <c r="I14" i="14"/>
  <c r="H14" i="14"/>
  <c r="G14" i="14"/>
  <c r="F14" i="14"/>
  <c r="K13" i="14"/>
  <c r="J13" i="14"/>
  <c r="I13" i="14"/>
  <c r="H13" i="14"/>
  <c r="G13" i="14"/>
  <c r="F13" i="14"/>
  <c r="K12" i="14"/>
  <c r="J12" i="14"/>
  <c r="I12" i="14"/>
  <c r="H12" i="14"/>
  <c r="G12" i="14"/>
  <c r="F12" i="14"/>
  <c r="K11" i="14"/>
  <c r="J11" i="14"/>
  <c r="I11" i="14"/>
  <c r="H11" i="14"/>
  <c r="G11" i="14"/>
  <c r="F11" i="14"/>
  <c r="K10" i="14"/>
  <c r="J10" i="14"/>
  <c r="I10" i="14"/>
  <c r="H10" i="14"/>
  <c r="G10" i="14"/>
  <c r="F10" i="14"/>
  <c r="K9" i="14"/>
  <c r="J9" i="14"/>
  <c r="I9" i="14"/>
  <c r="H9" i="14"/>
  <c r="G9" i="14"/>
  <c r="F9" i="14"/>
  <c r="K8" i="14"/>
  <c r="J8" i="14"/>
  <c r="I8" i="14"/>
  <c r="H8" i="14"/>
  <c r="G8" i="14"/>
  <c r="F8" i="14"/>
  <c r="K7" i="14"/>
  <c r="J7" i="14"/>
  <c r="I7" i="14"/>
  <c r="H7" i="14"/>
  <c r="G7" i="14"/>
  <c r="F7" i="14"/>
  <c r="K6" i="14"/>
  <c r="J6" i="14"/>
  <c r="I6" i="14"/>
  <c r="H6" i="14"/>
  <c r="G6" i="14"/>
  <c r="G151" i="14"/>
  <c r="F6" i="14"/>
  <c r="K5" i="14"/>
  <c r="J5" i="14"/>
  <c r="I5" i="14"/>
  <c r="H5" i="14"/>
  <c r="H151" i="14"/>
  <c r="H156" i="14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B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B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B5" i="14"/>
  <c r="C5" i="14"/>
  <c r="D5" i="14"/>
  <c r="E5" i="14"/>
  <c r="L5" i="14"/>
  <c r="F5" i="14"/>
  <c r="F151" i="14"/>
  <c r="C6" i="9"/>
  <c r="C7" i="9"/>
  <c r="C6" i="5"/>
  <c r="C8" i="9"/>
  <c r="C7" i="5"/>
  <c r="G9" i="9"/>
  <c r="J90" i="13"/>
  <c r="M90" i="13"/>
  <c r="K90" i="13"/>
  <c r="J91" i="13"/>
  <c r="K91" i="13"/>
  <c r="J88" i="13"/>
  <c r="K88" i="13"/>
  <c r="J145" i="13"/>
  <c r="K145" i="13"/>
  <c r="J138" i="13"/>
  <c r="K138" i="13"/>
  <c r="J137" i="13"/>
  <c r="K137" i="13"/>
  <c r="J136" i="13"/>
  <c r="K136" i="13"/>
  <c r="J133" i="13"/>
  <c r="K133" i="13"/>
  <c r="J130" i="13"/>
  <c r="M130" i="13"/>
  <c r="K130" i="13"/>
  <c r="J129" i="13"/>
  <c r="K129" i="13"/>
  <c r="J127" i="13"/>
  <c r="M127" i="13"/>
  <c r="K127" i="13"/>
  <c r="J126" i="13"/>
  <c r="K126" i="13"/>
  <c r="J125" i="13"/>
  <c r="M125" i="13"/>
  <c r="K125" i="13"/>
  <c r="J124" i="13"/>
  <c r="K124" i="13"/>
  <c r="J122" i="13"/>
  <c r="K122" i="13"/>
  <c r="J121" i="13"/>
  <c r="K121" i="13"/>
  <c r="J120" i="13"/>
  <c r="K120" i="13"/>
  <c r="J119" i="13"/>
  <c r="K119" i="13"/>
  <c r="J118" i="13"/>
  <c r="K118" i="13"/>
  <c r="J115" i="13"/>
  <c r="K115" i="13"/>
  <c r="J114" i="13"/>
  <c r="K114" i="13"/>
  <c r="J100" i="13"/>
  <c r="K100" i="13"/>
  <c r="J99" i="13"/>
  <c r="K99" i="13"/>
  <c r="J96" i="13"/>
  <c r="K96" i="13"/>
  <c r="J95" i="13"/>
  <c r="M95" i="13"/>
  <c r="K95" i="13"/>
  <c r="J94" i="13"/>
  <c r="K94" i="13"/>
  <c r="J93" i="13"/>
  <c r="K93" i="13"/>
  <c r="J92" i="13"/>
  <c r="K92" i="13"/>
  <c r="J86" i="13"/>
  <c r="K86" i="13"/>
  <c r="J85" i="13"/>
  <c r="K85" i="13"/>
  <c r="J84" i="13"/>
  <c r="K84" i="13"/>
  <c r="J82" i="13"/>
  <c r="K82" i="13"/>
  <c r="M82" i="13"/>
  <c r="J81" i="13"/>
  <c r="K81" i="13"/>
  <c r="J80" i="13"/>
  <c r="K80" i="13"/>
  <c r="J79" i="13"/>
  <c r="K79" i="13"/>
  <c r="J78" i="13"/>
  <c r="K78" i="13"/>
  <c r="J77" i="13"/>
  <c r="K77" i="13"/>
  <c r="J76" i="13"/>
  <c r="K76" i="13"/>
  <c r="K152" i="13"/>
  <c r="K157" i="13"/>
  <c r="J74" i="13"/>
  <c r="K74" i="13"/>
  <c r="J49" i="13"/>
  <c r="J47" i="13"/>
  <c r="M47" i="13"/>
  <c r="J39" i="13"/>
  <c r="J32" i="13"/>
  <c r="J31" i="13"/>
  <c r="M31" i="13"/>
  <c r="J6" i="13"/>
  <c r="J27" i="13"/>
  <c r="M27" i="13"/>
  <c r="J26" i="13"/>
  <c r="J23" i="13"/>
  <c r="M23" i="13"/>
  <c r="J22" i="13"/>
  <c r="J18" i="13"/>
  <c r="J16" i="13"/>
  <c r="J14" i="13"/>
  <c r="J10" i="13"/>
  <c r="K147" i="13"/>
  <c r="J147" i="13"/>
  <c r="I147" i="13"/>
  <c r="H147" i="13"/>
  <c r="G147" i="13"/>
  <c r="F147" i="13"/>
  <c r="K146" i="13"/>
  <c r="J146" i="13"/>
  <c r="I146" i="13"/>
  <c r="H146" i="13"/>
  <c r="G146" i="13"/>
  <c r="F146" i="13"/>
  <c r="I145" i="13"/>
  <c r="H145" i="13"/>
  <c r="G145" i="13"/>
  <c r="F145" i="13"/>
  <c r="K144" i="13"/>
  <c r="J144" i="13"/>
  <c r="I144" i="13"/>
  <c r="H144" i="13"/>
  <c r="G144" i="13"/>
  <c r="F144" i="13"/>
  <c r="K143" i="13"/>
  <c r="J143" i="13"/>
  <c r="I143" i="13"/>
  <c r="H143" i="13"/>
  <c r="G143" i="13"/>
  <c r="F143" i="13"/>
  <c r="K142" i="13"/>
  <c r="J142" i="13"/>
  <c r="I142" i="13"/>
  <c r="H142" i="13"/>
  <c r="G142" i="13"/>
  <c r="F142" i="13"/>
  <c r="K141" i="13"/>
  <c r="J141" i="13"/>
  <c r="I141" i="13"/>
  <c r="H141" i="13"/>
  <c r="G141" i="13"/>
  <c r="F141" i="13"/>
  <c r="K140" i="13"/>
  <c r="J140" i="13"/>
  <c r="I140" i="13"/>
  <c r="H140" i="13"/>
  <c r="G140" i="13"/>
  <c r="F140" i="13"/>
  <c r="K139" i="13"/>
  <c r="J139" i="13"/>
  <c r="I139" i="13"/>
  <c r="H139" i="13"/>
  <c r="G139" i="13"/>
  <c r="F139" i="13"/>
  <c r="I138" i="13"/>
  <c r="H138" i="13"/>
  <c r="G138" i="13"/>
  <c r="F138" i="13"/>
  <c r="I137" i="13"/>
  <c r="H137" i="13"/>
  <c r="G137" i="13"/>
  <c r="F137" i="13"/>
  <c r="I136" i="13"/>
  <c r="H136" i="13"/>
  <c r="G136" i="13"/>
  <c r="F136" i="13"/>
  <c r="K135" i="13"/>
  <c r="J135" i="13"/>
  <c r="I135" i="13"/>
  <c r="H135" i="13"/>
  <c r="G135" i="13"/>
  <c r="F135" i="13"/>
  <c r="K134" i="13"/>
  <c r="J134" i="13"/>
  <c r="I134" i="13"/>
  <c r="H134" i="13"/>
  <c r="G134" i="13"/>
  <c r="F134" i="13"/>
  <c r="I133" i="13"/>
  <c r="H133" i="13"/>
  <c r="G133" i="13"/>
  <c r="F133" i="13"/>
  <c r="K132" i="13"/>
  <c r="J132" i="13"/>
  <c r="I132" i="13"/>
  <c r="H132" i="13"/>
  <c r="G132" i="13"/>
  <c r="F132" i="13"/>
  <c r="K131" i="13"/>
  <c r="J131" i="13"/>
  <c r="I131" i="13"/>
  <c r="H131" i="13"/>
  <c r="G131" i="13"/>
  <c r="F131" i="13"/>
  <c r="I130" i="13"/>
  <c r="H130" i="13"/>
  <c r="G130" i="13"/>
  <c r="F130" i="13"/>
  <c r="I129" i="13"/>
  <c r="H129" i="13"/>
  <c r="G129" i="13"/>
  <c r="F129" i="13"/>
  <c r="K128" i="13"/>
  <c r="J128" i="13"/>
  <c r="I128" i="13"/>
  <c r="H128" i="13"/>
  <c r="G128" i="13"/>
  <c r="F128" i="13"/>
  <c r="I127" i="13"/>
  <c r="H127" i="13"/>
  <c r="G127" i="13"/>
  <c r="F127" i="13"/>
  <c r="I126" i="13"/>
  <c r="H126" i="13"/>
  <c r="G126" i="13"/>
  <c r="F126" i="13"/>
  <c r="I125" i="13"/>
  <c r="H125" i="13"/>
  <c r="G125" i="13"/>
  <c r="F125" i="13"/>
  <c r="I124" i="13"/>
  <c r="H124" i="13"/>
  <c r="G124" i="13"/>
  <c r="F124" i="13"/>
  <c r="K123" i="13"/>
  <c r="J123" i="13"/>
  <c r="I123" i="13"/>
  <c r="H123" i="13"/>
  <c r="G123" i="13"/>
  <c r="F123" i="13"/>
  <c r="I122" i="13"/>
  <c r="H122" i="13"/>
  <c r="G122" i="13"/>
  <c r="F122" i="13"/>
  <c r="I121" i="13"/>
  <c r="H121" i="13"/>
  <c r="G121" i="13"/>
  <c r="F121" i="13"/>
  <c r="I120" i="13"/>
  <c r="H120" i="13"/>
  <c r="G120" i="13"/>
  <c r="F120" i="13"/>
  <c r="I119" i="13"/>
  <c r="H119" i="13"/>
  <c r="H153" i="13"/>
  <c r="H158" i="13"/>
  <c r="G119" i="13"/>
  <c r="F119" i="13"/>
  <c r="I118" i="13"/>
  <c r="H118" i="13"/>
  <c r="G118" i="13"/>
  <c r="F118" i="13"/>
  <c r="K117" i="13"/>
  <c r="J117" i="13"/>
  <c r="I117" i="13"/>
  <c r="H117" i="13"/>
  <c r="G117" i="13"/>
  <c r="F117" i="13"/>
  <c r="K116" i="13"/>
  <c r="J116" i="13"/>
  <c r="I116" i="13"/>
  <c r="H116" i="13"/>
  <c r="G116" i="13"/>
  <c r="F116" i="13"/>
  <c r="I115" i="13"/>
  <c r="H115" i="13"/>
  <c r="G115" i="13"/>
  <c r="F115" i="13"/>
  <c r="I114" i="13"/>
  <c r="H114" i="13"/>
  <c r="G114" i="13"/>
  <c r="F114" i="13"/>
  <c r="K113" i="13"/>
  <c r="J113" i="13"/>
  <c r="I113" i="13"/>
  <c r="H113" i="13"/>
  <c r="G113" i="13"/>
  <c r="F113" i="13"/>
  <c r="K112" i="13"/>
  <c r="J112" i="13"/>
  <c r="I112" i="13"/>
  <c r="H112" i="13"/>
  <c r="G112" i="13"/>
  <c r="F112" i="13"/>
  <c r="K111" i="13"/>
  <c r="J111" i="13"/>
  <c r="I111" i="13"/>
  <c r="H111" i="13"/>
  <c r="G111" i="13"/>
  <c r="F111" i="13"/>
  <c r="K110" i="13"/>
  <c r="J110" i="13"/>
  <c r="I110" i="13"/>
  <c r="H110" i="13"/>
  <c r="G110" i="13"/>
  <c r="F110" i="13"/>
  <c r="K109" i="13"/>
  <c r="J109" i="13"/>
  <c r="I109" i="13"/>
  <c r="H109" i="13"/>
  <c r="G109" i="13"/>
  <c r="F109" i="13"/>
  <c r="K108" i="13"/>
  <c r="J108" i="13"/>
  <c r="I108" i="13"/>
  <c r="H108" i="13"/>
  <c r="G108" i="13"/>
  <c r="F108" i="13"/>
  <c r="K107" i="13"/>
  <c r="J107" i="13"/>
  <c r="I107" i="13"/>
  <c r="H107" i="13"/>
  <c r="G107" i="13"/>
  <c r="F107" i="13"/>
  <c r="K106" i="13"/>
  <c r="J106" i="13"/>
  <c r="I106" i="13"/>
  <c r="H106" i="13"/>
  <c r="G106" i="13"/>
  <c r="F106" i="13"/>
  <c r="K105" i="13"/>
  <c r="J105" i="13"/>
  <c r="I105" i="13"/>
  <c r="H105" i="13"/>
  <c r="G105" i="13"/>
  <c r="F105" i="13"/>
  <c r="K104" i="13"/>
  <c r="J104" i="13"/>
  <c r="I104" i="13"/>
  <c r="H104" i="13"/>
  <c r="G104" i="13"/>
  <c r="F104" i="13"/>
  <c r="K103" i="13"/>
  <c r="J103" i="13"/>
  <c r="I103" i="13"/>
  <c r="H103" i="13"/>
  <c r="G103" i="13"/>
  <c r="F103" i="13"/>
  <c r="K102" i="13"/>
  <c r="J102" i="13"/>
  <c r="I102" i="13"/>
  <c r="H102" i="13"/>
  <c r="G102" i="13"/>
  <c r="F102" i="13"/>
  <c r="K101" i="13"/>
  <c r="J101" i="13"/>
  <c r="I101" i="13"/>
  <c r="H101" i="13"/>
  <c r="G101" i="13"/>
  <c r="F101" i="13"/>
  <c r="I100" i="13"/>
  <c r="H100" i="13"/>
  <c r="G100" i="13"/>
  <c r="F100" i="13"/>
  <c r="I99" i="13"/>
  <c r="H99" i="13"/>
  <c r="G99" i="13"/>
  <c r="F99" i="13"/>
  <c r="K98" i="13"/>
  <c r="J98" i="13"/>
  <c r="I98" i="13"/>
  <c r="H98" i="13"/>
  <c r="G98" i="13"/>
  <c r="F98" i="13"/>
  <c r="K97" i="13"/>
  <c r="J97" i="13"/>
  <c r="I97" i="13"/>
  <c r="H97" i="13"/>
  <c r="G97" i="13"/>
  <c r="F97" i="13"/>
  <c r="I96" i="13"/>
  <c r="H96" i="13"/>
  <c r="G96" i="13"/>
  <c r="F96" i="13"/>
  <c r="I95" i="13"/>
  <c r="H95" i="13"/>
  <c r="G95" i="13"/>
  <c r="F95" i="13"/>
  <c r="I94" i="13"/>
  <c r="H94" i="13"/>
  <c r="G94" i="13"/>
  <c r="F94" i="13"/>
  <c r="I93" i="13"/>
  <c r="H93" i="13"/>
  <c r="G93" i="13"/>
  <c r="F93" i="13"/>
  <c r="I92" i="13"/>
  <c r="H92" i="13"/>
  <c r="G92" i="13"/>
  <c r="F92" i="13"/>
  <c r="I91" i="13"/>
  <c r="H91" i="13"/>
  <c r="G91" i="13"/>
  <c r="F91" i="13"/>
  <c r="I90" i="13"/>
  <c r="H90" i="13"/>
  <c r="G90" i="13"/>
  <c r="F90" i="13"/>
  <c r="K89" i="13"/>
  <c r="J89" i="13"/>
  <c r="I89" i="13"/>
  <c r="H89" i="13"/>
  <c r="G89" i="13"/>
  <c r="F89" i="13"/>
  <c r="I88" i="13"/>
  <c r="H88" i="13"/>
  <c r="G88" i="13"/>
  <c r="F88" i="13"/>
  <c r="K87" i="13"/>
  <c r="J87" i="13"/>
  <c r="I87" i="13"/>
  <c r="H87" i="13"/>
  <c r="G87" i="13"/>
  <c r="F87" i="13"/>
  <c r="I86" i="13"/>
  <c r="H86" i="13"/>
  <c r="G86" i="13"/>
  <c r="F86" i="13"/>
  <c r="I85" i="13"/>
  <c r="H85" i="13"/>
  <c r="G85" i="13"/>
  <c r="F85" i="13"/>
  <c r="I84" i="13"/>
  <c r="H84" i="13"/>
  <c r="G84" i="13"/>
  <c r="F84" i="13"/>
  <c r="K83" i="13"/>
  <c r="J83" i="13"/>
  <c r="I83" i="13"/>
  <c r="H83" i="13"/>
  <c r="G83" i="13"/>
  <c r="F83" i="13"/>
  <c r="I82" i="13"/>
  <c r="H82" i="13"/>
  <c r="G82" i="13"/>
  <c r="F82" i="13"/>
  <c r="I81" i="13"/>
  <c r="H81" i="13"/>
  <c r="G81" i="13"/>
  <c r="F81" i="13"/>
  <c r="I80" i="13"/>
  <c r="H80" i="13"/>
  <c r="G80" i="13"/>
  <c r="F80" i="13"/>
  <c r="I79" i="13"/>
  <c r="H79" i="13"/>
  <c r="G79" i="13"/>
  <c r="F79" i="13"/>
  <c r="I78" i="13"/>
  <c r="H78" i="13"/>
  <c r="G78" i="13"/>
  <c r="F78" i="13"/>
  <c r="I77" i="13"/>
  <c r="H77" i="13"/>
  <c r="G77" i="13"/>
  <c r="F77" i="13"/>
  <c r="I76" i="13"/>
  <c r="H76" i="13"/>
  <c r="G76" i="13"/>
  <c r="F76" i="13"/>
  <c r="K75" i="13"/>
  <c r="J75" i="13"/>
  <c r="I75" i="13"/>
  <c r="H75" i="13"/>
  <c r="G75" i="13"/>
  <c r="F75" i="13"/>
  <c r="I74" i="13"/>
  <c r="H74" i="13"/>
  <c r="G74" i="13"/>
  <c r="F74" i="13"/>
  <c r="K73" i="13"/>
  <c r="J73" i="13"/>
  <c r="I73" i="13"/>
  <c r="H73" i="13"/>
  <c r="G73" i="13"/>
  <c r="F73" i="13"/>
  <c r="K72" i="13"/>
  <c r="J72" i="13"/>
  <c r="I72" i="13"/>
  <c r="H72" i="13"/>
  <c r="G72" i="13"/>
  <c r="F72" i="13"/>
  <c r="K71" i="13"/>
  <c r="J71" i="13"/>
  <c r="I71" i="13"/>
  <c r="H71" i="13"/>
  <c r="G71" i="13"/>
  <c r="F71" i="13"/>
  <c r="K70" i="13"/>
  <c r="J70" i="13"/>
  <c r="I70" i="13"/>
  <c r="H70" i="13"/>
  <c r="G70" i="13"/>
  <c r="F70" i="13"/>
  <c r="J69" i="13"/>
  <c r="I69" i="13"/>
  <c r="H69" i="13"/>
  <c r="G69" i="13"/>
  <c r="F69" i="13"/>
  <c r="J68" i="13"/>
  <c r="I68" i="13"/>
  <c r="H68" i="13"/>
  <c r="G68" i="13"/>
  <c r="F68" i="13"/>
  <c r="J67" i="13"/>
  <c r="I67" i="13"/>
  <c r="H67" i="13"/>
  <c r="G67" i="13"/>
  <c r="F67" i="13"/>
  <c r="J66" i="13"/>
  <c r="I66" i="13"/>
  <c r="H66" i="13"/>
  <c r="G66" i="13"/>
  <c r="F66" i="13"/>
  <c r="J65" i="13"/>
  <c r="I65" i="13"/>
  <c r="H65" i="13"/>
  <c r="G65" i="13"/>
  <c r="F65" i="13"/>
  <c r="J64" i="13"/>
  <c r="I64" i="13"/>
  <c r="H64" i="13"/>
  <c r="G64" i="13"/>
  <c r="F64" i="13"/>
  <c r="J63" i="13"/>
  <c r="I63" i="13"/>
  <c r="H63" i="13"/>
  <c r="G63" i="13"/>
  <c r="F63" i="13"/>
  <c r="J62" i="13"/>
  <c r="I62" i="13"/>
  <c r="H62" i="13"/>
  <c r="G62" i="13"/>
  <c r="F62" i="13"/>
  <c r="J61" i="13"/>
  <c r="I61" i="13"/>
  <c r="H61" i="13"/>
  <c r="G61" i="13"/>
  <c r="F61" i="13"/>
  <c r="J60" i="13"/>
  <c r="I60" i="13"/>
  <c r="H60" i="13"/>
  <c r="G60" i="13"/>
  <c r="F60" i="13"/>
  <c r="J59" i="13"/>
  <c r="I59" i="13"/>
  <c r="H59" i="13"/>
  <c r="G59" i="13"/>
  <c r="F59" i="13"/>
  <c r="J58" i="13"/>
  <c r="I58" i="13"/>
  <c r="H58" i="13"/>
  <c r="G58" i="13"/>
  <c r="F58" i="13"/>
  <c r="J57" i="13"/>
  <c r="I57" i="13"/>
  <c r="H57" i="13"/>
  <c r="G57" i="13"/>
  <c r="F57" i="13"/>
  <c r="J56" i="13"/>
  <c r="I56" i="13"/>
  <c r="H56" i="13"/>
  <c r="G56" i="13"/>
  <c r="F56" i="13"/>
  <c r="J55" i="13"/>
  <c r="I55" i="13"/>
  <c r="H55" i="13"/>
  <c r="G55" i="13"/>
  <c r="F55" i="13"/>
  <c r="J54" i="13"/>
  <c r="I54" i="13"/>
  <c r="H54" i="13"/>
  <c r="G54" i="13"/>
  <c r="F54" i="13"/>
  <c r="J53" i="13"/>
  <c r="I53" i="13"/>
  <c r="H53" i="13"/>
  <c r="G53" i="13"/>
  <c r="F53" i="13"/>
  <c r="J52" i="13"/>
  <c r="I52" i="13"/>
  <c r="H52" i="13"/>
  <c r="G52" i="13"/>
  <c r="F52" i="13"/>
  <c r="J51" i="13"/>
  <c r="I51" i="13"/>
  <c r="H51" i="13"/>
  <c r="G51" i="13"/>
  <c r="F51" i="13"/>
  <c r="J50" i="13"/>
  <c r="I50" i="13"/>
  <c r="H50" i="13"/>
  <c r="G50" i="13"/>
  <c r="F50" i="13"/>
  <c r="I49" i="13"/>
  <c r="H49" i="13"/>
  <c r="G49" i="13"/>
  <c r="F49" i="13"/>
  <c r="J48" i="13"/>
  <c r="I48" i="13"/>
  <c r="H48" i="13"/>
  <c r="G48" i="13"/>
  <c r="F48" i="13"/>
  <c r="I47" i="13"/>
  <c r="H47" i="13"/>
  <c r="G47" i="13"/>
  <c r="F47" i="13"/>
  <c r="J46" i="13"/>
  <c r="I46" i="13"/>
  <c r="H46" i="13"/>
  <c r="G46" i="13"/>
  <c r="F46" i="13"/>
  <c r="J45" i="13"/>
  <c r="I45" i="13"/>
  <c r="H45" i="13"/>
  <c r="G45" i="13"/>
  <c r="F45" i="13"/>
  <c r="J44" i="13"/>
  <c r="I44" i="13"/>
  <c r="H44" i="13"/>
  <c r="G44" i="13"/>
  <c r="F44" i="13"/>
  <c r="J43" i="13"/>
  <c r="I43" i="13"/>
  <c r="H43" i="13"/>
  <c r="G43" i="13"/>
  <c r="F43" i="13"/>
  <c r="J42" i="13"/>
  <c r="I42" i="13"/>
  <c r="H42" i="13"/>
  <c r="G42" i="13"/>
  <c r="F42" i="13"/>
  <c r="J41" i="13"/>
  <c r="I41" i="13"/>
  <c r="H41" i="13"/>
  <c r="G41" i="13"/>
  <c r="F41" i="13"/>
  <c r="J40" i="13"/>
  <c r="I40" i="13"/>
  <c r="H40" i="13"/>
  <c r="G40" i="13"/>
  <c r="F40" i="13"/>
  <c r="I39" i="13"/>
  <c r="H39" i="13"/>
  <c r="G39" i="13"/>
  <c r="F39" i="13"/>
  <c r="J38" i="13"/>
  <c r="I38" i="13"/>
  <c r="H38" i="13"/>
  <c r="G38" i="13"/>
  <c r="F38" i="13"/>
  <c r="J37" i="13"/>
  <c r="I37" i="13"/>
  <c r="H37" i="13"/>
  <c r="G37" i="13"/>
  <c r="F37" i="13"/>
  <c r="J36" i="13"/>
  <c r="I36" i="13"/>
  <c r="H36" i="13"/>
  <c r="G36" i="13"/>
  <c r="F36" i="13"/>
  <c r="J35" i="13"/>
  <c r="I35" i="13"/>
  <c r="H35" i="13"/>
  <c r="G35" i="13"/>
  <c r="F35" i="13"/>
  <c r="J34" i="13"/>
  <c r="I34" i="13"/>
  <c r="H34" i="13"/>
  <c r="G34" i="13"/>
  <c r="F34" i="13"/>
  <c r="J33" i="13"/>
  <c r="I33" i="13"/>
  <c r="H33" i="13"/>
  <c r="G33" i="13"/>
  <c r="F33" i="13"/>
  <c r="I32" i="13"/>
  <c r="H32" i="13"/>
  <c r="G32" i="13"/>
  <c r="F32" i="13"/>
  <c r="I31" i="13"/>
  <c r="H31" i="13"/>
  <c r="G31" i="13"/>
  <c r="F31" i="13"/>
  <c r="J30" i="13"/>
  <c r="I30" i="13"/>
  <c r="H30" i="13"/>
  <c r="G30" i="13"/>
  <c r="F30" i="13"/>
  <c r="J29" i="13"/>
  <c r="I29" i="13"/>
  <c r="H29" i="13"/>
  <c r="G29" i="13"/>
  <c r="F29" i="13"/>
  <c r="J28" i="13"/>
  <c r="I28" i="13"/>
  <c r="H28" i="13"/>
  <c r="G28" i="13"/>
  <c r="F28" i="13"/>
  <c r="I27" i="13"/>
  <c r="H27" i="13"/>
  <c r="G27" i="13"/>
  <c r="F27" i="13"/>
  <c r="I26" i="13"/>
  <c r="H26" i="13"/>
  <c r="G26" i="13"/>
  <c r="F26" i="13"/>
  <c r="J25" i="13"/>
  <c r="I25" i="13"/>
  <c r="H25" i="13"/>
  <c r="G25" i="13"/>
  <c r="F25" i="13"/>
  <c r="J24" i="13"/>
  <c r="I24" i="13"/>
  <c r="H24" i="13"/>
  <c r="G24" i="13"/>
  <c r="F24" i="13"/>
  <c r="I23" i="13"/>
  <c r="H23" i="13"/>
  <c r="G23" i="13"/>
  <c r="F23" i="13"/>
  <c r="I22" i="13"/>
  <c r="H22" i="13"/>
  <c r="G22" i="13"/>
  <c r="F22" i="13"/>
  <c r="J21" i="13"/>
  <c r="I21" i="13"/>
  <c r="H21" i="13"/>
  <c r="G21" i="13"/>
  <c r="F21" i="13"/>
  <c r="J20" i="13"/>
  <c r="I20" i="13"/>
  <c r="H20" i="13"/>
  <c r="G20" i="13"/>
  <c r="F20" i="13"/>
  <c r="J19" i="13"/>
  <c r="I19" i="13"/>
  <c r="H19" i="13"/>
  <c r="G19" i="13"/>
  <c r="F19" i="13"/>
  <c r="I18" i="13"/>
  <c r="H18" i="13"/>
  <c r="G18" i="13"/>
  <c r="F18" i="13"/>
  <c r="J17" i="13"/>
  <c r="I17" i="13"/>
  <c r="H17" i="13"/>
  <c r="G17" i="13"/>
  <c r="F17" i="13"/>
  <c r="I16" i="13"/>
  <c r="H16" i="13"/>
  <c r="G16" i="13"/>
  <c r="F16" i="13"/>
  <c r="J15" i="13"/>
  <c r="I15" i="13"/>
  <c r="H15" i="13"/>
  <c r="G15" i="13"/>
  <c r="F15" i="13"/>
  <c r="I14" i="13"/>
  <c r="H14" i="13"/>
  <c r="G14" i="13"/>
  <c r="F14" i="13"/>
  <c r="J13" i="13"/>
  <c r="I13" i="13"/>
  <c r="H13" i="13"/>
  <c r="G13" i="13"/>
  <c r="F13" i="13"/>
  <c r="J12" i="13"/>
  <c r="I12" i="13"/>
  <c r="H12" i="13"/>
  <c r="G12" i="13"/>
  <c r="F12" i="13"/>
  <c r="J11" i="13"/>
  <c r="I11" i="13"/>
  <c r="H11" i="13"/>
  <c r="G11" i="13"/>
  <c r="F11" i="13"/>
  <c r="I10" i="13"/>
  <c r="H10" i="13"/>
  <c r="G10" i="13"/>
  <c r="F10" i="13"/>
  <c r="J9" i="13"/>
  <c r="I9" i="13"/>
  <c r="H9" i="13"/>
  <c r="G9" i="13"/>
  <c r="F9" i="13"/>
  <c r="J8" i="13"/>
  <c r="I8" i="13"/>
  <c r="H8" i="13"/>
  <c r="G8" i="13"/>
  <c r="F8" i="13"/>
  <c r="J7" i="13"/>
  <c r="I7" i="13"/>
  <c r="H7" i="13"/>
  <c r="G7" i="13"/>
  <c r="F7" i="13"/>
  <c r="I6" i="13"/>
  <c r="H6" i="13"/>
  <c r="H151" i="13"/>
  <c r="G6" i="13"/>
  <c r="F6" i="13"/>
  <c r="J5" i="13"/>
  <c r="I5" i="13"/>
  <c r="H5" i="13"/>
  <c r="G5" i="13"/>
  <c r="E147" i="13"/>
  <c r="D147" i="13"/>
  <c r="C147" i="13"/>
  <c r="B147" i="13"/>
  <c r="E146" i="13"/>
  <c r="D146" i="13"/>
  <c r="C146" i="13"/>
  <c r="B146" i="13"/>
  <c r="E145" i="13"/>
  <c r="D145" i="13"/>
  <c r="C145" i="13"/>
  <c r="B145" i="13"/>
  <c r="E144" i="13"/>
  <c r="D144" i="13"/>
  <c r="C144" i="13"/>
  <c r="B144" i="13"/>
  <c r="E143" i="13"/>
  <c r="D143" i="13"/>
  <c r="C143" i="13"/>
  <c r="B143" i="13"/>
  <c r="E142" i="13"/>
  <c r="D142" i="13"/>
  <c r="C142" i="13"/>
  <c r="B142" i="13"/>
  <c r="E141" i="13"/>
  <c r="D141" i="13"/>
  <c r="C141" i="13"/>
  <c r="B141" i="13"/>
  <c r="E140" i="13"/>
  <c r="D140" i="13"/>
  <c r="C140" i="13"/>
  <c r="B140" i="13"/>
  <c r="E139" i="13"/>
  <c r="D139" i="13"/>
  <c r="C139" i="13"/>
  <c r="B139" i="13"/>
  <c r="E138" i="13"/>
  <c r="D138" i="13"/>
  <c r="C138" i="13"/>
  <c r="B138" i="13"/>
  <c r="E137" i="13"/>
  <c r="D137" i="13"/>
  <c r="C137" i="13"/>
  <c r="B137" i="13"/>
  <c r="E136" i="13"/>
  <c r="D136" i="13"/>
  <c r="C136" i="13"/>
  <c r="B136" i="13"/>
  <c r="E135" i="13"/>
  <c r="D135" i="13"/>
  <c r="C135" i="13"/>
  <c r="B135" i="13"/>
  <c r="E134" i="13"/>
  <c r="D134" i="13"/>
  <c r="C134" i="13"/>
  <c r="B134" i="13"/>
  <c r="E133" i="13"/>
  <c r="D133" i="13"/>
  <c r="C133" i="13"/>
  <c r="B133" i="13"/>
  <c r="E132" i="13"/>
  <c r="D132" i="13"/>
  <c r="C132" i="13"/>
  <c r="B132" i="13"/>
  <c r="E131" i="13"/>
  <c r="D131" i="13"/>
  <c r="C131" i="13"/>
  <c r="B131" i="13"/>
  <c r="E130" i="13"/>
  <c r="D130" i="13"/>
  <c r="C130" i="13"/>
  <c r="B130" i="13"/>
  <c r="E129" i="13"/>
  <c r="D129" i="13"/>
  <c r="C129" i="13"/>
  <c r="B129" i="13"/>
  <c r="E128" i="13"/>
  <c r="D128" i="13"/>
  <c r="C128" i="13"/>
  <c r="B128" i="13"/>
  <c r="E127" i="13"/>
  <c r="D127" i="13"/>
  <c r="C127" i="13"/>
  <c r="B127" i="13"/>
  <c r="E126" i="13"/>
  <c r="D126" i="13"/>
  <c r="C126" i="13"/>
  <c r="B126" i="13"/>
  <c r="E125" i="13"/>
  <c r="D125" i="13"/>
  <c r="C125" i="13"/>
  <c r="B125" i="13"/>
  <c r="E124" i="13"/>
  <c r="D124" i="13"/>
  <c r="C124" i="13"/>
  <c r="B124" i="13"/>
  <c r="E123" i="13"/>
  <c r="D123" i="13"/>
  <c r="C123" i="13"/>
  <c r="B123" i="13"/>
  <c r="E122" i="13"/>
  <c r="D122" i="13"/>
  <c r="C122" i="13"/>
  <c r="B122" i="13"/>
  <c r="E121" i="13"/>
  <c r="D121" i="13"/>
  <c r="C121" i="13"/>
  <c r="B121" i="13"/>
  <c r="E120" i="13"/>
  <c r="D120" i="13"/>
  <c r="C120" i="13"/>
  <c r="B120" i="13"/>
  <c r="E119" i="13"/>
  <c r="D119" i="13"/>
  <c r="C119" i="13"/>
  <c r="B119" i="13"/>
  <c r="E118" i="13"/>
  <c r="D118" i="13"/>
  <c r="C118" i="13"/>
  <c r="B118" i="13"/>
  <c r="E117" i="13"/>
  <c r="D117" i="13"/>
  <c r="C117" i="13"/>
  <c r="B117" i="13"/>
  <c r="E116" i="13"/>
  <c r="D116" i="13"/>
  <c r="C116" i="13"/>
  <c r="B116" i="13"/>
  <c r="E115" i="13"/>
  <c r="D115" i="13"/>
  <c r="C115" i="13"/>
  <c r="B115" i="13"/>
  <c r="E114" i="13"/>
  <c r="D114" i="13"/>
  <c r="C114" i="13"/>
  <c r="B114" i="13"/>
  <c r="E113" i="13"/>
  <c r="D113" i="13"/>
  <c r="C113" i="13"/>
  <c r="B113" i="13"/>
  <c r="E112" i="13"/>
  <c r="D112" i="13"/>
  <c r="C112" i="13"/>
  <c r="B112" i="13"/>
  <c r="E111" i="13"/>
  <c r="D111" i="13"/>
  <c r="C111" i="13"/>
  <c r="B111" i="13"/>
  <c r="E110" i="13"/>
  <c r="D110" i="13"/>
  <c r="C110" i="13"/>
  <c r="B110" i="13"/>
  <c r="E109" i="13"/>
  <c r="D109" i="13"/>
  <c r="C109" i="13"/>
  <c r="B109" i="13"/>
  <c r="E108" i="13"/>
  <c r="D108" i="13"/>
  <c r="C108" i="13"/>
  <c r="B108" i="13"/>
  <c r="E107" i="13"/>
  <c r="D107" i="13"/>
  <c r="C107" i="13"/>
  <c r="B107" i="13"/>
  <c r="E106" i="13"/>
  <c r="D106" i="13"/>
  <c r="C106" i="13"/>
  <c r="B106" i="13"/>
  <c r="E105" i="13"/>
  <c r="D105" i="13"/>
  <c r="C105" i="13"/>
  <c r="B105" i="13"/>
  <c r="E104" i="13"/>
  <c r="D104" i="13"/>
  <c r="C104" i="13"/>
  <c r="B104" i="13"/>
  <c r="E103" i="13"/>
  <c r="D103" i="13"/>
  <c r="C103" i="13"/>
  <c r="B103" i="13"/>
  <c r="E102" i="13"/>
  <c r="D102" i="13"/>
  <c r="C102" i="13"/>
  <c r="B102" i="13"/>
  <c r="E101" i="13"/>
  <c r="D101" i="13"/>
  <c r="C101" i="13"/>
  <c r="B101" i="13"/>
  <c r="E100" i="13"/>
  <c r="D100" i="13"/>
  <c r="C100" i="13"/>
  <c r="B100" i="13"/>
  <c r="E99" i="13"/>
  <c r="D99" i="13"/>
  <c r="C99" i="13"/>
  <c r="B99" i="13"/>
  <c r="E98" i="13"/>
  <c r="D98" i="13"/>
  <c r="C98" i="13"/>
  <c r="B98" i="13"/>
  <c r="E97" i="13"/>
  <c r="D97" i="13"/>
  <c r="C97" i="13"/>
  <c r="B97" i="13"/>
  <c r="E96" i="13"/>
  <c r="D96" i="13"/>
  <c r="C96" i="13"/>
  <c r="B96" i="13"/>
  <c r="E95" i="13"/>
  <c r="D95" i="13"/>
  <c r="C95" i="13"/>
  <c r="B95" i="13"/>
  <c r="E94" i="13"/>
  <c r="D94" i="13"/>
  <c r="C94" i="13"/>
  <c r="B94" i="13"/>
  <c r="E93" i="13"/>
  <c r="D93" i="13"/>
  <c r="C93" i="13"/>
  <c r="B93" i="13"/>
  <c r="E92" i="13"/>
  <c r="D92" i="13"/>
  <c r="C92" i="13"/>
  <c r="B92" i="13"/>
  <c r="E91" i="13"/>
  <c r="D91" i="13"/>
  <c r="C91" i="13"/>
  <c r="B91" i="13"/>
  <c r="E90" i="13"/>
  <c r="D90" i="13"/>
  <c r="C90" i="13"/>
  <c r="B90" i="13"/>
  <c r="E89" i="13"/>
  <c r="D89" i="13"/>
  <c r="C89" i="13"/>
  <c r="B89" i="13"/>
  <c r="E88" i="13"/>
  <c r="D88" i="13"/>
  <c r="C88" i="13"/>
  <c r="B88" i="13"/>
  <c r="E87" i="13"/>
  <c r="D87" i="13"/>
  <c r="C87" i="13"/>
  <c r="B87" i="13"/>
  <c r="E86" i="13"/>
  <c r="D86" i="13"/>
  <c r="C86" i="13"/>
  <c r="B86" i="13"/>
  <c r="E85" i="13"/>
  <c r="D85" i="13"/>
  <c r="C85" i="13"/>
  <c r="B85" i="13"/>
  <c r="E84" i="13"/>
  <c r="D84" i="13"/>
  <c r="C84" i="13"/>
  <c r="B84" i="13"/>
  <c r="E83" i="13"/>
  <c r="D83" i="13"/>
  <c r="C83" i="13"/>
  <c r="B83" i="13"/>
  <c r="E82" i="13"/>
  <c r="D82" i="13"/>
  <c r="C82" i="13"/>
  <c r="B82" i="13"/>
  <c r="E81" i="13"/>
  <c r="D81" i="13"/>
  <c r="C81" i="13"/>
  <c r="B81" i="13"/>
  <c r="E80" i="13"/>
  <c r="D80" i="13"/>
  <c r="C80" i="13"/>
  <c r="B80" i="13"/>
  <c r="E79" i="13"/>
  <c r="D79" i="13"/>
  <c r="C79" i="13"/>
  <c r="B79" i="13"/>
  <c r="E78" i="13"/>
  <c r="D78" i="13"/>
  <c r="C78" i="13"/>
  <c r="B78" i="13"/>
  <c r="E77" i="13"/>
  <c r="D77" i="13"/>
  <c r="C77" i="13"/>
  <c r="B77" i="13"/>
  <c r="E76" i="13"/>
  <c r="D76" i="13"/>
  <c r="C76" i="13"/>
  <c r="B76" i="13"/>
  <c r="E75" i="13"/>
  <c r="D75" i="13"/>
  <c r="C75" i="13"/>
  <c r="B75" i="13"/>
  <c r="E74" i="13"/>
  <c r="D74" i="13"/>
  <c r="C74" i="13"/>
  <c r="B74" i="13"/>
  <c r="E73" i="13"/>
  <c r="D73" i="13"/>
  <c r="C73" i="13"/>
  <c r="B73" i="13"/>
  <c r="E72" i="13"/>
  <c r="D72" i="13"/>
  <c r="C72" i="13"/>
  <c r="B72" i="13"/>
  <c r="E71" i="13"/>
  <c r="D71" i="13"/>
  <c r="C71" i="13"/>
  <c r="B71" i="13"/>
  <c r="E70" i="13"/>
  <c r="D70" i="13"/>
  <c r="C70" i="13"/>
  <c r="B70" i="13"/>
  <c r="E69" i="13"/>
  <c r="D69" i="13"/>
  <c r="C69" i="13"/>
  <c r="B69" i="13"/>
  <c r="E68" i="13"/>
  <c r="D68" i="13"/>
  <c r="C68" i="13"/>
  <c r="B68" i="13"/>
  <c r="E67" i="13"/>
  <c r="D67" i="13"/>
  <c r="C67" i="13"/>
  <c r="B67" i="13"/>
  <c r="E66" i="13"/>
  <c r="D66" i="13"/>
  <c r="C66" i="13"/>
  <c r="B66" i="13"/>
  <c r="E65" i="13"/>
  <c r="D65" i="13"/>
  <c r="C65" i="13"/>
  <c r="B65" i="13"/>
  <c r="E64" i="13"/>
  <c r="D64" i="13"/>
  <c r="C64" i="13"/>
  <c r="B64" i="13"/>
  <c r="E63" i="13"/>
  <c r="D63" i="13"/>
  <c r="C63" i="13"/>
  <c r="B63" i="13"/>
  <c r="E62" i="13"/>
  <c r="D62" i="13"/>
  <c r="C62" i="13"/>
  <c r="B62" i="13"/>
  <c r="E61" i="13"/>
  <c r="D61" i="13"/>
  <c r="C61" i="13"/>
  <c r="B61" i="13"/>
  <c r="E60" i="13"/>
  <c r="D60" i="13"/>
  <c r="C60" i="13"/>
  <c r="B60" i="13"/>
  <c r="E59" i="13"/>
  <c r="D59" i="13"/>
  <c r="C59" i="13"/>
  <c r="B59" i="13"/>
  <c r="E58" i="13"/>
  <c r="D58" i="13"/>
  <c r="C58" i="13"/>
  <c r="B58" i="13"/>
  <c r="E57" i="13"/>
  <c r="D57" i="13"/>
  <c r="C57" i="13"/>
  <c r="B57" i="13"/>
  <c r="E56" i="13"/>
  <c r="D56" i="13"/>
  <c r="C56" i="13"/>
  <c r="B56" i="13"/>
  <c r="E55" i="13"/>
  <c r="D55" i="13"/>
  <c r="C55" i="13"/>
  <c r="B55" i="13"/>
  <c r="E54" i="13"/>
  <c r="D54" i="13"/>
  <c r="C54" i="13"/>
  <c r="B54" i="13"/>
  <c r="E53" i="13"/>
  <c r="D53" i="13"/>
  <c r="C53" i="13"/>
  <c r="B53" i="13"/>
  <c r="E52" i="13"/>
  <c r="D52" i="13"/>
  <c r="C52" i="13"/>
  <c r="B52" i="13"/>
  <c r="E51" i="13"/>
  <c r="D51" i="13"/>
  <c r="C51" i="13"/>
  <c r="B51" i="13"/>
  <c r="E50" i="13"/>
  <c r="D50" i="13"/>
  <c r="C50" i="13"/>
  <c r="B50" i="13"/>
  <c r="E49" i="13"/>
  <c r="D49" i="13"/>
  <c r="C49" i="13"/>
  <c r="B49" i="13"/>
  <c r="E48" i="13"/>
  <c r="D48" i="13"/>
  <c r="C48" i="13"/>
  <c r="B48" i="13"/>
  <c r="E47" i="13"/>
  <c r="D47" i="13"/>
  <c r="C47" i="13"/>
  <c r="B47" i="13"/>
  <c r="E46" i="13"/>
  <c r="D46" i="13"/>
  <c r="C46" i="13"/>
  <c r="B46" i="13"/>
  <c r="E45" i="13"/>
  <c r="D45" i="13"/>
  <c r="C45" i="13"/>
  <c r="B45" i="13"/>
  <c r="E44" i="13"/>
  <c r="D44" i="13"/>
  <c r="C44" i="13"/>
  <c r="B44" i="13"/>
  <c r="E43" i="13"/>
  <c r="D43" i="13"/>
  <c r="C43" i="13"/>
  <c r="B43" i="13"/>
  <c r="E42" i="13"/>
  <c r="D42" i="13"/>
  <c r="C42" i="13"/>
  <c r="B42" i="13"/>
  <c r="E41" i="13"/>
  <c r="D41" i="13"/>
  <c r="C41" i="13"/>
  <c r="B41" i="13"/>
  <c r="E40" i="13"/>
  <c r="D40" i="13"/>
  <c r="C40" i="13"/>
  <c r="B40" i="13"/>
  <c r="E39" i="13"/>
  <c r="D39" i="13"/>
  <c r="C39" i="13"/>
  <c r="B39" i="13"/>
  <c r="E38" i="13"/>
  <c r="D38" i="13"/>
  <c r="C38" i="13"/>
  <c r="B38" i="13"/>
  <c r="E37" i="13"/>
  <c r="D37" i="13"/>
  <c r="C37" i="13"/>
  <c r="B37" i="13"/>
  <c r="E36" i="13"/>
  <c r="D36" i="13"/>
  <c r="C36" i="13"/>
  <c r="B36" i="13"/>
  <c r="E35" i="13"/>
  <c r="D35" i="13"/>
  <c r="C35" i="13"/>
  <c r="B35" i="13"/>
  <c r="E34" i="13"/>
  <c r="D34" i="13"/>
  <c r="C34" i="13"/>
  <c r="B34" i="13"/>
  <c r="E33" i="13"/>
  <c r="D33" i="13"/>
  <c r="C33" i="13"/>
  <c r="B33" i="13"/>
  <c r="E32" i="13"/>
  <c r="D32" i="13"/>
  <c r="C32" i="13"/>
  <c r="B32" i="13"/>
  <c r="E31" i="13"/>
  <c r="D31" i="13"/>
  <c r="C31" i="13"/>
  <c r="B31" i="13"/>
  <c r="E30" i="13"/>
  <c r="D30" i="13"/>
  <c r="C30" i="13"/>
  <c r="B30" i="13"/>
  <c r="E29" i="13"/>
  <c r="D29" i="13"/>
  <c r="C29" i="13"/>
  <c r="B29" i="13"/>
  <c r="E28" i="13"/>
  <c r="D28" i="13"/>
  <c r="C28" i="13"/>
  <c r="B28" i="13"/>
  <c r="E27" i="13"/>
  <c r="D27" i="13"/>
  <c r="C27" i="13"/>
  <c r="B27" i="13"/>
  <c r="E26" i="13"/>
  <c r="D26" i="13"/>
  <c r="C26" i="13"/>
  <c r="B26" i="13"/>
  <c r="E25" i="13"/>
  <c r="D25" i="13"/>
  <c r="C25" i="13"/>
  <c r="B25" i="13"/>
  <c r="E24" i="13"/>
  <c r="D24" i="13"/>
  <c r="C24" i="13"/>
  <c r="B24" i="13"/>
  <c r="E23" i="13"/>
  <c r="D23" i="13"/>
  <c r="C23" i="13"/>
  <c r="B23" i="13"/>
  <c r="E22" i="13"/>
  <c r="D22" i="13"/>
  <c r="C22" i="13"/>
  <c r="B22" i="13"/>
  <c r="E21" i="13"/>
  <c r="D21" i="13"/>
  <c r="C21" i="13"/>
  <c r="B21" i="13"/>
  <c r="E20" i="13"/>
  <c r="D20" i="13"/>
  <c r="C20" i="13"/>
  <c r="B20" i="13"/>
  <c r="E19" i="13"/>
  <c r="D19" i="13"/>
  <c r="C19" i="13"/>
  <c r="B19" i="13"/>
  <c r="E18" i="13"/>
  <c r="D18" i="13"/>
  <c r="C18" i="13"/>
  <c r="B18" i="13"/>
  <c r="E17" i="13"/>
  <c r="D17" i="13"/>
  <c r="C17" i="13"/>
  <c r="B17" i="13"/>
  <c r="E16" i="13"/>
  <c r="D16" i="13"/>
  <c r="C16" i="13"/>
  <c r="B16" i="13"/>
  <c r="E15" i="13"/>
  <c r="D15" i="13"/>
  <c r="C15" i="13"/>
  <c r="B15" i="13"/>
  <c r="E14" i="13"/>
  <c r="D14" i="13"/>
  <c r="C14" i="13"/>
  <c r="B14" i="13"/>
  <c r="E13" i="13"/>
  <c r="D13" i="13"/>
  <c r="C13" i="13"/>
  <c r="B13" i="13"/>
  <c r="E12" i="13"/>
  <c r="D12" i="13"/>
  <c r="C12" i="13"/>
  <c r="B12" i="13"/>
  <c r="E11" i="13"/>
  <c r="D11" i="13"/>
  <c r="C11" i="13"/>
  <c r="B11" i="13"/>
  <c r="E10" i="13"/>
  <c r="D10" i="13"/>
  <c r="C10" i="13"/>
  <c r="B10" i="13"/>
  <c r="E9" i="13"/>
  <c r="D9" i="13"/>
  <c r="C9" i="13"/>
  <c r="B9" i="13"/>
  <c r="E8" i="13"/>
  <c r="D8" i="13"/>
  <c r="C8" i="13"/>
  <c r="B8" i="13"/>
  <c r="E7" i="13"/>
  <c r="D7" i="13"/>
  <c r="C7" i="13"/>
  <c r="B7" i="13"/>
  <c r="E6" i="13"/>
  <c r="D6" i="13"/>
  <c r="C6" i="13"/>
  <c r="B6" i="13"/>
  <c r="F5" i="13"/>
  <c r="F151" i="13"/>
  <c r="F156" i="13"/>
  <c r="E5" i="13"/>
  <c r="D5" i="13"/>
  <c r="B5" i="13"/>
  <c r="C5" i="13"/>
  <c r="H9" i="8"/>
  <c r="L73" i="16"/>
  <c r="L31" i="16"/>
  <c r="L27" i="16"/>
  <c r="L18" i="16"/>
  <c r="L7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K145" i="16"/>
  <c r="J145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K138" i="16"/>
  <c r="J138" i="16"/>
  <c r="I138" i="16"/>
  <c r="H138" i="16"/>
  <c r="G138" i="16"/>
  <c r="F138" i="16"/>
  <c r="K137" i="16"/>
  <c r="J137" i="16"/>
  <c r="I137" i="16"/>
  <c r="H137" i="16"/>
  <c r="G137" i="16"/>
  <c r="F137" i="16"/>
  <c r="K136" i="16"/>
  <c r="J136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K133" i="16"/>
  <c r="J133" i="16"/>
  <c r="I133" i="16"/>
  <c r="H133" i="16"/>
  <c r="G133" i="16"/>
  <c r="F133" i="16"/>
  <c r="K132" i="16"/>
  <c r="J132" i="16"/>
  <c r="I132" i="16"/>
  <c r="H132" i="16"/>
  <c r="G132" i="16"/>
  <c r="F132" i="16"/>
  <c r="K131" i="16"/>
  <c r="J131" i="16"/>
  <c r="I131" i="16"/>
  <c r="H131" i="16"/>
  <c r="G131" i="16"/>
  <c r="F131" i="16"/>
  <c r="K130" i="16"/>
  <c r="J130" i="16"/>
  <c r="I130" i="16"/>
  <c r="H130" i="16"/>
  <c r="G130" i="16"/>
  <c r="F130" i="16"/>
  <c r="K129" i="16"/>
  <c r="J129" i="16"/>
  <c r="I129" i="16"/>
  <c r="H129" i="16"/>
  <c r="G129" i="16"/>
  <c r="F129" i="16"/>
  <c r="K128" i="16"/>
  <c r="J128" i="16"/>
  <c r="I128" i="16"/>
  <c r="H128" i="16"/>
  <c r="G128" i="16"/>
  <c r="F128" i="16"/>
  <c r="K127" i="16"/>
  <c r="J127" i="16"/>
  <c r="I127" i="16"/>
  <c r="H127" i="16"/>
  <c r="G127" i="16"/>
  <c r="G127" i="18"/>
  <c r="F127" i="16"/>
  <c r="K126" i="16"/>
  <c r="J126" i="16"/>
  <c r="I126" i="16"/>
  <c r="H126" i="16"/>
  <c r="G126" i="16"/>
  <c r="F126" i="16"/>
  <c r="K125" i="16"/>
  <c r="J125" i="16"/>
  <c r="I125" i="16"/>
  <c r="H125" i="16"/>
  <c r="G125" i="16"/>
  <c r="F125" i="16"/>
  <c r="K124" i="16"/>
  <c r="J124" i="16"/>
  <c r="I124" i="16"/>
  <c r="H124" i="16"/>
  <c r="G124" i="16"/>
  <c r="F124" i="16"/>
  <c r="K123" i="16"/>
  <c r="J123" i="16"/>
  <c r="I123" i="16"/>
  <c r="H123" i="16"/>
  <c r="G123" i="16"/>
  <c r="F123" i="16"/>
  <c r="K122" i="16"/>
  <c r="J122" i="16"/>
  <c r="I122" i="16"/>
  <c r="H122" i="16"/>
  <c r="G122" i="16"/>
  <c r="F122" i="16"/>
  <c r="K121" i="16"/>
  <c r="J121" i="16"/>
  <c r="I121" i="16"/>
  <c r="H121" i="16"/>
  <c r="G121" i="16"/>
  <c r="F121" i="16"/>
  <c r="K120" i="16"/>
  <c r="J120" i="16"/>
  <c r="I120" i="16"/>
  <c r="H120" i="16"/>
  <c r="G120" i="16"/>
  <c r="F120" i="16"/>
  <c r="K119" i="16"/>
  <c r="J119" i="16"/>
  <c r="J153" i="16"/>
  <c r="I119" i="16"/>
  <c r="H119" i="16"/>
  <c r="G119" i="16"/>
  <c r="F119" i="16"/>
  <c r="K118" i="16"/>
  <c r="J118" i="16"/>
  <c r="I118" i="16"/>
  <c r="H118" i="16"/>
  <c r="G118" i="16"/>
  <c r="F118" i="16"/>
  <c r="K117" i="16"/>
  <c r="J117" i="16"/>
  <c r="I117" i="16"/>
  <c r="H117" i="16"/>
  <c r="G117" i="16"/>
  <c r="F117" i="16"/>
  <c r="K116" i="16"/>
  <c r="J116" i="16"/>
  <c r="I116" i="16"/>
  <c r="H116" i="16"/>
  <c r="G116" i="16"/>
  <c r="F116" i="16"/>
  <c r="K115" i="16"/>
  <c r="K115" i="18"/>
  <c r="J115" i="16"/>
  <c r="I115" i="16"/>
  <c r="H115" i="16"/>
  <c r="G115" i="16"/>
  <c r="G115" i="18"/>
  <c r="F115" i="16"/>
  <c r="K114" i="16"/>
  <c r="J114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K101" i="16"/>
  <c r="K101" i="18"/>
  <c r="J101" i="16"/>
  <c r="I101" i="16"/>
  <c r="H101" i="16"/>
  <c r="G101" i="16"/>
  <c r="F101" i="16"/>
  <c r="K100" i="16"/>
  <c r="J100" i="16"/>
  <c r="I100" i="16"/>
  <c r="I100" i="18"/>
  <c r="H100" i="16"/>
  <c r="G100" i="16"/>
  <c r="F100" i="16"/>
  <c r="K99" i="16"/>
  <c r="K99" i="18"/>
  <c r="J99" i="16"/>
  <c r="I99" i="16"/>
  <c r="H99" i="16"/>
  <c r="G99" i="16"/>
  <c r="G99" i="18"/>
  <c r="F99" i="16"/>
  <c r="K98" i="16"/>
  <c r="J98" i="16"/>
  <c r="I98" i="16"/>
  <c r="H98" i="16"/>
  <c r="G98" i="16"/>
  <c r="F98" i="16"/>
  <c r="K97" i="16"/>
  <c r="K97" i="18"/>
  <c r="J97" i="16"/>
  <c r="I97" i="16"/>
  <c r="H97" i="16"/>
  <c r="G97" i="16"/>
  <c r="G97" i="18"/>
  <c r="F97" i="16"/>
  <c r="K96" i="16"/>
  <c r="J96" i="16"/>
  <c r="I96" i="16"/>
  <c r="H96" i="16"/>
  <c r="G96" i="16"/>
  <c r="F96" i="16"/>
  <c r="K95" i="16"/>
  <c r="K95" i="18"/>
  <c r="J95" i="16"/>
  <c r="I95" i="16"/>
  <c r="H95" i="16"/>
  <c r="G95" i="16"/>
  <c r="F95" i="16"/>
  <c r="K94" i="16"/>
  <c r="J94" i="16"/>
  <c r="I94" i="16"/>
  <c r="H94" i="16"/>
  <c r="G94" i="16"/>
  <c r="F94" i="16"/>
  <c r="K93" i="16"/>
  <c r="J93" i="16"/>
  <c r="I93" i="16"/>
  <c r="H93" i="16"/>
  <c r="G93" i="16"/>
  <c r="G93" i="18"/>
  <c r="F93" i="16"/>
  <c r="K92" i="16"/>
  <c r="J92" i="16"/>
  <c r="I92" i="16"/>
  <c r="H92" i="16"/>
  <c r="G92" i="16"/>
  <c r="F92" i="16"/>
  <c r="K91" i="16"/>
  <c r="J91" i="16"/>
  <c r="I91" i="16"/>
  <c r="H91" i="16"/>
  <c r="G91" i="16"/>
  <c r="G91" i="18"/>
  <c r="F91" i="16"/>
  <c r="K90" i="16"/>
  <c r="J90" i="16"/>
  <c r="I90" i="16"/>
  <c r="I90" i="18"/>
  <c r="H90" i="16"/>
  <c r="G90" i="16"/>
  <c r="F90" i="16"/>
  <c r="K89" i="16"/>
  <c r="J89" i="16"/>
  <c r="I89" i="16"/>
  <c r="H89" i="16"/>
  <c r="G89" i="16"/>
  <c r="F89" i="16"/>
  <c r="K88" i="16"/>
  <c r="J88" i="16"/>
  <c r="I88" i="16"/>
  <c r="H88" i="16"/>
  <c r="G88" i="16"/>
  <c r="F88" i="16"/>
  <c r="K87" i="16"/>
  <c r="J87" i="16"/>
  <c r="I87" i="16"/>
  <c r="H87" i="16"/>
  <c r="G87" i="16"/>
  <c r="F87" i="16"/>
  <c r="K86" i="16"/>
  <c r="J86" i="16"/>
  <c r="I86" i="16"/>
  <c r="I86" i="18"/>
  <c r="H86" i="16"/>
  <c r="G86" i="16"/>
  <c r="F86" i="16"/>
  <c r="K85" i="16"/>
  <c r="K85" i="18"/>
  <c r="J85" i="16"/>
  <c r="I85" i="16"/>
  <c r="H85" i="16"/>
  <c r="G85" i="16"/>
  <c r="F85" i="16"/>
  <c r="K84" i="16"/>
  <c r="J84" i="16"/>
  <c r="I84" i="16"/>
  <c r="I84" i="18"/>
  <c r="H84" i="16"/>
  <c r="G84" i="16"/>
  <c r="F84" i="16"/>
  <c r="K83" i="16"/>
  <c r="J83" i="16"/>
  <c r="I83" i="16"/>
  <c r="H83" i="16"/>
  <c r="G83" i="16"/>
  <c r="F83" i="16"/>
  <c r="K82" i="16"/>
  <c r="J82" i="16"/>
  <c r="I82" i="16"/>
  <c r="I82" i="18"/>
  <c r="H82" i="16"/>
  <c r="G82" i="16"/>
  <c r="F82" i="16"/>
  <c r="K81" i="16"/>
  <c r="K81" i="18"/>
  <c r="J81" i="16"/>
  <c r="I81" i="16"/>
  <c r="H81" i="16"/>
  <c r="G81" i="16"/>
  <c r="F81" i="16"/>
  <c r="K80" i="16"/>
  <c r="J80" i="16"/>
  <c r="I80" i="16"/>
  <c r="I80" i="18"/>
  <c r="H80" i="16"/>
  <c r="G80" i="16"/>
  <c r="F80" i="16"/>
  <c r="K79" i="16"/>
  <c r="J79" i="16"/>
  <c r="I79" i="16"/>
  <c r="H79" i="16"/>
  <c r="G79" i="16"/>
  <c r="F79" i="16"/>
  <c r="K78" i="16"/>
  <c r="J78" i="16"/>
  <c r="I78" i="16"/>
  <c r="H78" i="16"/>
  <c r="G78" i="16"/>
  <c r="F78" i="16"/>
  <c r="K77" i="16"/>
  <c r="K77" i="18"/>
  <c r="J77" i="16"/>
  <c r="I77" i="16"/>
  <c r="H77" i="16"/>
  <c r="G77" i="16"/>
  <c r="G77" i="18"/>
  <c r="F77" i="16"/>
  <c r="K76" i="16"/>
  <c r="J76" i="16"/>
  <c r="I76" i="16"/>
  <c r="I76" i="18"/>
  <c r="H76" i="16"/>
  <c r="G76" i="16"/>
  <c r="F76" i="16"/>
  <c r="K75" i="16"/>
  <c r="J75" i="16"/>
  <c r="I75" i="16"/>
  <c r="H75" i="16"/>
  <c r="G75" i="16"/>
  <c r="F75" i="16"/>
  <c r="K74" i="16"/>
  <c r="J74" i="16"/>
  <c r="I74" i="16"/>
  <c r="I74" i="18"/>
  <c r="H74" i="16"/>
  <c r="G74" i="16"/>
  <c r="F74" i="16"/>
  <c r="K73" i="16"/>
  <c r="J73" i="16"/>
  <c r="I73" i="16"/>
  <c r="H73" i="16"/>
  <c r="G73" i="16"/>
  <c r="G152" i="16"/>
  <c r="F73" i="16"/>
  <c r="K72" i="16"/>
  <c r="J72" i="16"/>
  <c r="I72" i="16"/>
  <c r="H72" i="16"/>
  <c r="G72" i="16"/>
  <c r="F72" i="16"/>
  <c r="K71" i="16"/>
  <c r="K152" i="16"/>
  <c r="J71" i="16"/>
  <c r="I71" i="16"/>
  <c r="H71" i="16"/>
  <c r="H152" i="16"/>
  <c r="H157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K49" i="16"/>
  <c r="J49" i="16"/>
  <c r="I49" i="16"/>
  <c r="H49" i="16"/>
  <c r="G49" i="16"/>
  <c r="F49" i="16"/>
  <c r="K48" i="16"/>
  <c r="J48" i="16"/>
  <c r="I48" i="16"/>
  <c r="H48" i="16"/>
  <c r="G48" i="16"/>
  <c r="F48" i="16"/>
  <c r="K47" i="16"/>
  <c r="J47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K39" i="16"/>
  <c r="J39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K32" i="16"/>
  <c r="J32" i="16"/>
  <c r="I32" i="16"/>
  <c r="H32" i="16"/>
  <c r="G32" i="16"/>
  <c r="F32" i="16"/>
  <c r="K31" i="16"/>
  <c r="J31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K27" i="16"/>
  <c r="J27" i="16"/>
  <c r="I27" i="16"/>
  <c r="H27" i="16"/>
  <c r="G27" i="16"/>
  <c r="F27" i="16"/>
  <c r="K26" i="16"/>
  <c r="J26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K23" i="16"/>
  <c r="J23" i="16"/>
  <c r="I23" i="16"/>
  <c r="H23" i="16"/>
  <c r="G23" i="16"/>
  <c r="F23" i="16"/>
  <c r="K22" i="16"/>
  <c r="J22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K18" i="16"/>
  <c r="J18" i="16"/>
  <c r="I18" i="16"/>
  <c r="H18" i="16"/>
  <c r="G18" i="16"/>
  <c r="F18" i="16"/>
  <c r="K17" i="16"/>
  <c r="J17" i="16"/>
  <c r="I17" i="16"/>
  <c r="H17" i="16"/>
  <c r="G17" i="16"/>
  <c r="F17" i="16"/>
  <c r="K16" i="16"/>
  <c r="J16" i="16"/>
  <c r="I16" i="16"/>
  <c r="H16" i="16"/>
  <c r="G16" i="16"/>
  <c r="F16" i="16"/>
  <c r="K15" i="16"/>
  <c r="J15" i="16"/>
  <c r="I15" i="16"/>
  <c r="H15" i="16"/>
  <c r="G15" i="16"/>
  <c r="F15" i="16"/>
  <c r="K14" i="16"/>
  <c r="J14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K10" i="16"/>
  <c r="J10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K7" i="16"/>
  <c r="J7" i="16"/>
  <c r="I7" i="16"/>
  <c r="H7" i="16"/>
  <c r="G7" i="16"/>
  <c r="F7" i="16"/>
  <c r="K6" i="16"/>
  <c r="J6" i="16"/>
  <c r="I6" i="16"/>
  <c r="H6" i="16"/>
  <c r="G6" i="16"/>
  <c r="F6" i="16"/>
  <c r="K5" i="16"/>
  <c r="J5" i="16"/>
  <c r="J154" i="16"/>
  <c r="I5" i="16"/>
  <c r="H5" i="16"/>
  <c r="H154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B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B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L5" i="16"/>
  <c r="D5" i="16"/>
  <c r="C5" i="16"/>
  <c r="B5" i="16"/>
  <c r="F5" i="16"/>
  <c r="F151" i="16"/>
  <c r="F156" i="16"/>
  <c r="L31" i="18"/>
  <c r="L27" i="18"/>
  <c r="L18" i="18"/>
  <c r="L73" i="18"/>
  <c r="L7" i="18"/>
  <c r="D131" i="18"/>
  <c r="J131" i="18"/>
  <c r="E131" i="18"/>
  <c r="G131" i="18"/>
  <c r="E147" i="18"/>
  <c r="J147" i="18"/>
  <c r="D147" i="18"/>
  <c r="C147" i="18"/>
  <c r="B147" i="18"/>
  <c r="E146" i="18"/>
  <c r="F146" i="18"/>
  <c r="D146" i="18"/>
  <c r="C146" i="18"/>
  <c r="B146" i="18"/>
  <c r="E145" i="18"/>
  <c r="D145" i="18"/>
  <c r="C145" i="18"/>
  <c r="B145" i="18"/>
  <c r="E144" i="18"/>
  <c r="I144" i="18"/>
  <c r="D144" i="18"/>
  <c r="C144" i="18"/>
  <c r="B144" i="18"/>
  <c r="E143" i="18"/>
  <c r="D143" i="18"/>
  <c r="C143" i="18"/>
  <c r="B143" i="18"/>
  <c r="E142" i="18"/>
  <c r="I142" i="18"/>
  <c r="D142" i="18"/>
  <c r="C142" i="18"/>
  <c r="B142" i="18"/>
  <c r="E141" i="18"/>
  <c r="D141" i="18"/>
  <c r="C141" i="18"/>
  <c r="B141" i="18"/>
  <c r="E140" i="18"/>
  <c r="H140" i="18"/>
  <c r="D140" i="18"/>
  <c r="C140" i="18"/>
  <c r="B140" i="18"/>
  <c r="E139" i="18"/>
  <c r="G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G135" i="18"/>
  <c r="D135" i="18"/>
  <c r="C135" i="18"/>
  <c r="B135" i="18"/>
  <c r="E134" i="18"/>
  <c r="J134" i="18"/>
  <c r="D134" i="18"/>
  <c r="C134" i="18"/>
  <c r="B134" i="18"/>
  <c r="E133" i="18"/>
  <c r="D133" i="18"/>
  <c r="C133" i="18"/>
  <c r="B133" i="18"/>
  <c r="E132" i="18"/>
  <c r="D132" i="18"/>
  <c r="C132" i="18"/>
  <c r="B132" i="18"/>
  <c r="C131" i="18"/>
  <c r="B131" i="18"/>
  <c r="E130" i="18"/>
  <c r="K130" i="18"/>
  <c r="D130" i="18"/>
  <c r="C130" i="18"/>
  <c r="B130" i="18"/>
  <c r="E129" i="18"/>
  <c r="F129" i="18"/>
  <c r="D129" i="18"/>
  <c r="C129" i="18"/>
  <c r="B129" i="18"/>
  <c r="E128" i="18"/>
  <c r="D128" i="18"/>
  <c r="C128" i="18"/>
  <c r="B128" i="18"/>
  <c r="E127" i="18"/>
  <c r="D127" i="18"/>
  <c r="C127" i="18"/>
  <c r="B127" i="18"/>
  <c r="E126" i="18"/>
  <c r="I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F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I117" i="18"/>
  <c r="D117" i="18"/>
  <c r="C117" i="18"/>
  <c r="B117" i="18"/>
  <c r="E116" i="18"/>
  <c r="K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H113" i="18"/>
  <c r="D113" i="18"/>
  <c r="C113" i="18"/>
  <c r="B113" i="18"/>
  <c r="E112" i="18"/>
  <c r="G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H109" i="18"/>
  <c r="D109" i="18"/>
  <c r="C109" i="18"/>
  <c r="B109" i="18"/>
  <c r="E108" i="18"/>
  <c r="I108" i="18"/>
  <c r="D108" i="18"/>
  <c r="C108" i="18"/>
  <c r="B108" i="18"/>
  <c r="E107" i="18"/>
  <c r="K107" i="18"/>
  <c r="D107" i="18"/>
  <c r="C107" i="18"/>
  <c r="B107" i="18"/>
  <c r="E106" i="18"/>
  <c r="D106" i="18"/>
  <c r="C106" i="18"/>
  <c r="B106" i="18"/>
  <c r="E105" i="18"/>
  <c r="I105" i="18"/>
  <c r="D105" i="18"/>
  <c r="C105" i="18"/>
  <c r="B105" i="18"/>
  <c r="E104" i="18"/>
  <c r="F104" i="18"/>
  <c r="D104" i="18"/>
  <c r="C104" i="18"/>
  <c r="B104" i="18"/>
  <c r="E103" i="18"/>
  <c r="H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B99" i="18"/>
  <c r="E98" i="18"/>
  <c r="J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H89" i="18"/>
  <c r="D89" i="18"/>
  <c r="C89" i="18"/>
  <c r="B89" i="18"/>
  <c r="E88" i="18"/>
  <c r="D88" i="18"/>
  <c r="C88" i="18"/>
  <c r="B88" i="18"/>
  <c r="E87" i="18"/>
  <c r="H87" i="18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J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G75" i="18"/>
  <c r="D75" i="18"/>
  <c r="C75" i="18"/>
  <c r="B75" i="18"/>
  <c r="E74" i="18"/>
  <c r="D74" i="18"/>
  <c r="C74" i="18"/>
  <c r="B74" i="18"/>
  <c r="E73" i="18"/>
  <c r="G73" i="18"/>
  <c r="D73" i="18"/>
  <c r="C73" i="18"/>
  <c r="B73" i="18"/>
  <c r="E72" i="18"/>
  <c r="G72" i="18"/>
  <c r="D72" i="18"/>
  <c r="C72" i="18"/>
  <c r="B72" i="18"/>
  <c r="E71" i="18"/>
  <c r="I71" i="18"/>
  <c r="D71" i="18"/>
  <c r="C71" i="18"/>
  <c r="B71" i="18"/>
  <c r="E70" i="18"/>
  <c r="G70" i="18"/>
  <c r="D70" i="18"/>
  <c r="C70" i="18"/>
  <c r="B70" i="18"/>
  <c r="E69" i="18"/>
  <c r="J69" i="18"/>
  <c r="D69" i="18"/>
  <c r="C69" i="18"/>
  <c r="B69" i="18"/>
  <c r="E68" i="18"/>
  <c r="D68" i="18"/>
  <c r="C68" i="18"/>
  <c r="B68" i="18"/>
  <c r="E67" i="18"/>
  <c r="I67" i="18"/>
  <c r="D67" i="18"/>
  <c r="C67" i="18"/>
  <c r="B67" i="18"/>
  <c r="E66" i="18"/>
  <c r="I66" i="18"/>
  <c r="D66" i="18"/>
  <c r="C66" i="18"/>
  <c r="B66" i="18"/>
  <c r="E65" i="18"/>
  <c r="F65" i="18"/>
  <c r="D65" i="18"/>
  <c r="C65" i="18"/>
  <c r="B65" i="18"/>
  <c r="E64" i="18"/>
  <c r="H64" i="18"/>
  <c r="D64" i="18"/>
  <c r="C64" i="18"/>
  <c r="B64" i="18"/>
  <c r="E63" i="18"/>
  <c r="D63" i="18"/>
  <c r="C63" i="18"/>
  <c r="B63" i="18"/>
  <c r="E62" i="18"/>
  <c r="J62" i="18"/>
  <c r="D62" i="18"/>
  <c r="C62" i="18"/>
  <c r="B62" i="18"/>
  <c r="E61" i="18"/>
  <c r="F61" i="18"/>
  <c r="D61" i="18"/>
  <c r="C61" i="18"/>
  <c r="B61" i="18"/>
  <c r="E60" i="18"/>
  <c r="I60" i="18"/>
  <c r="D60" i="18"/>
  <c r="C60" i="18"/>
  <c r="B60" i="18"/>
  <c r="E59" i="18"/>
  <c r="F59" i="18"/>
  <c r="D59" i="18"/>
  <c r="C59" i="18"/>
  <c r="B59" i="18"/>
  <c r="E58" i="18"/>
  <c r="I58" i="18"/>
  <c r="D58" i="18"/>
  <c r="C58" i="18"/>
  <c r="B58" i="18"/>
  <c r="E57" i="18"/>
  <c r="I57" i="18"/>
  <c r="D57" i="18"/>
  <c r="C57" i="18"/>
  <c r="B57" i="18"/>
  <c r="E56" i="18"/>
  <c r="D56" i="18"/>
  <c r="C56" i="18"/>
  <c r="B56" i="18"/>
  <c r="E55" i="18"/>
  <c r="I55" i="18"/>
  <c r="D55" i="18"/>
  <c r="C55" i="18"/>
  <c r="B55" i="18"/>
  <c r="E54" i="18"/>
  <c r="G54" i="18"/>
  <c r="D54" i="18"/>
  <c r="C54" i="18"/>
  <c r="B54" i="18"/>
  <c r="E53" i="18"/>
  <c r="H53" i="18"/>
  <c r="D53" i="18"/>
  <c r="C53" i="18"/>
  <c r="B53" i="18"/>
  <c r="E52" i="18"/>
  <c r="G52" i="18"/>
  <c r="D52" i="18"/>
  <c r="C52" i="18"/>
  <c r="B52" i="18"/>
  <c r="E51" i="18"/>
  <c r="D51" i="18"/>
  <c r="C51" i="18"/>
  <c r="B51" i="18"/>
  <c r="E50" i="18"/>
  <c r="I50" i="18"/>
  <c r="D50" i="18"/>
  <c r="C50" i="18"/>
  <c r="B50" i="18"/>
  <c r="E49" i="18"/>
  <c r="D49" i="18"/>
  <c r="C49" i="18"/>
  <c r="B49" i="18"/>
  <c r="E48" i="18"/>
  <c r="H48" i="18"/>
  <c r="D48" i="18"/>
  <c r="C48" i="18"/>
  <c r="B48" i="18"/>
  <c r="E47" i="18"/>
  <c r="D47" i="18"/>
  <c r="C47" i="18"/>
  <c r="B47" i="18"/>
  <c r="E46" i="18"/>
  <c r="F46" i="18"/>
  <c r="D46" i="18"/>
  <c r="C46" i="18"/>
  <c r="B46" i="18"/>
  <c r="E45" i="18"/>
  <c r="F45" i="18"/>
  <c r="D45" i="18"/>
  <c r="C45" i="18"/>
  <c r="B45" i="18"/>
  <c r="E44" i="18"/>
  <c r="K44" i="18"/>
  <c r="D44" i="18"/>
  <c r="C44" i="18"/>
  <c r="B44" i="18"/>
  <c r="E43" i="18"/>
  <c r="G43" i="18"/>
  <c r="D43" i="18"/>
  <c r="C43" i="18"/>
  <c r="B43" i="18"/>
  <c r="E42" i="18"/>
  <c r="I42" i="18"/>
  <c r="D42" i="18"/>
  <c r="C42" i="18"/>
  <c r="B42" i="18"/>
  <c r="E41" i="18"/>
  <c r="G41" i="18"/>
  <c r="D41" i="18"/>
  <c r="C41" i="18"/>
  <c r="B41" i="18"/>
  <c r="E40" i="18"/>
  <c r="F40" i="18"/>
  <c r="D40" i="18"/>
  <c r="C40" i="18"/>
  <c r="B40" i="18"/>
  <c r="E39" i="18"/>
  <c r="D39" i="18"/>
  <c r="C39" i="18"/>
  <c r="B39" i="18"/>
  <c r="E38" i="18"/>
  <c r="H38" i="18"/>
  <c r="D38" i="18"/>
  <c r="C38" i="18"/>
  <c r="B38" i="18"/>
  <c r="E37" i="18"/>
  <c r="H37" i="18"/>
  <c r="D37" i="18"/>
  <c r="C37" i="18"/>
  <c r="B37" i="18"/>
  <c r="E36" i="18"/>
  <c r="J36" i="18"/>
  <c r="D36" i="18"/>
  <c r="C36" i="18"/>
  <c r="B36" i="18"/>
  <c r="E35" i="18"/>
  <c r="H35" i="18"/>
  <c r="D35" i="18"/>
  <c r="C35" i="18"/>
  <c r="B35" i="18"/>
  <c r="E34" i="18"/>
  <c r="J34" i="18"/>
  <c r="D34" i="18"/>
  <c r="C34" i="18"/>
  <c r="B34" i="18"/>
  <c r="E33" i="18"/>
  <c r="I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F30" i="18"/>
  <c r="D30" i="18"/>
  <c r="C30" i="18"/>
  <c r="B30" i="18"/>
  <c r="E29" i="18"/>
  <c r="J29" i="18"/>
  <c r="D29" i="18"/>
  <c r="C29" i="18"/>
  <c r="B29" i="18"/>
  <c r="E28" i="18"/>
  <c r="H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J24" i="18"/>
  <c r="D24" i="18"/>
  <c r="C24" i="18"/>
  <c r="B24" i="18"/>
  <c r="E23" i="18"/>
  <c r="K23" i="18"/>
  <c r="D23" i="18"/>
  <c r="C23" i="18"/>
  <c r="B23" i="18"/>
  <c r="E22" i="18"/>
  <c r="J22" i="18"/>
  <c r="D22" i="18"/>
  <c r="C22" i="18"/>
  <c r="B22" i="18"/>
  <c r="E21" i="18"/>
  <c r="J21" i="18"/>
  <c r="D21" i="18"/>
  <c r="C21" i="18"/>
  <c r="B21" i="18"/>
  <c r="E20" i="18"/>
  <c r="J20" i="18"/>
  <c r="D20" i="18"/>
  <c r="C20" i="18"/>
  <c r="B20" i="18"/>
  <c r="E19" i="18"/>
  <c r="F19" i="18"/>
  <c r="D19" i="18"/>
  <c r="C19" i="18"/>
  <c r="B19" i="18"/>
  <c r="E18" i="18"/>
  <c r="H18" i="18"/>
  <c r="D18" i="18"/>
  <c r="C18" i="18"/>
  <c r="B18" i="18"/>
  <c r="E17" i="18"/>
  <c r="D17" i="18"/>
  <c r="C17" i="18"/>
  <c r="B17" i="18"/>
  <c r="E16" i="18"/>
  <c r="I16" i="18"/>
  <c r="D16" i="18"/>
  <c r="C16" i="18"/>
  <c r="B16" i="18"/>
  <c r="E15" i="18"/>
  <c r="H15" i="18"/>
  <c r="D15" i="18"/>
  <c r="C15" i="18"/>
  <c r="B15" i="18"/>
  <c r="E14" i="18"/>
  <c r="D14" i="18"/>
  <c r="C14" i="18"/>
  <c r="B14" i="18"/>
  <c r="E13" i="18"/>
  <c r="J13" i="18"/>
  <c r="D13" i="18"/>
  <c r="C13" i="18"/>
  <c r="B13" i="18"/>
  <c r="E12" i="18"/>
  <c r="G12" i="18"/>
  <c r="D12" i="18"/>
  <c r="C12" i="18"/>
  <c r="B12" i="18"/>
  <c r="E11" i="18"/>
  <c r="G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J8" i="18"/>
  <c r="D8" i="18"/>
  <c r="C8" i="18"/>
  <c r="B8" i="18"/>
  <c r="E7" i="18"/>
  <c r="K7" i="18"/>
  <c r="D7" i="18"/>
  <c r="C7" i="18"/>
  <c r="B7" i="18"/>
  <c r="E6" i="18"/>
  <c r="D6" i="18"/>
  <c r="C6" i="18"/>
  <c r="B6" i="18"/>
  <c r="D5" i="18"/>
  <c r="C5" i="18"/>
  <c r="B5" i="18"/>
  <c r="E5" i="18"/>
  <c r="K5" i="18"/>
  <c r="H144" i="18"/>
  <c r="H142" i="18"/>
  <c r="G140" i="18"/>
  <c r="I139" i="18"/>
  <c r="F139" i="18"/>
  <c r="J135" i="18"/>
  <c r="I135" i="18"/>
  <c r="F135" i="18"/>
  <c r="I134" i="18"/>
  <c r="G117" i="18"/>
  <c r="G113" i="18"/>
  <c r="F109" i="18"/>
  <c r="F106" i="18"/>
  <c r="H105" i="18"/>
  <c r="F105" i="18"/>
  <c r="H98" i="18"/>
  <c r="I83" i="18"/>
  <c r="I48" i="18"/>
  <c r="J43" i="18"/>
  <c r="F34" i="18"/>
  <c r="K144" i="18"/>
  <c r="K117" i="18"/>
  <c r="K113" i="18"/>
  <c r="K70" i="18"/>
  <c r="K38" i="18"/>
  <c r="I147" i="18"/>
  <c r="J146" i="18"/>
  <c r="F147" i="18"/>
  <c r="K131" i="17"/>
  <c r="K131" i="18"/>
  <c r="K6" i="17"/>
  <c r="K145" i="17"/>
  <c r="K145" i="18"/>
  <c r="K138" i="17"/>
  <c r="K137" i="17"/>
  <c r="K136" i="17"/>
  <c r="K133" i="17"/>
  <c r="K130" i="17"/>
  <c r="K129" i="17"/>
  <c r="K127" i="17"/>
  <c r="K126" i="17"/>
  <c r="K126" i="18"/>
  <c r="K125" i="17"/>
  <c r="K124" i="17"/>
  <c r="K124" i="18"/>
  <c r="K122" i="17"/>
  <c r="K121" i="17"/>
  <c r="K120" i="17"/>
  <c r="K119" i="17"/>
  <c r="K119" i="18"/>
  <c r="K118" i="17"/>
  <c r="K116" i="17"/>
  <c r="K115" i="17"/>
  <c r="K114" i="17"/>
  <c r="K101" i="17"/>
  <c r="K100" i="17"/>
  <c r="K99" i="17"/>
  <c r="K97" i="17"/>
  <c r="K96" i="17"/>
  <c r="K95" i="17"/>
  <c r="K94" i="17"/>
  <c r="K93" i="17"/>
  <c r="K92" i="17"/>
  <c r="K91" i="17"/>
  <c r="K90" i="17"/>
  <c r="K88" i="17"/>
  <c r="K86" i="17"/>
  <c r="K86" i="18"/>
  <c r="K85" i="17"/>
  <c r="K84" i="17"/>
  <c r="K82" i="17"/>
  <c r="K82" i="18"/>
  <c r="K81" i="17"/>
  <c r="K80" i="17"/>
  <c r="K79" i="17"/>
  <c r="K78" i="17"/>
  <c r="K78" i="18"/>
  <c r="K77" i="17"/>
  <c r="K76" i="17"/>
  <c r="K74" i="17"/>
  <c r="K73" i="17"/>
  <c r="K49" i="17"/>
  <c r="K47" i="17"/>
  <c r="K39" i="17"/>
  <c r="K32" i="17"/>
  <c r="K31" i="17"/>
  <c r="K27" i="17"/>
  <c r="K26" i="17"/>
  <c r="K23" i="17"/>
  <c r="K22" i="17"/>
  <c r="K18" i="17"/>
  <c r="K16" i="17"/>
  <c r="K14" i="17"/>
  <c r="K10" i="17"/>
  <c r="K7" i="17"/>
  <c r="I145" i="17"/>
  <c r="I145" i="18"/>
  <c r="I138" i="17"/>
  <c r="I137" i="17"/>
  <c r="I137" i="18"/>
  <c r="I136" i="17"/>
  <c r="I133" i="17"/>
  <c r="I133" i="18"/>
  <c r="I130" i="17"/>
  <c r="I153" i="17"/>
  <c r="I158" i="17"/>
  <c r="I129" i="17"/>
  <c r="I127" i="17"/>
  <c r="I126" i="17"/>
  <c r="I125" i="17"/>
  <c r="I124" i="17"/>
  <c r="I122" i="17"/>
  <c r="I122" i="18"/>
  <c r="I121" i="17"/>
  <c r="I121" i="18"/>
  <c r="I120" i="17"/>
  <c r="I120" i="18"/>
  <c r="I119" i="17"/>
  <c r="I118" i="17"/>
  <c r="I116" i="17"/>
  <c r="I115" i="17"/>
  <c r="I115" i="18"/>
  <c r="I114" i="17"/>
  <c r="I101" i="17"/>
  <c r="I100" i="17"/>
  <c r="I99" i="17"/>
  <c r="I99" i="18"/>
  <c r="I97" i="17"/>
  <c r="I96" i="17"/>
  <c r="I95" i="17"/>
  <c r="I94" i="17"/>
  <c r="I93" i="17"/>
  <c r="I92" i="17"/>
  <c r="I91" i="17"/>
  <c r="I90" i="17"/>
  <c r="I88" i="17"/>
  <c r="I86" i="17"/>
  <c r="I85" i="17"/>
  <c r="I84" i="17"/>
  <c r="I82" i="17"/>
  <c r="I81" i="17"/>
  <c r="I80" i="17"/>
  <c r="I79" i="17"/>
  <c r="I78" i="17"/>
  <c r="I77" i="17"/>
  <c r="I77" i="18"/>
  <c r="I76" i="17"/>
  <c r="I74" i="17"/>
  <c r="I73" i="17"/>
  <c r="I49" i="17"/>
  <c r="I47" i="17"/>
  <c r="I39" i="17"/>
  <c r="I32" i="17"/>
  <c r="I31" i="17"/>
  <c r="I27" i="17"/>
  <c r="I26" i="17"/>
  <c r="I23" i="17"/>
  <c r="I22" i="17"/>
  <c r="I18" i="17"/>
  <c r="I16" i="17"/>
  <c r="I14" i="17"/>
  <c r="I10" i="17"/>
  <c r="I7" i="17"/>
  <c r="I6" i="17"/>
  <c r="H145" i="17"/>
  <c r="H138" i="17"/>
  <c r="H137" i="17"/>
  <c r="H137" i="18"/>
  <c r="H136" i="17"/>
  <c r="H133" i="17"/>
  <c r="H130" i="17"/>
  <c r="H129" i="17"/>
  <c r="H127" i="17"/>
  <c r="H126" i="17"/>
  <c r="H125" i="17"/>
  <c r="H124" i="17"/>
  <c r="H122" i="17"/>
  <c r="H122" i="18"/>
  <c r="H121" i="17"/>
  <c r="H121" i="18"/>
  <c r="H120" i="17"/>
  <c r="H119" i="17"/>
  <c r="H118" i="17"/>
  <c r="H116" i="17"/>
  <c r="H115" i="17"/>
  <c r="H114" i="17"/>
  <c r="H101" i="17"/>
  <c r="H101" i="18"/>
  <c r="H100" i="17"/>
  <c r="H100" i="18"/>
  <c r="H99" i="17"/>
  <c r="H97" i="17"/>
  <c r="H96" i="17"/>
  <c r="H95" i="17"/>
  <c r="H94" i="17"/>
  <c r="H94" i="18"/>
  <c r="H93" i="17"/>
  <c r="H92" i="17"/>
  <c r="H91" i="17"/>
  <c r="H90" i="17"/>
  <c r="H88" i="17"/>
  <c r="H86" i="17"/>
  <c r="H85" i="17"/>
  <c r="H84" i="17"/>
  <c r="H84" i="18"/>
  <c r="H82" i="17"/>
  <c r="H81" i="17"/>
  <c r="H80" i="17"/>
  <c r="H79" i="17"/>
  <c r="H78" i="17"/>
  <c r="H77" i="17"/>
  <c r="H76" i="17"/>
  <c r="H76" i="18"/>
  <c r="H74" i="17"/>
  <c r="H73" i="17"/>
  <c r="H49" i="17"/>
  <c r="H47" i="17"/>
  <c r="H47" i="18"/>
  <c r="H39" i="17"/>
  <c r="H32" i="17"/>
  <c r="H31" i="17"/>
  <c r="H27" i="17"/>
  <c r="H26" i="17"/>
  <c r="H23" i="17"/>
  <c r="H22" i="17"/>
  <c r="H18" i="17"/>
  <c r="H16" i="17"/>
  <c r="H16" i="18"/>
  <c r="H14" i="17"/>
  <c r="H10" i="17"/>
  <c r="H7" i="17"/>
  <c r="H6" i="17"/>
  <c r="G145" i="17"/>
  <c r="G138" i="17"/>
  <c r="G137" i="17"/>
  <c r="G137" i="18"/>
  <c r="G136" i="17"/>
  <c r="G133" i="17"/>
  <c r="G130" i="17"/>
  <c r="G129" i="17"/>
  <c r="G127" i="17"/>
  <c r="G126" i="17"/>
  <c r="G125" i="17"/>
  <c r="G124" i="17"/>
  <c r="G122" i="17"/>
  <c r="G121" i="17"/>
  <c r="G121" i="18"/>
  <c r="G120" i="17"/>
  <c r="G119" i="17"/>
  <c r="G118" i="17"/>
  <c r="G118" i="18"/>
  <c r="G116" i="17"/>
  <c r="G115" i="17"/>
  <c r="G114" i="17"/>
  <c r="G101" i="17"/>
  <c r="G100" i="17"/>
  <c r="G99" i="17"/>
  <c r="G97" i="17"/>
  <c r="G96" i="17"/>
  <c r="G95" i="17"/>
  <c r="G94" i="17"/>
  <c r="G93" i="17"/>
  <c r="G92" i="17"/>
  <c r="G92" i="18"/>
  <c r="G91" i="17"/>
  <c r="G90" i="17"/>
  <c r="G88" i="17"/>
  <c r="G86" i="17"/>
  <c r="G85" i="17"/>
  <c r="G84" i="17"/>
  <c r="G84" i="18"/>
  <c r="G82" i="17"/>
  <c r="G82" i="18"/>
  <c r="G81" i="17"/>
  <c r="G80" i="17"/>
  <c r="G79" i="17"/>
  <c r="G78" i="17"/>
  <c r="G78" i="18"/>
  <c r="G77" i="17"/>
  <c r="G76" i="17"/>
  <c r="G76" i="18"/>
  <c r="G74" i="17"/>
  <c r="G73" i="17"/>
  <c r="G49" i="17"/>
  <c r="G47" i="17"/>
  <c r="G39" i="17"/>
  <c r="G32" i="17"/>
  <c r="G31" i="17"/>
  <c r="G27" i="17"/>
  <c r="G151" i="17"/>
  <c r="G156" i="17"/>
  <c r="G26" i="17"/>
  <c r="G23" i="17"/>
  <c r="G22" i="17"/>
  <c r="G18" i="17"/>
  <c r="G16" i="17"/>
  <c r="G14" i="17"/>
  <c r="G10" i="17"/>
  <c r="G7" i="17"/>
  <c r="G6" i="17"/>
  <c r="F145" i="17"/>
  <c r="F145" i="18"/>
  <c r="F138" i="17"/>
  <c r="F137" i="17"/>
  <c r="F136" i="17"/>
  <c r="F136" i="18"/>
  <c r="F133" i="17"/>
  <c r="F133" i="18"/>
  <c r="F130" i="17"/>
  <c r="F129" i="17"/>
  <c r="F127" i="17"/>
  <c r="F126" i="17"/>
  <c r="F126" i="18"/>
  <c r="F125" i="17"/>
  <c r="F124" i="17"/>
  <c r="F124" i="18"/>
  <c r="F122" i="17"/>
  <c r="F121" i="17"/>
  <c r="F121" i="18"/>
  <c r="F120" i="17"/>
  <c r="F119" i="17"/>
  <c r="F118" i="17"/>
  <c r="F116" i="17"/>
  <c r="F115" i="17"/>
  <c r="F114" i="17"/>
  <c r="F101" i="17"/>
  <c r="F100" i="17"/>
  <c r="F99" i="17"/>
  <c r="F97" i="17"/>
  <c r="F96" i="17"/>
  <c r="F95" i="17"/>
  <c r="F95" i="18"/>
  <c r="F94" i="17"/>
  <c r="F93" i="17"/>
  <c r="F92" i="17"/>
  <c r="F92" i="18"/>
  <c r="F91" i="17"/>
  <c r="F91" i="18"/>
  <c r="F90" i="17"/>
  <c r="F88" i="17"/>
  <c r="F86" i="17"/>
  <c r="F86" i="18"/>
  <c r="F85" i="17"/>
  <c r="F84" i="17"/>
  <c r="F82" i="17"/>
  <c r="F81" i="17"/>
  <c r="F81" i="18"/>
  <c r="F80" i="17"/>
  <c r="F79" i="17"/>
  <c r="F78" i="17"/>
  <c r="F77" i="17"/>
  <c r="F76" i="17"/>
  <c r="F76" i="18"/>
  <c r="F74" i="17"/>
  <c r="F73" i="17"/>
  <c r="F152" i="17"/>
  <c r="F157" i="17"/>
  <c r="F49" i="17"/>
  <c r="F47" i="17"/>
  <c r="F39" i="17"/>
  <c r="F32" i="17"/>
  <c r="F154" i="17"/>
  <c r="F31" i="17"/>
  <c r="F27" i="17"/>
  <c r="F26" i="17"/>
  <c r="F23" i="17"/>
  <c r="F22" i="17"/>
  <c r="F18" i="17"/>
  <c r="F16" i="17"/>
  <c r="F14" i="17"/>
  <c r="F10" i="17"/>
  <c r="F7" i="17"/>
  <c r="F6" i="17"/>
  <c r="J145" i="17"/>
  <c r="J138" i="17"/>
  <c r="J137" i="17"/>
  <c r="J137" i="18"/>
  <c r="J136" i="17"/>
  <c r="J133" i="17"/>
  <c r="J130" i="17"/>
  <c r="J129" i="17"/>
  <c r="J127" i="17"/>
  <c r="J126" i="17"/>
  <c r="J125" i="17"/>
  <c r="J124" i="17"/>
  <c r="J124" i="18"/>
  <c r="J122" i="17"/>
  <c r="J122" i="18"/>
  <c r="J121" i="17"/>
  <c r="J121" i="18"/>
  <c r="J120" i="17"/>
  <c r="J119" i="17"/>
  <c r="J118" i="17"/>
  <c r="J116" i="17"/>
  <c r="J115" i="17"/>
  <c r="J114" i="17"/>
  <c r="J101" i="17"/>
  <c r="J100" i="17"/>
  <c r="J99" i="17"/>
  <c r="J97" i="17"/>
  <c r="J96" i="17"/>
  <c r="J96" i="18"/>
  <c r="J95" i="17"/>
  <c r="J94" i="17"/>
  <c r="J93" i="17"/>
  <c r="J93" i="18"/>
  <c r="J92" i="17"/>
  <c r="J91" i="17"/>
  <c r="J90" i="17"/>
  <c r="J88" i="17"/>
  <c r="J86" i="17"/>
  <c r="J85" i="17"/>
  <c r="J84" i="17"/>
  <c r="J82" i="17"/>
  <c r="J82" i="18"/>
  <c r="J81" i="17"/>
  <c r="J80" i="17"/>
  <c r="J79" i="17"/>
  <c r="J78" i="17"/>
  <c r="J77" i="17"/>
  <c r="J76" i="17"/>
  <c r="J74" i="17"/>
  <c r="J73" i="17"/>
  <c r="J49" i="17"/>
  <c r="J47" i="17"/>
  <c r="J39" i="17"/>
  <c r="J32" i="17"/>
  <c r="J31" i="17"/>
  <c r="J27" i="17"/>
  <c r="J26" i="17"/>
  <c r="J23" i="17"/>
  <c r="J22" i="17"/>
  <c r="J18" i="17"/>
  <c r="J16" i="17"/>
  <c r="J14" i="17"/>
  <c r="J14" i="18"/>
  <c r="J10" i="17"/>
  <c r="J10" i="18"/>
  <c r="J7" i="17"/>
  <c r="J6" i="17"/>
  <c r="J10" i="15"/>
  <c r="K10" i="15"/>
  <c r="J7" i="15"/>
  <c r="K7" i="15"/>
  <c r="J6" i="15"/>
  <c r="K6" i="15"/>
  <c r="J22" i="15"/>
  <c r="K22" i="15"/>
  <c r="J23" i="15"/>
  <c r="K23" i="15"/>
  <c r="J26" i="15"/>
  <c r="K26" i="15"/>
  <c r="J27" i="15"/>
  <c r="K27" i="15"/>
  <c r="J31" i="15"/>
  <c r="K31" i="15"/>
  <c r="J32" i="15"/>
  <c r="K32" i="15"/>
  <c r="J39" i="15"/>
  <c r="K39" i="15"/>
  <c r="J49" i="15"/>
  <c r="K49" i="15"/>
  <c r="J47" i="15"/>
  <c r="K47" i="15"/>
  <c r="J74" i="15"/>
  <c r="K74" i="15"/>
  <c r="J73" i="15"/>
  <c r="K73" i="15"/>
  <c r="J78" i="15"/>
  <c r="K78" i="15"/>
  <c r="J80" i="15"/>
  <c r="K80" i="15"/>
  <c r="J77" i="15"/>
  <c r="K77" i="15"/>
  <c r="J81" i="15"/>
  <c r="K81" i="15"/>
  <c r="J91" i="15"/>
  <c r="K91" i="15"/>
  <c r="J92" i="15"/>
  <c r="K92" i="15"/>
  <c r="J95" i="15"/>
  <c r="K95" i="15"/>
  <c r="J100" i="15"/>
  <c r="K100" i="15"/>
  <c r="J121" i="15"/>
  <c r="K121" i="15"/>
  <c r="J124" i="15"/>
  <c r="K124" i="15"/>
  <c r="J125" i="15"/>
  <c r="K125" i="15"/>
  <c r="J136" i="15"/>
  <c r="K136" i="15"/>
  <c r="J145" i="15"/>
  <c r="K145" i="15"/>
  <c r="J138" i="15"/>
  <c r="K138" i="15"/>
  <c r="J137" i="15"/>
  <c r="K137" i="15"/>
  <c r="J133" i="15"/>
  <c r="K133" i="15"/>
  <c r="J131" i="15"/>
  <c r="K131" i="15"/>
  <c r="J130" i="15"/>
  <c r="K130" i="15"/>
  <c r="J129" i="15"/>
  <c r="K129" i="15"/>
  <c r="J127" i="15"/>
  <c r="K127" i="15"/>
  <c r="J126" i="15"/>
  <c r="K126" i="15"/>
  <c r="J122" i="15"/>
  <c r="K122" i="15"/>
  <c r="J120" i="15"/>
  <c r="K120" i="15"/>
  <c r="J119" i="15"/>
  <c r="K119" i="15"/>
  <c r="J118" i="15"/>
  <c r="K118" i="15"/>
  <c r="J116" i="15"/>
  <c r="K116" i="15"/>
  <c r="J115" i="15"/>
  <c r="K115" i="15"/>
  <c r="J114" i="15"/>
  <c r="K114" i="15"/>
  <c r="J101" i="15"/>
  <c r="K101" i="15"/>
  <c r="J99" i="15"/>
  <c r="K99" i="15"/>
  <c r="J97" i="15"/>
  <c r="K97" i="15"/>
  <c r="J96" i="15"/>
  <c r="K96" i="15"/>
  <c r="J94" i="15"/>
  <c r="K94" i="15"/>
  <c r="J93" i="15"/>
  <c r="K93" i="15"/>
  <c r="J90" i="15"/>
  <c r="K90" i="15"/>
  <c r="J88" i="15"/>
  <c r="K88" i="15"/>
  <c r="J86" i="15"/>
  <c r="K86" i="15"/>
  <c r="J85" i="15"/>
  <c r="K85" i="15"/>
  <c r="J84" i="15"/>
  <c r="K84" i="15"/>
  <c r="J82" i="15"/>
  <c r="K82" i="15"/>
  <c r="J79" i="15"/>
  <c r="K79" i="15"/>
  <c r="J76" i="15"/>
  <c r="K76" i="15"/>
  <c r="J18" i="15"/>
  <c r="K18" i="15"/>
  <c r="J16" i="15"/>
  <c r="K16" i="15"/>
  <c r="J14" i="15"/>
  <c r="K14" i="15"/>
  <c r="K147" i="15"/>
  <c r="J147" i="15"/>
  <c r="I147" i="15"/>
  <c r="H147" i="15"/>
  <c r="G147" i="15"/>
  <c r="F147" i="15"/>
  <c r="K146" i="15"/>
  <c r="J146" i="15"/>
  <c r="I146" i="15"/>
  <c r="H146" i="15"/>
  <c r="G146" i="15"/>
  <c r="F146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I138" i="15"/>
  <c r="H138" i="15"/>
  <c r="G138" i="15"/>
  <c r="F138" i="15"/>
  <c r="I137" i="15"/>
  <c r="H137" i="15"/>
  <c r="G137" i="15"/>
  <c r="F137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I133" i="15"/>
  <c r="H133" i="15"/>
  <c r="G133" i="15"/>
  <c r="F133" i="15"/>
  <c r="K132" i="15"/>
  <c r="J132" i="15"/>
  <c r="I132" i="15"/>
  <c r="H132" i="15"/>
  <c r="G132" i="15"/>
  <c r="F132" i="15"/>
  <c r="I131" i="15"/>
  <c r="H131" i="15"/>
  <c r="G131" i="15"/>
  <c r="F131" i="15"/>
  <c r="I130" i="15"/>
  <c r="H130" i="15"/>
  <c r="G130" i="15"/>
  <c r="F130" i="15"/>
  <c r="I129" i="15"/>
  <c r="H129" i="15"/>
  <c r="G129" i="15"/>
  <c r="F129" i="15"/>
  <c r="K128" i="15"/>
  <c r="J128" i="15"/>
  <c r="I128" i="15"/>
  <c r="H128" i="15"/>
  <c r="G128" i="15"/>
  <c r="F128" i="15"/>
  <c r="I127" i="15"/>
  <c r="H127" i="15"/>
  <c r="G127" i="15"/>
  <c r="F127" i="15"/>
  <c r="I126" i="15"/>
  <c r="H126" i="15"/>
  <c r="G126" i="15"/>
  <c r="F126" i="15"/>
  <c r="I125" i="15"/>
  <c r="H125" i="15"/>
  <c r="G125" i="15"/>
  <c r="F125" i="15"/>
  <c r="I124" i="15"/>
  <c r="H124" i="15"/>
  <c r="G124" i="15"/>
  <c r="F124" i="15"/>
  <c r="K123" i="15"/>
  <c r="J123" i="15"/>
  <c r="I123" i="15"/>
  <c r="H123" i="15"/>
  <c r="G123" i="15"/>
  <c r="F123" i="15"/>
  <c r="I122" i="15"/>
  <c r="H122" i="15"/>
  <c r="G122" i="15"/>
  <c r="F122" i="15"/>
  <c r="I121" i="15"/>
  <c r="H121" i="15"/>
  <c r="G121" i="15"/>
  <c r="F121" i="15"/>
  <c r="I120" i="15"/>
  <c r="H120" i="15"/>
  <c r="G120" i="15"/>
  <c r="F120" i="15"/>
  <c r="I119" i="15"/>
  <c r="H119" i="15"/>
  <c r="H153" i="15"/>
  <c r="H158" i="15"/>
  <c r="G119" i="15"/>
  <c r="F119" i="15"/>
  <c r="F153" i="15"/>
  <c r="F158" i="15"/>
  <c r="I118" i="15"/>
  <c r="H118" i="15"/>
  <c r="G118" i="15"/>
  <c r="F118" i="15"/>
  <c r="K117" i="15"/>
  <c r="J117" i="15"/>
  <c r="I117" i="15"/>
  <c r="H117" i="15"/>
  <c r="G117" i="15"/>
  <c r="F117" i="15"/>
  <c r="I116" i="15"/>
  <c r="H116" i="15"/>
  <c r="G116" i="15"/>
  <c r="F116" i="15"/>
  <c r="I115" i="15"/>
  <c r="H115" i="15"/>
  <c r="G115" i="15"/>
  <c r="F115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I101" i="15"/>
  <c r="H101" i="15"/>
  <c r="G101" i="15"/>
  <c r="F101" i="15"/>
  <c r="I100" i="15"/>
  <c r="H100" i="15"/>
  <c r="G100" i="15"/>
  <c r="F100" i="15"/>
  <c r="I99" i="15"/>
  <c r="H99" i="15"/>
  <c r="G99" i="15"/>
  <c r="F99" i="15"/>
  <c r="K98" i="15"/>
  <c r="J98" i="15"/>
  <c r="I98" i="15"/>
  <c r="H98" i="15"/>
  <c r="G98" i="15"/>
  <c r="F98" i="15"/>
  <c r="I97" i="15"/>
  <c r="H97" i="15"/>
  <c r="G97" i="15"/>
  <c r="F97" i="15"/>
  <c r="I96" i="15"/>
  <c r="H96" i="15"/>
  <c r="G96" i="15"/>
  <c r="F96" i="15"/>
  <c r="I95" i="15"/>
  <c r="H95" i="15"/>
  <c r="G95" i="15"/>
  <c r="F95" i="15"/>
  <c r="I94" i="15"/>
  <c r="H94" i="15"/>
  <c r="G94" i="15"/>
  <c r="F94" i="15"/>
  <c r="I93" i="15"/>
  <c r="H93" i="15"/>
  <c r="G93" i="15"/>
  <c r="F93" i="15"/>
  <c r="I92" i="15"/>
  <c r="H92" i="15"/>
  <c r="G92" i="15"/>
  <c r="F92" i="15"/>
  <c r="I91" i="15"/>
  <c r="H91" i="15"/>
  <c r="G91" i="15"/>
  <c r="F91" i="15"/>
  <c r="I90" i="15"/>
  <c r="H90" i="15"/>
  <c r="G90" i="15"/>
  <c r="F90" i="15"/>
  <c r="K89" i="15"/>
  <c r="J89" i="15"/>
  <c r="I89" i="15"/>
  <c r="H89" i="15"/>
  <c r="G89" i="15"/>
  <c r="F89" i="15"/>
  <c r="I88" i="15"/>
  <c r="H88" i="15"/>
  <c r="G88" i="15"/>
  <c r="F88" i="15"/>
  <c r="K87" i="15"/>
  <c r="J87" i="15"/>
  <c r="I87" i="15"/>
  <c r="H87" i="15"/>
  <c r="G87" i="15"/>
  <c r="F87" i="15"/>
  <c r="I86" i="15"/>
  <c r="H86" i="15"/>
  <c r="G86" i="15"/>
  <c r="F86" i="15"/>
  <c r="I85" i="15"/>
  <c r="H85" i="15"/>
  <c r="G85" i="15"/>
  <c r="F85" i="15"/>
  <c r="I84" i="15"/>
  <c r="H84" i="15"/>
  <c r="G84" i="15"/>
  <c r="F84" i="15"/>
  <c r="K83" i="15"/>
  <c r="J83" i="15"/>
  <c r="I83" i="15"/>
  <c r="H83" i="15"/>
  <c r="G83" i="15"/>
  <c r="F83" i="15"/>
  <c r="I82" i="15"/>
  <c r="H82" i="15"/>
  <c r="G82" i="15"/>
  <c r="F82" i="15"/>
  <c r="I81" i="15"/>
  <c r="H81" i="15"/>
  <c r="G81" i="15"/>
  <c r="F81" i="15"/>
  <c r="I80" i="15"/>
  <c r="H80" i="15"/>
  <c r="G80" i="15"/>
  <c r="F80" i="15"/>
  <c r="I79" i="15"/>
  <c r="H79" i="15"/>
  <c r="G79" i="15"/>
  <c r="F79" i="15"/>
  <c r="I78" i="15"/>
  <c r="H78" i="15"/>
  <c r="G78" i="15"/>
  <c r="F78" i="15"/>
  <c r="I77" i="15"/>
  <c r="H77" i="15"/>
  <c r="G77" i="15"/>
  <c r="F77" i="15"/>
  <c r="I76" i="15"/>
  <c r="H76" i="15"/>
  <c r="G76" i="15"/>
  <c r="F76" i="15"/>
  <c r="K75" i="15"/>
  <c r="J75" i="15"/>
  <c r="I75" i="15"/>
  <c r="H75" i="15"/>
  <c r="G75" i="15"/>
  <c r="F75" i="15"/>
  <c r="I74" i="15"/>
  <c r="H74" i="15"/>
  <c r="G74" i="15"/>
  <c r="F74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J152" i="15"/>
  <c r="I71" i="15"/>
  <c r="I154" i="15"/>
  <c r="H71" i="15"/>
  <c r="H152" i="15"/>
  <c r="H157" i="15"/>
  <c r="G71" i="15"/>
  <c r="G152" i="15"/>
  <c r="G157" i="15"/>
  <c r="F71" i="15"/>
  <c r="F152" i="15"/>
  <c r="F157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I49" i="15"/>
  <c r="H49" i="15"/>
  <c r="G49" i="15"/>
  <c r="F49" i="15"/>
  <c r="K48" i="15"/>
  <c r="J48" i="15"/>
  <c r="I48" i="15"/>
  <c r="H48" i="15"/>
  <c r="G48" i="15"/>
  <c r="F48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I32" i="15"/>
  <c r="H32" i="15"/>
  <c r="G32" i="15"/>
  <c r="F32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I27" i="15"/>
  <c r="H27" i="15"/>
  <c r="G27" i="15"/>
  <c r="F27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I23" i="15"/>
  <c r="H23" i="15"/>
  <c r="G23" i="15"/>
  <c r="F23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I18" i="15"/>
  <c r="H18" i="15"/>
  <c r="G18" i="15"/>
  <c r="F18" i="15"/>
  <c r="K17" i="15"/>
  <c r="J17" i="15"/>
  <c r="I17" i="15"/>
  <c r="H17" i="15"/>
  <c r="G17" i="15"/>
  <c r="F17" i="15"/>
  <c r="I16" i="15"/>
  <c r="H16" i="15"/>
  <c r="G16" i="15"/>
  <c r="F16" i="15"/>
  <c r="K15" i="15"/>
  <c r="J15" i="15"/>
  <c r="I15" i="15"/>
  <c r="H15" i="15"/>
  <c r="G15" i="15"/>
  <c r="F15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I7" i="15"/>
  <c r="H7" i="15"/>
  <c r="G7" i="15"/>
  <c r="F7" i="15"/>
  <c r="I6" i="15"/>
  <c r="H6" i="15"/>
  <c r="G6" i="15"/>
  <c r="F6" i="15"/>
  <c r="F151" i="15"/>
  <c r="F156" i="15"/>
  <c r="K5" i="15"/>
  <c r="J5" i="15"/>
  <c r="J154" i="15"/>
  <c r="J159" i="15"/>
  <c r="I5" i="15"/>
  <c r="H5" i="15"/>
  <c r="G5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B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B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E5" i="15"/>
  <c r="D5" i="15"/>
  <c r="C5" i="15"/>
  <c r="B5" i="15"/>
  <c r="F5" i="15"/>
  <c r="L31" i="17"/>
  <c r="L27" i="17"/>
  <c r="L18" i="17"/>
  <c r="L7" i="17"/>
  <c r="L73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2" i="17"/>
  <c r="K5" i="17"/>
  <c r="K8" i="17"/>
  <c r="K9" i="17"/>
  <c r="K11" i="17"/>
  <c r="K12" i="17"/>
  <c r="K13" i="17"/>
  <c r="K15" i="17"/>
  <c r="K17" i="17"/>
  <c r="K19" i="17"/>
  <c r="K20" i="17"/>
  <c r="K21" i="17"/>
  <c r="K24" i="17"/>
  <c r="K25" i="17"/>
  <c r="K28" i="17"/>
  <c r="K29" i="17"/>
  <c r="K30" i="17"/>
  <c r="K33" i="17"/>
  <c r="K34" i="17"/>
  <c r="K35" i="17"/>
  <c r="K36" i="17"/>
  <c r="K37" i="17"/>
  <c r="K38" i="17"/>
  <c r="K40" i="17"/>
  <c r="K41" i="17"/>
  <c r="K42" i="17"/>
  <c r="K43" i="17"/>
  <c r="K44" i="17"/>
  <c r="K45" i="17"/>
  <c r="K46" i="17"/>
  <c r="K48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5" i="17"/>
  <c r="K83" i="17"/>
  <c r="K87" i="17"/>
  <c r="K89" i="17"/>
  <c r="K98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7" i="17"/>
  <c r="K123" i="17"/>
  <c r="K128" i="17"/>
  <c r="J132" i="17"/>
  <c r="I132" i="17"/>
  <c r="I5" i="17"/>
  <c r="I8" i="17"/>
  <c r="I9" i="17"/>
  <c r="I11" i="17"/>
  <c r="I12" i="17"/>
  <c r="I13" i="17"/>
  <c r="I15" i="17"/>
  <c r="I17" i="17"/>
  <c r="I19" i="17"/>
  <c r="I20" i="17"/>
  <c r="I21" i="17"/>
  <c r="I24" i="17"/>
  <c r="I25" i="17"/>
  <c r="I28" i="17"/>
  <c r="I29" i="17"/>
  <c r="I30" i="17"/>
  <c r="I33" i="17"/>
  <c r="I34" i="17"/>
  <c r="I35" i="17"/>
  <c r="I36" i="17"/>
  <c r="I37" i="17"/>
  <c r="I38" i="17"/>
  <c r="I40" i="17"/>
  <c r="I41" i="17"/>
  <c r="I42" i="17"/>
  <c r="I43" i="17"/>
  <c r="I44" i="17"/>
  <c r="I45" i="17"/>
  <c r="I46" i="17"/>
  <c r="I48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5" i="17"/>
  <c r="I83" i="17"/>
  <c r="I87" i="17"/>
  <c r="I89" i="17"/>
  <c r="I98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7" i="17"/>
  <c r="I123" i="17"/>
  <c r="I128" i="17"/>
  <c r="I131" i="17"/>
  <c r="H132" i="17"/>
  <c r="G132" i="17"/>
  <c r="G5" i="17"/>
  <c r="G8" i="17"/>
  <c r="G9" i="17"/>
  <c r="G11" i="17"/>
  <c r="G12" i="17"/>
  <c r="G13" i="17"/>
  <c r="G15" i="17"/>
  <c r="G17" i="17"/>
  <c r="G19" i="17"/>
  <c r="G20" i="17"/>
  <c r="G21" i="17"/>
  <c r="G24" i="17"/>
  <c r="G25" i="17"/>
  <c r="G28" i="17"/>
  <c r="G29" i="17"/>
  <c r="G30" i="17"/>
  <c r="G33" i="17"/>
  <c r="G34" i="17"/>
  <c r="G35" i="17"/>
  <c r="G36" i="17"/>
  <c r="G37" i="17"/>
  <c r="G38" i="17"/>
  <c r="G40" i="17"/>
  <c r="G41" i="17"/>
  <c r="G42" i="17"/>
  <c r="G43" i="17"/>
  <c r="G44" i="17"/>
  <c r="G45" i="17"/>
  <c r="G46" i="17"/>
  <c r="G48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5" i="17"/>
  <c r="G83" i="17"/>
  <c r="G87" i="17"/>
  <c r="G89" i="17"/>
  <c r="G98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7" i="17"/>
  <c r="G123" i="17"/>
  <c r="G128" i="17"/>
  <c r="G131" i="17"/>
  <c r="F132" i="17"/>
  <c r="J131" i="17"/>
  <c r="H131" i="17"/>
  <c r="F131" i="17"/>
  <c r="J128" i="17"/>
  <c r="H128" i="17"/>
  <c r="H153" i="17"/>
  <c r="F128" i="17"/>
  <c r="J123" i="17"/>
  <c r="H123" i="17"/>
  <c r="F123" i="17"/>
  <c r="J117" i="17"/>
  <c r="H117" i="17"/>
  <c r="F117" i="17"/>
  <c r="J113" i="17"/>
  <c r="H113" i="17"/>
  <c r="F113" i="17"/>
  <c r="J112" i="17"/>
  <c r="H112" i="17"/>
  <c r="F112" i="17"/>
  <c r="J111" i="17"/>
  <c r="H111" i="17"/>
  <c r="F111" i="17"/>
  <c r="J110" i="17"/>
  <c r="H110" i="17"/>
  <c r="F110" i="17"/>
  <c r="J109" i="17"/>
  <c r="H109" i="17"/>
  <c r="F109" i="17"/>
  <c r="J108" i="17"/>
  <c r="H108" i="17"/>
  <c r="F108" i="17"/>
  <c r="J107" i="17"/>
  <c r="H107" i="17"/>
  <c r="F107" i="17"/>
  <c r="J106" i="17"/>
  <c r="H106" i="17"/>
  <c r="F106" i="17"/>
  <c r="J105" i="17"/>
  <c r="H105" i="17"/>
  <c r="F105" i="17"/>
  <c r="J104" i="17"/>
  <c r="H104" i="17"/>
  <c r="F104" i="17"/>
  <c r="J103" i="17"/>
  <c r="H103" i="17"/>
  <c r="F103" i="17"/>
  <c r="J102" i="17"/>
  <c r="H102" i="17"/>
  <c r="F102" i="17"/>
  <c r="J98" i="17"/>
  <c r="H98" i="17"/>
  <c r="F98" i="17"/>
  <c r="J89" i="17"/>
  <c r="H89" i="17"/>
  <c r="F89" i="17"/>
  <c r="J87" i="17"/>
  <c r="H87" i="17"/>
  <c r="F87" i="17"/>
  <c r="J83" i="17"/>
  <c r="H83" i="17"/>
  <c r="F83" i="17"/>
  <c r="J75" i="17"/>
  <c r="H75" i="17"/>
  <c r="F75" i="17"/>
  <c r="J72" i="17"/>
  <c r="H72" i="17"/>
  <c r="F72" i="17"/>
  <c r="J71" i="17"/>
  <c r="H71" i="17"/>
  <c r="F71" i="17"/>
  <c r="J70" i="17"/>
  <c r="H70" i="17"/>
  <c r="F70" i="17"/>
  <c r="J69" i="17"/>
  <c r="H69" i="17"/>
  <c r="F69" i="17"/>
  <c r="J68" i="17"/>
  <c r="H68" i="17"/>
  <c r="F68" i="17"/>
  <c r="J67" i="17"/>
  <c r="H67" i="17"/>
  <c r="F67" i="17"/>
  <c r="J66" i="17"/>
  <c r="H66" i="17"/>
  <c r="F66" i="17"/>
  <c r="J65" i="17"/>
  <c r="H65" i="17"/>
  <c r="F65" i="17"/>
  <c r="J64" i="17"/>
  <c r="H64" i="17"/>
  <c r="F64" i="17"/>
  <c r="J63" i="17"/>
  <c r="H63" i="17"/>
  <c r="F63" i="17"/>
  <c r="J62" i="17"/>
  <c r="H62" i="17"/>
  <c r="F62" i="17"/>
  <c r="J61" i="17"/>
  <c r="H61" i="17"/>
  <c r="F61" i="17"/>
  <c r="J60" i="17"/>
  <c r="H60" i="17"/>
  <c r="F60" i="17"/>
  <c r="J59" i="17"/>
  <c r="H59" i="17"/>
  <c r="F59" i="17"/>
  <c r="J58" i="17"/>
  <c r="H58" i="17"/>
  <c r="F58" i="17"/>
  <c r="J57" i="17"/>
  <c r="H57" i="17"/>
  <c r="F57" i="17"/>
  <c r="J56" i="17"/>
  <c r="H56" i="17"/>
  <c r="F56" i="17"/>
  <c r="J55" i="17"/>
  <c r="H55" i="17"/>
  <c r="F55" i="17"/>
  <c r="J54" i="17"/>
  <c r="H54" i="17"/>
  <c r="F54" i="17"/>
  <c r="J53" i="17"/>
  <c r="H53" i="17"/>
  <c r="F53" i="17"/>
  <c r="J52" i="17"/>
  <c r="H52" i="17"/>
  <c r="F52" i="17"/>
  <c r="J51" i="17"/>
  <c r="H51" i="17"/>
  <c r="F51" i="17"/>
  <c r="J50" i="17"/>
  <c r="H50" i="17"/>
  <c r="F50" i="17"/>
  <c r="J48" i="17"/>
  <c r="H48" i="17"/>
  <c r="F48" i="17"/>
  <c r="J46" i="17"/>
  <c r="H46" i="17"/>
  <c r="F46" i="17"/>
  <c r="J45" i="17"/>
  <c r="H45" i="17"/>
  <c r="F45" i="17"/>
  <c r="J44" i="17"/>
  <c r="H44" i="17"/>
  <c r="F44" i="17"/>
  <c r="J43" i="17"/>
  <c r="H43" i="17"/>
  <c r="F43" i="17"/>
  <c r="J42" i="17"/>
  <c r="H42" i="17"/>
  <c r="F42" i="17"/>
  <c r="J41" i="17"/>
  <c r="H41" i="17"/>
  <c r="F41" i="17"/>
  <c r="J40" i="17"/>
  <c r="H40" i="17"/>
  <c r="F40" i="17"/>
  <c r="J38" i="17"/>
  <c r="H38" i="17"/>
  <c r="F38" i="17"/>
  <c r="J37" i="17"/>
  <c r="H37" i="17"/>
  <c r="F37" i="17"/>
  <c r="J36" i="17"/>
  <c r="H36" i="17"/>
  <c r="F36" i="17"/>
  <c r="J35" i="17"/>
  <c r="H35" i="17"/>
  <c r="F35" i="17"/>
  <c r="J34" i="17"/>
  <c r="H34" i="17"/>
  <c r="F34" i="17"/>
  <c r="J33" i="17"/>
  <c r="H33" i="17"/>
  <c r="F33" i="17"/>
  <c r="J30" i="17"/>
  <c r="H30" i="17"/>
  <c r="F30" i="17"/>
  <c r="J29" i="17"/>
  <c r="H29" i="17"/>
  <c r="F29" i="17"/>
  <c r="J28" i="17"/>
  <c r="H28" i="17"/>
  <c r="F28" i="17"/>
  <c r="J25" i="17"/>
  <c r="H25" i="17"/>
  <c r="F25" i="17"/>
  <c r="J24" i="17"/>
  <c r="H24" i="17"/>
  <c r="F24" i="17"/>
  <c r="J21" i="17"/>
  <c r="H21" i="17"/>
  <c r="F21" i="17"/>
  <c r="J20" i="17"/>
  <c r="H20" i="17"/>
  <c r="F20" i="17"/>
  <c r="J19" i="17"/>
  <c r="H19" i="17"/>
  <c r="F19" i="17"/>
  <c r="J17" i="17"/>
  <c r="H17" i="17"/>
  <c r="F17" i="17"/>
  <c r="J15" i="17"/>
  <c r="H15" i="17"/>
  <c r="F15" i="17"/>
  <c r="J13" i="17"/>
  <c r="H13" i="17"/>
  <c r="F13" i="17"/>
  <c r="J12" i="17"/>
  <c r="H12" i="17"/>
  <c r="F12" i="17"/>
  <c r="J11" i="17"/>
  <c r="H11" i="17"/>
  <c r="F11" i="17"/>
  <c r="J9" i="17"/>
  <c r="H9" i="17"/>
  <c r="F9" i="17"/>
  <c r="J8" i="17"/>
  <c r="H8" i="17"/>
  <c r="F8" i="17"/>
  <c r="J5" i="17"/>
  <c r="J154" i="17"/>
  <c r="J159" i="17"/>
  <c r="H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B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B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L5" i="17"/>
  <c r="D5" i="17"/>
  <c r="C5" i="17"/>
  <c r="B5" i="17"/>
  <c r="F5" i="17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K145" i="20"/>
  <c r="J145" i="20"/>
  <c r="I145" i="20"/>
  <c r="H145" i="20"/>
  <c r="G145" i="20"/>
  <c r="F145" i="20"/>
  <c r="K144" i="20"/>
  <c r="J144" i="20"/>
  <c r="I144" i="20"/>
  <c r="H144" i="20"/>
  <c r="G144" i="20"/>
  <c r="F144" i="20"/>
  <c r="K143" i="20"/>
  <c r="J143" i="20"/>
  <c r="I143" i="20"/>
  <c r="H143" i="20"/>
  <c r="G143" i="20"/>
  <c r="F143" i="20"/>
  <c r="K142" i="20"/>
  <c r="J142" i="20"/>
  <c r="I142" i="20"/>
  <c r="H142" i="20"/>
  <c r="G142" i="20"/>
  <c r="F142" i="20"/>
  <c r="K141" i="20"/>
  <c r="J141" i="20"/>
  <c r="I141" i="20"/>
  <c r="H141" i="20"/>
  <c r="G141" i="20"/>
  <c r="F141" i="20"/>
  <c r="K140" i="20"/>
  <c r="J140" i="20"/>
  <c r="I140" i="20"/>
  <c r="H140" i="20"/>
  <c r="G140" i="20"/>
  <c r="F140" i="20"/>
  <c r="K139" i="20"/>
  <c r="J139" i="20"/>
  <c r="I139" i="20"/>
  <c r="H139" i="20"/>
  <c r="G139" i="20"/>
  <c r="F139" i="20"/>
  <c r="K138" i="20"/>
  <c r="J138" i="20"/>
  <c r="I138" i="20"/>
  <c r="H138" i="20"/>
  <c r="G138" i="20"/>
  <c r="F138" i="20"/>
  <c r="K137" i="20"/>
  <c r="J137" i="20"/>
  <c r="I137" i="20"/>
  <c r="H137" i="20"/>
  <c r="G137" i="20"/>
  <c r="F137" i="20"/>
  <c r="K136" i="20"/>
  <c r="J136" i="20"/>
  <c r="I136" i="20"/>
  <c r="H136" i="20"/>
  <c r="G136" i="20"/>
  <c r="F136" i="20"/>
  <c r="K135" i="20"/>
  <c r="J135" i="20"/>
  <c r="I135" i="20"/>
  <c r="H135" i="20"/>
  <c r="G135" i="20"/>
  <c r="F135" i="20"/>
  <c r="K134" i="20"/>
  <c r="J134" i="20"/>
  <c r="I134" i="20"/>
  <c r="H134" i="20"/>
  <c r="G134" i="20"/>
  <c r="F134" i="20"/>
  <c r="K133" i="20"/>
  <c r="J133" i="20"/>
  <c r="I133" i="20"/>
  <c r="H133" i="20"/>
  <c r="G133" i="20"/>
  <c r="F133" i="20"/>
  <c r="K132" i="20"/>
  <c r="J132" i="20"/>
  <c r="I132" i="20"/>
  <c r="H132" i="20"/>
  <c r="G132" i="20"/>
  <c r="F132" i="20"/>
  <c r="K131" i="20"/>
  <c r="J131" i="20"/>
  <c r="I131" i="20"/>
  <c r="H131" i="20"/>
  <c r="G131" i="20"/>
  <c r="F131" i="20"/>
  <c r="K130" i="20"/>
  <c r="J130" i="20"/>
  <c r="I130" i="20"/>
  <c r="H130" i="20"/>
  <c r="G130" i="20"/>
  <c r="F130" i="20"/>
  <c r="K129" i="20"/>
  <c r="J129" i="20"/>
  <c r="I129" i="20"/>
  <c r="H129" i="20"/>
  <c r="G129" i="20"/>
  <c r="F129" i="20"/>
  <c r="K128" i="20"/>
  <c r="J128" i="20"/>
  <c r="I128" i="20"/>
  <c r="H128" i="20"/>
  <c r="G128" i="20"/>
  <c r="F128" i="20"/>
  <c r="K127" i="20"/>
  <c r="J127" i="20"/>
  <c r="I127" i="20"/>
  <c r="H127" i="20"/>
  <c r="G127" i="20"/>
  <c r="F127" i="20"/>
  <c r="K126" i="20"/>
  <c r="J126" i="20"/>
  <c r="I126" i="20"/>
  <c r="H126" i="20"/>
  <c r="G126" i="20"/>
  <c r="F126" i="20"/>
  <c r="K125" i="20"/>
  <c r="J125" i="20"/>
  <c r="I125" i="20"/>
  <c r="H125" i="20"/>
  <c r="G125" i="20"/>
  <c r="F125" i="20"/>
  <c r="K124" i="20"/>
  <c r="J124" i="20"/>
  <c r="I124" i="20"/>
  <c r="H124" i="20"/>
  <c r="G124" i="20"/>
  <c r="F124" i="20"/>
  <c r="K123" i="20"/>
  <c r="J123" i="20"/>
  <c r="I123" i="20"/>
  <c r="H123" i="20"/>
  <c r="G123" i="20"/>
  <c r="F123" i="20"/>
  <c r="K122" i="20"/>
  <c r="J122" i="20"/>
  <c r="I122" i="20"/>
  <c r="H122" i="20"/>
  <c r="G122" i="20"/>
  <c r="F122" i="20"/>
  <c r="K121" i="20"/>
  <c r="J121" i="20"/>
  <c r="I121" i="20"/>
  <c r="H121" i="20"/>
  <c r="G121" i="20"/>
  <c r="F121" i="20"/>
  <c r="K120" i="20"/>
  <c r="J120" i="20"/>
  <c r="I120" i="20"/>
  <c r="I153" i="20"/>
  <c r="H120" i="20"/>
  <c r="G120" i="20"/>
  <c r="F120" i="20"/>
  <c r="K119" i="20"/>
  <c r="J119" i="20"/>
  <c r="J153" i="20"/>
  <c r="J158" i="20"/>
  <c r="I119" i="20"/>
  <c r="H119" i="20"/>
  <c r="G119" i="20"/>
  <c r="F119" i="20"/>
  <c r="K118" i="20"/>
  <c r="J118" i="20"/>
  <c r="I118" i="20"/>
  <c r="H118" i="20"/>
  <c r="G118" i="20"/>
  <c r="F118" i="20"/>
  <c r="K117" i="20"/>
  <c r="J117" i="20"/>
  <c r="I117" i="20"/>
  <c r="H117" i="20"/>
  <c r="G117" i="20"/>
  <c r="F117" i="20"/>
  <c r="K116" i="20"/>
  <c r="J116" i="20"/>
  <c r="I116" i="20"/>
  <c r="H116" i="20"/>
  <c r="G116" i="20"/>
  <c r="F116" i="20"/>
  <c r="K115" i="20"/>
  <c r="J115" i="20"/>
  <c r="I115" i="20"/>
  <c r="H115" i="20"/>
  <c r="G115" i="20"/>
  <c r="F115" i="20"/>
  <c r="K114" i="20"/>
  <c r="J114" i="20"/>
  <c r="I114" i="20"/>
  <c r="H114" i="20"/>
  <c r="G114" i="20"/>
  <c r="F114" i="20"/>
  <c r="K113" i="20"/>
  <c r="J113" i="20"/>
  <c r="I113" i="20"/>
  <c r="H113" i="20"/>
  <c r="G113" i="20"/>
  <c r="F113" i="20"/>
  <c r="K112" i="20"/>
  <c r="J112" i="20"/>
  <c r="I112" i="20"/>
  <c r="H112" i="20"/>
  <c r="G112" i="20"/>
  <c r="F112" i="20"/>
  <c r="K111" i="20"/>
  <c r="J111" i="20"/>
  <c r="I111" i="20"/>
  <c r="H111" i="20"/>
  <c r="G111" i="20"/>
  <c r="F111" i="20"/>
  <c r="K110" i="20"/>
  <c r="J110" i="20"/>
  <c r="I110" i="20"/>
  <c r="H110" i="20"/>
  <c r="G110" i="20"/>
  <c r="F110" i="20"/>
  <c r="K109" i="20"/>
  <c r="J109" i="20"/>
  <c r="I109" i="20"/>
  <c r="H109" i="20"/>
  <c r="G109" i="20"/>
  <c r="F109" i="20"/>
  <c r="K108" i="20"/>
  <c r="J108" i="20"/>
  <c r="I108" i="20"/>
  <c r="H108" i="20"/>
  <c r="G108" i="20"/>
  <c r="F108" i="20"/>
  <c r="K107" i="20"/>
  <c r="J107" i="20"/>
  <c r="I107" i="20"/>
  <c r="H107" i="20"/>
  <c r="G107" i="20"/>
  <c r="F107" i="20"/>
  <c r="K106" i="20"/>
  <c r="J106" i="20"/>
  <c r="I106" i="20"/>
  <c r="H106" i="20"/>
  <c r="G106" i="20"/>
  <c r="F106" i="20"/>
  <c r="K105" i="20"/>
  <c r="J105" i="20"/>
  <c r="I105" i="20"/>
  <c r="H105" i="20"/>
  <c r="G105" i="20"/>
  <c r="F105" i="20"/>
  <c r="K104" i="20"/>
  <c r="J104" i="20"/>
  <c r="I104" i="20"/>
  <c r="H104" i="20"/>
  <c r="G104" i="20"/>
  <c r="F104" i="20"/>
  <c r="K103" i="20"/>
  <c r="J103" i="20"/>
  <c r="I103" i="20"/>
  <c r="H103" i="20"/>
  <c r="G103" i="20"/>
  <c r="F103" i="20"/>
  <c r="K102" i="20"/>
  <c r="J102" i="20"/>
  <c r="I102" i="20"/>
  <c r="H102" i="20"/>
  <c r="G102" i="20"/>
  <c r="F102" i="20"/>
  <c r="K101" i="20"/>
  <c r="J101" i="20"/>
  <c r="I101" i="20"/>
  <c r="H101" i="20"/>
  <c r="G101" i="20"/>
  <c r="F101" i="20"/>
  <c r="K100" i="20"/>
  <c r="J100" i="20"/>
  <c r="I100" i="20"/>
  <c r="H100" i="20"/>
  <c r="G100" i="20"/>
  <c r="F100" i="20"/>
  <c r="K99" i="20"/>
  <c r="J99" i="20"/>
  <c r="I99" i="20"/>
  <c r="H99" i="20"/>
  <c r="G99" i="20"/>
  <c r="F99" i="20"/>
  <c r="K98" i="20"/>
  <c r="J98" i="20"/>
  <c r="I98" i="20"/>
  <c r="H98" i="20"/>
  <c r="G98" i="20"/>
  <c r="F98" i="20"/>
  <c r="K97" i="20"/>
  <c r="J97" i="20"/>
  <c r="I97" i="20"/>
  <c r="H97" i="20"/>
  <c r="G97" i="20"/>
  <c r="F97" i="20"/>
  <c r="K96" i="20"/>
  <c r="J96" i="20"/>
  <c r="I96" i="20"/>
  <c r="H96" i="20"/>
  <c r="G96" i="20"/>
  <c r="F96" i="20"/>
  <c r="K95" i="20"/>
  <c r="J95" i="20"/>
  <c r="I95" i="20"/>
  <c r="H95" i="20"/>
  <c r="G95" i="20"/>
  <c r="F95" i="20"/>
  <c r="K94" i="20"/>
  <c r="J94" i="20"/>
  <c r="I94" i="20"/>
  <c r="H94" i="20"/>
  <c r="G94" i="20"/>
  <c r="F94" i="20"/>
  <c r="K93" i="20"/>
  <c r="J93" i="20"/>
  <c r="I93" i="20"/>
  <c r="H93" i="20"/>
  <c r="G93" i="20"/>
  <c r="F93" i="20"/>
  <c r="K92" i="20"/>
  <c r="J92" i="20"/>
  <c r="I92" i="20"/>
  <c r="H92" i="20"/>
  <c r="G92" i="20"/>
  <c r="F92" i="20"/>
  <c r="K91" i="20"/>
  <c r="J91" i="20"/>
  <c r="I91" i="20"/>
  <c r="H91" i="20"/>
  <c r="G91" i="20"/>
  <c r="F91" i="20"/>
  <c r="K90" i="20"/>
  <c r="J90" i="20"/>
  <c r="I90" i="20"/>
  <c r="H90" i="20"/>
  <c r="G90" i="20"/>
  <c r="F90" i="20"/>
  <c r="K89" i="20"/>
  <c r="J89" i="20"/>
  <c r="I89" i="20"/>
  <c r="H89" i="20"/>
  <c r="G89" i="20"/>
  <c r="F89" i="20"/>
  <c r="K88" i="20"/>
  <c r="J88" i="20"/>
  <c r="I88" i="20"/>
  <c r="H88" i="20"/>
  <c r="G88" i="20"/>
  <c r="F88" i="20"/>
  <c r="K87" i="20"/>
  <c r="J87" i="20"/>
  <c r="I87" i="20"/>
  <c r="H87" i="20"/>
  <c r="G87" i="20"/>
  <c r="F87" i="20"/>
  <c r="K86" i="20"/>
  <c r="J86" i="20"/>
  <c r="I86" i="20"/>
  <c r="H86" i="20"/>
  <c r="G86" i="20"/>
  <c r="F86" i="20"/>
  <c r="K85" i="20"/>
  <c r="J85" i="20"/>
  <c r="I85" i="20"/>
  <c r="H85" i="20"/>
  <c r="G85" i="20"/>
  <c r="F85" i="20"/>
  <c r="K84" i="20"/>
  <c r="J84" i="20"/>
  <c r="I84" i="20"/>
  <c r="H84" i="20"/>
  <c r="G84" i="20"/>
  <c r="F84" i="20"/>
  <c r="K83" i="20"/>
  <c r="J83" i="20"/>
  <c r="I83" i="20"/>
  <c r="H83" i="20"/>
  <c r="G83" i="20"/>
  <c r="F83" i="20"/>
  <c r="K82" i="20"/>
  <c r="J82" i="20"/>
  <c r="I82" i="20"/>
  <c r="H82" i="20"/>
  <c r="G82" i="20"/>
  <c r="F82" i="20"/>
  <c r="K81" i="20"/>
  <c r="J81" i="20"/>
  <c r="I81" i="20"/>
  <c r="H81" i="20"/>
  <c r="G81" i="20"/>
  <c r="F81" i="20"/>
  <c r="K80" i="20"/>
  <c r="J80" i="20"/>
  <c r="I80" i="20"/>
  <c r="H80" i="20"/>
  <c r="G80" i="20"/>
  <c r="F80" i="20"/>
  <c r="K79" i="20"/>
  <c r="J79" i="20"/>
  <c r="I79" i="20"/>
  <c r="H79" i="20"/>
  <c r="G79" i="20"/>
  <c r="F79" i="20"/>
  <c r="K78" i="20"/>
  <c r="J78" i="20"/>
  <c r="I78" i="20"/>
  <c r="H78" i="20"/>
  <c r="G78" i="20"/>
  <c r="F78" i="20"/>
  <c r="K77" i="20"/>
  <c r="J77" i="20"/>
  <c r="I77" i="20"/>
  <c r="H77" i="20"/>
  <c r="G77" i="20"/>
  <c r="F77" i="20"/>
  <c r="K76" i="20"/>
  <c r="J76" i="20"/>
  <c r="I76" i="20"/>
  <c r="H76" i="20"/>
  <c r="G76" i="20"/>
  <c r="F76" i="20"/>
  <c r="K75" i="20"/>
  <c r="J75" i="20"/>
  <c r="I75" i="20"/>
  <c r="H75" i="20"/>
  <c r="G75" i="20"/>
  <c r="F75" i="20"/>
  <c r="K74" i="20"/>
  <c r="J74" i="20"/>
  <c r="I74" i="20"/>
  <c r="H74" i="20"/>
  <c r="G74" i="20"/>
  <c r="F74" i="20"/>
  <c r="K73" i="20"/>
  <c r="J73" i="20"/>
  <c r="I73" i="20"/>
  <c r="H73" i="20"/>
  <c r="G73" i="20"/>
  <c r="F73" i="20"/>
  <c r="K72" i="20"/>
  <c r="J72" i="20"/>
  <c r="I72" i="20"/>
  <c r="H72" i="20"/>
  <c r="G72" i="20"/>
  <c r="F72" i="20"/>
  <c r="K71" i="20"/>
  <c r="J71" i="20"/>
  <c r="J152" i="20"/>
  <c r="J157" i="20"/>
  <c r="I71" i="20"/>
  <c r="H71" i="20"/>
  <c r="G71" i="20"/>
  <c r="F71" i="20"/>
  <c r="K70" i="20"/>
  <c r="J70" i="20"/>
  <c r="I70" i="20"/>
  <c r="H70" i="20"/>
  <c r="G70" i="20"/>
  <c r="F70" i="20"/>
  <c r="K69" i="20"/>
  <c r="J69" i="20"/>
  <c r="I69" i="20"/>
  <c r="H69" i="20"/>
  <c r="G69" i="20"/>
  <c r="F69" i="20"/>
  <c r="K68" i="20"/>
  <c r="J68" i="20"/>
  <c r="I68" i="20"/>
  <c r="H68" i="20"/>
  <c r="G68" i="20"/>
  <c r="F68" i="20"/>
  <c r="K67" i="20"/>
  <c r="J67" i="20"/>
  <c r="I67" i="20"/>
  <c r="H67" i="20"/>
  <c r="G67" i="20"/>
  <c r="F67" i="20"/>
  <c r="K66" i="20"/>
  <c r="J66" i="20"/>
  <c r="I66" i="20"/>
  <c r="H66" i="20"/>
  <c r="G66" i="20"/>
  <c r="F66" i="20"/>
  <c r="K65" i="20"/>
  <c r="J65" i="20"/>
  <c r="I65" i="20"/>
  <c r="H65" i="20"/>
  <c r="G65" i="20"/>
  <c r="F65" i="20"/>
  <c r="K64" i="20"/>
  <c r="J64" i="20"/>
  <c r="I64" i="20"/>
  <c r="H64" i="20"/>
  <c r="G64" i="20"/>
  <c r="F64" i="20"/>
  <c r="K63" i="20"/>
  <c r="J63" i="20"/>
  <c r="I63" i="20"/>
  <c r="H63" i="20"/>
  <c r="G63" i="20"/>
  <c r="F63" i="20"/>
  <c r="K62" i="20"/>
  <c r="J62" i="20"/>
  <c r="I62" i="20"/>
  <c r="H62" i="20"/>
  <c r="G62" i="20"/>
  <c r="F62" i="20"/>
  <c r="K61" i="20"/>
  <c r="J61" i="20"/>
  <c r="I61" i="20"/>
  <c r="H61" i="20"/>
  <c r="G61" i="20"/>
  <c r="F61" i="20"/>
  <c r="K60" i="20"/>
  <c r="J60" i="20"/>
  <c r="I60" i="20"/>
  <c r="H60" i="20"/>
  <c r="G60" i="20"/>
  <c r="F60" i="20"/>
  <c r="K59" i="20"/>
  <c r="J59" i="20"/>
  <c r="I59" i="20"/>
  <c r="H59" i="20"/>
  <c r="G59" i="20"/>
  <c r="F59" i="20"/>
  <c r="K58" i="20"/>
  <c r="J58" i="20"/>
  <c r="I58" i="20"/>
  <c r="H58" i="20"/>
  <c r="G58" i="20"/>
  <c r="F58" i="20"/>
  <c r="K57" i="20"/>
  <c r="J57" i="20"/>
  <c r="I57" i="20"/>
  <c r="H57" i="20"/>
  <c r="G57" i="20"/>
  <c r="F57" i="20"/>
  <c r="K56" i="20"/>
  <c r="J56" i="20"/>
  <c r="I56" i="20"/>
  <c r="H56" i="20"/>
  <c r="G56" i="20"/>
  <c r="F56" i="20"/>
  <c r="K55" i="20"/>
  <c r="J55" i="20"/>
  <c r="I55" i="20"/>
  <c r="H55" i="20"/>
  <c r="G55" i="20"/>
  <c r="F55" i="20"/>
  <c r="K54" i="20"/>
  <c r="J54" i="20"/>
  <c r="I54" i="20"/>
  <c r="H54" i="20"/>
  <c r="G54" i="20"/>
  <c r="F54" i="20"/>
  <c r="K53" i="20"/>
  <c r="J53" i="20"/>
  <c r="I53" i="20"/>
  <c r="H53" i="20"/>
  <c r="G53" i="20"/>
  <c r="F53" i="20"/>
  <c r="K52" i="20"/>
  <c r="J52" i="20"/>
  <c r="I52" i="20"/>
  <c r="H52" i="20"/>
  <c r="G52" i="20"/>
  <c r="F52" i="20"/>
  <c r="K51" i="20"/>
  <c r="J51" i="20"/>
  <c r="I51" i="20"/>
  <c r="H51" i="20"/>
  <c r="G51" i="20"/>
  <c r="F51" i="20"/>
  <c r="K50" i="20"/>
  <c r="J50" i="20"/>
  <c r="I50" i="20"/>
  <c r="H50" i="20"/>
  <c r="G50" i="20"/>
  <c r="F50" i="20"/>
  <c r="K49" i="20"/>
  <c r="J49" i="20"/>
  <c r="I49" i="20"/>
  <c r="H49" i="20"/>
  <c r="G49" i="20"/>
  <c r="F49" i="20"/>
  <c r="K48" i="20"/>
  <c r="J48" i="20"/>
  <c r="I48" i="20"/>
  <c r="H48" i="20"/>
  <c r="G48" i="20"/>
  <c r="F48" i="20"/>
  <c r="K47" i="20"/>
  <c r="J47" i="20"/>
  <c r="I47" i="20"/>
  <c r="H47" i="20"/>
  <c r="G47" i="20"/>
  <c r="F47" i="20"/>
  <c r="K46" i="20"/>
  <c r="J46" i="20"/>
  <c r="I46" i="20"/>
  <c r="H46" i="20"/>
  <c r="G46" i="20"/>
  <c r="F46" i="20"/>
  <c r="K45" i="20"/>
  <c r="J45" i="20"/>
  <c r="I45" i="20"/>
  <c r="H45" i="20"/>
  <c r="G45" i="20"/>
  <c r="F45" i="20"/>
  <c r="K44" i="20"/>
  <c r="J44" i="20"/>
  <c r="I44" i="20"/>
  <c r="H44" i="20"/>
  <c r="G44" i="20"/>
  <c r="F44" i="20"/>
  <c r="K43" i="20"/>
  <c r="J43" i="20"/>
  <c r="I43" i="20"/>
  <c r="H43" i="20"/>
  <c r="G43" i="20"/>
  <c r="F43" i="20"/>
  <c r="K42" i="20"/>
  <c r="J42" i="20"/>
  <c r="I42" i="20"/>
  <c r="H42" i="20"/>
  <c r="G42" i="20"/>
  <c r="F42" i="20"/>
  <c r="K41" i="20"/>
  <c r="J41" i="20"/>
  <c r="I41" i="20"/>
  <c r="H41" i="20"/>
  <c r="G41" i="20"/>
  <c r="F41" i="20"/>
  <c r="K40" i="20"/>
  <c r="J40" i="20"/>
  <c r="I40" i="20"/>
  <c r="H40" i="20"/>
  <c r="G40" i="20"/>
  <c r="F40" i="20"/>
  <c r="K39" i="20"/>
  <c r="J39" i="20"/>
  <c r="I39" i="20"/>
  <c r="H39" i="20"/>
  <c r="G39" i="20"/>
  <c r="F39" i="20"/>
  <c r="K38" i="20"/>
  <c r="J38" i="20"/>
  <c r="I38" i="20"/>
  <c r="H38" i="20"/>
  <c r="G38" i="20"/>
  <c r="F38" i="20"/>
  <c r="K37" i="20"/>
  <c r="J37" i="20"/>
  <c r="I37" i="20"/>
  <c r="H37" i="20"/>
  <c r="G37" i="20"/>
  <c r="F37" i="20"/>
  <c r="K36" i="20"/>
  <c r="J36" i="20"/>
  <c r="I36" i="20"/>
  <c r="H36" i="20"/>
  <c r="G36" i="20"/>
  <c r="F36" i="20"/>
  <c r="K35" i="20"/>
  <c r="J35" i="20"/>
  <c r="I35" i="20"/>
  <c r="H35" i="20"/>
  <c r="G35" i="20"/>
  <c r="F35" i="20"/>
  <c r="K34" i="20"/>
  <c r="J34" i="20"/>
  <c r="I34" i="20"/>
  <c r="H34" i="20"/>
  <c r="G34" i="20"/>
  <c r="F34" i="20"/>
  <c r="K33" i="20"/>
  <c r="J33" i="20"/>
  <c r="I33" i="20"/>
  <c r="H33" i="20"/>
  <c r="G33" i="20"/>
  <c r="F33" i="20"/>
  <c r="K32" i="20"/>
  <c r="J32" i="20"/>
  <c r="I32" i="20"/>
  <c r="H32" i="20"/>
  <c r="G32" i="20"/>
  <c r="F32" i="20"/>
  <c r="K31" i="20"/>
  <c r="J31" i="20"/>
  <c r="I31" i="20"/>
  <c r="H31" i="20"/>
  <c r="G31" i="20"/>
  <c r="F31" i="20"/>
  <c r="K30" i="20"/>
  <c r="J30" i="20"/>
  <c r="I30" i="20"/>
  <c r="H30" i="20"/>
  <c r="G30" i="20"/>
  <c r="F30" i="20"/>
  <c r="K29" i="20"/>
  <c r="J29" i="20"/>
  <c r="I29" i="20"/>
  <c r="H29" i="20"/>
  <c r="G29" i="20"/>
  <c r="F29" i="20"/>
  <c r="K28" i="20"/>
  <c r="J28" i="20"/>
  <c r="I28" i="20"/>
  <c r="H28" i="20"/>
  <c r="G28" i="20"/>
  <c r="F28" i="20"/>
  <c r="K27" i="20"/>
  <c r="J27" i="20"/>
  <c r="I27" i="20"/>
  <c r="H27" i="20"/>
  <c r="G27" i="20"/>
  <c r="F27" i="20"/>
  <c r="K26" i="20"/>
  <c r="J26" i="20"/>
  <c r="I26" i="20"/>
  <c r="H26" i="20"/>
  <c r="G26" i="20"/>
  <c r="F26" i="20"/>
  <c r="K25" i="20"/>
  <c r="J25" i="20"/>
  <c r="I25" i="20"/>
  <c r="H25" i="20"/>
  <c r="G25" i="20"/>
  <c r="F25" i="20"/>
  <c r="K24" i="20"/>
  <c r="J24" i="20"/>
  <c r="I24" i="20"/>
  <c r="H24" i="20"/>
  <c r="G24" i="20"/>
  <c r="F24" i="20"/>
  <c r="K23" i="20"/>
  <c r="J23" i="20"/>
  <c r="I23" i="20"/>
  <c r="H23" i="20"/>
  <c r="G23" i="20"/>
  <c r="F23" i="20"/>
  <c r="K22" i="20"/>
  <c r="J22" i="20"/>
  <c r="I22" i="20"/>
  <c r="H22" i="20"/>
  <c r="G22" i="20"/>
  <c r="F22" i="20"/>
  <c r="K21" i="20"/>
  <c r="J21" i="20"/>
  <c r="I21" i="20"/>
  <c r="H21" i="20"/>
  <c r="G21" i="20"/>
  <c r="F21" i="20"/>
  <c r="K20" i="20"/>
  <c r="J20" i="20"/>
  <c r="I20" i="20"/>
  <c r="H20" i="20"/>
  <c r="G20" i="20"/>
  <c r="F20" i="20"/>
  <c r="K19" i="20"/>
  <c r="J19" i="20"/>
  <c r="I19" i="20"/>
  <c r="H19" i="20"/>
  <c r="G19" i="20"/>
  <c r="F19" i="20"/>
  <c r="K18" i="20"/>
  <c r="J18" i="20"/>
  <c r="I18" i="20"/>
  <c r="H18" i="20"/>
  <c r="G18" i="20"/>
  <c r="F18" i="20"/>
  <c r="K17" i="20"/>
  <c r="J17" i="20"/>
  <c r="I17" i="20"/>
  <c r="H17" i="20"/>
  <c r="G17" i="20"/>
  <c r="F17" i="20"/>
  <c r="K16" i="20"/>
  <c r="J16" i="20"/>
  <c r="I16" i="20"/>
  <c r="H16" i="20"/>
  <c r="G16" i="20"/>
  <c r="F16" i="20"/>
  <c r="K15" i="20"/>
  <c r="J15" i="20"/>
  <c r="I15" i="20"/>
  <c r="H15" i="20"/>
  <c r="G15" i="20"/>
  <c r="F15" i="20"/>
  <c r="K14" i="20"/>
  <c r="J14" i="20"/>
  <c r="I14" i="20"/>
  <c r="H14" i="20"/>
  <c r="G14" i="20"/>
  <c r="F14" i="20"/>
  <c r="K13" i="20"/>
  <c r="J13" i="20"/>
  <c r="I13" i="20"/>
  <c r="H13" i="20"/>
  <c r="G13" i="20"/>
  <c r="F13" i="20"/>
  <c r="K12" i="20"/>
  <c r="J12" i="20"/>
  <c r="I12" i="20"/>
  <c r="H12" i="20"/>
  <c r="G12" i="20"/>
  <c r="F12" i="20"/>
  <c r="K11" i="20"/>
  <c r="J11" i="20"/>
  <c r="I11" i="20"/>
  <c r="H11" i="20"/>
  <c r="G11" i="20"/>
  <c r="F11" i="20"/>
  <c r="K10" i="20"/>
  <c r="J10" i="20"/>
  <c r="I10" i="20"/>
  <c r="H10" i="20"/>
  <c r="G10" i="20"/>
  <c r="F10" i="20"/>
  <c r="K9" i="20"/>
  <c r="J9" i="20"/>
  <c r="I9" i="20"/>
  <c r="H9" i="20"/>
  <c r="G9" i="20"/>
  <c r="F9" i="20"/>
  <c r="K8" i="20"/>
  <c r="J8" i="20"/>
  <c r="I8" i="20"/>
  <c r="H8" i="20"/>
  <c r="G8" i="20"/>
  <c r="F8" i="20"/>
  <c r="K7" i="20"/>
  <c r="J7" i="20"/>
  <c r="I7" i="20"/>
  <c r="H7" i="20"/>
  <c r="G7" i="20"/>
  <c r="F7" i="20"/>
  <c r="K6" i="20"/>
  <c r="J6" i="20"/>
  <c r="I6" i="20"/>
  <c r="H6" i="20"/>
  <c r="G6" i="20"/>
  <c r="F6" i="20"/>
  <c r="K5" i="20"/>
  <c r="J5" i="20"/>
  <c r="J151" i="20"/>
  <c r="J156" i="20"/>
  <c r="I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B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F154" i="20"/>
  <c r="F17" i="9"/>
  <c r="C14" i="9"/>
  <c r="C15" i="9"/>
  <c r="C14" i="5"/>
  <c r="C17" i="5"/>
  <c r="C16" i="9"/>
  <c r="I69" i="19"/>
  <c r="K69" i="19"/>
  <c r="I68" i="19"/>
  <c r="K68" i="19"/>
  <c r="I67" i="19"/>
  <c r="K67" i="19"/>
  <c r="I66" i="19"/>
  <c r="K66" i="19"/>
  <c r="I65" i="19"/>
  <c r="K65" i="19"/>
  <c r="I64" i="19"/>
  <c r="K64" i="19"/>
  <c r="I63" i="19"/>
  <c r="K63" i="19"/>
  <c r="I62" i="19"/>
  <c r="K62" i="19"/>
  <c r="I61" i="19"/>
  <c r="K61" i="19"/>
  <c r="I60" i="19"/>
  <c r="K60" i="19"/>
  <c r="I59" i="19"/>
  <c r="K59" i="19"/>
  <c r="I58" i="19"/>
  <c r="K58" i="19"/>
  <c r="I57" i="19"/>
  <c r="K57" i="19"/>
  <c r="I56" i="19"/>
  <c r="K56" i="19"/>
  <c r="I55" i="19"/>
  <c r="K55" i="19"/>
  <c r="I54" i="19"/>
  <c r="K54" i="19"/>
  <c r="I53" i="19"/>
  <c r="K53" i="19"/>
  <c r="I52" i="19"/>
  <c r="K52" i="19"/>
  <c r="I51" i="19"/>
  <c r="K51" i="19"/>
  <c r="I50" i="19"/>
  <c r="K50" i="19"/>
  <c r="I49" i="19"/>
  <c r="K49" i="19"/>
  <c r="I48" i="19"/>
  <c r="K48" i="19"/>
  <c r="I47" i="19"/>
  <c r="K47" i="19"/>
  <c r="I46" i="19"/>
  <c r="K46" i="19"/>
  <c r="I45" i="19"/>
  <c r="K45" i="19"/>
  <c r="I44" i="19"/>
  <c r="K44" i="19"/>
  <c r="I43" i="19"/>
  <c r="K43" i="19"/>
  <c r="I42" i="19"/>
  <c r="K42" i="19"/>
  <c r="I41" i="19"/>
  <c r="K41" i="19"/>
  <c r="I40" i="19"/>
  <c r="K40" i="19"/>
  <c r="I39" i="19"/>
  <c r="K39" i="19"/>
  <c r="I38" i="19"/>
  <c r="K38" i="19"/>
  <c r="I37" i="19"/>
  <c r="K37" i="19"/>
  <c r="I36" i="19"/>
  <c r="K36" i="19"/>
  <c r="I35" i="19"/>
  <c r="K35" i="19"/>
  <c r="I34" i="19"/>
  <c r="K34" i="19"/>
  <c r="I33" i="19"/>
  <c r="K33" i="19"/>
  <c r="I32" i="19"/>
  <c r="K32" i="19"/>
  <c r="I31" i="19"/>
  <c r="K31" i="19"/>
  <c r="I30" i="19"/>
  <c r="K30" i="19"/>
  <c r="I29" i="19"/>
  <c r="K29" i="19"/>
  <c r="I28" i="19"/>
  <c r="K28" i="19"/>
  <c r="I27" i="19"/>
  <c r="K27" i="19"/>
  <c r="I26" i="19"/>
  <c r="K26" i="19"/>
  <c r="I25" i="19"/>
  <c r="K25" i="19"/>
  <c r="I24" i="19"/>
  <c r="K24" i="19"/>
  <c r="I23" i="19"/>
  <c r="K23" i="19"/>
  <c r="I22" i="19"/>
  <c r="K22" i="19"/>
  <c r="I21" i="19"/>
  <c r="K21" i="19"/>
  <c r="I20" i="19"/>
  <c r="K20" i="19"/>
  <c r="I19" i="19"/>
  <c r="K19" i="19"/>
  <c r="I18" i="19"/>
  <c r="K18" i="19"/>
  <c r="I17" i="19"/>
  <c r="K17" i="19"/>
  <c r="I16" i="19"/>
  <c r="K16" i="19"/>
  <c r="I15" i="19"/>
  <c r="K15" i="19"/>
  <c r="I14" i="19"/>
  <c r="K14" i="19"/>
  <c r="I13" i="19"/>
  <c r="K13" i="19"/>
  <c r="I12" i="19"/>
  <c r="K12" i="19"/>
  <c r="I11" i="19"/>
  <c r="K11" i="19"/>
  <c r="I10" i="19"/>
  <c r="K10" i="19"/>
  <c r="I9" i="19"/>
  <c r="K9" i="19"/>
  <c r="I8" i="19"/>
  <c r="K8" i="19"/>
  <c r="I7" i="19"/>
  <c r="K7" i="19"/>
  <c r="I6" i="19"/>
  <c r="I5" i="19"/>
  <c r="K6" i="19"/>
  <c r="M6" i="19"/>
  <c r="K5" i="19"/>
  <c r="J145" i="19"/>
  <c r="K145" i="19"/>
  <c r="J144" i="19"/>
  <c r="K144" i="19"/>
  <c r="J143" i="19"/>
  <c r="K143" i="19"/>
  <c r="J142" i="19"/>
  <c r="K142" i="19"/>
  <c r="J141" i="19"/>
  <c r="K141" i="19"/>
  <c r="J140" i="19"/>
  <c r="K140" i="19"/>
  <c r="J139" i="19"/>
  <c r="K139" i="19"/>
  <c r="J138" i="19"/>
  <c r="K138" i="19"/>
  <c r="J137" i="19"/>
  <c r="K137" i="19"/>
  <c r="J136" i="19"/>
  <c r="K136" i="19"/>
  <c r="J135" i="19"/>
  <c r="K135" i="19"/>
  <c r="J134" i="19"/>
  <c r="K134" i="19"/>
  <c r="J133" i="19"/>
  <c r="K133" i="19"/>
  <c r="J132" i="19"/>
  <c r="K132" i="19"/>
  <c r="J131" i="19"/>
  <c r="K131" i="19"/>
  <c r="J130" i="19"/>
  <c r="K130" i="19"/>
  <c r="J129" i="19"/>
  <c r="K129" i="19"/>
  <c r="J128" i="19"/>
  <c r="K128" i="19"/>
  <c r="J127" i="19"/>
  <c r="K127" i="19"/>
  <c r="J126" i="19"/>
  <c r="K126" i="19"/>
  <c r="J125" i="19"/>
  <c r="K125" i="19"/>
  <c r="J124" i="19"/>
  <c r="K124" i="19"/>
  <c r="J123" i="19"/>
  <c r="K123" i="19"/>
  <c r="J122" i="19"/>
  <c r="K122" i="19"/>
  <c r="J121" i="19"/>
  <c r="K121" i="19"/>
  <c r="J120" i="19"/>
  <c r="J153" i="19"/>
  <c r="K120" i="19"/>
  <c r="J119" i="19"/>
  <c r="J158" i="19"/>
  <c r="K119" i="19"/>
  <c r="J118" i="19"/>
  <c r="K118" i="19"/>
  <c r="J117" i="19"/>
  <c r="K117" i="19"/>
  <c r="J116" i="19"/>
  <c r="K116" i="19"/>
  <c r="J115" i="19"/>
  <c r="K115" i="19"/>
  <c r="J114" i="19"/>
  <c r="K114" i="19"/>
  <c r="K152" i="19"/>
  <c r="K157" i="19"/>
  <c r="J113" i="19"/>
  <c r="K113" i="19"/>
  <c r="J112" i="19"/>
  <c r="K112" i="19"/>
  <c r="J111" i="19"/>
  <c r="K111" i="19"/>
  <c r="J110" i="19"/>
  <c r="K110" i="19"/>
  <c r="J109" i="19"/>
  <c r="K109" i="19"/>
  <c r="J108" i="19"/>
  <c r="K108" i="19"/>
  <c r="J107" i="19"/>
  <c r="K107" i="19"/>
  <c r="M107" i="19"/>
  <c r="J106" i="19"/>
  <c r="K106" i="19"/>
  <c r="J105" i="19"/>
  <c r="K105" i="19"/>
  <c r="J104" i="19"/>
  <c r="K104" i="19"/>
  <c r="J103" i="19"/>
  <c r="K103" i="19"/>
  <c r="J102" i="19"/>
  <c r="K102" i="19"/>
  <c r="J101" i="19"/>
  <c r="K101" i="19"/>
  <c r="J100" i="19"/>
  <c r="K100" i="19"/>
  <c r="J99" i="19"/>
  <c r="K99" i="19"/>
  <c r="J98" i="19"/>
  <c r="K98" i="19"/>
  <c r="J97" i="19"/>
  <c r="K97" i="19"/>
  <c r="J96" i="19"/>
  <c r="K96" i="19"/>
  <c r="J95" i="19"/>
  <c r="K95" i="19"/>
  <c r="M95" i="19"/>
  <c r="J94" i="19"/>
  <c r="M94" i="19"/>
  <c r="K94" i="19"/>
  <c r="J93" i="19"/>
  <c r="M93" i="19"/>
  <c r="K93" i="19"/>
  <c r="J92" i="19"/>
  <c r="K92" i="19"/>
  <c r="J91" i="19"/>
  <c r="M91" i="19"/>
  <c r="K91" i="19"/>
  <c r="J90" i="19"/>
  <c r="K90" i="19"/>
  <c r="J89" i="19"/>
  <c r="K89" i="19"/>
  <c r="J88" i="19"/>
  <c r="K88" i="19"/>
  <c r="J87" i="19"/>
  <c r="M87" i="19"/>
  <c r="K87" i="19"/>
  <c r="J86" i="19"/>
  <c r="K86" i="19"/>
  <c r="J85" i="19"/>
  <c r="K85" i="19"/>
  <c r="J84" i="19"/>
  <c r="K84" i="19"/>
  <c r="J83" i="19"/>
  <c r="M83" i="19"/>
  <c r="K83" i="19"/>
  <c r="J82" i="19"/>
  <c r="K82" i="19"/>
  <c r="J81" i="19"/>
  <c r="K81" i="19"/>
  <c r="J80" i="19"/>
  <c r="K80" i="19"/>
  <c r="J79" i="19"/>
  <c r="K79" i="19"/>
  <c r="J78" i="19"/>
  <c r="K78" i="19"/>
  <c r="J77" i="19"/>
  <c r="M77" i="19"/>
  <c r="K77" i="19"/>
  <c r="J76" i="19"/>
  <c r="K76" i="19"/>
  <c r="J75" i="19"/>
  <c r="K75" i="19"/>
  <c r="J74" i="19"/>
  <c r="K74" i="19"/>
  <c r="J73" i="19"/>
  <c r="J71" i="19"/>
  <c r="J72" i="19"/>
  <c r="K73" i="19"/>
  <c r="K72" i="19"/>
  <c r="K71" i="19"/>
  <c r="J70" i="19"/>
  <c r="K70" i="19"/>
  <c r="K147" i="19"/>
  <c r="J147" i="19"/>
  <c r="I147" i="19"/>
  <c r="H147" i="19"/>
  <c r="G147" i="19"/>
  <c r="F147" i="19"/>
  <c r="K146" i="19"/>
  <c r="J146" i="19"/>
  <c r="I146" i="19"/>
  <c r="H146" i="19"/>
  <c r="G146" i="19"/>
  <c r="F146" i="19"/>
  <c r="I145" i="19"/>
  <c r="H145" i="19"/>
  <c r="G145" i="19"/>
  <c r="F145" i="19"/>
  <c r="I144" i="19"/>
  <c r="H144" i="19"/>
  <c r="G144" i="19"/>
  <c r="F144" i="19"/>
  <c r="I143" i="19"/>
  <c r="H143" i="19"/>
  <c r="G143" i="19"/>
  <c r="F143" i="19"/>
  <c r="I142" i="19"/>
  <c r="H142" i="19"/>
  <c r="G142" i="19"/>
  <c r="F142" i="19"/>
  <c r="I141" i="19"/>
  <c r="H141" i="19"/>
  <c r="G141" i="19"/>
  <c r="F141" i="19"/>
  <c r="I140" i="19"/>
  <c r="H140" i="19"/>
  <c r="G140" i="19"/>
  <c r="F140" i="19"/>
  <c r="I139" i="19"/>
  <c r="H139" i="19"/>
  <c r="G139" i="19"/>
  <c r="F139" i="19"/>
  <c r="I138" i="19"/>
  <c r="H138" i="19"/>
  <c r="G138" i="19"/>
  <c r="F138" i="19"/>
  <c r="I137" i="19"/>
  <c r="H137" i="19"/>
  <c r="G137" i="19"/>
  <c r="F137" i="19"/>
  <c r="I136" i="19"/>
  <c r="H136" i="19"/>
  <c r="G136" i="19"/>
  <c r="F136" i="19"/>
  <c r="I135" i="19"/>
  <c r="H135" i="19"/>
  <c r="G135" i="19"/>
  <c r="F135" i="19"/>
  <c r="I134" i="19"/>
  <c r="H134" i="19"/>
  <c r="G134" i="19"/>
  <c r="F134" i="19"/>
  <c r="I133" i="19"/>
  <c r="H133" i="19"/>
  <c r="G133" i="19"/>
  <c r="F133" i="19"/>
  <c r="I132" i="19"/>
  <c r="H132" i="19"/>
  <c r="G132" i="19"/>
  <c r="F132" i="19"/>
  <c r="I131" i="19"/>
  <c r="H131" i="19"/>
  <c r="G131" i="19"/>
  <c r="F131" i="19"/>
  <c r="I130" i="19"/>
  <c r="H130" i="19"/>
  <c r="G130" i="19"/>
  <c r="F130" i="19"/>
  <c r="I129" i="19"/>
  <c r="H129" i="19"/>
  <c r="G129" i="19"/>
  <c r="F129" i="19"/>
  <c r="I128" i="19"/>
  <c r="H128" i="19"/>
  <c r="G128" i="19"/>
  <c r="F128" i="19"/>
  <c r="I127" i="19"/>
  <c r="H127" i="19"/>
  <c r="G127" i="19"/>
  <c r="F127" i="19"/>
  <c r="I126" i="19"/>
  <c r="H126" i="19"/>
  <c r="G126" i="19"/>
  <c r="F126" i="19"/>
  <c r="I125" i="19"/>
  <c r="H125" i="19"/>
  <c r="G125" i="19"/>
  <c r="F125" i="19"/>
  <c r="I124" i="19"/>
  <c r="H124" i="19"/>
  <c r="G124" i="19"/>
  <c r="F124" i="19"/>
  <c r="I123" i="19"/>
  <c r="H123" i="19"/>
  <c r="G123" i="19"/>
  <c r="F123" i="19"/>
  <c r="I122" i="19"/>
  <c r="H122" i="19"/>
  <c r="G122" i="19"/>
  <c r="F122" i="19"/>
  <c r="I121" i="19"/>
  <c r="H121" i="19"/>
  <c r="G121" i="19"/>
  <c r="F121" i="19"/>
  <c r="I120" i="19"/>
  <c r="H120" i="19"/>
  <c r="G120" i="19"/>
  <c r="F120" i="19"/>
  <c r="I119" i="19"/>
  <c r="H119" i="19"/>
  <c r="G119" i="19"/>
  <c r="F119" i="19"/>
  <c r="F153" i="19"/>
  <c r="F158" i="19"/>
  <c r="I118" i="19"/>
  <c r="H118" i="19"/>
  <c r="G118" i="19"/>
  <c r="F118" i="19"/>
  <c r="I117" i="19"/>
  <c r="H117" i="19"/>
  <c r="G117" i="19"/>
  <c r="F117" i="19"/>
  <c r="I116" i="19"/>
  <c r="H116" i="19"/>
  <c r="G116" i="19"/>
  <c r="F116" i="19"/>
  <c r="I115" i="19"/>
  <c r="H115" i="19"/>
  <c r="G115" i="19"/>
  <c r="F115" i="19"/>
  <c r="I114" i="19"/>
  <c r="H114" i="19"/>
  <c r="G114" i="19"/>
  <c r="F114" i="19"/>
  <c r="I113" i="19"/>
  <c r="H113" i="19"/>
  <c r="G113" i="19"/>
  <c r="F113" i="19"/>
  <c r="I112" i="19"/>
  <c r="H112" i="19"/>
  <c r="G112" i="19"/>
  <c r="F112" i="19"/>
  <c r="I111" i="19"/>
  <c r="H111" i="19"/>
  <c r="G111" i="19"/>
  <c r="F111" i="19"/>
  <c r="I110" i="19"/>
  <c r="H110" i="19"/>
  <c r="G110" i="19"/>
  <c r="F110" i="19"/>
  <c r="I109" i="19"/>
  <c r="H109" i="19"/>
  <c r="G109" i="19"/>
  <c r="F109" i="19"/>
  <c r="I108" i="19"/>
  <c r="H108" i="19"/>
  <c r="G108" i="19"/>
  <c r="F108" i="19"/>
  <c r="I107" i="19"/>
  <c r="H107" i="19"/>
  <c r="G107" i="19"/>
  <c r="F107" i="19"/>
  <c r="I106" i="19"/>
  <c r="H106" i="19"/>
  <c r="G106" i="19"/>
  <c r="F106" i="19"/>
  <c r="I105" i="19"/>
  <c r="H105" i="19"/>
  <c r="G105" i="19"/>
  <c r="F105" i="19"/>
  <c r="I104" i="19"/>
  <c r="H104" i="19"/>
  <c r="G104" i="19"/>
  <c r="F104" i="19"/>
  <c r="I103" i="19"/>
  <c r="H103" i="19"/>
  <c r="G103" i="19"/>
  <c r="F103" i="19"/>
  <c r="I102" i="19"/>
  <c r="H102" i="19"/>
  <c r="G102" i="19"/>
  <c r="F102" i="19"/>
  <c r="I101" i="19"/>
  <c r="H101" i="19"/>
  <c r="G101" i="19"/>
  <c r="F101" i="19"/>
  <c r="I100" i="19"/>
  <c r="H100" i="19"/>
  <c r="G100" i="19"/>
  <c r="F100" i="19"/>
  <c r="I99" i="19"/>
  <c r="H99" i="19"/>
  <c r="G99" i="19"/>
  <c r="F99" i="19"/>
  <c r="I98" i="19"/>
  <c r="H98" i="19"/>
  <c r="G98" i="19"/>
  <c r="F98" i="19"/>
  <c r="I97" i="19"/>
  <c r="H97" i="19"/>
  <c r="G97" i="19"/>
  <c r="F97" i="19"/>
  <c r="I96" i="19"/>
  <c r="H96" i="19"/>
  <c r="G96" i="19"/>
  <c r="F96" i="19"/>
  <c r="I95" i="19"/>
  <c r="H95" i="19"/>
  <c r="G95" i="19"/>
  <c r="F95" i="19"/>
  <c r="I94" i="19"/>
  <c r="H94" i="19"/>
  <c r="G94" i="19"/>
  <c r="F94" i="19"/>
  <c r="I93" i="19"/>
  <c r="H93" i="19"/>
  <c r="G93" i="19"/>
  <c r="F93" i="19"/>
  <c r="I92" i="19"/>
  <c r="H92" i="19"/>
  <c r="G92" i="19"/>
  <c r="F92" i="19"/>
  <c r="I91" i="19"/>
  <c r="H91" i="19"/>
  <c r="G91" i="19"/>
  <c r="F91" i="19"/>
  <c r="I90" i="19"/>
  <c r="H90" i="19"/>
  <c r="G90" i="19"/>
  <c r="F90" i="19"/>
  <c r="I89" i="19"/>
  <c r="H89" i="19"/>
  <c r="G89" i="19"/>
  <c r="F89" i="19"/>
  <c r="I88" i="19"/>
  <c r="H88" i="19"/>
  <c r="G88" i="19"/>
  <c r="F88" i="19"/>
  <c r="I87" i="19"/>
  <c r="H87" i="19"/>
  <c r="G87" i="19"/>
  <c r="F87" i="19"/>
  <c r="I86" i="19"/>
  <c r="H86" i="19"/>
  <c r="G86" i="19"/>
  <c r="F86" i="19"/>
  <c r="I85" i="19"/>
  <c r="H85" i="19"/>
  <c r="G85" i="19"/>
  <c r="F85" i="19"/>
  <c r="I84" i="19"/>
  <c r="H84" i="19"/>
  <c r="G84" i="19"/>
  <c r="F84" i="19"/>
  <c r="I83" i="19"/>
  <c r="H83" i="19"/>
  <c r="G83" i="19"/>
  <c r="F83" i="19"/>
  <c r="I82" i="19"/>
  <c r="H82" i="19"/>
  <c r="G82" i="19"/>
  <c r="F82" i="19"/>
  <c r="I81" i="19"/>
  <c r="H81" i="19"/>
  <c r="G81" i="19"/>
  <c r="F81" i="19"/>
  <c r="I80" i="19"/>
  <c r="H80" i="19"/>
  <c r="G80" i="19"/>
  <c r="F80" i="19"/>
  <c r="I79" i="19"/>
  <c r="H79" i="19"/>
  <c r="G79" i="19"/>
  <c r="F79" i="19"/>
  <c r="I78" i="19"/>
  <c r="H78" i="19"/>
  <c r="G78" i="19"/>
  <c r="F78" i="19"/>
  <c r="I77" i="19"/>
  <c r="H77" i="19"/>
  <c r="G77" i="19"/>
  <c r="F77" i="19"/>
  <c r="I76" i="19"/>
  <c r="H76" i="19"/>
  <c r="G76" i="19"/>
  <c r="F76" i="19"/>
  <c r="I75" i="19"/>
  <c r="H75" i="19"/>
  <c r="G75" i="19"/>
  <c r="F75" i="19"/>
  <c r="I74" i="19"/>
  <c r="H74" i="19"/>
  <c r="G74" i="19"/>
  <c r="F74" i="19"/>
  <c r="I73" i="19"/>
  <c r="H73" i="19"/>
  <c r="G73" i="19"/>
  <c r="F73" i="19"/>
  <c r="I72" i="19"/>
  <c r="H72" i="19"/>
  <c r="G72" i="19"/>
  <c r="F72" i="19"/>
  <c r="I71" i="19"/>
  <c r="H71" i="19"/>
  <c r="G71" i="19"/>
  <c r="F71" i="19"/>
  <c r="F152" i="19"/>
  <c r="I70" i="19"/>
  <c r="I154" i="19"/>
  <c r="H70" i="19"/>
  <c r="G70" i="19"/>
  <c r="F70" i="19"/>
  <c r="J69" i="19"/>
  <c r="H69" i="19"/>
  <c r="G69" i="19"/>
  <c r="F69" i="19"/>
  <c r="J68" i="19"/>
  <c r="H68" i="19"/>
  <c r="G68" i="19"/>
  <c r="F68" i="19"/>
  <c r="J67" i="19"/>
  <c r="H67" i="19"/>
  <c r="G67" i="19"/>
  <c r="F67" i="19"/>
  <c r="J66" i="19"/>
  <c r="H66" i="19"/>
  <c r="G66" i="19"/>
  <c r="F66" i="19"/>
  <c r="J65" i="19"/>
  <c r="H65" i="19"/>
  <c r="G65" i="19"/>
  <c r="F65" i="19"/>
  <c r="J64" i="19"/>
  <c r="H64" i="19"/>
  <c r="G64" i="19"/>
  <c r="F64" i="19"/>
  <c r="J63" i="19"/>
  <c r="H63" i="19"/>
  <c r="G63" i="19"/>
  <c r="F63" i="19"/>
  <c r="J62" i="19"/>
  <c r="H62" i="19"/>
  <c r="G62" i="19"/>
  <c r="F62" i="19"/>
  <c r="J61" i="19"/>
  <c r="H61" i="19"/>
  <c r="G61" i="19"/>
  <c r="F61" i="19"/>
  <c r="J60" i="19"/>
  <c r="H60" i="19"/>
  <c r="G60" i="19"/>
  <c r="F60" i="19"/>
  <c r="J59" i="19"/>
  <c r="H59" i="19"/>
  <c r="G59" i="19"/>
  <c r="F59" i="19"/>
  <c r="J58" i="19"/>
  <c r="H58" i="19"/>
  <c r="G58" i="19"/>
  <c r="F58" i="19"/>
  <c r="J57" i="19"/>
  <c r="H57" i="19"/>
  <c r="G57" i="19"/>
  <c r="F57" i="19"/>
  <c r="J56" i="19"/>
  <c r="H56" i="19"/>
  <c r="G56" i="19"/>
  <c r="F56" i="19"/>
  <c r="J55" i="19"/>
  <c r="H55" i="19"/>
  <c r="G55" i="19"/>
  <c r="F55" i="19"/>
  <c r="J54" i="19"/>
  <c r="H54" i="19"/>
  <c r="G54" i="19"/>
  <c r="F54" i="19"/>
  <c r="J53" i="19"/>
  <c r="H53" i="19"/>
  <c r="G53" i="19"/>
  <c r="F53" i="19"/>
  <c r="J52" i="19"/>
  <c r="H52" i="19"/>
  <c r="G52" i="19"/>
  <c r="F52" i="19"/>
  <c r="J51" i="19"/>
  <c r="H51" i="19"/>
  <c r="G51" i="19"/>
  <c r="F51" i="19"/>
  <c r="J50" i="19"/>
  <c r="H50" i="19"/>
  <c r="G50" i="19"/>
  <c r="F50" i="19"/>
  <c r="J49" i="19"/>
  <c r="H49" i="19"/>
  <c r="G49" i="19"/>
  <c r="F49" i="19"/>
  <c r="J48" i="19"/>
  <c r="H48" i="19"/>
  <c r="G48" i="19"/>
  <c r="F48" i="19"/>
  <c r="J47" i="19"/>
  <c r="H47" i="19"/>
  <c r="G47" i="19"/>
  <c r="F47" i="19"/>
  <c r="J46" i="19"/>
  <c r="H46" i="19"/>
  <c r="G46" i="19"/>
  <c r="F46" i="19"/>
  <c r="J45" i="19"/>
  <c r="H45" i="19"/>
  <c r="G45" i="19"/>
  <c r="F45" i="19"/>
  <c r="J44" i="19"/>
  <c r="H44" i="19"/>
  <c r="G44" i="19"/>
  <c r="F44" i="19"/>
  <c r="J43" i="19"/>
  <c r="H43" i="19"/>
  <c r="G43" i="19"/>
  <c r="F43" i="19"/>
  <c r="J42" i="19"/>
  <c r="H42" i="19"/>
  <c r="G42" i="19"/>
  <c r="F42" i="19"/>
  <c r="J41" i="19"/>
  <c r="H41" i="19"/>
  <c r="G41" i="19"/>
  <c r="F41" i="19"/>
  <c r="J40" i="19"/>
  <c r="H40" i="19"/>
  <c r="G40" i="19"/>
  <c r="F40" i="19"/>
  <c r="J39" i="19"/>
  <c r="H39" i="19"/>
  <c r="G39" i="19"/>
  <c r="F39" i="19"/>
  <c r="J38" i="19"/>
  <c r="H38" i="19"/>
  <c r="G38" i="19"/>
  <c r="F38" i="19"/>
  <c r="J37" i="19"/>
  <c r="H37" i="19"/>
  <c r="G37" i="19"/>
  <c r="F37" i="19"/>
  <c r="J36" i="19"/>
  <c r="H36" i="19"/>
  <c r="G36" i="19"/>
  <c r="F36" i="19"/>
  <c r="J35" i="19"/>
  <c r="H35" i="19"/>
  <c r="G35" i="19"/>
  <c r="F35" i="19"/>
  <c r="J34" i="19"/>
  <c r="H34" i="19"/>
  <c r="G34" i="19"/>
  <c r="F34" i="19"/>
  <c r="J33" i="19"/>
  <c r="H33" i="19"/>
  <c r="G33" i="19"/>
  <c r="F33" i="19"/>
  <c r="J32" i="19"/>
  <c r="H32" i="19"/>
  <c r="G32" i="19"/>
  <c r="F32" i="19"/>
  <c r="J31" i="19"/>
  <c r="H31" i="19"/>
  <c r="G31" i="19"/>
  <c r="F31" i="19"/>
  <c r="J30" i="19"/>
  <c r="H30" i="19"/>
  <c r="G30" i="19"/>
  <c r="F30" i="19"/>
  <c r="J29" i="19"/>
  <c r="H29" i="19"/>
  <c r="G29" i="19"/>
  <c r="F29" i="19"/>
  <c r="J28" i="19"/>
  <c r="H28" i="19"/>
  <c r="G28" i="19"/>
  <c r="F28" i="19"/>
  <c r="J27" i="19"/>
  <c r="H27" i="19"/>
  <c r="G27" i="19"/>
  <c r="F27" i="19"/>
  <c r="J26" i="19"/>
  <c r="H26" i="19"/>
  <c r="G26" i="19"/>
  <c r="F26" i="19"/>
  <c r="J25" i="19"/>
  <c r="H25" i="19"/>
  <c r="G25" i="19"/>
  <c r="F25" i="19"/>
  <c r="J24" i="19"/>
  <c r="H24" i="19"/>
  <c r="G24" i="19"/>
  <c r="F24" i="19"/>
  <c r="J23" i="19"/>
  <c r="H23" i="19"/>
  <c r="G23" i="19"/>
  <c r="F23" i="19"/>
  <c r="J22" i="19"/>
  <c r="H22" i="19"/>
  <c r="G22" i="19"/>
  <c r="F22" i="19"/>
  <c r="J21" i="19"/>
  <c r="H21" i="19"/>
  <c r="G21" i="19"/>
  <c r="F21" i="19"/>
  <c r="J20" i="19"/>
  <c r="H20" i="19"/>
  <c r="G20" i="19"/>
  <c r="F20" i="19"/>
  <c r="J19" i="19"/>
  <c r="H19" i="19"/>
  <c r="G19" i="19"/>
  <c r="F19" i="19"/>
  <c r="J18" i="19"/>
  <c r="H18" i="19"/>
  <c r="G18" i="19"/>
  <c r="F18" i="19"/>
  <c r="J17" i="19"/>
  <c r="H17" i="19"/>
  <c r="G17" i="19"/>
  <c r="F17" i="19"/>
  <c r="J16" i="19"/>
  <c r="H16" i="19"/>
  <c r="G16" i="19"/>
  <c r="F16" i="19"/>
  <c r="J15" i="19"/>
  <c r="H15" i="19"/>
  <c r="G15" i="19"/>
  <c r="F15" i="19"/>
  <c r="J14" i="19"/>
  <c r="H14" i="19"/>
  <c r="G14" i="19"/>
  <c r="F14" i="19"/>
  <c r="J13" i="19"/>
  <c r="H13" i="19"/>
  <c r="G13" i="19"/>
  <c r="F13" i="19"/>
  <c r="J12" i="19"/>
  <c r="H12" i="19"/>
  <c r="G12" i="19"/>
  <c r="F12" i="19"/>
  <c r="J11" i="19"/>
  <c r="H11" i="19"/>
  <c r="G11" i="19"/>
  <c r="F11" i="19"/>
  <c r="J10" i="19"/>
  <c r="H10" i="19"/>
  <c r="G10" i="19"/>
  <c r="F10" i="19"/>
  <c r="J9" i="19"/>
  <c r="H9" i="19"/>
  <c r="G9" i="19"/>
  <c r="F9" i="19"/>
  <c r="J8" i="19"/>
  <c r="H8" i="19"/>
  <c r="G8" i="19"/>
  <c r="F8" i="19"/>
  <c r="J7" i="19"/>
  <c r="H7" i="19"/>
  <c r="G7" i="19"/>
  <c r="F7" i="19"/>
  <c r="J6" i="19"/>
  <c r="H6" i="19"/>
  <c r="G6" i="19"/>
  <c r="F6" i="19"/>
  <c r="J5" i="19"/>
  <c r="H5" i="19"/>
  <c r="G5" i="19"/>
  <c r="E147" i="19"/>
  <c r="D147" i="19"/>
  <c r="C147" i="19"/>
  <c r="B147" i="19"/>
  <c r="E146" i="19"/>
  <c r="D146" i="19"/>
  <c r="C146" i="19"/>
  <c r="B146" i="19"/>
  <c r="E145" i="19"/>
  <c r="D145" i="19"/>
  <c r="C145" i="19"/>
  <c r="B145" i="19"/>
  <c r="E144" i="19"/>
  <c r="D144" i="19"/>
  <c r="C144" i="19"/>
  <c r="B144" i="19"/>
  <c r="E143" i="19"/>
  <c r="D143" i="19"/>
  <c r="C143" i="19"/>
  <c r="B143" i="19"/>
  <c r="E142" i="19"/>
  <c r="D142" i="19"/>
  <c r="C142" i="19"/>
  <c r="B142" i="19"/>
  <c r="E141" i="19"/>
  <c r="D141" i="19"/>
  <c r="C141" i="19"/>
  <c r="B141" i="19"/>
  <c r="E140" i="19"/>
  <c r="D140" i="19"/>
  <c r="C140" i="19"/>
  <c r="B140" i="19"/>
  <c r="E139" i="19"/>
  <c r="D139" i="19"/>
  <c r="C139" i="19"/>
  <c r="B139" i="19"/>
  <c r="E138" i="19"/>
  <c r="D138" i="19"/>
  <c r="C138" i="19"/>
  <c r="B138" i="19"/>
  <c r="E137" i="19"/>
  <c r="D137" i="19"/>
  <c r="C137" i="19"/>
  <c r="B137" i="19"/>
  <c r="E136" i="19"/>
  <c r="D136" i="19"/>
  <c r="C136" i="19"/>
  <c r="B136" i="19"/>
  <c r="E135" i="19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E131" i="19"/>
  <c r="D131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B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D116" i="19"/>
  <c r="C116" i="19"/>
  <c r="B116" i="19"/>
  <c r="E115" i="19"/>
  <c r="D115" i="19"/>
  <c r="C115" i="19"/>
  <c r="B115" i="19"/>
  <c r="E114" i="19"/>
  <c r="D114" i="19"/>
  <c r="C114" i="19"/>
  <c r="B114" i="19"/>
  <c r="E113" i="19"/>
  <c r="D113" i="19"/>
  <c r="C113" i="19"/>
  <c r="B113" i="19"/>
  <c r="E112" i="19"/>
  <c r="D112" i="19"/>
  <c r="C112" i="19"/>
  <c r="B112" i="19"/>
  <c r="E111" i="19"/>
  <c r="D111" i="19"/>
  <c r="C111" i="19"/>
  <c r="B111" i="19"/>
  <c r="E110" i="19"/>
  <c r="D110" i="19"/>
  <c r="C110" i="19"/>
  <c r="B110" i="19"/>
  <c r="E109" i="19"/>
  <c r="D109" i="19"/>
  <c r="C109" i="19"/>
  <c r="B109" i="19"/>
  <c r="E108" i="19"/>
  <c r="D108" i="19"/>
  <c r="C108" i="19"/>
  <c r="B108" i="19"/>
  <c r="E107" i="19"/>
  <c r="D107" i="19"/>
  <c r="C107" i="19"/>
  <c r="B107" i="19"/>
  <c r="E106" i="19"/>
  <c r="D106" i="19"/>
  <c r="C106" i="19"/>
  <c r="B106" i="19"/>
  <c r="E105" i="19"/>
  <c r="D105" i="19"/>
  <c r="C105" i="19"/>
  <c r="B105" i="19"/>
  <c r="E104" i="19"/>
  <c r="D104" i="19"/>
  <c r="C104" i="19"/>
  <c r="B104" i="19"/>
  <c r="E103" i="19"/>
  <c r="D103" i="19"/>
  <c r="C103" i="19"/>
  <c r="B103" i="19"/>
  <c r="E102" i="19"/>
  <c r="D102" i="19"/>
  <c r="C102" i="19"/>
  <c r="B102" i="19"/>
  <c r="E101" i="19"/>
  <c r="D101" i="19"/>
  <c r="C101" i="19"/>
  <c r="B101" i="19"/>
  <c r="E100" i="19"/>
  <c r="D100" i="19"/>
  <c r="C100" i="19"/>
  <c r="B100" i="19"/>
  <c r="E99" i="19"/>
  <c r="D99" i="19"/>
  <c r="C99" i="19"/>
  <c r="B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D73" i="19"/>
  <c r="C73" i="19"/>
  <c r="B73" i="19"/>
  <c r="E72" i="19"/>
  <c r="D72" i="19"/>
  <c r="C72" i="19"/>
  <c r="B72" i="19"/>
  <c r="E71" i="19"/>
  <c r="D71" i="19"/>
  <c r="C71" i="19"/>
  <c r="B71" i="19"/>
  <c r="E70" i="19"/>
  <c r="D70" i="19"/>
  <c r="C70" i="19"/>
  <c r="B70" i="19"/>
  <c r="E69" i="19"/>
  <c r="D69" i="19"/>
  <c r="C69" i="19"/>
  <c r="B69" i="19"/>
  <c r="E68" i="19"/>
  <c r="D68" i="19"/>
  <c r="C68" i="19"/>
  <c r="B68" i="19"/>
  <c r="E67" i="19"/>
  <c r="D67" i="19"/>
  <c r="C67" i="19"/>
  <c r="B67" i="19"/>
  <c r="E66" i="19"/>
  <c r="D66" i="19"/>
  <c r="C66" i="19"/>
  <c r="B66" i="19"/>
  <c r="E65" i="19"/>
  <c r="D65" i="19"/>
  <c r="C65" i="19"/>
  <c r="B65" i="19"/>
  <c r="E64" i="19"/>
  <c r="D64" i="19"/>
  <c r="C64" i="19"/>
  <c r="B64" i="19"/>
  <c r="E63" i="19"/>
  <c r="D63" i="19"/>
  <c r="C63" i="19"/>
  <c r="B63" i="19"/>
  <c r="E62" i="19"/>
  <c r="D62" i="19"/>
  <c r="C62" i="19"/>
  <c r="B62" i="19"/>
  <c r="E61" i="19"/>
  <c r="D61" i="19"/>
  <c r="C61" i="19"/>
  <c r="B61" i="19"/>
  <c r="E60" i="19"/>
  <c r="D60" i="19"/>
  <c r="C60" i="19"/>
  <c r="B60" i="19"/>
  <c r="E59" i="19"/>
  <c r="D59" i="19"/>
  <c r="C59" i="19"/>
  <c r="B59" i="19"/>
  <c r="E58" i="19"/>
  <c r="D58" i="19"/>
  <c r="C58" i="19"/>
  <c r="B58" i="19"/>
  <c r="E57" i="19"/>
  <c r="D57" i="19"/>
  <c r="C57" i="19"/>
  <c r="B57" i="19"/>
  <c r="E56" i="19"/>
  <c r="D56" i="19"/>
  <c r="C56" i="19"/>
  <c r="B56" i="19"/>
  <c r="E55" i="19"/>
  <c r="D55" i="19"/>
  <c r="C55" i="19"/>
  <c r="B55" i="19"/>
  <c r="E54" i="19"/>
  <c r="D54" i="19"/>
  <c r="C54" i="19"/>
  <c r="B54" i="19"/>
  <c r="E53" i="19"/>
  <c r="D53" i="19"/>
  <c r="C53" i="19"/>
  <c r="B53" i="19"/>
  <c r="E52" i="19"/>
  <c r="D52" i="19"/>
  <c r="C52" i="19"/>
  <c r="B52" i="19"/>
  <c r="E51" i="19"/>
  <c r="D51" i="19"/>
  <c r="C51" i="19"/>
  <c r="B51" i="19"/>
  <c r="E50" i="19"/>
  <c r="D50" i="19"/>
  <c r="C50" i="19"/>
  <c r="B50" i="19"/>
  <c r="E49" i="19"/>
  <c r="D49" i="19"/>
  <c r="C49" i="19"/>
  <c r="B49" i="19"/>
  <c r="E48" i="19"/>
  <c r="D48" i="19"/>
  <c r="C48" i="19"/>
  <c r="B48" i="19"/>
  <c r="E47" i="19"/>
  <c r="D47" i="19"/>
  <c r="C47" i="19"/>
  <c r="B47" i="19"/>
  <c r="E46" i="19"/>
  <c r="D46" i="19"/>
  <c r="C46" i="19"/>
  <c r="B46" i="19"/>
  <c r="E45" i="19"/>
  <c r="D45" i="19"/>
  <c r="C45" i="19"/>
  <c r="B45" i="19"/>
  <c r="E44" i="19"/>
  <c r="D44" i="19"/>
  <c r="C44" i="19"/>
  <c r="B44" i="19"/>
  <c r="E43" i="19"/>
  <c r="D43" i="19"/>
  <c r="C43" i="19"/>
  <c r="B43" i="19"/>
  <c r="E42" i="19"/>
  <c r="D42" i="19"/>
  <c r="C42" i="19"/>
  <c r="B42" i="19"/>
  <c r="E41" i="19"/>
  <c r="D41" i="19"/>
  <c r="C41" i="19"/>
  <c r="B41" i="19"/>
  <c r="E40" i="19"/>
  <c r="D40" i="19"/>
  <c r="C40" i="19"/>
  <c r="B40" i="19"/>
  <c r="E39" i="19"/>
  <c r="D39" i="19"/>
  <c r="C39" i="19"/>
  <c r="B39" i="19"/>
  <c r="E38" i="19"/>
  <c r="D38" i="19"/>
  <c r="C38" i="19"/>
  <c r="B38" i="19"/>
  <c r="E37" i="19"/>
  <c r="D37" i="19"/>
  <c r="C37" i="19"/>
  <c r="B37" i="19"/>
  <c r="E36" i="19"/>
  <c r="D36" i="19"/>
  <c r="C36" i="19"/>
  <c r="B36" i="19"/>
  <c r="E35" i="19"/>
  <c r="D35" i="19"/>
  <c r="C35" i="19"/>
  <c r="B35" i="19"/>
  <c r="E34" i="19"/>
  <c r="D34" i="19"/>
  <c r="C34" i="19"/>
  <c r="B34" i="19"/>
  <c r="E33" i="19"/>
  <c r="D33" i="19"/>
  <c r="C33" i="19"/>
  <c r="B33" i="19"/>
  <c r="E32" i="19"/>
  <c r="D32" i="19"/>
  <c r="C32" i="19"/>
  <c r="B32" i="19"/>
  <c r="E31" i="19"/>
  <c r="D31" i="19"/>
  <c r="C31" i="19"/>
  <c r="B31" i="19"/>
  <c r="E30" i="19"/>
  <c r="D30" i="19"/>
  <c r="C30" i="19"/>
  <c r="B30" i="19"/>
  <c r="E29" i="19"/>
  <c r="D29" i="19"/>
  <c r="C29" i="19"/>
  <c r="B29" i="19"/>
  <c r="E28" i="19"/>
  <c r="D28" i="19"/>
  <c r="C28" i="19"/>
  <c r="B28" i="19"/>
  <c r="E27" i="19"/>
  <c r="D27" i="19"/>
  <c r="C27" i="19"/>
  <c r="B27" i="19"/>
  <c r="E26" i="19"/>
  <c r="D26" i="19"/>
  <c r="C26" i="19"/>
  <c r="B26" i="19"/>
  <c r="E25" i="19"/>
  <c r="D25" i="19"/>
  <c r="C25" i="19"/>
  <c r="B25" i="19"/>
  <c r="E24" i="19"/>
  <c r="D24" i="19"/>
  <c r="C24" i="19"/>
  <c r="B24" i="19"/>
  <c r="E23" i="19"/>
  <c r="D23" i="19"/>
  <c r="C23" i="19"/>
  <c r="B23" i="19"/>
  <c r="E22" i="19"/>
  <c r="D22" i="19"/>
  <c r="C22" i="19"/>
  <c r="B22" i="19"/>
  <c r="E21" i="19"/>
  <c r="D21" i="19"/>
  <c r="C21" i="19"/>
  <c r="B21" i="19"/>
  <c r="E20" i="19"/>
  <c r="D20" i="19"/>
  <c r="C20" i="19"/>
  <c r="B20" i="19"/>
  <c r="E19" i="19"/>
  <c r="D19" i="19"/>
  <c r="C19" i="19"/>
  <c r="B19" i="19"/>
  <c r="E18" i="19"/>
  <c r="D18" i="19"/>
  <c r="C18" i="19"/>
  <c r="B18" i="19"/>
  <c r="E17" i="19"/>
  <c r="D17" i="19"/>
  <c r="C17" i="19"/>
  <c r="B17" i="19"/>
  <c r="E16" i="19"/>
  <c r="D16" i="19"/>
  <c r="C16" i="19"/>
  <c r="B16" i="19"/>
  <c r="E15" i="19"/>
  <c r="D15" i="19"/>
  <c r="C15" i="19"/>
  <c r="B15" i="19"/>
  <c r="E14" i="19"/>
  <c r="D14" i="19"/>
  <c r="C14" i="19"/>
  <c r="B14" i="19"/>
  <c r="E13" i="19"/>
  <c r="D13" i="19"/>
  <c r="C13" i="19"/>
  <c r="B13" i="19"/>
  <c r="E12" i="19"/>
  <c r="D12" i="19"/>
  <c r="C12" i="19"/>
  <c r="B12" i="19"/>
  <c r="E11" i="19"/>
  <c r="D11" i="19"/>
  <c r="C11" i="19"/>
  <c r="B11" i="19"/>
  <c r="E10" i="19"/>
  <c r="D10" i="19"/>
  <c r="C10" i="19"/>
  <c r="B10" i="19"/>
  <c r="E9" i="19"/>
  <c r="D9" i="19"/>
  <c r="C9" i="19"/>
  <c r="B9" i="19"/>
  <c r="E8" i="19"/>
  <c r="D8" i="19"/>
  <c r="C8" i="19"/>
  <c r="B8" i="19"/>
  <c r="E7" i="19"/>
  <c r="D7" i="19"/>
  <c r="C7" i="19"/>
  <c r="B7" i="19"/>
  <c r="E6" i="19"/>
  <c r="D6" i="19"/>
  <c r="C6" i="19"/>
  <c r="B6" i="19"/>
  <c r="E5" i="19"/>
  <c r="D5" i="19"/>
  <c r="C5" i="19"/>
  <c r="B5" i="19"/>
  <c r="F5" i="19"/>
  <c r="D17" i="8"/>
  <c r="H152" i="19"/>
  <c r="H157" i="19"/>
  <c r="H17" i="8"/>
  <c r="J72" i="22"/>
  <c r="J104" i="22"/>
  <c r="J108" i="22"/>
  <c r="J109" i="22"/>
  <c r="J112" i="22"/>
  <c r="J113" i="22"/>
  <c r="J117" i="22"/>
  <c r="K150" i="22"/>
  <c r="J150" i="22"/>
  <c r="I150" i="22"/>
  <c r="H150" i="22"/>
  <c r="G150" i="22"/>
  <c r="F150" i="22"/>
  <c r="K149" i="22"/>
  <c r="J149" i="22"/>
  <c r="I149" i="22"/>
  <c r="H149" i="22"/>
  <c r="G149" i="22"/>
  <c r="F149" i="22"/>
  <c r="K148" i="22"/>
  <c r="J148" i="22"/>
  <c r="I148" i="22"/>
  <c r="H148" i="22"/>
  <c r="G148" i="22"/>
  <c r="F148" i="22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4" i="22"/>
  <c r="K153" i="22"/>
  <c r="J144" i="22"/>
  <c r="I144" i="22"/>
  <c r="H144" i="22"/>
  <c r="G144" i="22"/>
  <c r="F144" i="22"/>
  <c r="I143" i="22"/>
  <c r="H143" i="22"/>
  <c r="G143" i="22"/>
  <c r="F143" i="22"/>
  <c r="I142" i="22"/>
  <c r="H142" i="22"/>
  <c r="G142" i="22"/>
  <c r="F142" i="22"/>
  <c r="I141" i="22"/>
  <c r="H141" i="22"/>
  <c r="G141" i="22"/>
  <c r="F141" i="22"/>
  <c r="I140" i="22"/>
  <c r="H140" i="22"/>
  <c r="G140" i="22"/>
  <c r="F140" i="22"/>
  <c r="I139" i="22"/>
  <c r="H139" i="22"/>
  <c r="G139" i="22"/>
  <c r="F139" i="22"/>
  <c r="I135" i="22"/>
  <c r="I123" i="22"/>
  <c r="I128" i="22"/>
  <c r="I153" i="22"/>
  <c r="I158" i="22"/>
  <c r="I131" i="22"/>
  <c r="H135" i="22"/>
  <c r="G135" i="22"/>
  <c r="G123" i="22"/>
  <c r="G128" i="22"/>
  <c r="G131" i="22"/>
  <c r="G134" i="22"/>
  <c r="F135" i="22"/>
  <c r="H134" i="22"/>
  <c r="F134" i="22"/>
  <c r="H131" i="22"/>
  <c r="F131" i="22"/>
  <c r="H128" i="22"/>
  <c r="F128" i="22"/>
  <c r="H123" i="22"/>
  <c r="F123" i="22"/>
  <c r="F153" i="22"/>
  <c r="K117" i="22"/>
  <c r="I117" i="22"/>
  <c r="H117" i="22"/>
  <c r="G117" i="22"/>
  <c r="F117" i="22"/>
  <c r="K113" i="22"/>
  <c r="I113" i="22"/>
  <c r="H113" i="22"/>
  <c r="G113" i="22"/>
  <c r="F113" i="22"/>
  <c r="K112" i="22"/>
  <c r="I112" i="22"/>
  <c r="H112" i="22"/>
  <c r="G112" i="22"/>
  <c r="F112" i="22"/>
  <c r="K111" i="22"/>
  <c r="I111" i="22"/>
  <c r="H111" i="22"/>
  <c r="G111" i="22"/>
  <c r="F111" i="22"/>
  <c r="I110" i="22"/>
  <c r="H110" i="22"/>
  <c r="G110" i="22"/>
  <c r="F110" i="22"/>
  <c r="K109" i="22"/>
  <c r="I109" i="22"/>
  <c r="H109" i="22"/>
  <c r="G109" i="22"/>
  <c r="F109" i="22"/>
  <c r="K108" i="22"/>
  <c r="I108" i="22"/>
  <c r="H108" i="22"/>
  <c r="G108" i="22"/>
  <c r="F108" i="22"/>
  <c r="I107" i="22"/>
  <c r="H107" i="22"/>
  <c r="G107" i="22"/>
  <c r="F107" i="22"/>
  <c r="I106" i="22"/>
  <c r="H106" i="22"/>
  <c r="G106" i="22"/>
  <c r="F106" i="22"/>
  <c r="I105" i="22"/>
  <c r="H105" i="22"/>
  <c r="G105" i="22"/>
  <c r="F105" i="22"/>
  <c r="K104" i="22"/>
  <c r="I104" i="22"/>
  <c r="I152" i="22"/>
  <c r="I157" i="22"/>
  <c r="H104" i="22"/>
  <c r="G104" i="22"/>
  <c r="F104" i="22"/>
  <c r="K103" i="22"/>
  <c r="K152" i="22"/>
  <c r="K157" i="22"/>
  <c r="I103" i="22"/>
  <c r="H103" i="22"/>
  <c r="G103" i="22"/>
  <c r="F103" i="22"/>
  <c r="K102" i="22"/>
  <c r="I102" i="22"/>
  <c r="H102" i="22"/>
  <c r="G102" i="22"/>
  <c r="F102" i="22"/>
  <c r="I98" i="22"/>
  <c r="H98" i="22"/>
  <c r="G98" i="22"/>
  <c r="F98" i="22"/>
  <c r="I89" i="22"/>
  <c r="H89" i="22"/>
  <c r="G89" i="22"/>
  <c r="F89" i="22"/>
  <c r="I87" i="22"/>
  <c r="H87" i="22"/>
  <c r="G87" i="22"/>
  <c r="F87" i="22"/>
  <c r="I83" i="22"/>
  <c r="H83" i="22"/>
  <c r="G83" i="22"/>
  <c r="F83" i="22"/>
  <c r="H75" i="22"/>
  <c r="G75" i="22"/>
  <c r="F75" i="22"/>
  <c r="K72" i="22"/>
  <c r="I72" i="22"/>
  <c r="H72" i="22"/>
  <c r="G72" i="22"/>
  <c r="F72" i="22"/>
  <c r="H71" i="22"/>
  <c r="G71" i="22"/>
  <c r="F71" i="22"/>
  <c r="F152" i="22"/>
  <c r="F157" i="22"/>
  <c r="K70" i="22"/>
  <c r="J70" i="22"/>
  <c r="I70" i="22"/>
  <c r="H70" i="22"/>
  <c r="G70" i="22"/>
  <c r="F70" i="22"/>
  <c r="H69" i="22"/>
  <c r="G69" i="22"/>
  <c r="F69" i="22"/>
  <c r="H68" i="22"/>
  <c r="G68" i="22"/>
  <c r="F68" i="22"/>
  <c r="H67" i="22"/>
  <c r="G67" i="22"/>
  <c r="F67" i="22"/>
  <c r="H66" i="22"/>
  <c r="G66" i="22"/>
  <c r="F66" i="22"/>
  <c r="H65" i="22"/>
  <c r="G65" i="22"/>
  <c r="F65" i="22"/>
  <c r="K64" i="22"/>
  <c r="J64" i="22"/>
  <c r="I64" i="22"/>
  <c r="I154" i="22"/>
  <c r="I159" i="22"/>
  <c r="I54" i="22"/>
  <c r="H64" i="22"/>
  <c r="G64" i="22"/>
  <c r="F64" i="22"/>
  <c r="H63" i="22"/>
  <c r="G63" i="22"/>
  <c r="F63" i="22"/>
  <c r="H62" i="22"/>
  <c r="G62" i="22"/>
  <c r="F62" i="22"/>
  <c r="H61" i="22"/>
  <c r="G61" i="22"/>
  <c r="F61" i="22"/>
  <c r="H60" i="22"/>
  <c r="G60" i="22"/>
  <c r="F60" i="22"/>
  <c r="H59" i="22"/>
  <c r="G59" i="22"/>
  <c r="F59" i="22"/>
  <c r="H58" i="22"/>
  <c r="G58" i="22"/>
  <c r="F58" i="22"/>
  <c r="H57" i="22"/>
  <c r="G57" i="22"/>
  <c r="F57" i="22"/>
  <c r="H56" i="22"/>
  <c r="G56" i="22"/>
  <c r="F56" i="22"/>
  <c r="H55" i="22"/>
  <c r="G55" i="22"/>
  <c r="F55" i="22"/>
  <c r="K54" i="22"/>
  <c r="K154" i="22"/>
  <c r="J54" i="22"/>
  <c r="H54" i="22"/>
  <c r="G54" i="22"/>
  <c r="F54" i="22"/>
  <c r="H53" i="22"/>
  <c r="G53" i="22"/>
  <c r="F53" i="22"/>
  <c r="H52" i="22"/>
  <c r="G52" i="22"/>
  <c r="F52" i="22"/>
  <c r="H51" i="22"/>
  <c r="G51" i="22"/>
  <c r="F51" i="22"/>
  <c r="H50" i="22"/>
  <c r="G50" i="22"/>
  <c r="F50" i="22"/>
  <c r="H48" i="22"/>
  <c r="G48" i="22"/>
  <c r="F48" i="22"/>
  <c r="H46" i="22"/>
  <c r="G46" i="22"/>
  <c r="F46" i="22"/>
  <c r="H45" i="22"/>
  <c r="G45" i="22"/>
  <c r="F45" i="22"/>
  <c r="H44" i="22"/>
  <c r="G44" i="22"/>
  <c r="F44" i="22"/>
  <c r="H43" i="22"/>
  <c r="G43" i="22"/>
  <c r="F43" i="22"/>
  <c r="H42" i="22"/>
  <c r="G42" i="22"/>
  <c r="F42" i="22"/>
  <c r="H41" i="22"/>
  <c r="G41" i="22"/>
  <c r="F41" i="22"/>
  <c r="H40" i="22"/>
  <c r="G40" i="22"/>
  <c r="F40" i="22"/>
  <c r="H38" i="22"/>
  <c r="G38" i="22"/>
  <c r="F38" i="22"/>
  <c r="H37" i="22"/>
  <c r="G37" i="22"/>
  <c r="F37" i="22"/>
  <c r="H36" i="22"/>
  <c r="G36" i="22"/>
  <c r="F36" i="22"/>
  <c r="H35" i="22"/>
  <c r="G35" i="22"/>
  <c r="F35" i="22"/>
  <c r="H34" i="22"/>
  <c r="G34" i="22"/>
  <c r="F34" i="22"/>
  <c r="H33" i="22"/>
  <c r="G33" i="22"/>
  <c r="F33" i="22"/>
  <c r="H30" i="22"/>
  <c r="G30" i="22"/>
  <c r="F30" i="22"/>
  <c r="H29" i="22"/>
  <c r="G29" i="22"/>
  <c r="F29" i="22"/>
  <c r="H28" i="22"/>
  <c r="G28" i="22"/>
  <c r="F28" i="22"/>
  <c r="H25" i="22"/>
  <c r="G25" i="22"/>
  <c r="F25" i="22"/>
  <c r="H24" i="22"/>
  <c r="G24" i="22"/>
  <c r="F24" i="22"/>
  <c r="H21" i="22"/>
  <c r="G21" i="22"/>
  <c r="F21" i="22"/>
  <c r="H20" i="22"/>
  <c r="G20" i="22"/>
  <c r="F20" i="22"/>
  <c r="H19" i="22"/>
  <c r="G19" i="22"/>
  <c r="F19" i="22"/>
  <c r="H17" i="22"/>
  <c r="G17" i="22"/>
  <c r="F17" i="22"/>
  <c r="H15" i="22"/>
  <c r="G15" i="22"/>
  <c r="F15" i="22"/>
  <c r="H13" i="22"/>
  <c r="G13" i="22"/>
  <c r="F13" i="22"/>
  <c r="H12" i="22"/>
  <c r="H151" i="22"/>
  <c r="G12" i="22"/>
  <c r="F12" i="22"/>
  <c r="H11" i="22"/>
  <c r="G11" i="22"/>
  <c r="G151" i="22"/>
  <c r="G156" i="22"/>
  <c r="F11" i="22"/>
  <c r="H9" i="22"/>
  <c r="G9" i="22"/>
  <c r="F9" i="22"/>
  <c r="H8" i="22"/>
  <c r="G8" i="22"/>
  <c r="G5" i="22"/>
  <c r="F8" i="22"/>
  <c r="H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B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B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K153" i="21"/>
  <c r="K158" i="21"/>
  <c r="J119" i="21"/>
  <c r="I119" i="21"/>
  <c r="H119" i="21"/>
  <c r="G119" i="21"/>
  <c r="G153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G152" i="21"/>
  <c r="G157" i="21"/>
  <c r="F73" i="21"/>
  <c r="K72" i="21"/>
  <c r="J72" i="21"/>
  <c r="I72" i="21"/>
  <c r="I154" i="21"/>
  <c r="H72" i="21"/>
  <c r="G72" i="21"/>
  <c r="F72" i="21"/>
  <c r="K71" i="21"/>
  <c r="K152" i="21"/>
  <c r="K157" i="21"/>
  <c r="J71" i="21"/>
  <c r="I71" i="21"/>
  <c r="H71" i="21"/>
  <c r="G71" i="21"/>
  <c r="F71" i="21"/>
  <c r="F152" i="21"/>
  <c r="F157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H154" i="21"/>
  <c r="G7" i="21"/>
  <c r="F7" i="21"/>
  <c r="K6" i="21"/>
  <c r="J6" i="21"/>
  <c r="J154" i="21"/>
  <c r="J159" i="21"/>
  <c r="I6" i="21"/>
  <c r="H6" i="21"/>
  <c r="G6" i="21"/>
  <c r="F6" i="21"/>
  <c r="K5" i="21"/>
  <c r="J5" i="21"/>
  <c r="I5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B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B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K147" i="23"/>
  <c r="K146" i="23"/>
  <c r="K144" i="23"/>
  <c r="K153" i="23"/>
  <c r="K158" i="23"/>
  <c r="K117" i="23"/>
  <c r="K113" i="23"/>
  <c r="K112" i="23"/>
  <c r="K111" i="23"/>
  <c r="K109" i="23"/>
  <c r="K108" i="23"/>
  <c r="K104" i="23"/>
  <c r="K154" i="23"/>
  <c r="K159" i="23"/>
  <c r="K103" i="23"/>
  <c r="K102" i="23"/>
  <c r="K72" i="23"/>
  <c r="K152" i="23"/>
  <c r="K157" i="23"/>
  <c r="K70" i="23"/>
  <c r="K64" i="23"/>
  <c r="K54" i="23"/>
  <c r="J147" i="23"/>
  <c r="I147" i="23"/>
  <c r="H147" i="23"/>
  <c r="G147" i="23"/>
  <c r="F147" i="23"/>
  <c r="J146" i="23"/>
  <c r="I146" i="23"/>
  <c r="H146" i="23"/>
  <c r="G146" i="23"/>
  <c r="F146" i="23"/>
  <c r="J144" i="23"/>
  <c r="J153" i="23"/>
  <c r="J158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H135" i="23"/>
  <c r="G135" i="23"/>
  <c r="F135" i="23"/>
  <c r="H134" i="23"/>
  <c r="G134" i="23"/>
  <c r="F134" i="23"/>
  <c r="I131" i="23"/>
  <c r="H131" i="23"/>
  <c r="G131" i="23"/>
  <c r="F131" i="23"/>
  <c r="I128" i="23"/>
  <c r="H128" i="23"/>
  <c r="G128" i="23"/>
  <c r="F128" i="23"/>
  <c r="I123" i="23"/>
  <c r="H123" i="23"/>
  <c r="G123" i="23"/>
  <c r="F123" i="23"/>
  <c r="J117" i="23"/>
  <c r="I117" i="23"/>
  <c r="H117" i="23"/>
  <c r="G117" i="23"/>
  <c r="F117" i="23"/>
  <c r="J113" i="23"/>
  <c r="I113" i="23"/>
  <c r="H113" i="23"/>
  <c r="G113" i="23"/>
  <c r="F113" i="23"/>
  <c r="J112" i="23"/>
  <c r="I112" i="23"/>
  <c r="H112" i="23"/>
  <c r="G112" i="23"/>
  <c r="F112" i="23"/>
  <c r="I111" i="23"/>
  <c r="H111" i="23"/>
  <c r="G111" i="23"/>
  <c r="F111" i="23"/>
  <c r="I110" i="23"/>
  <c r="H110" i="23"/>
  <c r="G110" i="23"/>
  <c r="F110" i="23"/>
  <c r="J109" i="23"/>
  <c r="I109" i="23"/>
  <c r="H109" i="23"/>
  <c r="G109" i="23"/>
  <c r="F109" i="23"/>
  <c r="J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J104" i="23"/>
  <c r="I104" i="23"/>
  <c r="H104" i="23"/>
  <c r="G104" i="23"/>
  <c r="F104" i="23"/>
  <c r="I103" i="23"/>
  <c r="H103" i="23"/>
  <c r="G103" i="23"/>
  <c r="F103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J72" i="23"/>
  <c r="I72" i="23"/>
  <c r="H72" i="23"/>
  <c r="G72" i="23"/>
  <c r="F72" i="23"/>
  <c r="H71" i="23"/>
  <c r="G71" i="23"/>
  <c r="F71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J64" i="23"/>
  <c r="I6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J54" i="23"/>
  <c r="I54" i="23"/>
  <c r="I151" i="23"/>
  <c r="I156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G9" i="23"/>
  <c r="F9" i="23"/>
  <c r="H8" i="23"/>
  <c r="G8" i="23"/>
  <c r="F8" i="23"/>
  <c r="H5" i="23"/>
  <c r="G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B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B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F151" i="23"/>
  <c r="F156" i="23"/>
  <c r="A2" i="9"/>
  <c r="G13" i="5"/>
  <c r="G21" i="5"/>
  <c r="F13" i="5"/>
  <c r="F21" i="5"/>
  <c r="E13" i="5"/>
  <c r="E21" i="5"/>
  <c r="D13" i="5"/>
  <c r="D21" i="5"/>
  <c r="C13" i="5"/>
  <c r="C21" i="5"/>
  <c r="G5" i="5"/>
  <c r="F5" i="5"/>
  <c r="E5" i="5"/>
  <c r="D5" i="5"/>
  <c r="C5" i="5"/>
  <c r="D6" i="5"/>
  <c r="D7" i="5"/>
  <c r="D15" i="5"/>
  <c r="E6" i="5"/>
  <c r="E7" i="5"/>
  <c r="E15" i="5"/>
  <c r="E16" i="5"/>
  <c r="C8" i="5"/>
  <c r="C16" i="5"/>
  <c r="H16" i="5"/>
  <c r="G16" i="5"/>
  <c r="F16" i="5"/>
  <c r="H15" i="5"/>
  <c r="G15" i="5"/>
  <c r="F15" i="5"/>
  <c r="F14" i="5"/>
  <c r="F17" i="5"/>
  <c r="G8" i="5"/>
  <c r="H6" i="5"/>
  <c r="H22" i="5"/>
  <c r="G7" i="5"/>
  <c r="F7" i="5"/>
  <c r="G6" i="5"/>
  <c r="F6" i="5"/>
  <c r="A2" i="5"/>
  <c r="B8" i="5"/>
  <c r="B24" i="5"/>
  <c r="B7" i="5"/>
  <c r="B23" i="5"/>
  <c r="B6" i="5"/>
  <c r="B22" i="5"/>
  <c r="B16" i="5"/>
  <c r="B15" i="5"/>
  <c r="B14" i="5"/>
  <c r="A2" i="8"/>
  <c r="G21" i="4"/>
  <c r="F21" i="4"/>
  <c r="E21" i="4"/>
  <c r="C21" i="4"/>
  <c r="A2" i="4"/>
  <c r="B22" i="4"/>
  <c r="G10" i="10"/>
  <c r="N22" i="10"/>
  <c r="P19" i="6"/>
  <c r="P5" i="6"/>
  <c r="C10" i="10"/>
  <c r="E10" i="10"/>
  <c r="Q10" i="10"/>
  <c r="J114" i="24"/>
  <c r="J110" i="24"/>
  <c r="J44" i="24"/>
  <c r="J40" i="24"/>
  <c r="J37" i="24"/>
  <c r="I41" i="24"/>
  <c r="I52" i="24"/>
  <c r="I57" i="24"/>
  <c r="I59" i="24"/>
  <c r="K116" i="24"/>
  <c r="K107" i="24"/>
  <c r="K101" i="24"/>
  <c r="G39" i="24"/>
  <c r="I22" i="24"/>
  <c r="M80" i="19"/>
  <c r="M25" i="19"/>
  <c r="M26" i="19"/>
  <c r="F77" i="24"/>
  <c r="F125" i="24"/>
  <c r="G119" i="24"/>
  <c r="G121" i="24"/>
  <c r="G124" i="24"/>
  <c r="H27" i="24"/>
  <c r="H47" i="24"/>
  <c r="H97" i="24"/>
  <c r="H99" i="24"/>
  <c r="H121" i="24"/>
  <c r="H124" i="24"/>
  <c r="H145" i="24"/>
  <c r="K41" i="24"/>
  <c r="K40" i="24"/>
  <c r="K36" i="24"/>
  <c r="K9" i="24"/>
  <c r="F6" i="24"/>
  <c r="F49" i="24"/>
  <c r="F120" i="24"/>
  <c r="F122" i="24"/>
  <c r="H14" i="24"/>
  <c r="H79" i="24"/>
  <c r="H90" i="24"/>
  <c r="I81" i="24"/>
  <c r="I93" i="24"/>
  <c r="I122" i="24"/>
  <c r="I125" i="24"/>
  <c r="M97" i="19"/>
  <c r="M141" i="19"/>
  <c r="M10" i="19"/>
  <c r="M32" i="13"/>
  <c r="J135" i="24"/>
  <c r="J131" i="24"/>
  <c r="J93" i="24"/>
  <c r="J91" i="24"/>
  <c r="J56" i="24"/>
  <c r="J28" i="24"/>
  <c r="J24" i="24"/>
  <c r="I33" i="24"/>
  <c r="I37" i="24"/>
  <c r="I39" i="24"/>
  <c r="I71" i="24"/>
  <c r="I76" i="24"/>
  <c r="K129" i="24"/>
  <c r="K127" i="24"/>
  <c r="K126" i="24"/>
  <c r="K88" i="24"/>
  <c r="K85" i="24"/>
  <c r="G79" i="24"/>
  <c r="G90" i="24"/>
  <c r="H115" i="24"/>
  <c r="G94" i="24"/>
  <c r="G145" i="24"/>
  <c r="H81" i="24"/>
  <c r="H93" i="24"/>
  <c r="H94" i="24"/>
  <c r="H119" i="24"/>
  <c r="H127" i="24"/>
  <c r="H136" i="24"/>
  <c r="I95" i="24"/>
  <c r="I119" i="24"/>
  <c r="I120" i="24"/>
  <c r="I129" i="24"/>
  <c r="M79" i="19"/>
  <c r="M121" i="19"/>
  <c r="M136" i="19"/>
  <c r="M18" i="19"/>
  <c r="M34" i="19"/>
  <c r="M50" i="19"/>
  <c r="M16" i="13"/>
  <c r="M81" i="13"/>
  <c r="M120" i="13"/>
  <c r="J139" i="24"/>
  <c r="J137" i="24"/>
  <c r="J101" i="24"/>
  <c r="J99" i="24"/>
  <c r="J67" i="24"/>
  <c r="J65" i="24"/>
  <c r="J63" i="24"/>
  <c r="J48" i="24"/>
  <c r="J45" i="24"/>
  <c r="J32" i="24"/>
  <c r="J15" i="24"/>
  <c r="J13" i="24"/>
  <c r="J12" i="24"/>
  <c r="I29" i="24"/>
  <c r="I45" i="24"/>
  <c r="I51" i="24"/>
  <c r="I66" i="24"/>
  <c r="I11" i="24"/>
  <c r="I14" i="24"/>
  <c r="K134" i="24"/>
  <c r="K121" i="24"/>
  <c r="K118" i="24"/>
  <c r="K93" i="24"/>
  <c r="K80" i="24"/>
  <c r="K78" i="24"/>
  <c r="K77" i="24"/>
  <c r="K61" i="24"/>
  <c r="K58" i="24"/>
  <c r="K20" i="24"/>
  <c r="F81" i="24"/>
  <c r="F82" i="24"/>
  <c r="F92" i="24"/>
  <c r="F93" i="24"/>
  <c r="F101" i="24"/>
  <c r="F118" i="24"/>
  <c r="F130" i="24"/>
  <c r="G27" i="24"/>
  <c r="M6" i="13"/>
  <c r="M77" i="13"/>
  <c r="M86" i="13"/>
  <c r="M114" i="13"/>
  <c r="M138" i="13"/>
  <c r="J141" i="24"/>
  <c r="J140" i="24"/>
  <c r="J133" i="24"/>
  <c r="J125" i="24"/>
  <c r="J116" i="24"/>
  <c r="J102" i="24"/>
  <c r="J95" i="24"/>
  <c r="J87" i="24"/>
  <c r="J69" i="24"/>
  <c r="J68" i="24"/>
  <c r="J60" i="24"/>
  <c r="J41" i="24"/>
  <c r="J33" i="24"/>
  <c r="J25" i="24"/>
  <c r="I48" i="24"/>
  <c r="I28" i="24"/>
  <c r="I36" i="24"/>
  <c r="I56" i="24"/>
  <c r="I65" i="24"/>
  <c r="I75" i="24"/>
  <c r="I5" i="24"/>
  <c r="K138" i="24"/>
  <c r="K130" i="24"/>
  <c r="K122" i="24"/>
  <c r="K110" i="24"/>
  <c r="K97" i="24"/>
  <c r="K89" i="24"/>
  <c r="K81" i="24"/>
  <c r="K73" i="24"/>
  <c r="K62" i="24"/>
  <c r="K53" i="24"/>
  <c r="K45" i="24"/>
  <c r="K37" i="24"/>
  <c r="K29" i="24"/>
  <c r="K22" i="24"/>
  <c r="K11" i="24"/>
  <c r="F14" i="24"/>
  <c r="F32" i="24"/>
  <c r="F85" i="24"/>
  <c r="F91" i="24"/>
  <c r="F95" i="24"/>
  <c r="F100" i="24"/>
  <c r="F129" i="24"/>
  <c r="F136" i="24"/>
  <c r="G6" i="24"/>
  <c r="G26" i="24"/>
  <c r="G49" i="24"/>
  <c r="G77" i="24"/>
  <c r="G81" i="24"/>
  <c r="G92" i="24"/>
  <c r="G96" i="24"/>
  <c r="G101" i="24"/>
  <c r="H92" i="24"/>
  <c r="H96" i="24"/>
  <c r="H101" i="24"/>
  <c r="H122" i="24"/>
  <c r="I145" i="24"/>
  <c r="M99" i="19"/>
  <c r="M115" i="19"/>
  <c r="M125" i="19"/>
  <c r="M133" i="19"/>
  <c r="M145" i="19"/>
  <c r="M14" i="19"/>
  <c r="M22" i="19"/>
  <c r="M30" i="19"/>
  <c r="M38" i="19"/>
  <c r="M56" i="19"/>
  <c r="M66" i="19"/>
  <c r="M81" i="19"/>
  <c r="M85" i="19"/>
  <c r="M137" i="19"/>
  <c r="M8" i="19"/>
  <c r="M12" i="19"/>
  <c r="M16" i="19"/>
  <c r="M20" i="19"/>
  <c r="M32" i="19"/>
  <c r="M36" i="19"/>
  <c r="M40" i="19"/>
  <c r="M44" i="19"/>
  <c r="M48" i="19"/>
  <c r="M68" i="19"/>
  <c r="J142" i="24"/>
  <c r="J138" i="24"/>
  <c r="J134" i="24"/>
  <c r="J130" i="24"/>
  <c r="J126" i="24"/>
  <c r="J122" i="24"/>
  <c r="J118" i="24"/>
  <c r="J111" i="24"/>
  <c r="J105" i="24"/>
  <c r="J100" i="24"/>
  <c r="J96" i="24"/>
  <c r="J92" i="24"/>
  <c r="J88" i="24"/>
  <c r="J84" i="24"/>
  <c r="J80" i="24"/>
  <c r="J76" i="24"/>
  <c r="J71" i="24"/>
  <c r="J66" i="24"/>
  <c r="J61" i="24"/>
  <c r="J57" i="24"/>
  <c r="J52" i="24"/>
  <c r="J51" i="24"/>
  <c r="J47" i="24"/>
  <c r="J43" i="24"/>
  <c r="J39" i="24"/>
  <c r="J35" i="24"/>
  <c r="J31" i="24"/>
  <c r="J27" i="24"/>
  <c r="J23" i="24"/>
  <c r="J19" i="24"/>
  <c r="J14" i="24"/>
  <c r="J9" i="24"/>
  <c r="I20" i="24"/>
  <c r="I26" i="24"/>
  <c r="I30" i="24"/>
  <c r="I34" i="24"/>
  <c r="I38" i="24"/>
  <c r="I42" i="24"/>
  <c r="I46" i="24"/>
  <c r="I53" i="24"/>
  <c r="I58" i="24"/>
  <c r="I62" i="24"/>
  <c r="I67" i="24"/>
  <c r="I73" i="24"/>
  <c r="I77" i="24"/>
  <c r="I8" i="24"/>
  <c r="I12" i="24"/>
  <c r="I16" i="24"/>
  <c r="K145" i="24"/>
  <c r="K140" i="24"/>
  <c r="K136" i="24"/>
  <c r="K132" i="24"/>
  <c r="K128" i="24"/>
  <c r="K124" i="24"/>
  <c r="K120" i="24"/>
  <c r="K115" i="24"/>
  <c r="K106" i="24"/>
  <c r="K99" i="24"/>
  <c r="K95" i="24"/>
  <c r="K91" i="24"/>
  <c r="K87" i="24"/>
  <c r="K83" i="24"/>
  <c r="K79" i="24"/>
  <c r="K75" i="24"/>
  <c r="K69" i="24"/>
  <c r="K65" i="24"/>
  <c r="K60" i="24"/>
  <c r="K56" i="24"/>
  <c r="K51" i="24"/>
  <c r="K47" i="24"/>
  <c r="K43" i="24"/>
  <c r="K39" i="24"/>
  <c r="K35" i="24"/>
  <c r="K31" i="24"/>
  <c r="K27" i="24"/>
  <c r="K23" i="24"/>
  <c r="K17" i="24"/>
  <c r="K13" i="24"/>
  <c r="K8" i="24"/>
  <c r="M39" i="13"/>
  <c r="M76" i="13"/>
  <c r="M80" i="13"/>
  <c r="M85" i="13"/>
  <c r="M94" i="13"/>
  <c r="M100" i="13"/>
  <c r="M119" i="13"/>
  <c r="M124" i="13"/>
  <c r="M129" i="13"/>
  <c r="M137" i="13"/>
  <c r="M91" i="13"/>
  <c r="H26" i="9"/>
  <c r="Q5" i="6"/>
  <c r="D5" i="6"/>
  <c r="H24" i="9"/>
  <c r="I16" i="3"/>
  <c r="Q17" i="10"/>
  <c r="Q9" i="11"/>
  <c r="Q23" i="11"/>
  <c r="S22" i="7"/>
  <c r="O17" i="10"/>
  <c r="O9" i="11"/>
  <c r="N17" i="10"/>
  <c r="L5" i="15"/>
  <c r="J143" i="24"/>
  <c r="J73" i="24"/>
  <c r="J36" i="24"/>
  <c r="I61" i="24"/>
  <c r="I7" i="24"/>
  <c r="K84" i="24"/>
  <c r="K76" i="24"/>
  <c r="F96" i="24"/>
  <c r="F115" i="24"/>
  <c r="F138" i="24"/>
  <c r="M123" i="19"/>
  <c r="M131" i="19"/>
  <c r="M52" i="19"/>
  <c r="M62" i="19"/>
  <c r="J5" i="24"/>
  <c r="J89" i="24"/>
  <c r="J11" i="24"/>
  <c r="I25" i="24"/>
  <c r="K5" i="24"/>
  <c r="K100" i="24"/>
  <c r="H21" i="9"/>
  <c r="K25" i="24"/>
  <c r="K24" i="24"/>
  <c r="F97" i="24"/>
  <c r="G130" i="24"/>
  <c r="J20" i="24"/>
  <c r="I24" i="24"/>
  <c r="G99" i="24"/>
  <c r="J77" i="24"/>
  <c r="J75" i="24"/>
  <c r="K142" i="24"/>
  <c r="G95" i="24"/>
  <c r="G127" i="24"/>
  <c r="M129" i="19"/>
  <c r="I151" i="15"/>
  <c r="I156" i="15"/>
  <c r="J81" i="24"/>
  <c r="I19" i="24"/>
  <c r="N7" i="6"/>
  <c r="R7" i="6"/>
  <c r="R5" i="6"/>
  <c r="C6" i="6"/>
  <c r="E5" i="6"/>
  <c r="H21" i="8"/>
  <c r="H24" i="8"/>
  <c r="M10" i="13"/>
  <c r="H131" i="18"/>
  <c r="F131" i="18"/>
  <c r="G23" i="10"/>
  <c r="G20" i="6"/>
  <c r="D21" i="10"/>
  <c r="D21" i="6"/>
  <c r="D7" i="6"/>
  <c r="N6" i="6"/>
  <c r="Q23" i="10"/>
  <c r="S20" i="6"/>
  <c r="S6" i="6"/>
  <c r="Q7" i="11"/>
  <c r="Q21" i="11"/>
  <c r="S19" i="7"/>
  <c r="Q22" i="10"/>
  <c r="S19" i="6"/>
  <c r="P7" i="11"/>
  <c r="R5" i="7"/>
  <c r="R12" i="6"/>
  <c r="G6" i="11"/>
  <c r="G20" i="11"/>
  <c r="G7" i="7"/>
  <c r="G14" i="6"/>
  <c r="O7" i="11"/>
  <c r="O21" i="11"/>
  <c r="Q19" i="7"/>
  <c r="Q12" i="6"/>
  <c r="F13" i="6"/>
  <c r="E8" i="11"/>
  <c r="E6" i="7"/>
  <c r="E13" i="6"/>
  <c r="N23" i="10"/>
  <c r="P20" i="6"/>
  <c r="P6" i="6"/>
  <c r="Q21" i="10"/>
  <c r="S21" i="6"/>
  <c r="S7" i="6"/>
  <c r="Q6" i="11"/>
  <c r="Q20" i="11"/>
  <c r="S21" i="7"/>
  <c r="S14" i="6"/>
  <c r="S15" i="6"/>
  <c r="P8" i="11"/>
  <c r="R6" i="7"/>
  <c r="O6" i="11"/>
  <c r="Q7" i="7"/>
  <c r="Q14" i="6"/>
  <c r="N8" i="11"/>
  <c r="P6" i="7"/>
  <c r="P13" i="6"/>
  <c r="L8" i="11"/>
  <c r="N6" i="7"/>
  <c r="C7" i="11"/>
  <c r="C5" i="7"/>
  <c r="C12" i="6"/>
  <c r="M6" i="11"/>
  <c r="O7" i="7"/>
  <c r="O21" i="6"/>
  <c r="O14" i="6"/>
  <c r="D7" i="11"/>
  <c r="D12" i="6"/>
  <c r="O5" i="6"/>
  <c r="H26" i="8"/>
  <c r="K14" i="24"/>
  <c r="J6" i="24"/>
  <c r="J106" i="24"/>
  <c r="M58" i="19"/>
  <c r="I152" i="16"/>
  <c r="I157" i="16"/>
  <c r="K141" i="24"/>
  <c r="E9" i="9"/>
  <c r="S13" i="6"/>
  <c r="Q7" i="6"/>
  <c r="S14" i="7"/>
  <c r="S13" i="7"/>
  <c r="P14" i="7"/>
  <c r="P15" i="7"/>
  <c r="P12" i="7"/>
  <c r="N13" i="7"/>
  <c r="Q16" i="11"/>
  <c r="J9" i="3"/>
  <c r="H8" i="3"/>
  <c r="H11" i="3"/>
  <c r="D14" i="3"/>
  <c r="D10" i="3"/>
  <c r="D8" i="3"/>
  <c r="H25" i="8"/>
  <c r="M127" i="19"/>
  <c r="I15" i="24"/>
  <c r="K32" i="24"/>
  <c r="H32" i="24"/>
  <c r="J32" i="18"/>
  <c r="H73" i="18"/>
  <c r="I93" i="18"/>
  <c r="I146" i="18"/>
  <c r="K53" i="18"/>
  <c r="K109" i="18"/>
  <c r="J41" i="18"/>
  <c r="H65" i="18"/>
  <c r="H75" i="18"/>
  <c r="G109" i="18"/>
  <c r="F117" i="18"/>
  <c r="H134" i="18"/>
  <c r="F140" i="18"/>
  <c r="G142" i="18"/>
  <c r="G144" i="18"/>
  <c r="J76" i="18"/>
  <c r="J84" i="18"/>
  <c r="H91" i="18"/>
  <c r="H119" i="18"/>
  <c r="K146" i="18"/>
  <c r="K142" i="18"/>
  <c r="G134" i="18"/>
  <c r="F142" i="18"/>
  <c r="F144" i="18"/>
  <c r="H95" i="18"/>
  <c r="H99" i="18"/>
  <c r="E12" i="6"/>
  <c r="H14" i="3"/>
  <c r="H16" i="3"/>
  <c r="M74" i="19"/>
  <c r="J100" i="18"/>
  <c r="J129" i="18"/>
  <c r="F73" i="18"/>
  <c r="G7" i="18"/>
  <c r="G81" i="18"/>
  <c r="H49" i="18"/>
  <c r="H79" i="18"/>
  <c r="H138" i="18"/>
  <c r="I47" i="18"/>
  <c r="I138" i="18"/>
  <c r="K73" i="18"/>
  <c r="K43" i="18"/>
  <c r="H19" i="18"/>
  <c r="G37" i="18"/>
  <c r="G53" i="18"/>
  <c r="I107" i="18"/>
  <c r="F113" i="18"/>
  <c r="F134" i="18"/>
  <c r="I151" i="21"/>
  <c r="I156" i="21"/>
  <c r="K151" i="19"/>
  <c r="K156" i="19"/>
  <c r="J127" i="18"/>
  <c r="F23" i="18"/>
  <c r="G49" i="18"/>
  <c r="H125" i="18"/>
  <c r="I79" i="18"/>
  <c r="K91" i="18"/>
  <c r="K138" i="18"/>
  <c r="H146" i="18"/>
  <c r="K87" i="18"/>
  <c r="K140" i="18"/>
  <c r="I35" i="18"/>
  <c r="J89" i="18"/>
  <c r="I100" i="24"/>
  <c r="F13" i="24"/>
  <c r="J73" i="18"/>
  <c r="J80" i="18"/>
  <c r="J138" i="18"/>
  <c r="F79" i="18"/>
  <c r="F99" i="18"/>
  <c r="F119" i="18"/>
  <c r="G47" i="18"/>
  <c r="G136" i="18"/>
  <c r="I97" i="18"/>
  <c r="I136" i="18"/>
  <c r="K47" i="18"/>
  <c r="G146" i="18"/>
  <c r="K75" i="18"/>
  <c r="K134" i="18"/>
  <c r="G35" i="18"/>
  <c r="I69" i="18"/>
  <c r="F89" i="18"/>
  <c r="J123" i="18"/>
  <c r="J140" i="18"/>
  <c r="C23" i="10"/>
  <c r="C20" i="6"/>
  <c r="F19" i="24"/>
  <c r="G153" i="15"/>
  <c r="G158" i="15"/>
  <c r="J97" i="18"/>
  <c r="F118" i="18"/>
  <c r="H85" i="18"/>
  <c r="H136" i="18"/>
  <c r="K88" i="18"/>
  <c r="K123" i="18"/>
  <c r="I13" i="18"/>
  <c r="I45" i="18"/>
  <c r="G59" i="18"/>
  <c r="G69" i="18"/>
  <c r="G87" i="18"/>
  <c r="J105" i="18"/>
  <c r="I123" i="18"/>
  <c r="I140" i="18"/>
  <c r="J142" i="18"/>
  <c r="J144" i="18"/>
  <c r="K10" i="18"/>
  <c r="I14" i="18"/>
  <c r="H74" i="18"/>
  <c r="K76" i="18"/>
  <c r="K80" i="18"/>
  <c r="F100" i="18"/>
  <c r="I118" i="18"/>
  <c r="I124" i="18"/>
  <c r="D14" i="7"/>
  <c r="J15" i="3"/>
  <c r="K16" i="24"/>
  <c r="I94" i="24"/>
  <c r="I99" i="24"/>
  <c r="O21" i="10"/>
  <c r="Q21" i="6"/>
  <c r="I90" i="24"/>
  <c r="I153" i="15"/>
  <c r="J16" i="18"/>
  <c r="F31" i="18"/>
  <c r="F74" i="18"/>
  <c r="F82" i="18"/>
  <c r="G6" i="18"/>
  <c r="G18" i="18"/>
  <c r="G100" i="18"/>
  <c r="G125" i="18"/>
  <c r="I125" i="18"/>
  <c r="K18" i="18"/>
  <c r="K19" i="18"/>
  <c r="K41" i="18"/>
  <c r="K57" i="18"/>
  <c r="K69" i="18"/>
  <c r="K135" i="18"/>
  <c r="G9" i="18"/>
  <c r="I21" i="18"/>
  <c r="I29" i="18"/>
  <c r="F35" i="18"/>
  <c r="J37" i="18"/>
  <c r="F43" i="18"/>
  <c r="H46" i="18"/>
  <c r="H52" i="18"/>
  <c r="H58" i="18"/>
  <c r="H61" i="18"/>
  <c r="G83" i="18"/>
  <c r="I89" i="18"/>
  <c r="J103" i="18"/>
  <c r="J109" i="18"/>
  <c r="I112" i="18"/>
  <c r="H123" i="18"/>
  <c r="G157" i="16"/>
  <c r="N12" i="6"/>
  <c r="I97" i="24"/>
  <c r="G13" i="24"/>
  <c r="H19" i="24"/>
  <c r="M130" i="19"/>
  <c r="F120" i="18"/>
  <c r="G74" i="18"/>
  <c r="H31" i="18"/>
  <c r="H82" i="18"/>
  <c r="K16" i="18"/>
  <c r="K129" i="18"/>
  <c r="K40" i="18"/>
  <c r="K54" i="18"/>
  <c r="K67" i="18"/>
  <c r="K105" i="18"/>
  <c r="F9" i="18"/>
  <c r="I12" i="18"/>
  <c r="G17" i="18"/>
  <c r="H21" i="18"/>
  <c r="H29" i="18"/>
  <c r="I34" i="18"/>
  <c r="I37" i="18"/>
  <c r="F42" i="18"/>
  <c r="J45" i="18"/>
  <c r="G58" i="18"/>
  <c r="G61" i="18"/>
  <c r="H67" i="18"/>
  <c r="I75" i="18"/>
  <c r="G89" i="18"/>
  <c r="I103" i="18"/>
  <c r="J106" i="18"/>
  <c r="I109" i="18"/>
  <c r="H112" i="18"/>
  <c r="J117" i="18"/>
  <c r="E22" i="10"/>
  <c r="E19" i="6"/>
  <c r="G93" i="24"/>
  <c r="G97" i="24"/>
  <c r="I82" i="24"/>
  <c r="F152" i="20"/>
  <c r="F157" i="20"/>
  <c r="G8" i="18"/>
  <c r="F12" i="18"/>
  <c r="H39" i="18"/>
  <c r="J77" i="18"/>
  <c r="K93" i="18"/>
  <c r="I101" i="18"/>
  <c r="H115" i="18"/>
  <c r="K127" i="18"/>
  <c r="G14" i="18"/>
  <c r="G80" i="18"/>
  <c r="H90" i="18"/>
  <c r="I49" i="18"/>
  <c r="K100" i="18"/>
  <c r="K12" i="18"/>
  <c r="K35" i="18"/>
  <c r="K65" i="18"/>
  <c r="K98" i="18"/>
  <c r="J11" i="18"/>
  <c r="H20" i="18"/>
  <c r="I28" i="18"/>
  <c r="F37" i="18"/>
  <c r="I41" i="18"/>
  <c r="H45" i="18"/>
  <c r="G51" i="18"/>
  <c r="H57" i="18"/>
  <c r="H60" i="18"/>
  <c r="H66" i="18"/>
  <c r="H70" i="18"/>
  <c r="F75" i="18"/>
  <c r="J87" i="18"/>
  <c r="J102" i="18"/>
  <c r="H153" i="16"/>
  <c r="H158" i="16"/>
  <c r="F7" i="18"/>
  <c r="H7" i="18"/>
  <c r="I23" i="18"/>
  <c r="K8" i="18"/>
  <c r="K29" i="18"/>
  <c r="K50" i="18"/>
  <c r="I11" i="18"/>
  <c r="J19" i="18"/>
  <c r="I25" i="18"/>
  <c r="I36" i="18"/>
  <c r="F41" i="18"/>
  <c r="H50" i="18"/>
  <c r="H54" i="18"/>
  <c r="F57" i="18"/>
  <c r="F60" i="18"/>
  <c r="J72" i="18"/>
  <c r="F102" i="18"/>
  <c r="J108" i="18"/>
  <c r="K133" i="18"/>
  <c r="H145" i="18"/>
  <c r="K153" i="16"/>
  <c r="K158" i="16"/>
  <c r="I152" i="20"/>
  <c r="I157" i="20"/>
  <c r="J6" i="18"/>
  <c r="J23" i="18"/>
  <c r="J78" i="18"/>
  <c r="J85" i="18"/>
  <c r="F6" i="18"/>
  <c r="G23" i="18"/>
  <c r="G39" i="18"/>
  <c r="G86" i="18"/>
  <c r="H23" i="18"/>
  <c r="I6" i="18"/>
  <c r="K79" i="18"/>
  <c r="K90" i="18"/>
  <c r="K118" i="18"/>
  <c r="K125" i="18"/>
  <c r="K28" i="18"/>
  <c r="K48" i="18"/>
  <c r="K61" i="18"/>
  <c r="K83" i="18"/>
  <c r="K110" i="18"/>
  <c r="F11" i="18"/>
  <c r="I19" i="18"/>
  <c r="G33" i="18"/>
  <c r="J35" i="18"/>
  <c r="G40" i="18"/>
  <c r="J48" i="18"/>
  <c r="I53" i="18"/>
  <c r="J56" i="18"/>
  <c r="H59" i="18"/>
  <c r="I65" i="18"/>
  <c r="H69" i="18"/>
  <c r="I72" i="18"/>
  <c r="F87" i="18"/>
  <c r="I98" i="18"/>
  <c r="G105" i="18"/>
  <c r="F111" i="18"/>
  <c r="J113" i="18"/>
  <c r="K153" i="14"/>
  <c r="K158" i="14"/>
  <c r="G153" i="14"/>
  <c r="G158" i="14"/>
  <c r="I153" i="14"/>
  <c r="I158" i="14"/>
  <c r="O10" i="10"/>
  <c r="O24" i="10"/>
  <c r="Q22" i="6"/>
  <c r="L21" i="10"/>
  <c r="N21" i="6"/>
  <c r="K67" i="24"/>
  <c r="K49" i="24"/>
  <c r="I47" i="24"/>
  <c r="I85" i="24"/>
  <c r="I88" i="18"/>
  <c r="F94" i="18"/>
  <c r="K122" i="18"/>
  <c r="G152" i="13"/>
  <c r="G157" i="13"/>
  <c r="G153" i="13"/>
  <c r="G158" i="13"/>
  <c r="J154" i="23"/>
  <c r="F18" i="18"/>
  <c r="K20" i="18"/>
  <c r="K58" i="18"/>
  <c r="H9" i="18"/>
  <c r="G24" i="18"/>
  <c r="H30" i="18"/>
  <c r="J38" i="18"/>
  <c r="G48" i="18"/>
  <c r="J58" i="18"/>
  <c r="H129" i="24"/>
  <c r="F137" i="24"/>
  <c r="I136" i="24"/>
  <c r="J5" i="18"/>
  <c r="I22" i="18"/>
  <c r="K92" i="18"/>
  <c r="I151" i="16"/>
  <c r="M74" i="13"/>
  <c r="M79" i="13"/>
  <c r="M84" i="13"/>
  <c r="M93" i="13"/>
  <c r="M99" i="13"/>
  <c r="M118" i="13"/>
  <c r="M136" i="13"/>
  <c r="M88" i="13"/>
  <c r="H22" i="24"/>
  <c r="J152" i="23"/>
  <c r="J157" i="23"/>
  <c r="I152" i="15"/>
  <c r="I157" i="15"/>
  <c r="J88" i="18"/>
  <c r="J126" i="18"/>
  <c r="J133" i="18"/>
  <c r="F16" i="18"/>
  <c r="F47" i="18"/>
  <c r="G96" i="18"/>
  <c r="G124" i="18"/>
  <c r="I7" i="18"/>
  <c r="I73" i="18"/>
  <c r="I91" i="18"/>
  <c r="I96" i="18"/>
  <c r="K39" i="18"/>
  <c r="K137" i="18"/>
  <c r="K147" i="18"/>
  <c r="K11" i="18"/>
  <c r="K24" i="18"/>
  <c r="K37" i="18"/>
  <c r="K46" i="18"/>
  <c r="K72" i="18"/>
  <c r="K104" i="18"/>
  <c r="K112" i="18"/>
  <c r="I8" i="18"/>
  <c r="H11" i="18"/>
  <c r="G19" i="18"/>
  <c r="F21" i="18"/>
  <c r="F29" i="18"/>
  <c r="J30" i="18"/>
  <c r="H34" i="18"/>
  <c r="G36" i="18"/>
  <c r="I38" i="18"/>
  <c r="H41" i="18"/>
  <c r="H43" i="18"/>
  <c r="G45" i="18"/>
  <c r="J46" i="18"/>
  <c r="F51" i="18"/>
  <c r="F53" i="18"/>
  <c r="J54" i="18"/>
  <c r="F58" i="18"/>
  <c r="J59" i="18"/>
  <c r="J61" i="18"/>
  <c r="G65" i="18"/>
  <c r="F69" i="18"/>
  <c r="J70" i="18"/>
  <c r="H72" i="18"/>
  <c r="F83" i="18"/>
  <c r="I87" i="18"/>
  <c r="G98" i="18"/>
  <c r="G103" i="18"/>
  <c r="J104" i="18"/>
  <c r="H106" i="18"/>
  <c r="H108" i="18"/>
  <c r="H110" i="18"/>
  <c r="F112" i="18"/>
  <c r="I113" i="18"/>
  <c r="G123" i="18"/>
  <c r="H135" i="18"/>
  <c r="G143" i="18"/>
  <c r="K66" i="24"/>
  <c r="K57" i="24"/>
  <c r="K52" i="24"/>
  <c r="K48" i="24"/>
  <c r="J151" i="22"/>
  <c r="J156" i="22"/>
  <c r="J7" i="18"/>
  <c r="J18" i="18"/>
  <c r="J145" i="18"/>
  <c r="F14" i="18"/>
  <c r="F80" i="18"/>
  <c r="F127" i="18"/>
  <c r="F137" i="18"/>
  <c r="G22" i="18"/>
  <c r="G95" i="18"/>
  <c r="G101" i="18"/>
  <c r="H80" i="18"/>
  <c r="H86" i="18"/>
  <c r="H126" i="18"/>
  <c r="I18" i="18"/>
  <c r="I78" i="18"/>
  <c r="I95" i="18"/>
  <c r="K21" i="18"/>
  <c r="K36" i="18"/>
  <c r="K45" i="18"/>
  <c r="K103" i="18"/>
  <c r="K139" i="18"/>
  <c r="H8" i="18"/>
  <c r="J12" i="18"/>
  <c r="I20" i="18"/>
  <c r="I24" i="18"/>
  <c r="J28" i="18"/>
  <c r="I30" i="18"/>
  <c r="G34" i="18"/>
  <c r="F36" i="18"/>
  <c r="G38" i="18"/>
  <c r="I46" i="18"/>
  <c r="J50" i="18"/>
  <c r="J52" i="18"/>
  <c r="I54" i="18"/>
  <c r="J57" i="18"/>
  <c r="I59" i="18"/>
  <c r="I61" i="18"/>
  <c r="J66" i="18"/>
  <c r="J68" i="18"/>
  <c r="I70" i="18"/>
  <c r="J75" i="18"/>
  <c r="F98" i="18"/>
  <c r="I104" i="18"/>
  <c r="G106" i="18"/>
  <c r="F108" i="18"/>
  <c r="F110" i="18"/>
  <c r="J111" i="18"/>
  <c r="J139" i="18"/>
  <c r="G158" i="21"/>
  <c r="F154" i="19"/>
  <c r="I152" i="19"/>
  <c r="I157" i="19"/>
  <c r="I153" i="19"/>
  <c r="I158" i="19"/>
  <c r="K22" i="18"/>
  <c r="K6" i="18"/>
  <c r="G147" i="18"/>
  <c r="K34" i="18"/>
  <c r="F8" i="18"/>
  <c r="H12" i="18"/>
  <c r="G20" i="18"/>
  <c r="F24" i="18"/>
  <c r="G28" i="18"/>
  <c r="G30" i="18"/>
  <c r="J40" i="18"/>
  <c r="J42" i="18"/>
  <c r="G46" i="18"/>
  <c r="G50" i="18"/>
  <c r="F52" i="18"/>
  <c r="F54" i="18"/>
  <c r="G66" i="18"/>
  <c r="F70" i="18"/>
  <c r="G104" i="18"/>
  <c r="H139" i="18"/>
  <c r="F154" i="13"/>
  <c r="F22" i="18"/>
  <c r="F78" i="18"/>
  <c r="G88" i="18"/>
  <c r="G126" i="18"/>
  <c r="G133" i="18"/>
  <c r="H124" i="18"/>
  <c r="K84" i="18"/>
  <c r="K17" i="18"/>
  <c r="K33" i="18"/>
  <c r="K42" i="18"/>
  <c r="K52" i="18"/>
  <c r="K60" i="18"/>
  <c r="K68" i="18"/>
  <c r="K89" i="18"/>
  <c r="K108" i="18"/>
  <c r="K128" i="18"/>
  <c r="F20" i="18"/>
  <c r="H40" i="18"/>
  <c r="H42" i="18"/>
  <c r="F50" i="18"/>
  <c r="F66" i="18"/>
  <c r="K50" i="24"/>
  <c r="G137" i="24"/>
  <c r="I79" i="24"/>
  <c r="I151" i="20"/>
  <c r="I156" i="20"/>
  <c r="H152" i="17"/>
  <c r="H157" i="17"/>
  <c r="J152" i="16"/>
  <c r="J157" i="16"/>
  <c r="H77" i="18"/>
  <c r="H81" i="18"/>
  <c r="F84" i="18"/>
  <c r="J86" i="18"/>
  <c r="F88" i="18"/>
  <c r="H93" i="18"/>
  <c r="H97" i="18"/>
  <c r="J118" i="18"/>
  <c r="K153" i="20"/>
  <c r="K158" i="20"/>
  <c r="H24" i="18"/>
  <c r="F28" i="18"/>
  <c r="H36" i="18"/>
  <c r="F38" i="18"/>
  <c r="G42" i="18"/>
  <c r="F48" i="18"/>
  <c r="G60" i="18"/>
  <c r="G108" i="18"/>
  <c r="M76" i="19"/>
  <c r="M84" i="19"/>
  <c r="M88" i="19"/>
  <c r="M92" i="19"/>
  <c r="M96" i="19"/>
  <c r="M100" i="19"/>
  <c r="K154" i="20"/>
  <c r="G151" i="20"/>
  <c r="G156" i="20"/>
  <c r="K153" i="15"/>
  <c r="K158" i="15"/>
  <c r="J120" i="18"/>
  <c r="F153" i="16"/>
  <c r="F158" i="16"/>
  <c r="H127" i="18"/>
  <c r="J136" i="18"/>
  <c r="F138" i="18"/>
  <c r="I152" i="13"/>
  <c r="I157" i="13"/>
  <c r="G154" i="14"/>
  <c r="I154" i="14"/>
  <c r="K154" i="14"/>
  <c r="J152" i="21"/>
  <c r="J157" i="21"/>
  <c r="K28" i="24"/>
  <c r="K19" i="24"/>
  <c r="H152" i="23"/>
  <c r="H157" i="23"/>
  <c r="H152" i="21"/>
  <c r="H157" i="21"/>
  <c r="K151" i="14"/>
  <c r="K156" i="14"/>
  <c r="K152" i="20"/>
  <c r="K157" i="20"/>
  <c r="G153" i="20"/>
  <c r="G158" i="20"/>
  <c r="F154" i="14"/>
  <c r="F159" i="14"/>
  <c r="K151" i="21"/>
  <c r="K156" i="21"/>
  <c r="G153" i="19"/>
  <c r="G158" i="19"/>
  <c r="K151" i="20"/>
  <c r="K156" i="20"/>
  <c r="G152" i="20"/>
  <c r="G157" i="20"/>
  <c r="J157" i="15"/>
  <c r="K151" i="16"/>
  <c r="K156" i="16"/>
  <c r="I153" i="13"/>
  <c r="I158" i="13"/>
  <c r="K74" i="18"/>
  <c r="K30" i="18"/>
  <c r="F39" i="18"/>
  <c r="J49" i="18"/>
  <c r="K71" i="24"/>
  <c r="M17" i="10"/>
  <c r="M9" i="11"/>
  <c r="D8" i="11"/>
  <c r="S7" i="7"/>
  <c r="C9" i="8"/>
  <c r="F24" i="5"/>
  <c r="G15" i="7"/>
  <c r="Q13" i="6"/>
  <c r="Q15" i="6"/>
  <c r="P12" i="6"/>
  <c r="P22" i="10"/>
  <c r="R19" i="6"/>
  <c r="H23" i="10"/>
  <c r="H20" i="6"/>
  <c r="C6" i="11"/>
  <c r="C7" i="7"/>
  <c r="L10" i="10"/>
  <c r="C21" i="10"/>
  <c r="C21" i="6"/>
  <c r="D9" i="8"/>
  <c r="Q6" i="6"/>
  <c r="O23" i="10"/>
  <c r="Q20" i="6"/>
  <c r="M23" i="10"/>
  <c r="O20" i="6"/>
  <c r="F6" i="11"/>
  <c r="F7" i="7"/>
  <c r="C22" i="10"/>
  <c r="C19" i="6"/>
  <c r="C10" i="3"/>
  <c r="C6" i="4"/>
  <c r="C22" i="4"/>
  <c r="C15" i="4"/>
  <c r="N6" i="26"/>
  <c r="N20" i="26"/>
  <c r="O14" i="26"/>
  <c r="D10" i="10"/>
  <c r="F21" i="10"/>
  <c r="F21" i="6"/>
  <c r="I156" i="16"/>
  <c r="E14" i="7"/>
  <c r="D22" i="10"/>
  <c r="D19" i="6"/>
  <c r="D13" i="3"/>
  <c r="D16" i="3"/>
  <c r="H8" i="11"/>
  <c r="H22" i="11"/>
  <c r="H20" i="7"/>
  <c r="D16" i="5"/>
  <c r="N21" i="10"/>
  <c r="P21" i="6"/>
  <c r="L6" i="11"/>
  <c r="L20" i="11"/>
  <c r="N21" i="7"/>
  <c r="L22" i="10"/>
  <c r="N19" i="6"/>
  <c r="F12" i="7"/>
  <c r="H6" i="11"/>
  <c r="H7" i="7"/>
  <c r="D6" i="6"/>
  <c r="G24" i="5"/>
  <c r="G151" i="19"/>
  <c r="G156" i="19"/>
  <c r="M120" i="19"/>
  <c r="I154" i="20"/>
  <c r="I159" i="20"/>
  <c r="C15" i="5"/>
  <c r="J151" i="16"/>
  <c r="J156" i="16"/>
  <c r="G13" i="6"/>
  <c r="F5" i="6"/>
  <c r="N6" i="11"/>
  <c r="P7" i="7"/>
  <c r="P8" i="7"/>
  <c r="H151" i="21"/>
  <c r="H156" i="21"/>
  <c r="M7" i="19"/>
  <c r="G154" i="20"/>
  <c r="F122" i="18"/>
  <c r="I151" i="14"/>
  <c r="I156" i="14"/>
  <c r="J151" i="21"/>
  <c r="J156" i="21"/>
  <c r="M122" i="13"/>
  <c r="H151" i="19"/>
  <c r="H156" i="19"/>
  <c r="H154" i="15"/>
  <c r="C13" i="6"/>
  <c r="P14" i="6"/>
  <c r="C9" i="9"/>
  <c r="P5" i="26"/>
  <c r="D8" i="6"/>
  <c r="D9" i="9"/>
  <c r="K8" i="3"/>
  <c r="H25" i="9"/>
  <c r="G7" i="6"/>
  <c r="F154" i="23"/>
  <c r="M124" i="19"/>
  <c r="J94" i="18"/>
  <c r="H156" i="22"/>
  <c r="F13" i="18"/>
  <c r="H156" i="13"/>
  <c r="K96" i="18"/>
  <c r="F15" i="18"/>
  <c r="G94" i="18"/>
  <c r="I49" i="24"/>
  <c r="H96" i="18"/>
  <c r="F64" i="18"/>
  <c r="H71" i="18"/>
  <c r="H153" i="19"/>
  <c r="H158" i="19"/>
  <c r="G122" i="18"/>
  <c r="F90" i="18"/>
  <c r="J119" i="18"/>
  <c r="S15" i="7"/>
  <c r="L22" i="11"/>
  <c r="N20" i="7"/>
  <c r="Q5" i="7"/>
  <c r="J74" i="24"/>
  <c r="E17" i="10"/>
  <c r="E24" i="10"/>
  <c r="E22" i="6"/>
  <c r="F151" i="20"/>
  <c r="F156" i="20"/>
  <c r="G120" i="24"/>
  <c r="G80" i="24"/>
  <c r="I86" i="24"/>
  <c r="K6" i="24"/>
  <c r="E21" i="10"/>
  <c r="E21" i="6"/>
  <c r="F23" i="5"/>
  <c r="I153" i="23"/>
  <c r="I158" i="23"/>
  <c r="F151" i="19"/>
  <c r="F156" i="19"/>
  <c r="M142" i="19"/>
  <c r="M23" i="19"/>
  <c r="M27" i="19"/>
  <c r="M45" i="19"/>
  <c r="M63" i="19"/>
  <c r="I158" i="20"/>
  <c r="H151" i="17"/>
  <c r="H156" i="17"/>
  <c r="J101" i="18"/>
  <c r="G120" i="18"/>
  <c r="H120" i="18"/>
  <c r="J65" i="18"/>
  <c r="J143" i="18"/>
  <c r="G44" i="18"/>
  <c r="G62" i="18"/>
  <c r="H88" i="18"/>
  <c r="K114" i="18"/>
  <c r="I153" i="16"/>
  <c r="I158" i="16"/>
  <c r="E6" i="6"/>
  <c r="E8" i="6"/>
  <c r="G7" i="11"/>
  <c r="M16" i="11"/>
  <c r="M23" i="11"/>
  <c r="O22" i="7"/>
  <c r="H9" i="3"/>
  <c r="G14" i="3"/>
  <c r="C15" i="3"/>
  <c r="C8" i="3"/>
  <c r="C11" i="3"/>
  <c r="I91" i="24"/>
  <c r="F6" i="4"/>
  <c r="F5" i="26"/>
  <c r="F19" i="26"/>
  <c r="R12" i="26"/>
  <c r="F15" i="4"/>
  <c r="Q6" i="26"/>
  <c r="E16" i="4"/>
  <c r="P7" i="26"/>
  <c r="F154" i="16"/>
  <c r="F159" i="16"/>
  <c r="M7" i="11"/>
  <c r="F22" i="10"/>
  <c r="F19" i="6"/>
  <c r="H151" i="20"/>
  <c r="H156" i="20"/>
  <c r="F96" i="18"/>
  <c r="G154" i="22"/>
  <c r="G159" i="22"/>
  <c r="I44" i="18"/>
  <c r="K55" i="18"/>
  <c r="I15" i="18"/>
  <c r="H84" i="24"/>
  <c r="I26" i="18"/>
  <c r="J114" i="18"/>
  <c r="H153" i="23"/>
  <c r="H158" i="23"/>
  <c r="F71" i="18"/>
  <c r="K151" i="22"/>
  <c r="K156" i="22"/>
  <c r="H78" i="24"/>
  <c r="K119" i="24"/>
  <c r="H120" i="24"/>
  <c r="M78" i="19"/>
  <c r="M5" i="19"/>
  <c r="G29" i="18"/>
  <c r="H152" i="13"/>
  <c r="H157" i="13"/>
  <c r="I115" i="24"/>
  <c r="H20" i="8"/>
  <c r="G22" i="10"/>
  <c r="G19" i="6"/>
  <c r="C17" i="9"/>
  <c r="H151" i="23"/>
  <c r="H156" i="23"/>
  <c r="J154" i="22"/>
  <c r="K64" i="18"/>
  <c r="F62" i="18"/>
  <c r="J107" i="18"/>
  <c r="G71" i="18"/>
  <c r="G13" i="18"/>
  <c r="H6" i="24"/>
  <c r="H6" i="18"/>
  <c r="F10" i="18"/>
  <c r="F10" i="3"/>
  <c r="F11" i="3"/>
  <c r="R12" i="7"/>
  <c r="H88" i="24"/>
  <c r="I9" i="24"/>
  <c r="J153" i="17"/>
  <c r="J158" i="17"/>
  <c r="I114" i="18"/>
  <c r="H62" i="18"/>
  <c r="K121" i="18"/>
  <c r="F125" i="18"/>
  <c r="H133" i="18"/>
  <c r="H13" i="3"/>
  <c r="F7" i="24"/>
  <c r="G72" i="24"/>
  <c r="M22" i="10"/>
  <c r="O19" i="6"/>
  <c r="F153" i="23"/>
  <c r="F158" i="23"/>
  <c r="J64" i="18"/>
  <c r="H13" i="18"/>
  <c r="I62" i="18"/>
  <c r="F55" i="18"/>
  <c r="J15" i="18"/>
  <c r="J26" i="18"/>
  <c r="J55" i="18"/>
  <c r="H17" i="9"/>
  <c r="K159" i="20"/>
  <c r="G107" i="18"/>
  <c r="H76" i="24"/>
  <c r="E14" i="5"/>
  <c r="E17" i="5"/>
  <c r="G153" i="22"/>
  <c r="G158" i="22"/>
  <c r="I81" i="18"/>
  <c r="K66" i="18"/>
  <c r="J60" i="18"/>
  <c r="H27" i="18"/>
  <c r="J91" i="18"/>
  <c r="F115" i="18"/>
  <c r="H117" i="18"/>
  <c r="I131" i="18"/>
  <c r="H82" i="24"/>
  <c r="I133" i="24"/>
  <c r="F16" i="11"/>
  <c r="J74" i="18"/>
  <c r="G154" i="23"/>
  <c r="G159" i="23"/>
  <c r="G17" i="10"/>
  <c r="C17" i="10"/>
  <c r="C9" i="11"/>
  <c r="C23" i="11"/>
  <c r="C22" i="7"/>
  <c r="Q24" i="10"/>
  <c r="S22" i="6"/>
  <c r="I84" i="24"/>
  <c r="K71" i="18"/>
  <c r="F154" i="15"/>
  <c r="F159" i="15"/>
  <c r="I151" i="17"/>
  <c r="C16" i="11"/>
  <c r="M10" i="10"/>
  <c r="M24" i="10"/>
  <c r="O22" i="6"/>
  <c r="H151" i="16"/>
  <c r="H156" i="16"/>
  <c r="K151" i="15"/>
  <c r="K156" i="15"/>
  <c r="H44" i="18"/>
  <c r="I78" i="24"/>
  <c r="J44" i="18"/>
  <c r="K62" i="18"/>
  <c r="K94" i="18"/>
  <c r="F107" i="18"/>
  <c r="I92" i="18"/>
  <c r="J92" i="18"/>
  <c r="G55" i="18"/>
  <c r="J151" i="14"/>
  <c r="J156" i="14"/>
  <c r="J154" i="20"/>
  <c r="I151" i="19"/>
  <c r="I156" i="19"/>
  <c r="G86" i="24"/>
  <c r="M78" i="13"/>
  <c r="P10" i="10"/>
  <c r="F84" i="24"/>
  <c r="J153" i="22"/>
  <c r="J158" i="22"/>
  <c r="M106" i="19"/>
  <c r="M110" i="19"/>
  <c r="M43" i="19"/>
  <c r="M65" i="19"/>
  <c r="E17" i="9"/>
  <c r="F153" i="17"/>
  <c r="F158" i="17"/>
  <c r="G152" i="17"/>
  <c r="G157" i="17"/>
  <c r="J116" i="18"/>
  <c r="G116" i="18"/>
  <c r="H116" i="18"/>
  <c r="K49" i="18"/>
  <c r="K59" i="18"/>
  <c r="K143" i="18"/>
  <c r="K136" i="18"/>
  <c r="R6" i="6"/>
  <c r="H14" i="7"/>
  <c r="D13" i="7"/>
  <c r="L15" i="3"/>
  <c r="L16" i="3"/>
  <c r="G7" i="24"/>
  <c r="H6" i="7"/>
  <c r="C13" i="7"/>
  <c r="D8" i="5"/>
  <c r="J90" i="18"/>
  <c r="K151" i="17"/>
  <c r="K156" i="17"/>
  <c r="F116" i="18"/>
  <c r="H80" i="24"/>
  <c r="H55" i="18"/>
  <c r="H92" i="18"/>
  <c r="K13" i="18"/>
  <c r="M71" i="19"/>
  <c r="F76" i="24"/>
  <c r="H86" i="24"/>
  <c r="F78" i="24"/>
  <c r="D14" i="5"/>
  <c r="D17" i="5"/>
  <c r="D22" i="5"/>
  <c r="K152" i="17"/>
  <c r="K157" i="17"/>
  <c r="J95" i="18"/>
  <c r="G145" i="18"/>
  <c r="F152" i="13"/>
  <c r="F157" i="13"/>
  <c r="F153" i="13"/>
  <c r="F158" i="13"/>
  <c r="H16" i="11"/>
  <c r="K7" i="24"/>
  <c r="H11" i="24"/>
  <c r="J151" i="13"/>
  <c r="J156" i="13"/>
  <c r="H154" i="14"/>
  <c r="H159" i="14"/>
  <c r="K153" i="13"/>
  <c r="K158" i="13"/>
  <c r="K157" i="16"/>
  <c r="I64" i="18"/>
  <c r="I80" i="24"/>
  <c r="F44" i="18"/>
  <c r="G15" i="18"/>
  <c r="K15" i="18"/>
  <c r="G64" i="18"/>
  <c r="J71" i="18"/>
  <c r="E14" i="6"/>
  <c r="E15" i="6"/>
  <c r="M20" i="11"/>
  <c r="O21" i="7"/>
  <c r="F153" i="21"/>
  <c r="F158" i="21"/>
  <c r="M86" i="19"/>
  <c r="M90" i="19"/>
  <c r="M132" i="19"/>
  <c r="M13" i="19"/>
  <c r="M53" i="19"/>
  <c r="M57" i="19"/>
  <c r="I39" i="18"/>
  <c r="M8" i="11"/>
  <c r="M22" i="11"/>
  <c r="O20" i="7"/>
  <c r="D16" i="11"/>
  <c r="F79" i="24"/>
  <c r="I138" i="24"/>
  <c r="S15" i="26"/>
  <c r="C5" i="26"/>
  <c r="J125" i="18"/>
  <c r="I116" i="18"/>
  <c r="H147" i="18"/>
  <c r="F72" i="18"/>
  <c r="F103" i="18"/>
  <c r="J9" i="18"/>
  <c r="F11" i="24"/>
  <c r="H20" i="11"/>
  <c r="H21" i="7"/>
  <c r="I43" i="18"/>
  <c r="H104" i="18"/>
  <c r="J112" i="18"/>
  <c r="I143" i="18"/>
  <c r="H83" i="18"/>
  <c r="K151" i="23"/>
  <c r="K156" i="23"/>
  <c r="F159" i="17"/>
  <c r="M21" i="11"/>
  <c r="O19" i="7"/>
  <c r="O5" i="7"/>
  <c r="O8" i="7"/>
  <c r="G5" i="7"/>
  <c r="G8" i="7"/>
  <c r="G21" i="11"/>
  <c r="G19" i="7"/>
  <c r="D9" i="5"/>
  <c r="D24" i="5"/>
  <c r="H159" i="16"/>
  <c r="G24" i="10"/>
  <c r="G22" i="6"/>
  <c r="N20" i="11"/>
  <c r="P21" i="7"/>
  <c r="N9" i="11"/>
  <c r="M105" i="19"/>
  <c r="M116" i="19"/>
  <c r="M126" i="19"/>
  <c r="M134" i="19"/>
  <c r="I40" i="18"/>
  <c r="M126" i="13"/>
  <c r="M145" i="13"/>
  <c r="G14" i="24"/>
  <c r="G22" i="24"/>
  <c r="G78" i="24"/>
  <c r="G84" i="24"/>
  <c r="M82" i="19"/>
  <c r="M59" i="19"/>
  <c r="M60" i="19"/>
  <c r="M67" i="19"/>
  <c r="G57" i="18"/>
  <c r="G110" i="18"/>
  <c r="F141" i="18"/>
  <c r="L11" i="3"/>
  <c r="D17" i="9"/>
  <c r="J98" i="24"/>
  <c r="J90" i="24"/>
  <c r="J86" i="24"/>
  <c r="J82" i="24"/>
  <c r="J55" i="24"/>
  <c r="J50" i="24"/>
  <c r="K94" i="24"/>
  <c r="F39" i="24"/>
  <c r="F90" i="24"/>
  <c r="H91" i="24"/>
  <c r="I152" i="21"/>
  <c r="I157" i="21"/>
  <c r="M122" i="19"/>
  <c r="M9" i="19"/>
  <c r="M11" i="19"/>
  <c r="M15" i="19"/>
  <c r="M19" i="19"/>
  <c r="M46" i="19"/>
  <c r="M47" i="19"/>
  <c r="H152" i="20"/>
  <c r="H157" i="20"/>
  <c r="H154" i="17"/>
  <c r="I85" i="18"/>
  <c r="K120" i="18"/>
  <c r="M115" i="13"/>
  <c r="M121" i="13"/>
  <c r="H17" i="10"/>
  <c r="F9" i="9"/>
  <c r="J132" i="24"/>
  <c r="J128" i="24"/>
  <c r="J124" i="24"/>
  <c r="J115" i="24"/>
  <c r="J107" i="24"/>
  <c r="J38" i="24"/>
  <c r="J34" i="24"/>
  <c r="J30" i="24"/>
  <c r="J22" i="24"/>
  <c r="J17" i="24"/>
  <c r="J8" i="24"/>
  <c r="I27" i="24"/>
  <c r="I31" i="24"/>
  <c r="I35" i="24"/>
  <c r="I43" i="24"/>
  <c r="I63" i="24"/>
  <c r="F27" i="24"/>
  <c r="F99" i="24"/>
  <c r="G138" i="24"/>
  <c r="H77" i="24"/>
  <c r="H100" i="24"/>
  <c r="F9" i="8"/>
  <c r="O6" i="7"/>
  <c r="C24" i="10"/>
  <c r="C22" i="6"/>
  <c r="G9" i="11"/>
  <c r="G23" i="11"/>
  <c r="G22" i="7"/>
  <c r="N7" i="7"/>
  <c r="O20" i="11"/>
  <c r="Q21" i="7"/>
  <c r="C24" i="5"/>
  <c r="E23" i="5"/>
  <c r="D23" i="5"/>
  <c r="G151" i="23"/>
  <c r="G156" i="23"/>
  <c r="H153" i="21"/>
  <c r="H158" i="21"/>
  <c r="K98" i="24"/>
  <c r="K86" i="24"/>
  <c r="K82" i="24"/>
  <c r="K15" i="24"/>
  <c r="F74" i="24"/>
  <c r="G82" i="24"/>
  <c r="J153" i="21"/>
  <c r="J158" i="21"/>
  <c r="G152" i="22"/>
  <c r="G157" i="22"/>
  <c r="H154" i="19"/>
  <c r="H159" i="19"/>
  <c r="M75" i="19"/>
  <c r="M98" i="19"/>
  <c r="M139" i="19"/>
  <c r="M17" i="19"/>
  <c r="M21" i="19"/>
  <c r="M33" i="19"/>
  <c r="M37" i="19"/>
  <c r="M42" i="19"/>
  <c r="M49" i="19"/>
  <c r="M61" i="19"/>
  <c r="F153" i="20"/>
  <c r="F158" i="20"/>
  <c r="H153" i="20"/>
  <c r="H158" i="20"/>
  <c r="J152" i="17"/>
  <c r="J157" i="17"/>
  <c r="I152" i="17"/>
  <c r="I157" i="17"/>
  <c r="K153" i="17"/>
  <c r="K158" i="17"/>
  <c r="H22" i="18"/>
  <c r="J47" i="18"/>
  <c r="F49" i="18"/>
  <c r="G90" i="18"/>
  <c r="F97" i="18"/>
  <c r="J99" i="18"/>
  <c r="H118" i="18"/>
  <c r="I119" i="18"/>
  <c r="I127" i="18"/>
  <c r="G138" i="18"/>
  <c r="H154" i="13"/>
  <c r="M96" i="13"/>
  <c r="M133" i="13"/>
  <c r="I152" i="23"/>
  <c r="I157" i="23"/>
  <c r="I134" i="24"/>
  <c r="I151" i="22"/>
  <c r="I13" i="24"/>
  <c r="I154" i="23"/>
  <c r="G153" i="23"/>
  <c r="G158" i="23"/>
  <c r="H153" i="22"/>
  <c r="G76" i="24"/>
  <c r="F88" i="24"/>
  <c r="F152" i="23"/>
  <c r="F157" i="23"/>
  <c r="J152" i="22"/>
  <c r="J157" i="22"/>
  <c r="K154" i="19"/>
  <c r="K159" i="19"/>
  <c r="I154" i="17"/>
  <c r="I159" i="17"/>
  <c r="K154" i="17"/>
  <c r="G153" i="17"/>
  <c r="G158" i="17"/>
  <c r="H10" i="18"/>
  <c r="H14" i="18"/>
  <c r="J39" i="18"/>
  <c r="F77" i="18"/>
  <c r="H78" i="18"/>
  <c r="J79" i="18"/>
  <c r="F93" i="18"/>
  <c r="I94" i="18"/>
  <c r="F101" i="18"/>
  <c r="J115" i="18"/>
  <c r="G130" i="18"/>
  <c r="J136" i="24"/>
  <c r="J120" i="24"/>
  <c r="J94" i="24"/>
  <c r="J78" i="24"/>
  <c r="J59" i="24"/>
  <c r="J42" i="24"/>
  <c r="J26" i="24"/>
  <c r="I21" i="24"/>
  <c r="I68" i="24"/>
  <c r="K159" i="22"/>
  <c r="K158" i="22"/>
  <c r="K90" i="24"/>
  <c r="F80" i="24"/>
  <c r="F86" i="24"/>
  <c r="K154" i="13"/>
  <c r="K159" i="13"/>
  <c r="G151" i="16"/>
  <c r="G156" i="16"/>
  <c r="I159" i="14"/>
  <c r="G156" i="14"/>
  <c r="H159" i="15"/>
  <c r="J81" i="18"/>
  <c r="I156" i="22"/>
  <c r="H158" i="22"/>
  <c r="F6" i="26"/>
  <c r="F20" i="26"/>
  <c r="F23" i="4"/>
  <c r="E9" i="11"/>
  <c r="S8" i="6"/>
  <c r="F8" i="4"/>
  <c r="P15" i="6"/>
  <c r="D11" i="3"/>
  <c r="G9" i="5"/>
  <c r="G15" i="3"/>
  <c r="G16" i="3"/>
  <c r="O15" i="26"/>
  <c r="C20" i="11"/>
  <c r="C21" i="7"/>
  <c r="I159" i="21"/>
  <c r="G23" i="5"/>
  <c r="S5" i="7"/>
  <c r="F22" i="11"/>
  <c r="F20" i="7"/>
  <c r="C21" i="11"/>
  <c r="C19" i="7"/>
  <c r="N22" i="11"/>
  <c r="P20" i="7"/>
  <c r="H9" i="11"/>
  <c r="H23" i="11"/>
  <c r="H22" i="7"/>
  <c r="J145" i="24"/>
  <c r="F94" i="24"/>
  <c r="F124" i="24"/>
  <c r="F145" i="24"/>
  <c r="M41" i="19"/>
  <c r="F17" i="8"/>
  <c r="F127" i="24"/>
  <c r="M24" i="19"/>
  <c r="M29" i="19"/>
  <c r="M35" i="19"/>
  <c r="M39" i="19"/>
  <c r="M69" i="19"/>
  <c r="F159" i="20"/>
  <c r="J46" i="24"/>
  <c r="H95" i="24"/>
  <c r="H125" i="24"/>
  <c r="H130" i="24"/>
  <c r="H137" i="24"/>
  <c r="C22" i="5"/>
  <c r="K12" i="24"/>
  <c r="G100" i="24"/>
  <c r="G21" i="7"/>
  <c r="H154" i="23"/>
  <c r="J53" i="18"/>
  <c r="I96" i="24"/>
  <c r="E11" i="3"/>
  <c r="H17" i="5"/>
  <c r="C9" i="4"/>
  <c r="C8" i="26"/>
  <c r="C23" i="4"/>
  <c r="C6" i="26"/>
  <c r="C20" i="26"/>
  <c r="F158" i="22"/>
  <c r="F156" i="14"/>
  <c r="G15" i="6"/>
  <c r="K30" i="24"/>
  <c r="F119" i="24"/>
  <c r="G85" i="24"/>
  <c r="M128" i="19"/>
  <c r="M138" i="19"/>
  <c r="M143" i="19"/>
  <c r="M31" i="19"/>
  <c r="F152" i="16"/>
  <c r="F157" i="16"/>
  <c r="H152" i="14"/>
  <c r="H157" i="14"/>
  <c r="J152" i="14"/>
  <c r="J157" i="14"/>
  <c r="K114" i="24"/>
  <c r="K105" i="24"/>
  <c r="D21" i="26"/>
  <c r="G152" i="23"/>
  <c r="G157" i="23"/>
  <c r="M101" i="19"/>
  <c r="M28" i="19"/>
  <c r="K14" i="18"/>
  <c r="J152" i="13"/>
  <c r="J157" i="13"/>
  <c r="M92" i="13"/>
  <c r="I50" i="24"/>
  <c r="K143" i="24"/>
  <c r="K123" i="24"/>
  <c r="H39" i="24"/>
  <c r="J159" i="16"/>
  <c r="G159" i="14"/>
  <c r="G21" i="18"/>
  <c r="F9" i="24"/>
  <c r="F15" i="24"/>
  <c r="F21" i="24"/>
  <c r="F25" i="24"/>
  <c r="F33" i="24"/>
  <c r="F34" i="24"/>
  <c r="F36" i="24"/>
  <c r="F38" i="24"/>
  <c r="F41" i="24"/>
  <c r="F43" i="24"/>
  <c r="H55" i="24"/>
  <c r="F57" i="24"/>
  <c r="F59" i="24"/>
  <c r="F61" i="24"/>
  <c r="H65" i="24"/>
  <c r="F69" i="24"/>
  <c r="F75" i="24"/>
  <c r="F87" i="24"/>
  <c r="G102" i="24"/>
  <c r="I102" i="24"/>
  <c r="G103" i="24"/>
  <c r="F107" i="24"/>
  <c r="G110" i="24"/>
  <c r="F111" i="24"/>
  <c r="F112" i="24"/>
  <c r="H123" i="24"/>
  <c r="I159" i="19"/>
  <c r="G22" i="11"/>
  <c r="G20" i="7"/>
  <c r="G6" i="7"/>
  <c r="G7" i="26"/>
  <c r="C8" i="2"/>
  <c r="D9" i="4"/>
  <c r="D8" i="26"/>
  <c r="D5" i="26"/>
  <c r="C22" i="11"/>
  <c r="C20" i="7"/>
  <c r="C6" i="7"/>
  <c r="C8" i="7"/>
  <c r="O8" i="6"/>
  <c r="C15" i="6"/>
  <c r="K11" i="3"/>
  <c r="G21" i="26"/>
  <c r="D25" i="5"/>
  <c r="N8" i="6"/>
  <c r="C16" i="3"/>
  <c r="P21" i="26"/>
  <c r="Q22" i="11"/>
  <c r="S20" i="7"/>
  <c r="O22" i="11"/>
  <c r="Q20" i="7"/>
  <c r="Q6" i="7"/>
  <c r="Q8" i="7"/>
  <c r="E21" i="11"/>
  <c r="E19" i="7"/>
  <c r="E5" i="7"/>
  <c r="G5" i="26"/>
  <c r="G19" i="26"/>
  <c r="C6" i="2"/>
  <c r="G22" i="4"/>
  <c r="E7" i="26"/>
  <c r="E24" i="4"/>
  <c r="E6" i="2"/>
  <c r="R5" i="26"/>
  <c r="R19" i="26"/>
  <c r="F22" i="4"/>
  <c r="Q5" i="26"/>
  <c r="P19" i="26"/>
  <c r="D23" i="4"/>
  <c r="O6" i="26"/>
  <c r="O20" i="26"/>
  <c r="S7" i="26"/>
  <c r="S21" i="26"/>
  <c r="F8" i="2"/>
  <c r="S6" i="26"/>
  <c r="S20" i="26"/>
  <c r="F7" i="2"/>
  <c r="H17" i="4"/>
  <c r="S8" i="26"/>
  <c r="S22" i="26"/>
  <c r="F6" i="2"/>
  <c r="F10" i="2"/>
  <c r="S5" i="26"/>
  <c r="S19" i="26"/>
  <c r="S8" i="7"/>
  <c r="C8" i="6"/>
  <c r="G11" i="3"/>
  <c r="O15" i="6"/>
  <c r="C23" i="5"/>
  <c r="C9" i="5"/>
  <c r="P5" i="7"/>
  <c r="N21" i="11"/>
  <c r="P19" i="7"/>
  <c r="E20" i="11"/>
  <c r="E21" i="7"/>
  <c r="E7" i="7"/>
  <c r="E22" i="4"/>
  <c r="E5" i="26"/>
  <c r="E19" i="26"/>
  <c r="N7" i="26"/>
  <c r="C24" i="4"/>
  <c r="C17" i="4"/>
  <c r="N8" i="26"/>
  <c r="R6" i="26"/>
  <c r="R20" i="26"/>
  <c r="E7" i="2"/>
  <c r="O7" i="26"/>
  <c r="O21" i="26"/>
  <c r="D24" i="4"/>
  <c r="D22" i="4"/>
  <c r="D25" i="4"/>
  <c r="D17" i="4"/>
  <c r="O8" i="26"/>
  <c r="O22" i="26"/>
  <c r="O5" i="26"/>
  <c r="O19" i="26"/>
  <c r="D8" i="2"/>
  <c r="H24" i="4"/>
  <c r="H23" i="4"/>
  <c r="H7" i="2"/>
  <c r="H6" i="26"/>
  <c r="H9" i="4"/>
  <c r="H8" i="26"/>
  <c r="D6" i="2"/>
  <c r="D10" i="2"/>
  <c r="F16" i="4"/>
  <c r="Q7" i="26"/>
  <c r="Q21" i="26"/>
  <c r="F17" i="4"/>
  <c r="Q8" i="26"/>
  <c r="C16" i="1"/>
  <c r="F16" i="1"/>
  <c r="G6" i="2"/>
  <c r="E8" i="7"/>
  <c r="H8" i="2"/>
  <c r="C17" i="1"/>
  <c r="F17" i="1"/>
  <c r="C25" i="5"/>
  <c r="F7" i="26"/>
  <c r="F9" i="4"/>
  <c r="F8" i="26"/>
  <c r="F22" i="26"/>
  <c r="F24" i="4"/>
  <c r="H19" i="26"/>
  <c r="F25" i="4"/>
  <c r="D6" i="7"/>
  <c r="D22" i="11"/>
  <c r="D20" i="7"/>
  <c r="J159" i="22"/>
  <c r="G159" i="20"/>
  <c r="C25" i="4"/>
  <c r="K159" i="14"/>
  <c r="G8" i="6"/>
  <c r="K159" i="17"/>
  <c r="Q8" i="6"/>
  <c r="F151" i="22"/>
  <c r="F156" i="22"/>
  <c r="F154" i="22"/>
  <c r="J154" i="19"/>
  <c r="J159" i="19"/>
  <c r="J151" i="19"/>
  <c r="J156" i="19"/>
  <c r="K31" i="18"/>
  <c r="J31" i="18"/>
  <c r="G31" i="18"/>
  <c r="I31" i="18"/>
  <c r="K32" i="18"/>
  <c r="F32" i="18"/>
  <c r="I32" i="18"/>
  <c r="G32" i="18"/>
  <c r="H32" i="18"/>
  <c r="G56" i="18"/>
  <c r="F56" i="18"/>
  <c r="K56" i="18"/>
  <c r="I56" i="18"/>
  <c r="H56" i="18"/>
  <c r="H63" i="18"/>
  <c r="J63" i="18"/>
  <c r="F63" i="18"/>
  <c r="K63" i="18"/>
  <c r="G63" i="18"/>
  <c r="I63" i="18"/>
  <c r="G68" i="18"/>
  <c r="F68" i="18"/>
  <c r="J10" i="24"/>
  <c r="H10" i="24"/>
  <c r="F10" i="24"/>
  <c r="G10" i="24"/>
  <c r="F24" i="24"/>
  <c r="G24" i="24"/>
  <c r="H24" i="24"/>
  <c r="H37" i="24"/>
  <c r="G37" i="24"/>
  <c r="F37" i="24"/>
  <c r="F55" i="24"/>
  <c r="G55" i="24"/>
  <c r="G63" i="24"/>
  <c r="F63" i="24"/>
  <c r="H63" i="24"/>
  <c r="G64" i="24"/>
  <c r="F64" i="24"/>
  <c r="H64" i="24"/>
  <c r="F72" i="24"/>
  <c r="H72" i="24"/>
  <c r="H73" i="24"/>
  <c r="G73" i="24"/>
  <c r="F73" i="24"/>
  <c r="G106" i="24"/>
  <c r="I106" i="24"/>
  <c r="F106" i="24"/>
  <c r="H106" i="24"/>
  <c r="F131" i="24"/>
  <c r="H131" i="24"/>
  <c r="G131" i="24"/>
  <c r="I131" i="24"/>
  <c r="F132" i="24"/>
  <c r="I132" i="24"/>
  <c r="G132" i="24"/>
  <c r="H132" i="24"/>
  <c r="G133" i="24"/>
  <c r="H133" i="24"/>
  <c r="F133" i="24"/>
  <c r="G134" i="24"/>
  <c r="F134" i="24"/>
  <c r="H134" i="24"/>
  <c r="K15" i="3"/>
  <c r="H9" i="9"/>
  <c r="H8" i="5"/>
  <c r="H24" i="5"/>
  <c r="H20" i="9"/>
  <c r="K14" i="3"/>
  <c r="K16" i="3"/>
  <c r="H7" i="5"/>
  <c r="H22" i="9"/>
  <c r="G14" i="5"/>
  <c r="G17" i="9"/>
  <c r="J159" i="20"/>
  <c r="B7" i="26"/>
  <c r="B24" i="4"/>
  <c r="O4" i="26"/>
  <c r="D21" i="4"/>
  <c r="C12" i="26"/>
  <c r="C12" i="7"/>
  <c r="H13" i="26"/>
  <c r="H20" i="26"/>
  <c r="H13" i="7"/>
  <c r="F14" i="7"/>
  <c r="F15" i="7"/>
  <c r="F14" i="26"/>
  <c r="F15" i="26"/>
  <c r="E14" i="26"/>
  <c r="E21" i="26"/>
  <c r="E16" i="11"/>
  <c r="E23" i="11"/>
  <c r="E22" i="7"/>
  <c r="E13" i="26"/>
  <c r="E13" i="7"/>
  <c r="E15" i="7"/>
  <c r="H158" i="17"/>
  <c r="R14" i="26"/>
  <c r="R15" i="26"/>
  <c r="R14" i="7"/>
  <c r="R15" i="7"/>
  <c r="P16" i="11"/>
  <c r="J159" i="23"/>
  <c r="K151" i="13"/>
  <c r="K156" i="13"/>
  <c r="H22" i="4"/>
  <c r="K10" i="24"/>
  <c r="P22" i="11"/>
  <c r="R20" i="7"/>
  <c r="E17" i="4"/>
  <c r="P8" i="26"/>
  <c r="J154" i="13"/>
  <c r="J159" i="13"/>
  <c r="H9" i="24"/>
  <c r="F20" i="11"/>
  <c r="F21" i="7"/>
  <c r="G74" i="24"/>
  <c r="E22" i="11"/>
  <c r="E20" i="7"/>
  <c r="C17" i="8"/>
  <c r="F159" i="19"/>
  <c r="H68" i="18"/>
  <c r="I129" i="18"/>
  <c r="E22" i="5"/>
  <c r="G154" i="21"/>
  <c r="G159" i="21"/>
  <c r="G151" i="21"/>
  <c r="G156" i="21"/>
  <c r="H17" i="18"/>
  <c r="J17" i="18"/>
  <c r="F17" i="18"/>
  <c r="I17" i="18"/>
  <c r="J25" i="18"/>
  <c r="G25" i="18"/>
  <c r="F25" i="18"/>
  <c r="K25" i="18"/>
  <c r="H25" i="18"/>
  <c r="G26" i="18"/>
  <c r="K26" i="18"/>
  <c r="H26" i="18"/>
  <c r="F26" i="18"/>
  <c r="G27" i="18"/>
  <c r="K27" i="18"/>
  <c r="F27" i="18"/>
  <c r="J27" i="18"/>
  <c r="I27" i="18"/>
  <c r="F33" i="18"/>
  <c r="H33" i="18"/>
  <c r="J33" i="18"/>
  <c r="G15" i="24"/>
  <c r="H15" i="24"/>
  <c r="G16" i="24"/>
  <c r="H16" i="24"/>
  <c r="F16" i="24"/>
  <c r="F29" i="24"/>
  <c r="G29" i="24"/>
  <c r="H29" i="24"/>
  <c r="G30" i="24"/>
  <c r="H30" i="24"/>
  <c r="F30" i="24"/>
  <c r="H31" i="24"/>
  <c r="G31" i="24"/>
  <c r="F31" i="24"/>
  <c r="G41" i="24"/>
  <c r="H41" i="24"/>
  <c r="G58" i="24"/>
  <c r="H58" i="24"/>
  <c r="F58" i="24"/>
  <c r="G67" i="24"/>
  <c r="H67" i="24"/>
  <c r="F67" i="24"/>
  <c r="I87" i="24"/>
  <c r="G87" i="24"/>
  <c r="H87" i="24"/>
  <c r="I88" i="24"/>
  <c r="G88" i="24"/>
  <c r="H110" i="24"/>
  <c r="I110" i="24"/>
  <c r="F110" i="24"/>
  <c r="F142" i="24"/>
  <c r="H142" i="24"/>
  <c r="I142" i="24"/>
  <c r="G142" i="24"/>
  <c r="G143" i="24"/>
  <c r="H143" i="24"/>
  <c r="B6" i="26"/>
  <c r="B23" i="4"/>
  <c r="C14" i="7"/>
  <c r="C14" i="26"/>
  <c r="C21" i="26"/>
  <c r="H12" i="26"/>
  <c r="H12" i="7"/>
  <c r="G7" i="4"/>
  <c r="J14" i="3"/>
  <c r="J16" i="3"/>
  <c r="H22" i="8"/>
  <c r="G9" i="8"/>
  <c r="E7" i="4"/>
  <c r="F14" i="3"/>
  <c r="F16" i="3"/>
  <c r="E9" i="8"/>
  <c r="H159" i="13"/>
  <c r="D12" i="26"/>
  <c r="D15" i="26"/>
  <c r="D22" i="26"/>
  <c r="D12" i="7"/>
  <c r="D15" i="7"/>
  <c r="G16" i="4"/>
  <c r="G17" i="8"/>
  <c r="Q13" i="26"/>
  <c r="Q20" i="26"/>
  <c r="Q13" i="7"/>
  <c r="O16" i="11"/>
  <c r="O23" i="11"/>
  <c r="Q22" i="7"/>
  <c r="H7" i="6"/>
  <c r="H8" i="6"/>
  <c r="H21" i="10"/>
  <c r="H21" i="6"/>
  <c r="H10" i="10"/>
  <c r="H24" i="10"/>
  <c r="H22" i="6"/>
  <c r="H154" i="22"/>
  <c r="H159" i="22"/>
  <c r="F159" i="13"/>
  <c r="P21" i="11"/>
  <c r="R19" i="7"/>
  <c r="F23" i="10"/>
  <c r="F20" i="6"/>
  <c r="R8" i="6"/>
  <c r="F10" i="10"/>
  <c r="F9" i="5"/>
  <c r="F22" i="5"/>
  <c r="F25" i="5"/>
  <c r="G154" i="19"/>
  <c r="G159" i="19"/>
  <c r="G152" i="19"/>
  <c r="G157" i="19"/>
  <c r="G151" i="15"/>
  <c r="G156" i="15"/>
  <c r="G154" i="15"/>
  <c r="G159" i="15"/>
  <c r="J67" i="18"/>
  <c r="F67" i="18"/>
  <c r="G67" i="18"/>
  <c r="I68" i="18"/>
  <c r="G111" i="18"/>
  <c r="I111" i="18"/>
  <c r="H111" i="18"/>
  <c r="K111" i="18"/>
  <c r="I128" i="18"/>
  <c r="G128" i="18"/>
  <c r="H128" i="18"/>
  <c r="F128" i="18"/>
  <c r="J128" i="18"/>
  <c r="G129" i="18"/>
  <c r="H129" i="18"/>
  <c r="I130" i="18"/>
  <c r="J130" i="18"/>
  <c r="H130" i="18"/>
  <c r="F130" i="18"/>
  <c r="G141" i="18"/>
  <c r="K141" i="18"/>
  <c r="J141" i="18"/>
  <c r="I141" i="18"/>
  <c r="H141" i="18"/>
  <c r="G79" i="18"/>
  <c r="G119" i="18"/>
  <c r="G153" i="16"/>
  <c r="G158" i="16"/>
  <c r="I151" i="13"/>
  <c r="I156" i="13"/>
  <c r="I154" i="13"/>
  <c r="I159" i="13"/>
  <c r="G154" i="13"/>
  <c r="G159" i="13"/>
  <c r="G151" i="13"/>
  <c r="G156" i="13"/>
  <c r="H7" i="11"/>
  <c r="H22" i="10"/>
  <c r="H19" i="6"/>
  <c r="H12" i="6"/>
  <c r="H15" i="6"/>
  <c r="P21" i="10"/>
  <c r="R21" i="6"/>
  <c r="P17" i="10"/>
  <c r="P9" i="11"/>
  <c r="P23" i="11"/>
  <c r="R22" i="7"/>
  <c r="P6" i="11"/>
  <c r="R14" i="6"/>
  <c r="R15" i="6"/>
  <c r="L23" i="10"/>
  <c r="N20" i="6"/>
  <c r="N13" i="6"/>
  <c r="N15" i="6"/>
  <c r="D17" i="10"/>
  <c r="D14" i="6"/>
  <c r="D15" i="6"/>
  <c r="D6" i="11"/>
  <c r="I8" i="3"/>
  <c r="I11" i="3"/>
  <c r="I158" i="15"/>
  <c r="H159" i="21"/>
  <c r="G154" i="17"/>
  <c r="G159" i="17"/>
  <c r="J153" i="15"/>
  <c r="J158" i="15"/>
  <c r="J151" i="15"/>
  <c r="J156" i="15"/>
  <c r="J151" i="17"/>
  <c r="J156" i="17"/>
  <c r="I9" i="18"/>
  <c r="K9" i="18"/>
  <c r="I10" i="18"/>
  <c r="G10" i="18"/>
  <c r="J51" i="18"/>
  <c r="H51" i="18"/>
  <c r="I51" i="18"/>
  <c r="K51" i="18"/>
  <c r="I52" i="18"/>
  <c r="I106" i="18"/>
  <c r="K106" i="18"/>
  <c r="H107" i="18"/>
  <c r="F12" i="6"/>
  <c r="F15" i="6"/>
  <c r="F7" i="11"/>
  <c r="F17" i="10"/>
  <c r="F9" i="11"/>
  <c r="F23" i="11"/>
  <c r="F22" i="7"/>
  <c r="L7" i="11"/>
  <c r="L17" i="10"/>
  <c r="L9" i="11"/>
  <c r="L23" i="11"/>
  <c r="N22" i="7"/>
  <c r="I156" i="17"/>
  <c r="F159" i="23"/>
  <c r="D21" i="11"/>
  <c r="D19" i="7"/>
  <c r="D5" i="7"/>
  <c r="F154" i="21"/>
  <c r="F159" i="21"/>
  <c r="F151" i="21"/>
  <c r="F156" i="21"/>
  <c r="M73" i="19"/>
  <c r="J152" i="19"/>
  <c r="J157" i="19"/>
  <c r="H154" i="20"/>
  <c r="H159" i="20"/>
  <c r="G102" i="18"/>
  <c r="K102" i="18"/>
  <c r="I102" i="18"/>
  <c r="H102" i="18"/>
  <c r="N10" i="10"/>
  <c r="N24" i="10"/>
  <c r="P22" i="6"/>
  <c r="P7" i="6"/>
  <c r="P8" i="6"/>
  <c r="I153" i="21"/>
  <c r="I158" i="21"/>
  <c r="M114" i="19"/>
  <c r="F151" i="17"/>
  <c r="F156" i="17"/>
  <c r="H151" i="15"/>
  <c r="H156" i="15"/>
  <c r="K154" i="15"/>
  <c r="K159" i="15"/>
  <c r="K152" i="15"/>
  <c r="K157" i="15"/>
  <c r="G16" i="18"/>
  <c r="G85" i="18"/>
  <c r="F85" i="18"/>
  <c r="F114" i="18"/>
  <c r="G114" i="18"/>
  <c r="H114" i="18"/>
  <c r="F143" i="18"/>
  <c r="H143" i="18"/>
  <c r="I154" i="16"/>
  <c r="I159" i="16"/>
  <c r="J151" i="23"/>
  <c r="J156" i="23"/>
  <c r="H85" i="24"/>
  <c r="H152" i="22"/>
  <c r="H157" i="22"/>
  <c r="K154" i="21"/>
  <c r="K159" i="21"/>
  <c r="F157" i="19"/>
  <c r="K153" i="19"/>
  <c r="K158" i="19"/>
  <c r="M119" i="19"/>
  <c r="I110" i="18"/>
  <c r="J110" i="18"/>
  <c r="E15" i="3"/>
  <c r="E16" i="3"/>
  <c r="E8" i="5"/>
  <c r="M26" i="13"/>
  <c r="J153" i="13"/>
  <c r="J158" i="13"/>
  <c r="F152" i="14"/>
  <c r="F157" i="14"/>
  <c r="K74" i="24"/>
  <c r="K34" i="24"/>
  <c r="G47" i="24"/>
  <c r="N14" i="26"/>
  <c r="N15" i="26"/>
  <c r="N22" i="26"/>
  <c r="N14" i="7"/>
  <c r="N15" i="7"/>
  <c r="Q12" i="26"/>
  <c r="Q12" i="7"/>
  <c r="G154" i="16"/>
  <c r="G159" i="16"/>
  <c r="K154" i="16"/>
  <c r="K159" i="16"/>
  <c r="J158" i="16"/>
  <c r="L5" i="13"/>
  <c r="M18" i="13"/>
  <c r="J153" i="14"/>
  <c r="J158" i="14"/>
  <c r="G20" i="24"/>
  <c r="F20" i="24"/>
  <c r="G35" i="24"/>
  <c r="F35" i="24"/>
  <c r="G44" i="24"/>
  <c r="F44" i="24"/>
  <c r="H44" i="24"/>
  <c r="H61" i="24"/>
  <c r="G61" i="24"/>
  <c r="G70" i="24"/>
  <c r="F70" i="24"/>
  <c r="I103" i="24"/>
  <c r="H103" i="24"/>
  <c r="F113" i="24"/>
  <c r="G113" i="24"/>
  <c r="I114" i="24"/>
  <c r="H114" i="24"/>
  <c r="G114" i="24"/>
  <c r="G115" i="24"/>
  <c r="H116" i="24"/>
  <c r="G116" i="24"/>
  <c r="F116" i="24"/>
  <c r="H117" i="24"/>
  <c r="F117" i="24"/>
  <c r="I117" i="24"/>
  <c r="I121" i="24"/>
  <c r="P13" i="26"/>
  <c r="N16" i="11"/>
  <c r="N23" i="11"/>
  <c r="P22" i="7"/>
  <c r="I105" i="24"/>
  <c r="G66" i="24"/>
  <c r="H66" i="24"/>
  <c r="I92" i="24"/>
  <c r="I137" i="24"/>
  <c r="G28" i="24"/>
  <c r="F28" i="24"/>
  <c r="H57" i="24"/>
  <c r="G57" i="24"/>
  <c r="F83" i="24"/>
  <c r="I83" i="24"/>
  <c r="P20" i="26"/>
  <c r="P15" i="26"/>
  <c r="D7" i="7"/>
  <c r="D8" i="7"/>
  <c r="D20" i="11"/>
  <c r="D21" i="7"/>
  <c r="E9" i="4"/>
  <c r="E8" i="26"/>
  <c r="E23" i="4"/>
  <c r="E25" i="4"/>
  <c r="E6" i="26"/>
  <c r="E20" i="26"/>
  <c r="G6" i="26"/>
  <c r="G20" i="26"/>
  <c r="G9" i="4"/>
  <c r="G8" i="26"/>
  <c r="G22" i="26"/>
  <c r="G23" i="4"/>
  <c r="C7" i="2"/>
  <c r="C10" i="2"/>
  <c r="N5" i="7"/>
  <c r="N8" i="7"/>
  <c r="L21" i="11"/>
  <c r="N19" i="7"/>
  <c r="F24" i="10"/>
  <c r="F22" i="6"/>
  <c r="I159" i="15"/>
  <c r="H159" i="17"/>
  <c r="D19" i="26"/>
  <c r="Q19" i="26"/>
  <c r="Q15" i="26"/>
  <c r="Q22" i="26"/>
  <c r="D9" i="11"/>
  <c r="D23" i="11"/>
  <c r="D22" i="7"/>
  <c r="D24" i="10"/>
  <c r="D22" i="6"/>
  <c r="R7" i="7"/>
  <c r="R8" i="7"/>
  <c r="P20" i="11"/>
  <c r="R21" i="7"/>
  <c r="P24" i="10"/>
  <c r="R22" i="6"/>
  <c r="H15" i="26"/>
  <c r="H22" i="26"/>
  <c r="C15" i="7"/>
  <c r="F159" i="22"/>
  <c r="F21" i="26"/>
  <c r="C15" i="1"/>
  <c r="H6" i="2"/>
  <c r="H10" i="2"/>
  <c r="H25" i="4"/>
  <c r="Q15" i="7"/>
  <c r="H15" i="7"/>
  <c r="P22" i="26"/>
  <c r="G22" i="5"/>
  <c r="G25" i="5"/>
  <c r="G17" i="5"/>
  <c r="E24" i="5"/>
  <c r="E25" i="5"/>
  <c r="E9" i="5"/>
  <c r="F21" i="11"/>
  <c r="F19" i="7"/>
  <c r="F5" i="7"/>
  <c r="F8" i="7"/>
  <c r="H21" i="11"/>
  <c r="H19" i="7"/>
  <c r="H5" i="7"/>
  <c r="H8" i="7"/>
  <c r="G17" i="4"/>
  <c r="R8" i="26"/>
  <c r="R22" i="26"/>
  <c r="E8" i="2"/>
  <c r="E10" i="2"/>
  <c r="R7" i="26"/>
  <c r="R21" i="26"/>
  <c r="G24" i="4"/>
  <c r="G8" i="2"/>
  <c r="L24" i="10"/>
  <c r="N22" i="6"/>
  <c r="E15" i="26"/>
  <c r="C19" i="26"/>
  <c r="C15" i="26"/>
  <c r="C22" i="26"/>
  <c r="H23" i="5"/>
  <c r="H25" i="5"/>
  <c r="H9" i="5"/>
  <c r="N21" i="26"/>
  <c r="I159" i="23"/>
  <c r="H159" i="23"/>
  <c r="F15" i="1"/>
  <c r="F18" i="1"/>
  <c r="C18" i="1"/>
  <c r="G7" i="2"/>
  <c r="G10" i="2"/>
  <c r="G25" i="4"/>
  <c r="E22" i="26"/>
</calcChain>
</file>

<file path=xl/sharedStrings.xml><?xml version="1.0" encoding="utf-8"?>
<sst xmlns="http://schemas.openxmlformats.org/spreadsheetml/2006/main" count="10297" uniqueCount="468">
  <si>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</si>
  <si>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</si>
  <si>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</si>
  <si>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</si>
  <si>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</si>
  <si>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</si>
  <si>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</si>
  <si>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</si>
  <si>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</si>
  <si>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</si>
  <si>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</si>
  <si>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</si>
  <si>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</si>
  <si>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</si>
  <si>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</si>
  <si>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</si>
  <si>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</si>
  <si>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</si>
  <si>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</si>
  <si>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</si>
  <si>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</si>
  <si>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</si>
  <si>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</si>
  <si>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</si>
  <si>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</si>
  <si>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</si>
  <si>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</si>
  <si>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</si>
  <si>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</si>
  <si>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</si>
  <si>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</si>
  <si>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</si>
  <si>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</si>
  <si>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</si>
  <si>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</si>
  <si>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</si>
  <si>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</si>
  <si>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</si>
  <si>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</si>
  <si>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</si>
  <si>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</si>
  <si>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</si>
  <si>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</si>
  <si>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</si>
  <si>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</si>
  <si>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</si>
  <si>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</si>
  <si>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</si>
  <si>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</si>
  <si>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</si>
  <si>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</si>
  <si>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</si>
  <si>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</si>
  <si>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</si>
  <si>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</si>
  <si>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</si>
  <si>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</si>
  <si>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</si>
  <si>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</si>
  <si>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</si>
  <si>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</si>
  <si>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</si>
  <si>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</si>
  <si>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</si>
  <si>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</si>
  <si>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</si>
  <si>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</si>
  <si>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</si>
  <si>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</si>
  <si>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</si>
  <si>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</si>
  <si>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</si>
  <si>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</si>
  <si>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</si>
  <si>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</si>
  <si>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</si>
  <si>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Ft. Sam Houston (Brooke Army Medical Center)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</si>
  <si>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</si>
  <si>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</si>
  <si>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</si>
  <si>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</si>
  <si>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</si>
  <si>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</si>
  <si>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</si>
  <si>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</si>
  <si>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</si>
  <si>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</si>
  <si>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</si>
  <si>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</si>
  <si>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</si>
  <si>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</si>
  <si>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</si>
  <si>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</si>
  <si>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</si>
  <si>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</si>
  <si>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</si>
  <si>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</si>
  <si>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</si>
  <si>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</si>
  <si>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</si>
  <si>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</si>
  <si>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</si>
  <si>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</si>
  <si>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</si>
  <si>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</si>
  <si>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</si>
  <si>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</si>
  <si>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</si>
  <si>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</si>
  <si>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</si>
  <si>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NMC Portsmouth (VA)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</si>
  <si>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</si>
  <si>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</si>
  <si>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</si>
  <si>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</si>
  <si>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</si>
  <si>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</si>
  <si>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</si>
  <si>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</si>
  <si>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</si>
  <si>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</si>
  <si>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</si>
  <si>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</si>
  <si>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</si>
  <si>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</si>
  <si>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</si>
  <si>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</si>
  <si>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</si>
  <si>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</si>
  <si>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</si>
  <si>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</si>
  <si>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</si>
  <si>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</si>
  <si>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</si>
  <si>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</si>
  <si>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</si>
  <si>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</si>
  <si>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</si>
  <si>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</si>
  <si>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</si>
  <si>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</si>
  <si>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</si>
  <si>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</si>
  <si>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</si>
  <si>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</si>
  <si>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</si>
  <si>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</si>
  <si>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</si>
  <si>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</si>
  <si>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</si>
  <si>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</si>
  <si>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</si>
  <si>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</si>
  <si>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</si>
  <si>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</si>
  <si>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</si>
  <si>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</si>
  <si>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</si>
  <si>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</si>
  <si>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</si>
  <si>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</si>
  <si>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</si>
  <si>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</si>
  <si>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</si>
  <si>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</si>
  <si>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</si>
  <si>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</si>
  <si>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</si>
  <si>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</si>
  <si>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</si>
  <si>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</si>
  <si>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</si>
  <si>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</si>
  <si>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</si>
  <si>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</si>
  <si>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</si>
  <si>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</si>
  <si>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</si>
  <si>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</si>
  <si>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</si>
  <si>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</si>
  <si>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</si>
  <si>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</si>
  <si>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</si>
  <si>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</si>
  <si>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</si>
  <si>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</si>
  <si>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</si>
  <si>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</si>
  <si>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</si>
  <si>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</si>
  <si>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</si>
  <si>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</si>
  <si>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</si>
  <si>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</si>
  <si>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</si>
  <si>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</si>
  <si>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</si>
  <si>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</si>
  <si>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</si>
  <si>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</si>
  <si>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</si>
  <si>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</si>
  <si>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</si>
  <si>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</si>
  <si>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</si>
  <si>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</si>
  <si>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</si>
  <si>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</si>
  <si>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</si>
  <si>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</si>
  <si>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</si>
  <si>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</si>
  <si>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</si>
  <si>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</si>
  <si>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</si>
  <si>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</si>
  <si>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</si>
  <si>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</si>
  <si>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</si>
  <si>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</si>
  <si>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</si>
  <si>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</si>
  <si>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</si>
  <si>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</si>
  <si>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</si>
  <si>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</si>
  <si>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</si>
  <si>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</si>
  <si>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</si>
  <si>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</si>
  <si>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</si>
  <si>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</si>
  <si>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</si>
  <si>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</si>
  <si>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</si>
  <si>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</si>
  <si>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</si>
  <si>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</si>
  <si>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</si>
  <si>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</si>
  <si>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</si>
  <si>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</si>
  <si>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</si>
  <si>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</si>
  <si>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</si>
  <si>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</si>
  <si>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</si>
  <si>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</si>
  <si>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</si>
  <si>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</si>
  <si>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</si>
  <si>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</si>
  <si>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</si>
  <si>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</si>
  <si>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</si>
  <si>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</si>
  <si>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</si>
  <si>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</si>
  <si>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</si>
  <si>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</si>
  <si>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</si>
  <si>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</si>
  <si>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</si>
  <si>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</si>
  <si>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</si>
  <si>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</si>
  <si>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</si>
  <si>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</si>
  <si>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</si>
  <si>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</si>
  <si>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</si>
  <si>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</si>
  <si>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</si>
  <si>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</si>
  <si>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</si>
  <si>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</si>
  <si>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</si>
  <si>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</si>
  <si>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</si>
  <si>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</si>
  <si>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</si>
  <si>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</si>
  <si>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</si>
  <si>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</si>
  <si>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</si>
  <si>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</si>
  <si>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</si>
  <si>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</si>
  <si>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</si>
  <si>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</si>
  <si>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</si>
  <si>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</si>
  <si>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</si>
  <si>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</si>
  <si>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</si>
  <si>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</si>
  <si>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</si>
  <si>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</si>
  <si>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</si>
  <si>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</si>
  <si>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</si>
  <si>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</si>
  <si>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</si>
  <si>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</si>
  <si>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</si>
  <si>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</si>
  <si>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</si>
  <si>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</si>
  <si>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</si>
  <si>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</si>
  <si>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</si>
  <si>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</si>
  <si>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</si>
  <si>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</si>
  <si>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</si>
  <si>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</si>
  <si>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</si>
  <si>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</si>
  <si>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</si>
  <si>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</si>
  <si>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</si>
  <si>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</si>
  <si>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</si>
  <si>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</si>
  <si>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</si>
  <si>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</si>
  <si>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</si>
  <si>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</si>
  <si>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</si>
  <si>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</si>
  <si>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</si>
  <si>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</si>
  <si>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</si>
  <si>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</si>
  <si>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</si>
  <si>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</si>
  <si>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</si>
  <si>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</si>
  <si>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</si>
  <si>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</si>
  <si>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</si>
  <si>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</si>
  <si>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</si>
  <si>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</si>
  <si>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</si>
  <si>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</si>
  <si>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>QC of Third Party Collections Web Metrics Reporting System Data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</si>
  <si>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</si>
  <si>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</si>
  <si>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</si>
  <si>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</si>
  <si>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</si>
  <si>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</si>
  <si>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</si>
  <si>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</si>
  <si>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</si>
  <si>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</si>
  <si>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</si>
  <si>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</si>
  <si>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</si>
  <si>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</si>
  <si>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</si>
  <si>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</si>
  <si>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</si>
  <si>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</si>
  <si>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</si>
  <si>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</si>
  <si>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</si>
  <si>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</si>
  <si>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</si>
  <si>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</si>
  <si>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</si>
  <si>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</si>
  <si>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</si>
  <si>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</si>
  <si>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</si>
  <si>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</si>
  <si>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FY2007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</si>
  <si>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</si>
  <si>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</si>
  <si>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</si>
  <si>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</si>
  <si>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</si>
  <si>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</si>
  <si>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</si>
  <si>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ffected)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</si>
  <si>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</si>
  <si>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</si>
  <si>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</si>
  <si>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</si>
  <si>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</si>
  <si>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</si>
  <si>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</si>
  <si>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</si>
  <si>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</si>
  <si>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</si>
  <si>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</si>
  <si>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</si>
  <si>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</si>
  <si>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NBHC Newport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</si>
  <si>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</si>
  <si>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</si>
  <si>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</si>
  <si>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</si>
  <si>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</si>
  <si>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</si>
  <si>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</si>
  <si>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</si>
  <si>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</si>
  <si>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</si>
  <si>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</si>
  <si>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</si>
  <si>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</si>
  <si>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(3 row(s) a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</si>
  <si>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</si>
  <si>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</si>
  <si>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</si>
  <si>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</si>
  <si>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</si>
  <si>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</si>
  <si>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</si>
  <si>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</si>
  <si>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</si>
  <si>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</si>
  <si>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</si>
  <si>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</si>
  <si>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</si>
  <si>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</si>
  <si>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</si>
  <si>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</si>
  <si>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</si>
  <si>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</si>
  <si>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</si>
  <si>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</si>
  <si>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</si>
  <si>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</si>
  <si>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</si>
  <si>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 xml:space="preserve">FY10 </t>
  </si>
  <si>
    <t>Servcie</t>
  </si>
  <si>
    <t>Elmendorf AFB (3rd Medical group)</t>
  </si>
  <si>
    <t>Ft. Belvoir (FT. Belvoir Community Hospital)</t>
  </si>
  <si>
    <t>Walter Reed National Military Medical Center</t>
  </si>
  <si>
    <t>1stQFY07</t>
  </si>
  <si>
    <t>1stQFY08</t>
  </si>
  <si>
    <t>1stQFY09</t>
  </si>
  <si>
    <t>1stQFY10</t>
  </si>
  <si>
    <t>1stQFY11</t>
  </si>
  <si>
    <t>1stQFY12</t>
  </si>
  <si>
    <t>affected)</t>
  </si>
  <si>
    <t>BG CRAWFORD SAMS AHC-CAMP ZAMA</t>
  </si>
  <si>
    <t xml:space="preserve">1st Quarter </t>
  </si>
  <si>
    <t>Data as of 02/05/2012</t>
  </si>
  <si>
    <t>FY2012 Collection Goals:</t>
  </si>
  <si>
    <t>FY2012 status, after 1st Quarter</t>
  </si>
  <si>
    <t>FY 2012, Projected after 4th Quarter</t>
  </si>
  <si>
    <t>FY 2011, after 4th Quarter</t>
  </si>
  <si>
    <t>FY2012</t>
  </si>
  <si>
    <t>FY12</t>
  </si>
  <si>
    <t xml:space="preserve">FY11 </t>
  </si>
  <si>
    <t>FY09</t>
  </si>
  <si>
    <t xml:space="preserve">FY08 </t>
  </si>
  <si>
    <t>Is  AF IP FY2012 data greater than FY2011?</t>
  </si>
  <si>
    <t>Is  A IP FY2012 data greater than FY2011?</t>
  </si>
  <si>
    <t>Is  N IP FY2012 data greater than FY2011?</t>
  </si>
  <si>
    <t>Is  AF OP FY2012 data greater than FY2011?</t>
  </si>
  <si>
    <t>Is  A OP FY2012 data greater than FY2011?</t>
  </si>
  <si>
    <t>Is  N OP FY2012 data greater than FY2011?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</si>
</sst>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70" formatCode="&quot;$&quot;#,##0.0"/>
    <numFmt numFmtId="171" formatCode="&quot;$&quot;#,##0.0_);[Red]\(&quot;$&quot;#,##0.0\)"/>
    <numFmt numFmtId="172" formatCode="&quot;$&quot;#,##0.00;[Red]&quot;$&quot;#,##0.00"/>
  </numFmts>
  <fonts count="16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220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1" xfId="0" applyBorder="1"/>
    <xf numFmtId="0" fontId="7" fillId="0" borderId="2" xfId="0" applyFont="1" applyBorder="1"/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7" fillId="0" borderId="6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70" fontId="0" fillId="0" borderId="0" xfId="0" applyNumberFormat="1"/>
    <xf numFmtId="171" fontId="0" fillId="0" borderId="0" xfId="0" applyNumberFormat="1"/>
    <xf numFmtId="170" fontId="0" fillId="0" borderId="12" xfId="0" applyNumberFormat="1" applyBorder="1"/>
    <xf numFmtId="170" fontId="0" fillId="0" borderId="13" xfId="0" applyNumberFormat="1" applyBorder="1"/>
    <xf numFmtId="170" fontId="0" fillId="0" borderId="0" xfId="0" applyNumberFormat="1" applyBorder="1"/>
    <xf numFmtId="170" fontId="0" fillId="0" borderId="14" xfId="0" applyNumberFormat="1" applyBorder="1"/>
    <xf numFmtId="170" fontId="0" fillId="0" borderId="15" xfId="0" applyNumberFormat="1" applyBorder="1"/>
    <xf numFmtId="170" fontId="0" fillId="0" borderId="16" xfId="0" applyNumberFormat="1" applyBorder="1"/>
    <xf numFmtId="170" fontId="7" fillId="0" borderId="15" xfId="0" applyNumberFormat="1" applyFont="1" applyBorder="1"/>
    <xf numFmtId="170" fontId="7" fillId="0" borderId="16" xfId="0" applyNumberFormat="1" applyFont="1" applyBorder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172" fontId="0" fillId="0" borderId="0" xfId="0" applyNumberFormat="1"/>
    <xf numFmtId="170" fontId="0" fillId="0" borderId="3" xfId="0" applyNumberFormat="1" applyBorder="1"/>
    <xf numFmtId="170" fontId="0" fillId="0" borderId="4" xfId="0" applyNumberFormat="1" applyBorder="1"/>
    <xf numFmtId="170" fontId="7" fillId="0" borderId="5" xfId="0" applyNumberFormat="1" applyFont="1" applyBorder="1"/>
    <xf numFmtId="0" fontId="0" fillId="0" borderId="0" xfId="0" applyFill="1"/>
    <xf numFmtId="164" fontId="0" fillId="0" borderId="0" xfId="0" applyNumberFormat="1" applyFill="1"/>
    <xf numFmtId="3" fontId="4" fillId="0" borderId="14" xfId="0" applyNumberFormat="1" applyFont="1" applyBorder="1"/>
    <xf numFmtId="3" fontId="0" fillId="0" borderId="0" xfId="0" applyNumberFormat="1" applyBorder="1"/>
    <xf numFmtId="3" fontId="0" fillId="0" borderId="14" xfId="0" applyNumberFormat="1" applyBorder="1"/>
    <xf numFmtId="0" fontId="7" fillId="0" borderId="19" xfId="0" applyFont="1" applyBorder="1"/>
    <xf numFmtId="3" fontId="7" fillId="0" borderId="20" xfId="0" applyNumberFormat="1" applyFont="1" applyBorder="1"/>
    <xf numFmtId="165" fontId="0" fillId="0" borderId="4" xfId="0" applyNumberFormat="1" applyBorder="1"/>
    <xf numFmtId="165" fontId="0" fillId="0" borderId="21" xfId="0" applyNumberFormat="1" applyBorder="1"/>
    <xf numFmtId="165" fontId="0" fillId="0" borderId="14" xfId="0" applyNumberFormat="1" applyBorder="1"/>
    <xf numFmtId="165" fontId="0" fillId="0" borderId="22" xfId="0" applyNumberFormat="1" applyBorder="1"/>
    <xf numFmtId="165" fontId="0" fillId="0" borderId="0" xfId="0" applyNumberFormat="1" applyBorder="1"/>
    <xf numFmtId="165" fontId="0" fillId="0" borderId="23" xfId="0" applyNumberFormat="1" applyBorder="1"/>
    <xf numFmtId="3" fontId="0" fillId="0" borderId="4" xfId="0" applyNumberFormat="1" applyBorder="1"/>
    <xf numFmtId="3" fontId="7" fillId="0" borderId="24" xfId="0" applyNumberFormat="1" applyFont="1" applyBorder="1"/>
    <xf numFmtId="3" fontId="7" fillId="0" borderId="25" xfId="0" applyNumberFormat="1" applyFont="1" applyBorder="1"/>
    <xf numFmtId="3" fontId="0" fillId="0" borderId="0" xfId="0" applyNumberFormat="1" applyFill="1" applyBorder="1"/>
    <xf numFmtId="165" fontId="0" fillId="0" borderId="23" xfId="0" applyNumberFormat="1" applyFill="1" applyBorder="1"/>
    <xf numFmtId="10" fontId="0" fillId="0" borderId="0" xfId="0" applyNumberFormat="1"/>
    <xf numFmtId="10" fontId="0" fillId="0" borderId="0" xfId="0" applyNumberFormat="1" applyFill="1"/>
    <xf numFmtId="165" fontId="0" fillId="0" borderId="22" xfId="0" applyNumberFormat="1" applyFill="1" applyBorder="1"/>
    <xf numFmtId="0" fontId="0" fillId="2" borderId="0" xfId="0" applyFill="1" applyBorder="1"/>
    <xf numFmtId="0" fontId="0" fillId="2" borderId="4" xfId="0" applyFill="1" applyBorder="1"/>
    <xf numFmtId="164" fontId="7" fillId="0" borderId="0" xfId="0" applyNumberFormat="1" applyFont="1" applyFill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0" fontId="0" fillId="0" borderId="3" xfId="0" applyBorder="1"/>
    <xf numFmtId="0" fontId="0" fillId="0" borderId="26" xfId="0" applyBorder="1"/>
    <xf numFmtId="170" fontId="0" fillId="0" borderId="26" xfId="0" applyNumberFormat="1" applyBorder="1"/>
    <xf numFmtId="0" fontId="0" fillId="3" borderId="26" xfId="0" applyFill="1" applyBorder="1" applyAlignment="1">
      <alignment horizontal="center"/>
    </xf>
    <xf numFmtId="0" fontId="0" fillId="3" borderId="26" xfId="0" applyFill="1" applyBorder="1"/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0" fontId="0" fillId="0" borderId="18" xfId="0" applyBorder="1"/>
    <xf numFmtId="164" fontId="0" fillId="0" borderId="0" xfId="0" applyNumberFormat="1" applyBorder="1"/>
    <xf numFmtId="164" fontId="0" fillId="0" borderId="14" xfId="0" applyNumberFormat="1" applyBorder="1"/>
    <xf numFmtId="164" fontId="0" fillId="0" borderId="23" xfId="0" applyNumberFormat="1" applyBorder="1"/>
    <xf numFmtId="164" fontId="0" fillId="0" borderId="22" xfId="0" applyNumberFormat="1" applyBorder="1"/>
    <xf numFmtId="0" fontId="14" fillId="0" borderId="19" xfId="0" applyFont="1" applyBorder="1"/>
    <xf numFmtId="164" fontId="14" fillId="0" borderId="25" xfId="0" applyNumberFormat="1" applyFont="1" applyBorder="1"/>
    <xf numFmtId="164" fontId="14" fillId="0" borderId="20" xfId="0" applyNumberFormat="1" applyFont="1" applyBorder="1"/>
    <xf numFmtId="164" fontId="0" fillId="0" borderId="27" xfId="0" applyNumberFormat="1" applyBorder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26" xfId="0" applyBorder="1" applyAlignment="1">
      <alignment wrapText="1"/>
    </xf>
    <xf numFmtId="44" fontId="0" fillId="2" borderId="28" xfId="0" applyNumberFormat="1" applyFill="1" applyBorder="1"/>
    <xf numFmtId="44" fontId="0" fillId="2" borderId="29" xfId="0" applyNumberFormat="1" applyFill="1" applyBorder="1"/>
    <xf numFmtId="44" fontId="0" fillId="2" borderId="30" xfId="0" applyNumberFormat="1" applyFill="1" applyBorder="1"/>
    <xf numFmtId="44" fontId="12" fillId="2" borderId="28" xfId="0" applyNumberFormat="1" applyFont="1" applyFill="1" applyBorder="1"/>
    <xf numFmtId="44" fontId="12" fillId="2" borderId="30" xfId="0" applyNumberFormat="1" applyFont="1" applyFill="1" applyBorder="1"/>
    <xf numFmtId="44" fontId="12" fillId="2" borderId="29" xfId="0" applyNumberFormat="1" applyFont="1" applyFill="1" applyBorder="1"/>
    <xf numFmtId="44" fontId="0" fillId="5" borderId="28" xfId="0" applyNumberFormat="1" applyFill="1" applyBorder="1"/>
    <xf numFmtId="44" fontId="0" fillId="5" borderId="30" xfId="0" applyNumberFormat="1" applyFill="1" applyBorder="1"/>
    <xf numFmtId="44" fontId="0" fillId="5" borderId="29" xfId="0" applyNumberFormat="1" applyFill="1" applyBorder="1"/>
    <xf numFmtId="0" fontId="4" fillId="0" borderId="26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28" xfId="0" applyBorder="1"/>
    <xf numFmtId="165" fontId="7" fillId="0" borderId="5" xfId="0" applyNumberFormat="1" applyFont="1" applyBorder="1"/>
    <xf numFmtId="165" fontId="7" fillId="0" borderId="15" xfId="0" applyNumberFormat="1" applyFont="1" applyBorder="1"/>
    <xf numFmtId="165" fontId="7" fillId="0" borderId="16" xfId="0" applyNumberFormat="1" applyFont="1" applyBorder="1"/>
    <xf numFmtId="0" fontId="0" fillId="0" borderId="31" xfId="0" applyBorder="1"/>
    <xf numFmtId="165" fontId="0" fillId="0" borderId="3" xfId="0" applyNumberFormat="1" applyBorder="1"/>
    <xf numFmtId="165" fontId="0" fillId="0" borderId="12" xfId="0" applyNumberFormat="1" applyBorder="1"/>
    <xf numFmtId="165" fontId="0" fillId="0" borderId="13" xfId="0" applyNumberFormat="1" applyBorder="1"/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right"/>
    </xf>
    <xf numFmtId="3" fontId="0" fillId="0" borderId="34" xfId="0" applyNumberFormat="1" applyBorder="1"/>
    <xf numFmtId="3" fontId="7" fillId="0" borderId="15" xfId="0" applyNumberFormat="1" applyFont="1" applyBorder="1"/>
    <xf numFmtId="3" fontId="7" fillId="0" borderId="16" xfId="0" applyNumberFormat="1" applyFont="1" applyBorder="1"/>
    <xf numFmtId="3" fontId="0" fillId="0" borderId="33" xfId="0" applyNumberFormat="1" applyBorder="1" applyAlignment="1">
      <alignment horizontal="right"/>
    </xf>
    <xf numFmtId="3" fontId="0" fillId="0" borderId="12" xfId="0" applyNumberFormat="1" applyBorder="1"/>
    <xf numFmtId="3" fontId="4" fillId="0" borderId="13" xfId="0" applyNumberFormat="1" applyFont="1" applyBorder="1"/>
    <xf numFmtId="3" fontId="0" fillId="0" borderId="23" xfId="0" applyNumberFormat="1" applyBorder="1"/>
    <xf numFmtId="3" fontId="0" fillId="0" borderId="22" xfId="0" applyNumberFormat="1" applyBorder="1"/>
    <xf numFmtId="0" fontId="0" fillId="0" borderId="34" xfId="0" applyBorder="1"/>
    <xf numFmtId="0" fontId="0" fillId="0" borderId="32" xfId="0" applyBorder="1"/>
    <xf numFmtId="3" fontId="0" fillId="0" borderId="3" xfId="0" applyNumberFormat="1" applyBorder="1"/>
    <xf numFmtId="3" fontId="0" fillId="0" borderId="21" xfId="0" applyNumberFormat="1" applyBorder="1"/>
    <xf numFmtId="0" fontId="0" fillId="0" borderId="35" xfId="0" applyBorder="1"/>
    <xf numFmtId="170" fontId="0" fillId="0" borderId="23" xfId="0" applyNumberFormat="1" applyBorder="1"/>
    <xf numFmtId="170" fontId="0" fillId="0" borderId="22" xfId="0" applyNumberFormat="1" applyBorder="1"/>
    <xf numFmtId="170" fontId="0" fillId="0" borderId="21" xfId="0" applyNumberFormat="1" applyBorder="1"/>
    <xf numFmtId="164" fontId="7" fillId="0" borderId="5" xfId="0" applyNumberFormat="1" applyFont="1" applyBorder="1"/>
    <xf numFmtId="164" fontId="7" fillId="0" borderId="36" xfId="0" applyNumberFormat="1" applyFont="1" applyBorder="1"/>
    <xf numFmtId="164" fontId="0" fillId="0" borderId="37" xfId="0" applyNumberFormat="1" applyBorder="1"/>
    <xf numFmtId="164" fontId="0" fillId="0" borderId="21" xfId="0" applyNumberFormat="1" applyBorder="1"/>
    <xf numFmtId="164" fontId="0" fillId="0" borderId="38" xfId="0" applyNumberFormat="1" applyBorder="1"/>
    <xf numFmtId="0" fontId="0" fillId="0" borderId="33" xfId="0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4" fillId="0" borderId="42" xfId="0" applyFont="1" applyBorder="1"/>
    <xf numFmtId="164" fontId="14" fillId="0" borderId="43" xfId="0" applyNumberFormat="1" applyFont="1" applyBorder="1"/>
    <xf numFmtId="164" fontId="14" fillId="0" borderId="36" xfId="0" applyNumberFormat="1" applyFont="1" applyBorder="1"/>
    <xf numFmtId="0" fontId="3" fillId="0" borderId="0" xfId="0" applyFont="1" applyBorder="1"/>
    <xf numFmtId="0" fontId="4" fillId="0" borderId="0" xfId="0" applyFont="1" applyBorder="1"/>
    <xf numFmtId="3" fontId="0" fillId="0" borderId="23" xfId="0" applyNumberFormat="1" applyFill="1" applyBorder="1"/>
    <xf numFmtId="3" fontId="8" fillId="0" borderId="0" xfId="0" applyNumberFormat="1" applyFont="1" applyBorder="1"/>
    <xf numFmtId="4" fontId="0" fillId="0" borderId="0" xfId="0" applyNumberFormat="1" applyBorder="1"/>
    <xf numFmtId="2" fontId="0" fillId="0" borderId="0" xfId="0" applyNumberFormat="1" applyBorder="1"/>
    <xf numFmtId="3" fontId="0" fillId="0" borderId="33" xfId="0" applyNumberFormat="1" applyBorder="1"/>
    <xf numFmtId="3" fontId="0" fillId="0" borderId="14" xfId="0" applyNumberFormat="1" applyFill="1" applyBorder="1"/>
    <xf numFmtId="3" fontId="0" fillId="0" borderId="32" xfId="0" applyNumberFormat="1" applyBorder="1"/>
    <xf numFmtId="4" fontId="0" fillId="0" borderId="14" xfId="0" applyNumberFormat="1" applyBorder="1"/>
    <xf numFmtId="4" fontId="7" fillId="0" borderId="15" xfId="0" applyNumberFormat="1" applyFont="1" applyBorder="1"/>
    <xf numFmtId="4" fontId="7" fillId="0" borderId="16" xfId="0" applyNumberFormat="1" applyFont="1" applyBorder="1"/>
    <xf numFmtId="2" fontId="0" fillId="0" borderId="1" xfId="0" applyNumberFormat="1" applyBorder="1"/>
    <xf numFmtId="2" fontId="0" fillId="0" borderId="14" xfId="0" applyNumberFormat="1" applyBorder="1"/>
    <xf numFmtId="2" fontId="7" fillId="0" borderId="2" xfId="0" applyNumberFormat="1" applyFont="1" applyBorder="1"/>
    <xf numFmtId="2" fontId="7" fillId="0" borderId="15" xfId="0" applyNumberFormat="1" applyFont="1" applyBorder="1"/>
    <xf numFmtId="2" fontId="7" fillId="0" borderId="16" xfId="0" applyNumberFormat="1" applyFont="1" applyBorder="1"/>
    <xf numFmtId="3" fontId="0" fillId="0" borderId="13" xfId="0" applyNumberFormat="1" applyFill="1" applyBorder="1"/>
    <xf numFmtId="3" fontId="0" fillId="0" borderId="13" xfId="0" applyNumberFormat="1" applyBorder="1"/>
    <xf numFmtId="2" fontId="0" fillId="0" borderId="3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1" xfId="0" applyNumberFormat="1" applyBorder="1"/>
    <xf numFmtId="2" fontId="0" fillId="0" borderId="23" xfId="0" applyNumberFormat="1" applyBorder="1"/>
    <xf numFmtId="2" fontId="0" fillId="0" borderId="22" xfId="0" applyNumberFormat="1" applyBorder="1"/>
    <xf numFmtId="4" fontId="0" fillId="0" borderId="12" xfId="0" applyNumberFormat="1" applyBorder="1"/>
    <xf numFmtId="4" fontId="0" fillId="0" borderId="13" xfId="0" applyNumberFormat="1" applyBorder="1"/>
    <xf numFmtId="4" fontId="0" fillId="0" borderId="23" xfId="0" applyNumberFormat="1" applyBorder="1"/>
    <xf numFmtId="4" fontId="0" fillId="0" borderId="22" xfId="0" applyNumberFormat="1" applyBorder="1"/>
    <xf numFmtId="3" fontId="0" fillId="0" borderId="12" xfId="0" applyNumberFormat="1" applyFill="1" applyBorder="1"/>
    <xf numFmtId="0" fontId="12" fillId="0" borderId="32" xfId="0" applyFont="1" applyBorder="1"/>
    <xf numFmtId="0" fontId="12" fillId="0" borderId="11" xfId="0" applyFont="1" applyBorder="1"/>
    <xf numFmtId="0" fontId="0" fillId="0" borderId="44" xfId="0" applyBorder="1" applyAlignment="1">
      <alignment wrapText="1"/>
    </xf>
    <xf numFmtId="0" fontId="12" fillId="2" borderId="45" xfId="0" applyFont="1" applyFill="1" applyBorder="1"/>
    <xf numFmtId="0" fontId="0" fillId="2" borderId="14" xfId="0" applyFill="1" applyBorder="1"/>
    <xf numFmtId="0" fontId="0" fillId="2" borderId="45" xfId="0" applyFill="1" applyBorder="1"/>
    <xf numFmtId="44" fontId="0" fillId="2" borderId="46" xfId="0" applyNumberFormat="1" applyFill="1" applyBorder="1"/>
    <xf numFmtId="44" fontId="12" fillId="2" borderId="46" xfId="0" applyNumberFormat="1" applyFont="1" applyFill="1" applyBorder="1"/>
    <xf numFmtId="0" fontId="12" fillId="5" borderId="45" xfId="0" applyFont="1" applyFill="1" applyBorder="1"/>
    <xf numFmtId="44" fontId="0" fillId="5" borderId="46" xfId="0" applyNumberFormat="1" applyFill="1" applyBorder="1"/>
    <xf numFmtId="0" fontId="0" fillId="5" borderId="45" xfId="0" applyFill="1" applyBorder="1"/>
    <xf numFmtId="0" fontId="12" fillId="5" borderId="19" xfId="0" applyFont="1" applyFill="1" applyBorder="1"/>
    <xf numFmtId="44" fontId="12" fillId="5" borderId="24" xfId="0" applyNumberFormat="1" applyFont="1" applyFill="1" applyBorder="1"/>
    <xf numFmtId="44" fontId="12" fillId="5" borderId="47" xfId="0" applyNumberFormat="1" applyFont="1" applyFill="1" applyBorder="1"/>
    <xf numFmtId="44" fontId="12" fillId="5" borderId="25" xfId="0" applyNumberFormat="1" applyFont="1" applyFill="1" applyBorder="1"/>
    <xf numFmtId="44" fontId="12" fillId="5" borderId="20" xfId="0" applyNumberFormat="1" applyFont="1" applyFill="1" applyBorder="1"/>
    <xf numFmtId="164" fontId="0" fillId="0" borderId="33" xfId="0" applyNumberFormat="1" applyBorder="1"/>
    <xf numFmtId="0" fontId="0" fillId="3" borderId="28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0" borderId="49" xfId="0" applyBorder="1" applyAlignment="1">
      <alignment horizontal="center" wrapText="1"/>
    </xf>
    <xf numFmtId="0" fontId="0" fillId="0" borderId="34" xfId="0" applyBorder="1" applyAlignment="1">
      <alignment wrapText="1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Border="1" applyAlignment="1">
      <alignment horizontal="center" wrapText="1"/>
    </xf>
    <xf numFmtId="0" fontId="0" fillId="0" borderId="50" xfId="0" applyBorder="1" applyAlignment="1">
      <alignment wrapText="1"/>
    </xf>
    <xf numFmtId="0" fontId="5" fillId="0" borderId="15" xfId="0" applyFont="1" applyBorder="1" applyAlignment="1">
      <alignment wrapText="1"/>
    </xf>
    <xf numFmtId="0" fontId="0" fillId="0" borderId="15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</cellXfs>
  <cellStyles count="2">
    <cellStyle name="Normal" xfId="0" builtinId="0"/>
    <cellStyle name="Normal 2 2" xfId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0"/>
  <sheetViews>
    <sheetView tabSelected="1" workbookViewId="0"/>
  </sheetViews>
  <sheetFormatPr defaultRowHeight="12.75" x14ac:dyDescent="0.2"/>
  <cols>
    <col min="8" max="8" width="13.42578125" customWidth="1"/>
    <col min="9" max="9" width="2.5703125" customWidth="1"/>
  </cols>
  <sheetData>
    <row r="1" spans="1:11" x14ac:dyDescent="0.2">
      <c r="A1" t="s">
        <v>347</v>
      </c>
    </row>
    <row r="2" spans="1:11" x14ac:dyDescent="0.2">
      <c r="A2" t="s">
        <v>451</v>
      </c>
      <c r="F2" t="s">
        <v>452</v>
      </c>
      <c r="G2" s="77"/>
    </row>
    <row r="3" spans="1:11" x14ac:dyDescent="0.2">
      <c r="F3" s="30"/>
    </row>
    <row r="6" spans="1:11" x14ac:dyDescent="0.2">
      <c r="B6" t="s">
        <v>453</v>
      </c>
    </row>
    <row r="8" spans="1:11" x14ac:dyDescent="0.2">
      <c r="B8" t="s">
        <v>300</v>
      </c>
      <c r="C8" s="34">
        <v>75.8</v>
      </c>
      <c r="D8" t="s">
        <v>301</v>
      </c>
    </row>
    <row r="9" spans="1:11" x14ac:dyDescent="0.2">
      <c r="B9" t="s">
        <v>302</v>
      </c>
      <c r="C9" s="34">
        <v>37.299999999999997</v>
      </c>
      <c r="D9" t="s">
        <v>301</v>
      </c>
    </row>
    <row r="10" spans="1:11" x14ac:dyDescent="0.2">
      <c r="B10" t="s">
        <v>303</v>
      </c>
      <c r="C10" s="34">
        <v>81.7</v>
      </c>
      <c r="D10" t="s">
        <v>301</v>
      </c>
    </row>
    <row r="11" spans="1:11" x14ac:dyDescent="0.2">
      <c r="B11" t="s">
        <v>5</v>
      </c>
      <c r="C11" s="34">
        <f>SUM(C8:C10)</f>
        <v>194.8</v>
      </c>
      <c r="D11" t="s">
        <v>301</v>
      </c>
    </row>
    <row r="12" spans="1:11" x14ac:dyDescent="0.2">
      <c r="C12" s="34"/>
    </row>
    <row r="13" spans="1:11" x14ac:dyDescent="0.2">
      <c r="B13" t="s">
        <v>454</v>
      </c>
      <c r="F13" t="s">
        <v>455</v>
      </c>
      <c r="J13" t="s">
        <v>456</v>
      </c>
    </row>
    <row r="15" spans="1:11" x14ac:dyDescent="0.2">
      <c r="B15" t="s">
        <v>300</v>
      </c>
      <c r="C15" s="33">
        <f>'Total Collections Rpt'!H22</f>
        <v>18.899999999999999</v>
      </c>
      <c r="D15" t="s">
        <v>301</v>
      </c>
      <c r="F15" s="1">
        <f>C15*(12/3)</f>
        <v>75.599999999999994</v>
      </c>
      <c r="G15" t="s">
        <v>301</v>
      </c>
      <c r="J15" s="33">
        <v>79.099999999999994</v>
      </c>
      <c r="K15" t="s">
        <v>301</v>
      </c>
    </row>
    <row r="16" spans="1:11" x14ac:dyDescent="0.2">
      <c r="B16" t="s">
        <v>302</v>
      </c>
      <c r="C16" s="33">
        <f>'Total Collections Rpt'!H23</f>
        <v>7.3</v>
      </c>
      <c r="D16" t="s">
        <v>301</v>
      </c>
      <c r="F16" s="1">
        <f>C16*(12/3)</f>
        <v>29.2</v>
      </c>
      <c r="G16" t="s">
        <v>301</v>
      </c>
      <c r="J16" s="33">
        <v>32.6</v>
      </c>
      <c r="K16" t="s">
        <v>301</v>
      </c>
    </row>
    <row r="17" spans="1:11" x14ac:dyDescent="0.2">
      <c r="B17" t="s">
        <v>303</v>
      </c>
      <c r="C17" s="33">
        <f>'Total Collections Rpt'!H24</f>
        <v>16.3</v>
      </c>
      <c r="D17" t="s">
        <v>301</v>
      </c>
      <c r="F17" s="1">
        <f>C17*(12/3)</f>
        <v>65.2</v>
      </c>
      <c r="G17" t="s">
        <v>301</v>
      </c>
      <c r="J17" s="33">
        <v>78.800000000000011</v>
      </c>
      <c r="K17" t="s">
        <v>301</v>
      </c>
    </row>
    <row r="18" spans="1:11" x14ac:dyDescent="0.2">
      <c r="B18" t="s">
        <v>5</v>
      </c>
      <c r="C18" s="33">
        <f>SUM(C15:C17)</f>
        <v>42.5</v>
      </c>
      <c r="D18" t="s">
        <v>301</v>
      </c>
      <c r="F18" s="1">
        <f>SUM(F15:F17)</f>
        <v>170</v>
      </c>
      <c r="G18" t="s">
        <v>301</v>
      </c>
      <c r="J18" s="33">
        <f>SUM(J15:J17)</f>
        <v>190.5</v>
      </c>
      <c r="K18" t="s">
        <v>301</v>
      </c>
    </row>
    <row r="19" spans="1:11" x14ac:dyDescent="0.2">
      <c r="A19" s="6"/>
      <c r="B19" s="6"/>
      <c r="C19" s="33"/>
      <c r="E19" s="46"/>
    </row>
    <row r="20" spans="1:11" x14ac:dyDescent="0.2">
      <c r="B20" s="6"/>
    </row>
  </sheetData>
  <phoneticPr fontId="0" type="noConversion"/>
  <pageMargins left="0.75" right="0.75" top="1" bottom="1" header="0.5" footer="0.5"/>
  <pageSetup orientation="landscape" r:id="rId1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3"/>
  <sheetViews>
    <sheetView workbookViewId="0">
      <selection activeCell="F13" sqref="F13"/>
    </sheetView>
  </sheetViews>
  <sheetFormatPr defaultRowHeight="12.75" x14ac:dyDescent="0.2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 x14ac:dyDescent="0.2">
      <c r="A1" t="s">
        <v>377</v>
      </c>
    </row>
    <row r="2" spans="1:8" x14ac:dyDescent="0.2">
      <c r="A2" t="str">
        <f>Summary!A2</f>
        <v xml:space="preserve">1st Quarter </v>
      </c>
    </row>
    <row r="4" spans="1:8" x14ac:dyDescent="0.2">
      <c r="B4" s="80"/>
      <c r="C4" s="202" t="s">
        <v>349</v>
      </c>
      <c r="D4" s="203"/>
      <c r="E4" s="204" t="s">
        <v>350</v>
      </c>
      <c r="F4" s="204"/>
      <c r="G4" s="204" t="s">
        <v>0</v>
      </c>
      <c r="H4" s="205"/>
    </row>
    <row r="5" spans="1:8" x14ac:dyDescent="0.2">
      <c r="B5" s="84" t="s">
        <v>4</v>
      </c>
      <c r="C5" s="83" t="s">
        <v>437</v>
      </c>
      <c r="D5" s="83" t="s">
        <v>457</v>
      </c>
      <c r="E5" s="83" t="s">
        <v>437</v>
      </c>
      <c r="F5" s="83" t="s">
        <v>457</v>
      </c>
      <c r="G5" s="83" t="s">
        <v>437</v>
      </c>
      <c r="H5" s="83" t="s">
        <v>457</v>
      </c>
    </row>
    <row r="6" spans="1:8" x14ac:dyDescent="0.2">
      <c r="B6" s="81" t="s">
        <v>2</v>
      </c>
      <c r="C6" s="82">
        <f>'Total Collections Rpt'!G6</f>
        <v>5.4</v>
      </c>
      <c r="D6" s="82">
        <f>'Total Collections Rpt'!H6</f>
        <v>5.2</v>
      </c>
      <c r="E6" s="82">
        <f>'Total Collections Rpt'!G14</f>
        <v>14.3</v>
      </c>
      <c r="F6" s="82">
        <f>'Total Collections Rpt'!H14</f>
        <v>13.7</v>
      </c>
      <c r="G6" s="82">
        <f>'Total Collections Rpt'!G22</f>
        <v>19.700000000000003</v>
      </c>
      <c r="H6" s="82">
        <f>'Total Collections Rpt'!H22</f>
        <v>18.899999999999999</v>
      </c>
    </row>
    <row r="7" spans="1:8" x14ac:dyDescent="0.2">
      <c r="B7" s="81" t="s">
        <v>3</v>
      </c>
      <c r="C7" s="82">
        <f>'Total Collections Rpt'!G7</f>
        <v>1.8</v>
      </c>
      <c r="D7" s="82">
        <f>'Total Collections Rpt'!H7</f>
        <v>1.3</v>
      </c>
      <c r="E7" s="82">
        <f>'Total Collections Rpt'!G15</f>
        <v>7.2</v>
      </c>
      <c r="F7" s="82">
        <f>'Total Collections Rpt'!H15</f>
        <v>6</v>
      </c>
      <c r="G7" s="82">
        <f>'Total Collections Rpt'!G23</f>
        <v>9</v>
      </c>
      <c r="H7" s="82">
        <f>'Total Collections Rpt'!H23</f>
        <v>7.3</v>
      </c>
    </row>
    <row r="8" spans="1:8" x14ac:dyDescent="0.2">
      <c r="B8" s="81" t="s">
        <v>1</v>
      </c>
      <c r="C8" s="82">
        <f>'Total Collections Rpt'!G8</f>
        <v>2.9</v>
      </c>
      <c r="D8" s="82">
        <f>'Total Collections Rpt'!H8</f>
        <v>1</v>
      </c>
      <c r="E8" s="82">
        <f>'Total Collections Rpt'!G16</f>
        <v>19.899999999999999</v>
      </c>
      <c r="F8" s="82">
        <f>'Total Collections Rpt'!H16</f>
        <v>15.3</v>
      </c>
      <c r="G8" s="82">
        <f>'Total Collections Rpt'!G24</f>
        <v>22.799999999999997</v>
      </c>
      <c r="H8" s="82">
        <f>'Total Collections Rpt'!H24</f>
        <v>16.3</v>
      </c>
    </row>
    <row r="9" spans="1:8" x14ac:dyDescent="0.2">
      <c r="B9" s="81"/>
      <c r="C9" s="82"/>
      <c r="D9" s="82"/>
      <c r="E9" s="82"/>
      <c r="F9" s="82"/>
      <c r="G9" s="82"/>
      <c r="H9" s="82"/>
    </row>
    <row r="10" spans="1:8" x14ac:dyDescent="0.2">
      <c r="B10" s="81" t="s">
        <v>5</v>
      </c>
      <c r="C10" s="82">
        <f t="shared" ref="C10:H10" si="0">SUM(C6:C9)</f>
        <v>10.1</v>
      </c>
      <c r="D10" s="82">
        <f t="shared" si="0"/>
        <v>7.5</v>
      </c>
      <c r="E10" s="82">
        <f t="shared" si="0"/>
        <v>41.4</v>
      </c>
      <c r="F10" s="82">
        <f t="shared" si="0"/>
        <v>35</v>
      </c>
      <c r="G10" s="82">
        <f t="shared" si="0"/>
        <v>51.5</v>
      </c>
      <c r="H10" s="82">
        <f t="shared" si="0"/>
        <v>42.5</v>
      </c>
    </row>
    <row r="12" spans="1:8" x14ac:dyDescent="0.2">
      <c r="B12" t="str">
        <f>Summary!F2</f>
        <v>Data as of 02/05/2012</v>
      </c>
      <c r="C12" s="77"/>
    </row>
    <row r="13" spans="1:8" x14ac:dyDescent="0.2">
      <c r="B13" t="s">
        <v>351</v>
      </c>
    </row>
  </sheetData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verticalDpi="0" r:id="rId1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0"/>
  <sheetViews>
    <sheetView workbookViewId="0">
      <selection activeCell="G13" sqref="G13"/>
    </sheetView>
  </sheetViews>
  <sheetFormatPr defaultRowHeight="12.75" x14ac:dyDescent="0.2"/>
  <cols>
    <col min="2" max="2" width="20.42578125" customWidth="1"/>
    <col min="3" max="3" width="9.85546875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</cols>
  <sheetData>
    <row r="1" spans="1:12" x14ac:dyDescent="0.2">
      <c r="A1" t="s">
        <v>363</v>
      </c>
    </row>
    <row r="2" spans="1:12" x14ac:dyDescent="0.2">
      <c r="A2" t="str">
        <f>Summary!A2</f>
        <v xml:space="preserve">1st Quarter </v>
      </c>
    </row>
    <row r="4" spans="1:12" ht="13.5" thickBot="1" x14ac:dyDescent="0.25"/>
    <row r="5" spans="1:12" x14ac:dyDescent="0.2">
      <c r="B5" s="185" t="s">
        <v>4</v>
      </c>
      <c r="C5" s="208" t="s">
        <v>461</v>
      </c>
      <c r="D5" s="209"/>
      <c r="E5" s="206" t="s">
        <v>460</v>
      </c>
      <c r="F5" s="210"/>
      <c r="G5" s="206" t="s">
        <v>438</v>
      </c>
      <c r="H5" s="210"/>
      <c r="I5" s="206" t="s">
        <v>459</v>
      </c>
      <c r="J5" s="211"/>
      <c r="K5" s="206" t="s">
        <v>458</v>
      </c>
      <c r="L5" s="207"/>
    </row>
    <row r="6" spans="1:12" x14ac:dyDescent="0.2">
      <c r="B6" s="186"/>
      <c r="C6" s="111" t="s">
        <v>435</v>
      </c>
      <c r="D6" s="101" t="s">
        <v>366</v>
      </c>
      <c r="E6" s="111" t="s">
        <v>436</v>
      </c>
      <c r="F6" s="101" t="s">
        <v>366</v>
      </c>
      <c r="G6" s="111" t="s">
        <v>435</v>
      </c>
      <c r="H6" s="101" t="s">
        <v>366</v>
      </c>
      <c r="I6" s="111" t="s">
        <v>435</v>
      </c>
      <c r="J6" s="101" t="s">
        <v>366</v>
      </c>
      <c r="K6" s="111" t="s">
        <v>435</v>
      </c>
      <c r="L6" s="187" t="s">
        <v>366</v>
      </c>
    </row>
    <row r="7" spans="1:12" ht="17.25" customHeight="1" x14ac:dyDescent="0.2">
      <c r="B7" s="188" t="s">
        <v>364</v>
      </c>
      <c r="C7" s="75"/>
      <c r="D7" s="74"/>
      <c r="E7" s="75"/>
      <c r="F7" s="74"/>
      <c r="G7" s="75"/>
      <c r="H7" s="74"/>
      <c r="I7" s="75"/>
      <c r="J7" s="74"/>
      <c r="K7" s="75"/>
      <c r="L7" s="189"/>
    </row>
    <row r="8" spans="1:12" ht="16.5" customHeight="1" x14ac:dyDescent="0.2">
      <c r="B8" s="190" t="s">
        <v>2</v>
      </c>
      <c r="C8" s="102">
        <f>ROUND('Total Billings'!D15/1000000,1)</f>
        <v>13</v>
      </c>
      <c r="D8" s="103">
        <f>ROUND('Total Collections'!D15/1000000,1)</f>
        <v>12.5</v>
      </c>
      <c r="E8" s="102">
        <f>ROUND('Total Billings'!E15/1000000,1)</f>
        <v>16.7</v>
      </c>
      <c r="F8" s="103">
        <f>ROUND('Total Collections'!E15/1000000,1)</f>
        <v>15.6</v>
      </c>
      <c r="G8" s="102">
        <f>ROUND('Total Billings'!F15/1000000,1)</f>
        <v>17.2</v>
      </c>
      <c r="H8" s="103">
        <f>ROUND('Total Collections'!F15/1000000,1)</f>
        <v>19</v>
      </c>
      <c r="I8" s="102">
        <f>ROUND('Total Billings'!G15/1000000,1)</f>
        <v>13.1</v>
      </c>
      <c r="J8" s="103">
        <f>ROUND('Total Collections'!G15/1000000,1)</f>
        <v>14.3</v>
      </c>
      <c r="K8" s="102">
        <f>ROUND('Total Billings'!H15/1000000,1)</f>
        <v>15</v>
      </c>
      <c r="L8" s="191">
        <f>ROUND('Total Collections'!H15/1000000,1)</f>
        <v>13.7</v>
      </c>
    </row>
    <row r="9" spans="1:12" ht="16.5" customHeight="1" x14ac:dyDescent="0.2">
      <c r="B9" s="190" t="s">
        <v>302</v>
      </c>
      <c r="C9" s="102">
        <f>ROUND('Total Billings'!D16/1000000,1)</f>
        <v>7.9</v>
      </c>
      <c r="D9" s="104">
        <f>ROUND('Total Collections'!D16/1000000,1)</f>
        <v>7.2</v>
      </c>
      <c r="E9" s="102">
        <f>ROUND('Total Billings'!E16/1000000,1)</f>
        <v>7.6</v>
      </c>
      <c r="F9" s="104">
        <f>ROUND('Total Collections'!E16/1000000,1)</f>
        <v>8.5</v>
      </c>
      <c r="G9" s="102">
        <f>ROUND('Total Billings'!F16/1000000,1)</f>
        <v>7.6</v>
      </c>
      <c r="H9" s="104">
        <f>ROUND('Total Collections'!F16/1000000,1)</f>
        <v>9.1</v>
      </c>
      <c r="I9" s="102">
        <f>ROUND('Total Billings'!G16/1000000,1)</f>
        <v>6.4</v>
      </c>
      <c r="J9" s="103">
        <f>ROUND('Total Collections'!G16/1000000,1)</f>
        <v>7.2</v>
      </c>
      <c r="K9" s="102">
        <f>ROUND('Total Billings'!H16/1000000,1)</f>
        <v>8.8000000000000007</v>
      </c>
      <c r="L9" s="191">
        <f>ROUND('Total Collections'!H16/1000000,1)</f>
        <v>6</v>
      </c>
    </row>
    <row r="10" spans="1:12" ht="17.25" customHeight="1" x14ac:dyDescent="0.2">
      <c r="B10" s="190" t="s">
        <v>1</v>
      </c>
      <c r="C10" s="102">
        <f>ROUND('Total Billings'!D14/1000000,1)</f>
        <v>33.4</v>
      </c>
      <c r="D10" s="104">
        <f>ROUND('Total Collections'!D14/1000000,1)</f>
        <v>17.3</v>
      </c>
      <c r="E10" s="102">
        <f>ROUND('Total Billings'!E14/1000000,1)</f>
        <v>43.1</v>
      </c>
      <c r="F10" s="104">
        <f>ROUND('Total Collections'!E14/1000000,1)</f>
        <v>19.7</v>
      </c>
      <c r="G10" s="102">
        <f>ROUND('Total Billings'!F14/1000000,1)</f>
        <v>41.7</v>
      </c>
      <c r="H10" s="104">
        <f>ROUND('Total Collections'!F14/1000000,1)</f>
        <v>22.7</v>
      </c>
      <c r="I10" s="102">
        <f>ROUND('Total Billings'!G14/1000000,1)</f>
        <v>25.9</v>
      </c>
      <c r="J10" s="103">
        <f>ROUND('Total Collections'!G14/1000000,1)</f>
        <v>19.899999999999999</v>
      </c>
      <c r="K10" s="102">
        <f>ROUND('Total Billings'!H14/1000000,1)</f>
        <v>27.1</v>
      </c>
      <c r="L10" s="191">
        <f>ROUND('Total Collections'!H14/1000000,1)</f>
        <v>15.3</v>
      </c>
    </row>
    <row r="11" spans="1:12" ht="15.75" customHeight="1" x14ac:dyDescent="0.2">
      <c r="B11" s="188" t="s">
        <v>5</v>
      </c>
      <c r="C11" s="105">
        <f t="shared" ref="C11:J11" si="0">SUM(C8:C10)</f>
        <v>54.3</v>
      </c>
      <c r="D11" s="106">
        <f t="shared" si="0"/>
        <v>37</v>
      </c>
      <c r="E11" s="105">
        <f t="shared" si="0"/>
        <v>67.400000000000006</v>
      </c>
      <c r="F11" s="106">
        <f t="shared" si="0"/>
        <v>43.8</v>
      </c>
      <c r="G11" s="105">
        <f t="shared" si="0"/>
        <v>66.5</v>
      </c>
      <c r="H11" s="106">
        <f t="shared" si="0"/>
        <v>50.8</v>
      </c>
      <c r="I11" s="105">
        <f t="shared" si="0"/>
        <v>45.4</v>
      </c>
      <c r="J11" s="107">
        <f t="shared" si="0"/>
        <v>41.4</v>
      </c>
      <c r="K11" s="105">
        <f>SUM(K8:K10)</f>
        <v>50.900000000000006</v>
      </c>
      <c r="L11" s="192">
        <f>SUM(L8:L10)</f>
        <v>35</v>
      </c>
    </row>
    <row r="12" spans="1:12" ht="17.25" customHeight="1" x14ac:dyDescent="0.2">
      <c r="B12" s="193" t="s">
        <v>365</v>
      </c>
      <c r="C12" s="108"/>
      <c r="D12" s="109"/>
      <c r="E12" s="108"/>
      <c r="F12" s="109"/>
      <c r="G12" s="108"/>
      <c r="H12" s="109"/>
      <c r="I12" s="108"/>
      <c r="J12" s="110"/>
      <c r="K12" s="108"/>
      <c r="L12" s="194"/>
    </row>
    <row r="13" spans="1:12" ht="18" customHeight="1" x14ac:dyDescent="0.2">
      <c r="B13" s="195" t="s">
        <v>2</v>
      </c>
      <c r="C13" s="108">
        <f>ROUND('Total Billings'!D7/1000000,1)</f>
        <v>11.5</v>
      </c>
      <c r="D13" s="109">
        <f>ROUND('Total Collections'!D7/1000000,1)</f>
        <v>5.0999999999999996</v>
      </c>
      <c r="E13" s="108">
        <f>ROUND('Total Billings'!E7/1000000,1)</f>
        <v>7.9</v>
      </c>
      <c r="F13" s="109">
        <f>ROUND('Total Collections'!E7/1000000,1)</f>
        <v>7.9</v>
      </c>
      <c r="G13" s="108">
        <f>ROUND('Total Billings'!F7/1000000,1)</f>
        <v>0.2</v>
      </c>
      <c r="H13" s="109">
        <f>ROUND('Total Collections'!F7/1000000,1)</f>
        <v>4.5</v>
      </c>
      <c r="I13" s="108">
        <f>ROUND('Total Billings'!G7/1000000,1)</f>
        <v>11.8</v>
      </c>
      <c r="J13" s="110">
        <f>ROUND('Total Collections'!G7/1000000,1)</f>
        <v>5.4</v>
      </c>
      <c r="K13" s="108">
        <f>ROUND('Total Billings'!H7/1000000,1)</f>
        <v>8.1</v>
      </c>
      <c r="L13" s="194">
        <f>ROUND('Total Collections'!H7/1000000,1)</f>
        <v>5.2</v>
      </c>
    </row>
    <row r="14" spans="1:12" ht="18.75" customHeight="1" x14ac:dyDescent="0.2">
      <c r="B14" s="195" t="s">
        <v>302</v>
      </c>
      <c r="C14" s="108">
        <f>ROUND('Total Billings'!D8/1000000,1)</f>
        <v>3.9</v>
      </c>
      <c r="D14" s="109">
        <f>ROUND('Total Collections'!D8/1000000,1)</f>
        <v>1.7</v>
      </c>
      <c r="E14" s="108">
        <f>ROUND('Total Billings'!E8/1000000,1)</f>
        <v>2.2000000000000002</v>
      </c>
      <c r="F14" s="109">
        <f>ROUND('Total Collections'!E8/1000000,1)</f>
        <v>1.8</v>
      </c>
      <c r="G14" s="108">
        <f>ROUND('Total Billings'!F8/1000000,1)</f>
        <v>1.9</v>
      </c>
      <c r="H14" s="109">
        <f>ROUND('Total Collections'!F8/1000000,1)</f>
        <v>1.7</v>
      </c>
      <c r="I14" s="108">
        <f>ROUND('Total Billings'!G8/1000000,1)</f>
        <v>3.6</v>
      </c>
      <c r="J14" s="110">
        <f>ROUND('Total Collections'!G8/1000000,1)</f>
        <v>1.8</v>
      </c>
      <c r="K14" s="108">
        <f>ROUND('Total Billings'!H8/1000000,1)</f>
        <v>3.7</v>
      </c>
      <c r="L14" s="194">
        <f>ROUND('Total Collections'!H8/1000000,1)</f>
        <v>1.3</v>
      </c>
    </row>
    <row r="15" spans="1:12" ht="15.75" customHeight="1" x14ac:dyDescent="0.2">
      <c r="B15" s="195" t="s">
        <v>1</v>
      </c>
      <c r="C15" s="108">
        <f>ROUND('Total Billings'!D6/1000000,1)</f>
        <v>4.9000000000000004</v>
      </c>
      <c r="D15" s="109">
        <f>ROUND('Total Collections'!D6/1000000,1)</f>
        <v>2.5</v>
      </c>
      <c r="E15" s="108">
        <f>ROUND('Total Billings'!E6/1000000,1)</f>
        <v>3.8</v>
      </c>
      <c r="F15" s="109">
        <f>ROUND('Total Collections'!E6/1000000,1)</f>
        <v>1.6</v>
      </c>
      <c r="G15" s="108">
        <f>ROUND('Total Billings'!F6/1000000,1)</f>
        <v>0.4</v>
      </c>
      <c r="H15" s="109">
        <f>ROUND('Total Collections'!F6/1000000,1)</f>
        <v>3.5</v>
      </c>
      <c r="I15" s="108">
        <f>ROUND('Total Billings'!G6/1000000,1)</f>
        <v>2.9</v>
      </c>
      <c r="J15" s="110">
        <f>ROUND('Total Collections'!G6/1000000,1)</f>
        <v>2.9</v>
      </c>
      <c r="K15" s="108">
        <f>ROUND('Total Billings'!H6/1000000,1)</f>
        <v>2.8</v>
      </c>
      <c r="L15" s="194">
        <f>ROUND('Total Collections'!H6/1000000,1)</f>
        <v>1</v>
      </c>
    </row>
    <row r="16" spans="1:12" ht="18" customHeight="1" thickBot="1" x14ac:dyDescent="0.25">
      <c r="B16" s="196" t="s">
        <v>5</v>
      </c>
      <c r="C16" s="197">
        <f t="shared" ref="C16:J16" si="1">SUM(C13:C15)</f>
        <v>20.3</v>
      </c>
      <c r="D16" s="198">
        <f t="shared" si="1"/>
        <v>9.3000000000000007</v>
      </c>
      <c r="E16" s="197">
        <f t="shared" si="1"/>
        <v>13.900000000000002</v>
      </c>
      <c r="F16" s="198">
        <f t="shared" si="1"/>
        <v>11.3</v>
      </c>
      <c r="G16" s="197">
        <f t="shared" si="1"/>
        <v>2.5</v>
      </c>
      <c r="H16" s="198">
        <f t="shared" si="1"/>
        <v>9.6999999999999993</v>
      </c>
      <c r="I16" s="197">
        <f t="shared" si="1"/>
        <v>18.3</v>
      </c>
      <c r="J16" s="199">
        <f t="shared" si="1"/>
        <v>10.1</v>
      </c>
      <c r="K16" s="197">
        <f>SUM(K13:K15)</f>
        <v>14.600000000000001</v>
      </c>
      <c r="L16" s="200">
        <f>SUM(L13:L15)</f>
        <v>7.5</v>
      </c>
    </row>
    <row r="18" spans="2:3" x14ac:dyDescent="0.2">
      <c r="B18" t="str">
        <f>Summary!F2</f>
        <v>Data as of 02/05/2012</v>
      </c>
      <c r="C18" s="77"/>
    </row>
    <row r="19" spans="2:3" x14ac:dyDescent="0.2">
      <c r="B19" t="s">
        <v>351</v>
      </c>
    </row>
    <row r="20" spans="2:3" x14ac:dyDescent="0.2">
      <c r="B20" t="s">
        <v>367</v>
      </c>
    </row>
  </sheetData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1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7"/>
  <sheetViews>
    <sheetView workbookViewId="0">
      <selection activeCell="J30" sqref="J30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348</v>
      </c>
    </row>
    <row r="2" spans="1:12" x14ac:dyDescent="0.2">
      <c r="A2" t="str">
        <f>Summary!A2</f>
        <v xml:space="preserve">1st Quarter </v>
      </c>
    </row>
    <row r="4" spans="1:12" ht="13.5" thickBot="1" x14ac:dyDescent="0.25">
      <c r="B4" s="7" t="s">
        <v>306</v>
      </c>
    </row>
    <row r="5" spans="1:12" x14ac:dyDescent="0.2">
      <c r="B5" s="24" t="s">
        <v>4</v>
      </c>
      <c r="C5" s="47" t="str">
        <f>'Total Collections'!C5</f>
        <v>FY2007</v>
      </c>
      <c r="D5" s="47" t="str">
        <f>'Total Collections'!D5</f>
        <v>FY2008</v>
      </c>
      <c r="E5" s="47" t="str">
        <f>'Total Collections'!E5</f>
        <v>FY2009</v>
      </c>
      <c r="F5" s="47" t="str">
        <f>'Total Collections'!F5</f>
        <v>FY2010</v>
      </c>
      <c r="G5" s="48" t="str">
        <f>'Total Collections'!G5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35">
        <f>ROUND('Total Collections'!C7/1000000,1)</f>
        <v>3.5</v>
      </c>
      <c r="D6" s="35">
        <f>ROUND('Total Collections'!D7/1000000,1)</f>
        <v>5.0999999999999996</v>
      </c>
      <c r="E6" s="35">
        <f>ROUND('Total Collections'!E7/1000000,1)</f>
        <v>7.9</v>
      </c>
      <c r="F6" s="35">
        <f>ROUND('Total Collections'!F7/1000000,1)</f>
        <v>4.5</v>
      </c>
      <c r="G6" s="35">
        <f>ROUND('Total Collections'!G7/1000000,1)</f>
        <v>5.4</v>
      </c>
      <c r="H6" s="36">
        <f>ROUND('Total Collections'!H7/1000000,1)</f>
        <v>5.2</v>
      </c>
      <c r="K6" s="1"/>
      <c r="L6" s="33"/>
    </row>
    <row r="7" spans="1:12" x14ac:dyDescent="0.2">
      <c r="B7" s="26" t="str">
        <f>'Total Collections'!B8</f>
        <v>Navy</v>
      </c>
      <c r="C7" s="37">
        <f>ROUND('Total Collections'!C8/1000000,1)</f>
        <v>2.2000000000000002</v>
      </c>
      <c r="D7" s="37">
        <f>ROUND('Total Collections'!D8/1000000,1)</f>
        <v>1.7</v>
      </c>
      <c r="E7" s="37">
        <f>ROUND('Total Collections'!E8/1000000,1)</f>
        <v>1.8</v>
      </c>
      <c r="F7" s="37">
        <f>ROUND('Total Collections'!F8/1000000,1)</f>
        <v>1.7</v>
      </c>
      <c r="G7" s="37">
        <f>ROUND('Total Collections'!G8/1000000,1)</f>
        <v>1.8</v>
      </c>
      <c r="H7" s="38">
        <f>ROUND('Total Collections'!H8/1000000,1)</f>
        <v>1.3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Collections'!C6/1000000,1)</f>
        <v>2</v>
      </c>
      <c r="D8" s="138">
        <f>ROUND('Total Collections'!D6/1000000,1)</f>
        <v>2.5</v>
      </c>
      <c r="E8" s="138">
        <f>ROUND('Total Collections'!E6/1000000,1)</f>
        <v>1.6</v>
      </c>
      <c r="F8" s="138">
        <f>ROUND('Total Collections'!F6/1000000,1)</f>
        <v>3.5</v>
      </c>
      <c r="G8" s="138">
        <f>ROUND('Total Collections'!G6/1000000,1)</f>
        <v>2.9</v>
      </c>
      <c r="H8" s="139">
        <f>ROUND('Total Collections'!H6/1000000,1)</f>
        <v>1</v>
      </c>
      <c r="J8" s="12"/>
      <c r="K8" s="13"/>
      <c r="L8" s="7"/>
    </row>
    <row r="9" spans="1:12" ht="13.5" thickBot="1" x14ac:dyDescent="0.25">
      <c r="B9" s="17" t="s">
        <v>5</v>
      </c>
      <c r="C9" s="52">
        <f t="shared" ref="C9:H9" si="0">SUM(C6:C8)</f>
        <v>7.7</v>
      </c>
      <c r="D9" s="41">
        <f t="shared" si="0"/>
        <v>9.3000000000000007</v>
      </c>
      <c r="E9" s="41">
        <f t="shared" si="0"/>
        <v>11.3</v>
      </c>
      <c r="F9" s="41">
        <f t="shared" si="0"/>
        <v>9.6999999999999993</v>
      </c>
      <c r="G9" s="41">
        <f t="shared" si="0"/>
        <v>10.1</v>
      </c>
      <c r="H9" s="42">
        <f t="shared" si="0"/>
        <v>7.5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307</v>
      </c>
      <c r="J12" s="12"/>
    </row>
    <row r="13" spans="1:12" x14ac:dyDescent="0.2">
      <c r="B13" s="23" t="s">
        <v>4</v>
      </c>
      <c r="C13" s="47" t="str">
        <f>'Total Collections'!C13</f>
        <v>FY2007</v>
      </c>
      <c r="D13" s="47" t="str">
        <f>'Total Collections'!D13</f>
        <v>FY2008</v>
      </c>
      <c r="E13" s="47" t="str">
        <f>'Total Collections'!E13</f>
        <v>FY2009</v>
      </c>
      <c r="F13" s="47" t="str">
        <f>'Total Collections'!F13</f>
        <v>FY2010</v>
      </c>
      <c r="G13" s="48" t="str">
        <f>'Total Collections'!G13</f>
        <v>FY2011</v>
      </c>
      <c r="H13" s="133" t="str">
        <f>'Total Collections'!H5</f>
        <v>FY2012</v>
      </c>
      <c r="I13" s="12"/>
    </row>
    <row r="14" spans="1:12" x14ac:dyDescent="0.2">
      <c r="B14" s="119" t="str">
        <f>'Total Collections'!B15</f>
        <v>Army</v>
      </c>
      <c r="C14" s="50">
        <f>ROUND('Total Collections'!C15/1000000,1)</f>
        <v>8.1</v>
      </c>
      <c r="D14" s="35">
        <f>ROUND('Total Collections'!D15/1000000,1)</f>
        <v>12.5</v>
      </c>
      <c r="E14" s="35">
        <f>ROUND('Total Collections'!E15/1000000,1)</f>
        <v>15.6</v>
      </c>
      <c r="F14" s="35">
        <f>ROUND('Total Collections'!F15/1000000,1)</f>
        <v>19</v>
      </c>
      <c r="G14" s="35">
        <f>ROUND('Total Collections'!G15/1000000,1)</f>
        <v>14.3</v>
      </c>
      <c r="H14" s="36">
        <f>ROUND('Total Collections'!H15/1000000,1)</f>
        <v>13.7</v>
      </c>
      <c r="J14" s="12"/>
      <c r="K14" s="13"/>
    </row>
    <row r="15" spans="1:12" x14ac:dyDescent="0.2">
      <c r="B15" s="16" t="str">
        <f>'Total Collections'!B16</f>
        <v>Navy</v>
      </c>
      <c r="C15" s="51">
        <f>ROUND('Total Collections'!C16/1000000,1)</f>
        <v>4.3</v>
      </c>
      <c r="D15" s="37">
        <f>ROUND('Total Collections'!D16/1000000,1)</f>
        <v>7.2</v>
      </c>
      <c r="E15" s="37">
        <f>ROUND('Total Collections'!E16/1000000,1)</f>
        <v>8.5</v>
      </c>
      <c r="F15" s="37">
        <f>ROUND('Total Collections'!F16/1000000,1)</f>
        <v>9.1</v>
      </c>
      <c r="G15" s="37">
        <f>ROUND('Total Collections'!G16/1000000,1)</f>
        <v>7.2</v>
      </c>
      <c r="H15" s="38">
        <f>ROUND('Total Collections'!H16/1000000,1)</f>
        <v>6</v>
      </c>
      <c r="J15" s="12"/>
      <c r="K15" s="13"/>
    </row>
    <row r="16" spans="1:12" x14ac:dyDescent="0.2">
      <c r="B16" s="27" t="str">
        <f>'Total Collections'!B14</f>
        <v>Air Force</v>
      </c>
      <c r="C16" s="140">
        <f>ROUND('Total Collections'!C14/1000000,1)</f>
        <v>11</v>
      </c>
      <c r="D16" s="138">
        <f>ROUND('Total Collections'!D14/1000000,1)</f>
        <v>17.3</v>
      </c>
      <c r="E16" s="138">
        <f>ROUND('Total Collections'!E14/1000000,1)</f>
        <v>19.7</v>
      </c>
      <c r="F16" s="138">
        <f>ROUND('Total Collections'!F14/1000000,1)</f>
        <v>22.7</v>
      </c>
      <c r="G16" s="138">
        <f>ROUND('Total Collections'!G14/1000000,1)</f>
        <v>19.899999999999999</v>
      </c>
      <c r="H16" s="139">
        <f>ROUND('Total Collections'!H14/1000000,1)</f>
        <v>15.3</v>
      </c>
      <c r="J16" s="12"/>
      <c r="K16" s="13"/>
    </row>
    <row r="17" spans="1:10" ht="13.5" thickBot="1" x14ac:dyDescent="0.25">
      <c r="B17" s="17" t="s">
        <v>5</v>
      </c>
      <c r="C17" s="52">
        <f t="shared" ref="C17:H17" si="1">SUM(C14:C16)</f>
        <v>23.4</v>
      </c>
      <c r="D17" s="41">
        <f t="shared" si="1"/>
        <v>37</v>
      </c>
      <c r="E17" s="41">
        <f t="shared" si="1"/>
        <v>43.8</v>
      </c>
      <c r="F17" s="41">
        <f t="shared" si="1"/>
        <v>50.8</v>
      </c>
      <c r="G17" s="41">
        <f t="shared" si="1"/>
        <v>41.4</v>
      </c>
      <c r="H17" s="42">
        <f t="shared" si="1"/>
        <v>35</v>
      </c>
      <c r="J17" s="12"/>
    </row>
    <row r="18" spans="1:10" x14ac:dyDescent="0.2">
      <c r="J18" s="12"/>
    </row>
    <row r="19" spans="1:10" x14ac:dyDescent="0.2">
      <c r="J19" s="12"/>
    </row>
    <row r="20" spans="1:10" ht="16.5" customHeight="1" thickBot="1" x14ac:dyDescent="0.25">
      <c r="A20" s="3"/>
      <c r="B20" s="212" t="s">
        <v>344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19" t="str">
        <f>B6</f>
        <v>Army</v>
      </c>
      <c r="C22" s="50">
        <f t="shared" ref="C22:F24" si="2">C6+C14</f>
        <v>11.6</v>
      </c>
      <c r="D22" s="35">
        <f t="shared" ref="D22:E24" si="3">D6+D14</f>
        <v>17.600000000000001</v>
      </c>
      <c r="E22" s="35">
        <f t="shared" si="3"/>
        <v>23.5</v>
      </c>
      <c r="F22" s="35">
        <f t="shared" si="2"/>
        <v>23.5</v>
      </c>
      <c r="G22" s="35">
        <f t="shared" ref="G22:H24" si="4">G6+G14</f>
        <v>19.700000000000003</v>
      </c>
      <c r="H22" s="36">
        <f t="shared" si="4"/>
        <v>18.899999999999999</v>
      </c>
    </row>
    <row r="23" spans="1:10" x14ac:dyDescent="0.2">
      <c r="B23" s="16" t="str">
        <f>B7</f>
        <v>Navy</v>
      </c>
      <c r="C23" s="51">
        <f t="shared" si="2"/>
        <v>6.5</v>
      </c>
      <c r="D23" s="37">
        <f t="shared" si="3"/>
        <v>8.9</v>
      </c>
      <c r="E23" s="37">
        <f t="shared" si="3"/>
        <v>10.3</v>
      </c>
      <c r="F23" s="37">
        <f t="shared" si="2"/>
        <v>10.799999999999999</v>
      </c>
      <c r="G23" s="37">
        <f t="shared" si="4"/>
        <v>9</v>
      </c>
      <c r="H23" s="38">
        <f t="shared" si="4"/>
        <v>7.3</v>
      </c>
    </row>
    <row r="24" spans="1:10" x14ac:dyDescent="0.2">
      <c r="A24" s="3"/>
      <c r="B24" s="27" t="str">
        <f>B8</f>
        <v>Air Force</v>
      </c>
      <c r="C24" s="140">
        <f t="shared" si="2"/>
        <v>13</v>
      </c>
      <c r="D24" s="138">
        <f t="shared" si="3"/>
        <v>19.8</v>
      </c>
      <c r="E24" s="138">
        <f t="shared" si="3"/>
        <v>21.3</v>
      </c>
      <c r="F24" s="138">
        <f t="shared" si="2"/>
        <v>26.2</v>
      </c>
      <c r="G24" s="138">
        <f t="shared" si="4"/>
        <v>22.799999999999997</v>
      </c>
      <c r="H24" s="139">
        <f t="shared" si="4"/>
        <v>16.3</v>
      </c>
    </row>
    <row r="25" spans="1:10" ht="13.5" thickBot="1" x14ac:dyDescent="0.25">
      <c r="A25" s="3"/>
      <c r="B25" s="17" t="s">
        <v>5</v>
      </c>
      <c r="C25" s="52">
        <f t="shared" ref="C25:H25" si="5">SUM(C22:C24)</f>
        <v>31.1</v>
      </c>
      <c r="D25" s="41">
        <f t="shared" si="5"/>
        <v>46.3</v>
      </c>
      <c r="E25" s="41">
        <f t="shared" si="5"/>
        <v>55.099999999999994</v>
      </c>
      <c r="F25" s="41">
        <f t="shared" si="5"/>
        <v>60.5</v>
      </c>
      <c r="G25" s="41">
        <f t="shared" si="5"/>
        <v>51.5</v>
      </c>
      <c r="H25" s="42">
        <f t="shared" si="5"/>
        <v>42.5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>
      <selection activeCell="S21" sqref="S21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390</v>
      </c>
    </row>
    <row r="2" spans="1:21" x14ac:dyDescent="0.2">
      <c r="A2" t="str">
        <f>Summary!A2</f>
        <v xml:space="preserve">1st Quarter </v>
      </c>
    </row>
    <row r="3" spans="1:21" ht="24.75" customHeight="1" thickBot="1" x14ac:dyDescent="0.25">
      <c r="B3" s="214" t="s">
        <v>391</v>
      </c>
      <c r="C3" s="214"/>
      <c r="D3" s="214"/>
      <c r="E3" s="214"/>
      <c r="F3" s="214"/>
      <c r="G3" s="214"/>
      <c r="H3" s="215"/>
      <c r="I3" s="215"/>
      <c r="M3" s="214" t="s">
        <v>392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49" t="str">
        <f>'Total Collections Rpt'!B5</f>
        <v>Service</v>
      </c>
      <c r="C4" s="150" t="str">
        <f>'Total Collections Rpt'!C5</f>
        <v>FY2007</v>
      </c>
      <c r="D4" s="150" t="str">
        <f>'Total Collections Rpt'!D5</f>
        <v>FY2008</v>
      </c>
      <c r="E4" s="150" t="str">
        <f>'Total Collections Rpt'!E5</f>
        <v>FY2009</v>
      </c>
      <c r="F4" s="150" t="str">
        <f>'Total Collections Rpt'!F5</f>
        <v>FY2010</v>
      </c>
      <c r="G4" s="151" t="str">
        <f>'Total Collections Rpt'!G5</f>
        <v>FY2011</v>
      </c>
      <c r="H4" s="133" t="str">
        <f>'Total Collections'!H5</f>
        <v>FY2012</v>
      </c>
      <c r="M4" s="134" t="str">
        <f>'Total Collections Rpt'!B13</f>
        <v>Service</v>
      </c>
      <c r="N4" s="146" t="str">
        <f>'Total Collections Rpt'!C13</f>
        <v>FY2007</v>
      </c>
      <c r="O4" s="146" t="str">
        <f>'Total Collections Rpt'!D13</f>
        <v>FY2008</v>
      </c>
      <c r="P4" s="146" t="str">
        <f>'Total Collections Rpt'!E13</f>
        <v>FY2009</v>
      </c>
      <c r="Q4" s="146" t="str">
        <f>'Total Collections Rpt'!F13</f>
        <v>FY2010</v>
      </c>
      <c r="R4" s="146" t="str">
        <f>'Total Collections Rpt'!G13</f>
        <v>FY2011</v>
      </c>
      <c r="S4" s="133" t="str">
        <f>'Total Collections'!H5</f>
        <v>FY2012</v>
      </c>
    </row>
    <row r="5" spans="1:21" x14ac:dyDescent="0.2">
      <c r="B5" s="119" t="str">
        <f>'Total Collections Rpt'!B6</f>
        <v>Army</v>
      </c>
      <c r="C5" s="147">
        <f>'Total Collections Rpt'!C6</f>
        <v>3.5</v>
      </c>
      <c r="D5" s="147">
        <f>'Total Collections Rpt'!D6</f>
        <v>5.0999999999999996</v>
      </c>
      <c r="E5" s="147">
        <f>'Total Collections Rpt'!E6</f>
        <v>7.9</v>
      </c>
      <c r="F5" s="147">
        <f>'Total Collections Rpt'!F6</f>
        <v>4.5</v>
      </c>
      <c r="G5" s="147">
        <f>'Total Collections Rpt'!G6</f>
        <v>5.4</v>
      </c>
      <c r="H5" s="148">
        <f>'Total Collections Rpt'!H6</f>
        <v>5.2</v>
      </c>
      <c r="I5" s="6"/>
      <c r="J5" s="6"/>
      <c r="M5" s="119" t="str">
        <f>'Total Collections Rpt'!B14</f>
        <v>Army</v>
      </c>
      <c r="N5" s="147">
        <f>'Total Collections Rpt'!C14</f>
        <v>8.1</v>
      </c>
      <c r="O5" s="147">
        <f>'Total Collections Rpt'!D14</f>
        <v>12.5</v>
      </c>
      <c r="P5" s="147">
        <f>'Total Collections Rpt'!E14</f>
        <v>15.6</v>
      </c>
      <c r="Q5" s="147">
        <f>'Total Collections Rpt'!F14</f>
        <v>19</v>
      </c>
      <c r="R5" s="147">
        <f>'Total Collections Rpt'!G14</f>
        <v>14.3</v>
      </c>
      <c r="S5" s="148">
        <f>'Total Collections Rpt'!H14</f>
        <v>13.7</v>
      </c>
    </row>
    <row r="6" spans="1:21" x14ac:dyDescent="0.2">
      <c r="B6" s="16" t="str">
        <f>'Total Collections Rpt'!B7</f>
        <v>Navy</v>
      </c>
      <c r="C6" s="89">
        <f>'Total Collections Rpt'!C7</f>
        <v>2.2000000000000002</v>
      </c>
      <c r="D6" s="89">
        <f>'Total Collections Rpt'!D7</f>
        <v>1.7</v>
      </c>
      <c r="E6" s="89">
        <f>'Total Collections Rpt'!E7</f>
        <v>1.8</v>
      </c>
      <c r="F6" s="89">
        <f>'Total Collections Rpt'!F7</f>
        <v>1.7</v>
      </c>
      <c r="G6" s="89">
        <f>'Total Collections Rpt'!G7</f>
        <v>1.8</v>
      </c>
      <c r="H6" s="90">
        <f>'Total Collections Rpt'!H7</f>
        <v>1.3</v>
      </c>
      <c r="M6" s="16" t="str">
        <f>'Total Collections Rpt'!B15</f>
        <v>Navy</v>
      </c>
      <c r="N6" s="89">
        <f>'Total Collections Rpt'!C15</f>
        <v>4.3</v>
      </c>
      <c r="O6" s="89">
        <f>'Total Collections Rpt'!D15</f>
        <v>7.2</v>
      </c>
      <c r="P6" s="89">
        <f>'Total Collections Rpt'!E15</f>
        <v>8.5</v>
      </c>
      <c r="Q6" s="89">
        <f>'Total Collections Rpt'!F15</f>
        <v>9.1</v>
      </c>
      <c r="R6" s="89">
        <f>'Total Collections Rpt'!G15</f>
        <v>7.2</v>
      </c>
      <c r="S6" s="90">
        <f>'Total Collections Rpt'!H15</f>
        <v>6</v>
      </c>
    </row>
    <row r="7" spans="1:21" x14ac:dyDescent="0.2">
      <c r="B7" s="27" t="str">
        <f>'Total Collections Rpt'!B8</f>
        <v>Air Force</v>
      </c>
      <c r="C7" s="91">
        <f>'Total Collections Rpt'!C8</f>
        <v>2</v>
      </c>
      <c r="D7" s="91">
        <f>'Total Collections Rpt'!D8</f>
        <v>2.5</v>
      </c>
      <c r="E7" s="91">
        <f>'Total Collections Rpt'!E8</f>
        <v>1.6</v>
      </c>
      <c r="F7" s="91">
        <f>'Total Collections Rpt'!F8</f>
        <v>3.5</v>
      </c>
      <c r="G7" s="91">
        <f>'Total Collections Rpt'!G8</f>
        <v>2.9</v>
      </c>
      <c r="H7" s="92">
        <f>'Total Collections Rpt'!H8</f>
        <v>1</v>
      </c>
      <c r="M7" s="27" t="str">
        <f>'Total Collections Rpt'!B16</f>
        <v>Air Force</v>
      </c>
      <c r="N7" s="91">
        <f>'Total Collections Rpt'!C16</f>
        <v>11</v>
      </c>
      <c r="O7" s="91">
        <f>'Total Collections Rpt'!D16</f>
        <v>17.3</v>
      </c>
      <c r="P7" s="91">
        <f>'Total Collections Rpt'!E16</f>
        <v>19.7</v>
      </c>
      <c r="Q7" s="91">
        <f>'Total Collections Rpt'!F16</f>
        <v>22.7</v>
      </c>
      <c r="R7" s="91">
        <f>'Total Collections Rpt'!G16</f>
        <v>19.899999999999999</v>
      </c>
      <c r="S7" s="92">
        <f>'Total Collections Rpt'!H16</f>
        <v>15.3</v>
      </c>
    </row>
    <row r="8" spans="1:21" ht="13.5" thickBot="1" x14ac:dyDescent="0.25">
      <c r="B8" s="152" t="str">
        <f>'Total Collections Rpt'!B9</f>
        <v>Total</v>
      </c>
      <c r="C8" s="153">
        <f>'Total Collections Rpt'!C9</f>
        <v>7.7</v>
      </c>
      <c r="D8" s="153">
        <f>'Total Collections Rpt'!D9</f>
        <v>9.3000000000000007</v>
      </c>
      <c r="E8" s="153">
        <f>'Total Collections Rpt'!E9</f>
        <v>11.3</v>
      </c>
      <c r="F8" s="153">
        <f>'Total Collections Rpt'!F9</f>
        <v>9.6999999999999993</v>
      </c>
      <c r="G8" s="153">
        <f>'Total Collections Rpt'!G9</f>
        <v>10.1</v>
      </c>
      <c r="H8" s="154">
        <f>'Total Collections Rpt'!H9</f>
        <v>7.5</v>
      </c>
      <c r="I8" s="9"/>
      <c r="J8" s="9"/>
      <c r="K8" s="9"/>
      <c r="L8" s="9"/>
      <c r="M8" s="93" t="str">
        <f>'Total Collections Rpt'!B17</f>
        <v>Total</v>
      </c>
      <c r="N8" s="94">
        <f>'Total Collections Rpt'!C17</f>
        <v>23.4</v>
      </c>
      <c r="O8" s="94">
        <f>'Total Collections Rpt'!D17</f>
        <v>37</v>
      </c>
      <c r="P8" s="94">
        <f>'Total Collections Rpt'!E17</f>
        <v>43.8</v>
      </c>
      <c r="Q8" s="94">
        <f>'Total Collections Rpt'!F17</f>
        <v>50.8</v>
      </c>
      <c r="R8" s="94">
        <f>'Total Collections Rpt'!G17</f>
        <v>41.4</v>
      </c>
      <c r="S8" s="95">
        <f>'Total Collections Rpt'!H17</f>
        <v>35</v>
      </c>
      <c r="T8" s="9"/>
      <c r="U8" s="9"/>
    </row>
    <row r="10" spans="1:21" ht="22.5" customHeight="1" thickBot="1" x14ac:dyDescent="0.25">
      <c r="B10" s="214" t="s">
        <v>314</v>
      </c>
      <c r="C10" s="214"/>
      <c r="D10" s="214"/>
      <c r="E10" s="214"/>
      <c r="F10" s="214"/>
      <c r="G10" s="214"/>
      <c r="H10" s="215"/>
      <c r="I10" s="215"/>
      <c r="M10" s="214" t="s">
        <v>315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134" t="s">
        <v>4</v>
      </c>
      <c r="C11" s="124" t="str">
        <f>'Collected to Claims Ratio'!C13</f>
        <v>FY2007</v>
      </c>
      <c r="D11" s="124" t="str">
        <f>'Collected to Claims Ratio'!D13</f>
        <v>FY2008</v>
      </c>
      <c r="E11" s="124" t="str">
        <f>'Collected to Claims Ratio'!E13</f>
        <v>FY2009</v>
      </c>
      <c r="F11" s="124" t="str">
        <f>'Collected to Claims Ratio'!F13</f>
        <v>FY2010</v>
      </c>
      <c r="G11" s="124" t="str">
        <f>'Collected to Claims Ratio'!G13</f>
        <v>FY2011</v>
      </c>
      <c r="H11" s="133" t="str">
        <f>'Total Collections'!H5</f>
        <v>FY2012</v>
      </c>
      <c r="M11" s="134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4" t="str">
        <f>'Collected to Claims Ratio'!P13</f>
        <v>FY2011</v>
      </c>
      <c r="S11" s="133" t="str">
        <f>'Total Collections'!H5</f>
        <v>FY2012</v>
      </c>
    </row>
    <row r="12" spans="1:21" x14ac:dyDescent="0.2">
      <c r="B12" s="119" t="str">
        <f>'Claims per Disp or Visits'!B14</f>
        <v>Army</v>
      </c>
      <c r="C12" s="135">
        <f>'Claims per Disp or Visits'!C14</f>
        <v>24059</v>
      </c>
      <c r="D12" s="129">
        <f>'Claims per Disp or Visits'!D14</f>
        <v>24711</v>
      </c>
      <c r="E12" s="129">
        <f>'Claims per Disp or Visits'!E14</f>
        <v>24998</v>
      </c>
      <c r="F12" s="129">
        <f>'Claims per Disp or Visits'!F14</f>
        <v>25654</v>
      </c>
      <c r="G12" s="129">
        <f>'Claims per Disp or Visits'!G14</f>
        <v>26843</v>
      </c>
      <c r="H12" s="130">
        <f>'Claims per Disp or Visits'!H14</f>
        <v>27509</v>
      </c>
      <c r="I12" s="6"/>
      <c r="J12" s="6"/>
      <c r="M12" s="119" t="str">
        <f>'Claims per Disp or Visits'!K14</f>
        <v>Army</v>
      </c>
      <c r="N12" s="135">
        <f>'Claims per Disp or Visits'!L14</f>
        <v>1788526</v>
      </c>
      <c r="O12" s="129">
        <f>'Claims per Disp or Visits'!M14</f>
        <v>1737946</v>
      </c>
      <c r="P12" s="129">
        <f>'Claims per Disp or Visits'!N14</f>
        <v>1611845</v>
      </c>
      <c r="Q12" s="129">
        <f>'Claims per Disp or Visits'!O14</f>
        <v>1574313</v>
      </c>
      <c r="R12" s="129">
        <f>'Claims per Disp or Visits'!P14</f>
        <v>2059376</v>
      </c>
      <c r="S12" s="130">
        <f>'Claims per Disp or Visits'!Q14</f>
        <v>1590490</v>
      </c>
    </row>
    <row r="13" spans="1:21" x14ac:dyDescent="0.2">
      <c r="B13" s="16" t="str">
        <f>'Claims per Disp or Visits'!B15</f>
        <v>Navy</v>
      </c>
      <c r="C13" s="66">
        <f>'Claims per Disp or Visits'!C15</f>
        <v>14636</v>
      </c>
      <c r="D13" s="56">
        <f>'Claims per Disp or Visits'!D15</f>
        <v>14213</v>
      </c>
      <c r="E13" s="56">
        <f>'Claims per Disp or Visits'!E15</f>
        <v>13241</v>
      </c>
      <c r="F13" s="56">
        <f>'Claims per Disp or Visits'!F15</f>
        <v>13884</v>
      </c>
      <c r="G13" s="56">
        <f>'Claims per Disp or Visits'!G15</f>
        <v>13580</v>
      </c>
      <c r="H13" s="57">
        <f>'Claims per Disp or Visits'!H15</f>
        <v>14359</v>
      </c>
      <c r="I13" s="6"/>
      <c r="J13" s="6"/>
      <c r="M13" s="16" t="str">
        <f>'Claims per Disp or Visits'!K15</f>
        <v>Navy</v>
      </c>
      <c r="N13" s="66">
        <f>'Claims per Disp or Visits'!L15</f>
        <v>1040608</v>
      </c>
      <c r="O13" s="56">
        <f>'Claims per Disp or Visits'!M15</f>
        <v>910196</v>
      </c>
      <c r="P13" s="56">
        <f>'Claims per Disp or Visits'!N15</f>
        <v>1558283</v>
      </c>
      <c r="Q13" s="56">
        <f>'Claims per Disp or Visits'!O15</f>
        <v>960335</v>
      </c>
      <c r="R13" s="56">
        <f>'Claims per Disp or Visits'!P15</f>
        <v>844988</v>
      </c>
      <c r="S13" s="57">
        <f>'Claims per Disp or Visits'!Q15</f>
        <v>782604</v>
      </c>
    </row>
    <row r="14" spans="1:21" x14ac:dyDescent="0.2">
      <c r="B14" s="27" t="str">
        <f>'Claims per Disp or Visits'!B13</f>
        <v>Air Force</v>
      </c>
      <c r="C14" s="136">
        <f>'Claims per Disp or Visits'!C13</f>
        <v>8518</v>
      </c>
      <c r="D14" s="131">
        <f>'Claims per Disp or Visits'!D13</f>
        <v>8689</v>
      </c>
      <c r="E14" s="131">
        <f>'Claims per Disp or Visits'!E13</f>
        <v>8827</v>
      </c>
      <c r="F14" s="131">
        <f>'Claims per Disp or Visits'!F13</f>
        <v>9064</v>
      </c>
      <c r="G14" s="131">
        <f>'Claims per Disp or Visits'!G13</f>
        <v>7955</v>
      </c>
      <c r="H14" s="132">
        <f>'Claims per Disp or Visits'!H13</f>
        <v>6290</v>
      </c>
      <c r="I14" s="6"/>
      <c r="J14" s="6"/>
      <c r="M14" s="27" t="str">
        <f>'Claims per Disp or Visits'!K13</f>
        <v>Air Force</v>
      </c>
      <c r="N14" s="136">
        <f>'Claims per Disp or Visits'!L13</f>
        <v>867654</v>
      </c>
      <c r="O14" s="131">
        <f>'Claims per Disp or Visits'!M13</f>
        <v>866851</v>
      </c>
      <c r="P14" s="131">
        <f>'Claims per Disp or Visits'!N13</f>
        <v>862283</v>
      </c>
      <c r="Q14" s="131">
        <f>'Claims per Disp or Visits'!O13</f>
        <v>821283</v>
      </c>
      <c r="R14" s="131">
        <f>'Claims per Disp or Visits'!P13</f>
        <v>758621</v>
      </c>
      <c r="S14" s="132">
        <f>'Claims per Disp or Visits'!Q13</f>
        <v>754284</v>
      </c>
    </row>
    <row r="15" spans="1:21" ht="13.5" thickBot="1" x14ac:dyDescent="0.25">
      <c r="B15" s="58" t="s">
        <v>5</v>
      </c>
      <c r="C15" s="67">
        <f t="shared" ref="C15:H15" si="0">SUM(C12:C14)</f>
        <v>47213</v>
      </c>
      <c r="D15" s="68">
        <f t="shared" si="0"/>
        <v>47613</v>
      </c>
      <c r="E15" s="68">
        <f t="shared" si="0"/>
        <v>47066</v>
      </c>
      <c r="F15" s="68">
        <f t="shared" si="0"/>
        <v>48602</v>
      </c>
      <c r="G15" s="68">
        <f t="shared" si="0"/>
        <v>48378</v>
      </c>
      <c r="H15" s="59">
        <f t="shared" si="0"/>
        <v>48158</v>
      </c>
      <c r="I15" s="9"/>
      <c r="J15" s="9"/>
      <c r="K15" s="9"/>
      <c r="L15" s="9"/>
      <c r="M15" s="58" t="s">
        <v>5</v>
      </c>
      <c r="N15" s="67">
        <f t="shared" ref="N15:S15" si="1">SUM(N12:N14)</f>
        <v>3696788</v>
      </c>
      <c r="O15" s="68">
        <f t="shared" si="1"/>
        <v>3514993</v>
      </c>
      <c r="P15" s="68">
        <f t="shared" si="1"/>
        <v>4032411</v>
      </c>
      <c r="Q15" s="68">
        <f t="shared" si="1"/>
        <v>3355931</v>
      </c>
      <c r="R15" s="68">
        <f t="shared" si="1"/>
        <v>3662985</v>
      </c>
      <c r="S15" s="59">
        <f t="shared" si="1"/>
        <v>3127378</v>
      </c>
      <c r="T15" s="9"/>
      <c r="U15" s="9"/>
    </row>
    <row r="17" spans="2:21" ht="23.25" customHeight="1" thickBot="1" x14ac:dyDescent="0.25">
      <c r="B17" s="214" t="s">
        <v>393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394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134" t="s">
        <v>4</v>
      </c>
      <c r="C18" s="124" t="str">
        <f>'Collected to Claims Ratio'!C20</f>
        <v>FY2007</v>
      </c>
      <c r="D18" s="124" t="str">
        <f>'Collected to Claims Ratio'!D20</f>
        <v>FY2008</v>
      </c>
      <c r="E18" s="124" t="str">
        <f>'Collected to Claims Ratio'!E20</f>
        <v>FY2009</v>
      </c>
      <c r="F18" s="124" t="str">
        <f>'Collected to Claims Ratio'!F20</f>
        <v>FY2010</v>
      </c>
      <c r="G18" s="124" t="str">
        <f>'Collected to Claims Ratio'!G20</f>
        <v>FY2011</v>
      </c>
      <c r="H18" s="133" t="str">
        <f>'Total Collections'!H5</f>
        <v>FY2012</v>
      </c>
      <c r="M18" s="134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33" t="str">
        <f>'Total Collections'!H5</f>
        <v>FY2012</v>
      </c>
    </row>
    <row r="19" spans="2:21" x14ac:dyDescent="0.2">
      <c r="B19" s="119" t="str">
        <f>'Claims per Disp or Visits'!B21</f>
        <v>Army</v>
      </c>
      <c r="C19" s="19">
        <f t="shared" ref="C19:H19" si="2">(C5/C12)*1000000</f>
        <v>145.47570555717195</v>
      </c>
      <c r="D19" s="19">
        <f t="shared" si="2"/>
        <v>206.38582008012625</v>
      </c>
      <c r="E19" s="19">
        <f t="shared" si="2"/>
        <v>316.02528202256184</v>
      </c>
      <c r="F19" s="19">
        <f t="shared" si="2"/>
        <v>175.41124191159275</v>
      </c>
      <c r="G19" s="19">
        <f t="shared" si="2"/>
        <v>201.16976492940432</v>
      </c>
      <c r="H19" s="143">
        <f t="shared" si="2"/>
        <v>189.02904503980517</v>
      </c>
      <c r="I19" s="5"/>
      <c r="J19" s="5"/>
      <c r="M19" s="119" t="str">
        <f>'Claims per Disp or Visits'!K21</f>
        <v>Army</v>
      </c>
      <c r="N19" s="19">
        <f t="shared" ref="N19:S19" si="3">(N5/N12)*1000000</f>
        <v>4.5288690239895866</v>
      </c>
      <c r="O19" s="19">
        <f t="shared" si="3"/>
        <v>7.1923983829186868</v>
      </c>
      <c r="P19" s="19">
        <f t="shared" si="3"/>
        <v>9.6783499654123055</v>
      </c>
      <c r="Q19" s="19">
        <f t="shared" si="3"/>
        <v>12.068756340067063</v>
      </c>
      <c r="R19" s="19">
        <f t="shared" si="3"/>
        <v>6.9438509529100081</v>
      </c>
      <c r="S19" s="143">
        <f t="shared" si="3"/>
        <v>8.6136976654993109</v>
      </c>
      <c r="T19" s="5"/>
    </row>
    <row r="20" spans="2:21" x14ac:dyDescent="0.2">
      <c r="B20" s="16" t="str">
        <f>'Claims per Disp or Visits'!B22</f>
        <v>Navy</v>
      </c>
      <c r="C20" s="20">
        <f t="shared" ref="C20:H21" si="4">(C6/C13)*1000000</f>
        <v>150.31429352282046</v>
      </c>
      <c r="D20" s="20">
        <f t="shared" si="4"/>
        <v>119.60880883698023</v>
      </c>
      <c r="E20" s="20">
        <f t="shared" si="4"/>
        <v>135.94139415452005</v>
      </c>
      <c r="F20" s="20">
        <f t="shared" si="4"/>
        <v>122.44309997118985</v>
      </c>
      <c r="G20" s="20">
        <f t="shared" si="4"/>
        <v>132.54786450662741</v>
      </c>
      <c r="H20" s="96">
        <f t="shared" si="4"/>
        <v>90.535552615084626</v>
      </c>
      <c r="I20" s="5"/>
      <c r="J20" s="5"/>
      <c r="M20" s="16" t="str">
        <f>'Claims per Disp or Visits'!K22</f>
        <v>Navy</v>
      </c>
      <c r="N20" s="20">
        <f t="shared" ref="N20:S21" si="5">(N6/N13)*1000000</f>
        <v>4.132199637135213</v>
      </c>
      <c r="O20" s="20">
        <f t="shared" si="5"/>
        <v>7.9103841370430112</v>
      </c>
      <c r="P20" s="20">
        <f t="shared" si="5"/>
        <v>5.4547216391374356</v>
      </c>
      <c r="Q20" s="20">
        <f t="shared" si="5"/>
        <v>9.4758599863589268</v>
      </c>
      <c r="R20" s="20">
        <f t="shared" si="5"/>
        <v>8.5208310650565444</v>
      </c>
      <c r="S20" s="96">
        <f t="shared" si="5"/>
        <v>7.6667126669426686</v>
      </c>
      <c r="T20" s="5"/>
    </row>
    <row r="21" spans="2:21" x14ac:dyDescent="0.2">
      <c r="B21" s="27" t="str">
        <f>'Claims per Disp or Visits'!B20</f>
        <v>Air Force</v>
      </c>
      <c r="C21" s="144">
        <f t="shared" si="4"/>
        <v>234.79690068091102</v>
      </c>
      <c r="D21" s="144">
        <f t="shared" si="4"/>
        <v>287.72010588099897</v>
      </c>
      <c r="E21" s="144">
        <f t="shared" si="4"/>
        <v>181.26203693214003</v>
      </c>
      <c r="F21" s="144">
        <f t="shared" si="4"/>
        <v>386.14298323036189</v>
      </c>
      <c r="G21" s="144">
        <f t="shared" si="4"/>
        <v>364.55059710873667</v>
      </c>
      <c r="H21" s="145">
        <f t="shared" si="4"/>
        <v>158.98251192368841</v>
      </c>
      <c r="I21" s="5"/>
      <c r="J21" s="5"/>
      <c r="M21" s="27" t="str">
        <f>'Claims per Disp or Visits'!K20</f>
        <v>Air Force</v>
      </c>
      <c r="N21" s="144">
        <f t="shared" si="5"/>
        <v>12.677864678777485</v>
      </c>
      <c r="O21" s="144">
        <f t="shared" si="5"/>
        <v>19.957293698686396</v>
      </c>
      <c r="P21" s="144">
        <f t="shared" si="5"/>
        <v>22.84632771375523</v>
      </c>
      <c r="Q21" s="144">
        <f t="shared" si="5"/>
        <v>27.639680840830749</v>
      </c>
      <c r="R21" s="144">
        <f t="shared" si="5"/>
        <v>26.231807450624224</v>
      </c>
      <c r="S21" s="145">
        <f t="shared" si="5"/>
        <v>20.284137009402293</v>
      </c>
      <c r="T21" s="5"/>
    </row>
    <row r="22" spans="2:21" ht="13.5" thickBot="1" x14ac:dyDescent="0.25">
      <c r="B22" s="17" t="s">
        <v>5</v>
      </c>
      <c r="C22" s="141">
        <f t="shared" ref="C22:H22" si="6">(C8/C15)*1000000</f>
        <v>163.09067417872197</v>
      </c>
      <c r="D22" s="141">
        <f t="shared" si="6"/>
        <v>195.32480625039381</v>
      </c>
      <c r="E22" s="141">
        <f t="shared" si="6"/>
        <v>240.08838652105555</v>
      </c>
      <c r="F22" s="141">
        <f t="shared" si="6"/>
        <v>199.58026418665898</v>
      </c>
      <c r="G22" s="141">
        <f t="shared" si="6"/>
        <v>208.77258257885813</v>
      </c>
      <c r="H22" s="142">
        <f t="shared" si="6"/>
        <v>155.73736450849287</v>
      </c>
      <c r="I22" s="10"/>
      <c r="J22" s="10"/>
      <c r="M22" s="17" t="s">
        <v>5</v>
      </c>
      <c r="N22" s="141">
        <f t="shared" ref="N22:S22" si="7">(N8/N15)*1000000</f>
        <v>6.3298192917743723</v>
      </c>
      <c r="O22" s="141">
        <f t="shared" si="7"/>
        <v>10.526336752306477</v>
      </c>
      <c r="P22" s="141">
        <f t="shared" si="7"/>
        <v>10.861988026518128</v>
      </c>
      <c r="Q22" s="141">
        <f t="shared" si="7"/>
        <v>15.137379165423841</v>
      </c>
      <c r="R22" s="141">
        <f t="shared" si="7"/>
        <v>11.302257585002394</v>
      </c>
      <c r="S22" s="142">
        <f t="shared" si="7"/>
        <v>11.191483728541929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17:I17"/>
    <mergeCell ref="M17:T17"/>
    <mergeCell ref="B3:I3"/>
    <mergeCell ref="M3:T3"/>
    <mergeCell ref="B10:I10"/>
    <mergeCell ref="M10:T10"/>
  </mergeCells>
  <phoneticPr fontId="10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7"/>
  <sheetViews>
    <sheetView topLeftCell="A5" workbookViewId="0">
      <selection activeCell="F8" sqref="F8"/>
    </sheetView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345</v>
      </c>
    </row>
    <row r="2" spans="1:12" x14ac:dyDescent="0.2">
      <c r="A2" t="str">
        <f>Summary!A2</f>
        <v xml:space="preserve">1st Quarter </v>
      </c>
    </row>
    <row r="4" spans="1:12" ht="13.5" thickBot="1" x14ac:dyDescent="0.25">
      <c r="B4" s="7" t="s">
        <v>341</v>
      </c>
    </row>
    <row r="5" spans="1:12" x14ac:dyDescent="0.2">
      <c r="B5" s="24" t="s">
        <v>4</v>
      </c>
      <c r="C5" s="47" t="str">
        <f>'Total Billings'!C5</f>
        <v>FY2007</v>
      </c>
      <c r="D5" s="47" t="str">
        <f>'Total Billings'!D5</f>
        <v>FY2008</v>
      </c>
      <c r="E5" s="47" t="str">
        <f>'Total Billings'!E5</f>
        <v>FY2009</v>
      </c>
      <c r="F5" s="47" t="str">
        <f>'Total Billings'!F5</f>
        <v>FY2010</v>
      </c>
      <c r="G5" s="48" t="str">
        <f>'Total Billings'!G5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50">
        <f>ROUND('Total Billings'!C7/1000000,1)</f>
        <v>6.7</v>
      </c>
      <c r="D6" s="35">
        <f>ROUND('Total Billings'!D7/1000000,1)</f>
        <v>11.5</v>
      </c>
      <c r="E6" s="35">
        <f>ROUND('Total Billings'!E7/1000000,1)</f>
        <v>7.9</v>
      </c>
      <c r="F6" s="35">
        <f>ROUND('Total Billings'!F7/1000000,1)</f>
        <v>0.2</v>
      </c>
      <c r="G6" s="35">
        <f>ROUND('Total Billings'!G7/1000000,1)</f>
        <v>11.8</v>
      </c>
      <c r="H6" s="36">
        <f>ROUND('Total Billings'!H7/1000000,1)</f>
        <v>8.1</v>
      </c>
      <c r="K6" s="1"/>
      <c r="L6" s="33"/>
    </row>
    <row r="7" spans="1:12" x14ac:dyDescent="0.2">
      <c r="B7" s="26" t="str">
        <f>'Total Collections'!B8</f>
        <v>Navy</v>
      </c>
      <c r="C7" s="37">
        <f>ROUND('Total Billings'!C8/1000000,1)</f>
        <v>3.6</v>
      </c>
      <c r="D7" s="37">
        <f>ROUND('Total Billings'!D8/1000000,1)</f>
        <v>3.9</v>
      </c>
      <c r="E7" s="37">
        <f>ROUND('Total Billings'!E8/1000000,1)</f>
        <v>2.2000000000000002</v>
      </c>
      <c r="F7" s="37">
        <f>ROUND('Total Billings'!F8/1000000,1)</f>
        <v>1.9</v>
      </c>
      <c r="G7" s="37">
        <f>ROUND('Total Billings'!G8/1000000,1)</f>
        <v>3.6</v>
      </c>
      <c r="H7" s="38">
        <f>ROUND('Total Billings'!H8/1000000,1)</f>
        <v>3.7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Billings'!C6/1000000,1)</f>
        <v>3.3</v>
      </c>
      <c r="D8" s="138">
        <f>ROUND('Total Billings'!D6/1000000,1)</f>
        <v>4.9000000000000004</v>
      </c>
      <c r="E8" s="138">
        <f>ROUND('Total Billings'!E6/1000000,1)</f>
        <v>3.8</v>
      </c>
      <c r="F8" s="138">
        <f>ROUND('Total Billings'!F6/1000000,1)</f>
        <v>0.4</v>
      </c>
      <c r="G8" s="138">
        <f>ROUND('Total Billings'!G6/1000000,1)</f>
        <v>2.9</v>
      </c>
      <c r="H8" s="139">
        <f>ROUND('Total Billings'!H6/1000000,1)</f>
        <v>2.8</v>
      </c>
      <c r="J8" s="12"/>
      <c r="K8" s="13"/>
      <c r="L8" s="7"/>
    </row>
    <row r="9" spans="1:12" ht="13.5" thickBot="1" x14ac:dyDescent="0.25">
      <c r="B9" s="17" t="s">
        <v>5</v>
      </c>
      <c r="C9" s="41">
        <f t="shared" ref="C9:H9" si="0">SUM(C6:C8)</f>
        <v>13.600000000000001</v>
      </c>
      <c r="D9" s="41">
        <f t="shared" si="0"/>
        <v>20.3</v>
      </c>
      <c r="E9" s="41">
        <f t="shared" si="0"/>
        <v>13.900000000000002</v>
      </c>
      <c r="F9" s="41">
        <f t="shared" si="0"/>
        <v>2.5</v>
      </c>
      <c r="G9" s="41">
        <f t="shared" si="0"/>
        <v>18.3</v>
      </c>
      <c r="H9" s="42">
        <f t="shared" si="0"/>
        <v>14.600000000000001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342</v>
      </c>
      <c r="J12" s="12"/>
    </row>
    <row r="13" spans="1:12" x14ac:dyDescent="0.2">
      <c r="B13" s="23" t="s">
        <v>4</v>
      </c>
      <c r="C13" s="47" t="str">
        <f>'Total Billings'!C13</f>
        <v>FY2007</v>
      </c>
      <c r="D13" s="47" t="str">
        <f>'Total Billings'!D13</f>
        <v>FY2008</v>
      </c>
      <c r="E13" s="47" t="str">
        <f>'Total Billings'!E13</f>
        <v>FY2009</v>
      </c>
      <c r="F13" s="47" t="str">
        <f>'Total Billings'!F13</f>
        <v>FY2010</v>
      </c>
      <c r="G13" s="48" t="str">
        <f>'Total Billings'!G13</f>
        <v>FY2011</v>
      </c>
      <c r="H13" s="133" t="str">
        <f>'Total Collections'!H5</f>
        <v>FY2012</v>
      </c>
      <c r="I13" s="12"/>
    </row>
    <row r="14" spans="1:12" x14ac:dyDescent="0.2">
      <c r="B14" s="16" t="str">
        <f>'Total Collections'!B15</f>
        <v>Army</v>
      </c>
      <c r="C14" s="35">
        <f>ROUND('Total Billings'!C15/1000000,1)</f>
        <v>13.4</v>
      </c>
      <c r="D14" s="35">
        <f>ROUND('Total Billings'!D15/1000000,1)</f>
        <v>13</v>
      </c>
      <c r="E14" s="35">
        <f>ROUND('Total Billings'!E15/1000000,1)</f>
        <v>16.7</v>
      </c>
      <c r="F14" s="35">
        <f>ROUND('Total Billings'!F15/1000000,1)</f>
        <v>17.2</v>
      </c>
      <c r="G14" s="35">
        <f>ROUND('Total Billings'!G15/1000000,1)</f>
        <v>13.1</v>
      </c>
      <c r="H14" s="36">
        <f>ROUND('Total Billings'!H15/1000000,1)</f>
        <v>15</v>
      </c>
      <c r="J14" s="12"/>
      <c r="K14" s="13"/>
    </row>
    <row r="15" spans="1:12" x14ac:dyDescent="0.2">
      <c r="B15" s="16" t="str">
        <f>'Total Collections'!B16</f>
        <v>Navy</v>
      </c>
      <c r="C15" s="37">
        <f>ROUND('Total Billings'!C16/1000000,1)</f>
        <v>6.1</v>
      </c>
      <c r="D15" s="37">
        <f>ROUND('Total Billings'!D16/1000000,1)</f>
        <v>7.9</v>
      </c>
      <c r="E15" s="37">
        <f>ROUND('Total Billings'!E16/1000000,1)</f>
        <v>7.6</v>
      </c>
      <c r="F15" s="37">
        <f>ROUND('Total Billings'!F16/1000000,1)</f>
        <v>7.6</v>
      </c>
      <c r="G15" s="37">
        <f>ROUND('Total Billings'!G16/1000000,1)</f>
        <v>6.4</v>
      </c>
      <c r="H15" s="38">
        <f>ROUND('Total Billings'!H16/1000000,1)</f>
        <v>8.8000000000000007</v>
      </c>
      <c r="J15" s="12"/>
      <c r="K15" s="13"/>
    </row>
    <row r="16" spans="1:12" ht="13.5" thickBot="1" x14ac:dyDescent="0.25">
      <c r="B16" s="18" t="str">
        <f>'Total Collections'!B14</f>
        <v>Air Force</v>
      </c>
      <c r="C16" s="39">
        <f>ROUND('Total Billings'!C14/1000000,1)</f>
        <v>35.5</v>
      </c>
      <c r="D16" s="39">
        <f>ROUND('Total Billings'!D14/1000000,1)</f>
        <v>33.4</v>
      </c>
      <c r="E16" s="39">
        <f>ROUND('Total Billings'!E14/1000000,1)</f>
        <v>43.1</v>
      </c>
      <c r="F16" s="39">
        <f>ROUND('Total Billings'!F14/1000000,1)</f>
        <v>41.7</v>
      </c>
      <c r="G16" s="39">
        <f>ROUND('Total Billings'!G14/1000000,1)</f>
        <v>25.9</v>
      </c>
      <c r="H16" s="40">
        <f>ROUND('Total Billings'!H14/1000000,1)</f>
        <v>27.1</v>
      </c>
      <c r="J16" s="12"/>
      <c r="K16" s="13"/>
    </row>
    <row r="17" spans="1:10" ht="13.5" thickBot="1" x14ac:dyDescent="0.25">
      <c r="B17" s="17" t="s">
        <v>5</v>
      </c>
      <c r="C17" s="41">
        <f t="shared" ref="C17:H17" si="1">SUM(C14:C16)</f>
        <v>55</v>
      </c>
      <c r="D17" s="41">
        <f t="shared" si="1"/>
        <v>54.3</v>
      </c>
      <c r="E17" s="41">
        <f t="shared" si="1"/>
        <v>67.400000000000006</v>
      </c>
      <c r="F17" s="41">
        <f t="shared" si="1"/>
        <v>66.5</v>
      </c>
      <c r="G17" s="41">
        <f t="shared" si="1"/>
        <v>45.4</v>
      </c>
      <c r="H17" s="42">
        <f t="shared" si="1"/>
        <v>50.900000000000006</v>
      </c>
      <c r="J17" s="12"/>
    </row>
    <row r="18" spans="1:10" x14ac:dyDescent="0.2">
      <c r="J18" s="12"/>
    </row>
    <row r="19" spans="1:10" x14ac:dyDescent="0.2">
      <c r="J19" s="12"/>
    </row>
    <row r="20" spans="1:10" ht="17.25" customHeight="1" thickBot="1" x14ac:dyDescent="0.25">
      <c r="A20" s="3"/>
      <c r="B20" s="212" t="s">
        <v>343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6" t="str">
        <f>B6</f>
        <v>Army</v>
      </c>
      <c r="C22" s="19">
        <f t="shared" ref="C22:F24" si="2">C6+C14</f>
        <v>20.100000000000001</v>
      </c>
      <c r="D22" s="35">
        <f t="shared" ref="D22:E24" si="3">D6+D14</f>
        <v>24.5</v>
      </c>
      <c r="E22" s="35">
        <f t="shared" si="3"/>
        <v>24.6</v>
      </c>
      <c r="F22" s="35">
        <f t="shared" si="2"/>
        <v>17.399999999999999</v>
      </c>
      <c r="G22" s="35">
        <f t="shared" ref="G22:H24" si="4">G6+G14</f>
        <v>24.9</v>
      </c>
      <c r="H22" s="36">
        <f t="shared" si="4"/>
        <v>23.1</v>
      </c>
    </row>
    <row r="23" spans="1:10" x14ac:dyDescent="0.2">
      <c r="B23" s="16" t="str">
        <f>B7</f>
        <v>Navy</v>
      </c>
      <c r="C23" s="20">
        <f t="shared" si="2"/>
        <v>9.6999999999999993</v>
      </c>
      <c r="D23" s="37">
        <f t="shared" si="3"/>
        <v>11.8</v>
      </c>
      <c r="E23" s="37">
        <f t="shared" si="3"/>
        <v>9.8000000000000007</v>
      </c>
      <c r="F23" s="37">
        <f t="shared" si="2"/>
        <v>9.5</v>
      </c>
      <c r="G23" s="37">
        <f t="shared" si="4"/>
        <v>10</v>
      </c>
      <c r="H23" s="38">
        <f t="shared" si="4"/>
        <v>12.5</v>
      </c>
    </row>
    <row r="24" spans="1:10" ht="13.5" thickBot="1" x14ac:dyDescent="0.25">
      <c r="A24" s="3"/>
      <c r="B24" s="18" t="str">
        <f>B8</f>
        <v>Air Force</v>
      </c>
      <c r="C24" s="21">
        <f t="shared" si="2"/>
        <v>38.799999999999997</v>
      </c>
      <c r="D24" s="39">
        <f t="shared" si="3"/>
        <v>38.299999999999997</v>
      </c>
      <c r="E24" s="39">
        <f t="shared" si="3"/>
        <v>46.9</v>
      </c>
      <c r="F24" s="39">
        <f t="shared" si="2"/>
        <v>42.1</v>
      </c>
      <c r="G24" s="39">
        <f t="shared" si="4"/>
        <v>28.799999999999997</v>
      </c>
      <c r="H24" s="40">
        <f t="shared" si="4"/>
        <v>29.900000000000002</v>
      </c>
    </row>
    <row r="25" spans="1:10" ht="13.5" thickBot="1" x14ac:dyDescent="0.25">
      <c r="A25" s="3"/>
      <c r="B25" s="17" t="s">
        <v>5</v>
      </c>
      <c r="C25" s="22">
        <f t="shared" ref="C25:H25" si="5">SUM(C22:C24)</f>
        <v>68.599999999999994</v>
      </c>
      <c r="D25" s="41">
        <f t="shared" si="5"/>
        <v>74.599999999999994</v>
      </c>
      <c r="E25" s="41">
        <f t="shared" si="5"/>
        <v>81.300000000000011</v>
      </c>
      <c r="F25" s="41">
        <f t="shared" si="5"/>
        <v>69</v>
      </c>
      <c r="G25" s="41">
        <f t="shared" si="5"/>
        <v>63.699999999999996</v>
      </c>
      <c r="H25" s="42">
        <f t="shared" si="5"/>
        <v>65.5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"/>
  <sheetViews>
    <sheetView workbookViewId="0">
      <selection activeCell="H25" sqref="H2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355</v>
      </c>
    </row>
    <row r="2" spans="1:21" x14ac:dyDescent="0.2">
      <c r="A2" t="str">
        <f>Summary!A2</f>
        <v xml:space="preserve">1st Quarter </v>
      </c>
    </row>
    <row r="3" spans="1:21" ht="24" customHeight="1" thickBot="1" x14ac:dyDescent="0.25">
      <c r="B3" s="214" t="s">
        <v>308</v>
      </c>
      <c r="C3" s="214"/>
      <c r="D3" s="214"/>
      <c r="E3" s="214"/>
      <c r="F3" s="214"/>
      <c r="G3" s="214"/>
      <c r="H3" s="216"/>
      <c r="I3" s="216"/>
      <c r="M3" s="214" t="s">
        <v>309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34" t="s">
        <v>4</v>
      </c>
      <c r="C4" s="146" t="s">
        <v>378</v>
      </c>
      <c r="D4" s="146" t="s">
        <v>395</v>
      </c>
      <c r="E4" s="146" t="s">
        <v>410</v>
      </c>
      <c r="F4" s="201" t="s">
        <v>415</v>
      </c>
      <c r="G4" s="146" t="s">
        <v>437</v>
      </c>
      <c r="H4" s="133" t="s">
        <v>457</v>
      </c>
      <c r="I4" s="13"/>
      <c r="J4" s="13"/>
      <c r="K4" s="13"/>
      <c r="L4" s="13"/>
      <c r="M4" s="134" t="s">
        <v>4</v>
      </c>
      <c r="N4" s="146" t="s">
        <v>378</v>
      </c>
      <c r="O4" s="146" t="s">
        <v>395</v>
      </c>
      <c r="P4" s="146" t="s">
        <v>410</v>
      </c>
      <c r="Q4" s="201" t="s">
        <v>415</v>
      </c>
      <c r="R4" s="146" t="s">
        <v>437</v>
      </c>
      <c r="S4" s="133" t="s">
        <v>457</v>
      </c>
      <c r="T4" s="13"/>
    </row>
    <row r="5" spans="1:21" x14ac:dyDescent="0.2">
      <c r="B5" s="119" t="str">
        <f>'Collected to Claims Ratio'!B8</f>
        <v>Army</v>
      </c>
      <c r="C5" s="129">
        <f>'Collected to Claims Ratio'!C8</f>
        <v>51</v>
      </c>
      <c r="D5" s="129">
        <f>'Collected to Claims Ratio'!D8</f>
        <v>60</v>
      </c>
      <c r="E5" s="129">
        <f>'Collected to Claims Ratio'!E8</f>
        <v>15</v>
      </c>
      <c r="F5" s="129">
        <f>'Collected to Claims Ratio'!F8</f>
        <v>2</v>
      </c>
      <c r="G5" s="129">
        <f>'Collected to Claims Ratio'!G8</f>
        <v>52</v>
      </c>
      <c r="H5" s="130">
        <f>'Collected to Claims Ratio'!H8</f>
        <v>11</v>
      </c>
      <c r="I5" s="13"/>
      <c r="J5" s="13"/>
      <c r="K5" s="13"/>
      <c r="L5" s="13"/>
      <c r="M5" s="119" t="str">
        <f>'Collected to Claims Ratio'!K8</f>
        <v>Army</v>
      </c>
      <c r="N5" s="129">
        <f>'Collected to Claims Ratio'!L8</f>
        <v>27840</v>
      </c>
      <c r="O5" s="129">
        <f>'Collected to Claims Ratio'!M8</f>
        <v>18840</v>
      </c>
      <c r="P5" s="129">
        <f>'Collected to Claims Ratio'!N8</f>
        <v>25564</v>
      </c>
      <c r="Q5" s="129">
        <f>'Collected to Claims Ratio'!O8</f>
        <v>29211</v>
      </c>
      <c r="R5" s="129">
        <f>'Collected to Claims Ratio'!P8</f>
        <v>36862</v>
      </c>
      <c r="S5" s="130">
        <f>'Collected to Claims Ratio'!Q8</f>
        <v>24439</v>
      </c>
      <c r="T5" s="13"/>
    </row>
    <row r="6" spans="1:21" x14ac:dyDescent="0.2">
      <c r="B6" s="16" t="str">
        <f>'Collected to Claims Ratio'!B9</f>
        <v>Navy</v>
      </c>
      <c r="C6" s="56">
        <f>'Collected to Claims Ratio'!C9</f>
        <v>42</v>
      </c>
      <c r="D6" s="56">
        <f>'Collected to Claims Ratio'!D9</f>
        <v>22</v>
      </c>
      <c r="E6" s="56">
        <f>'Collected to Claims Ratio'!E9</f>
        <v>5</v>
      </c>
      <c r="F6" s="56">
        <f>'Collected to Claims Ratio'!F9</f>
        <v>17</v>
      </c>
      <c r="G6" s="56">
        <f>'Collected to Claims Ratio'!G9</f>
        <v>24</v>
      </c>
      <c r="H6" s="57">
        <f>'Collected to Claims Ratio'!H9</f>
        <v>6</v>
      </c>
      <c r="I6" s="13"/>
      <c r="J6" s="13"/>
      <c r="K6" s="13"/>
      <c r="L6" s="13"/>
      <c r="M6" s="16" t="str">
        <f>'Collected to Claims Ratio'!K9</f>
        <v>Navy</v>
      </c>
      <c r="N6" s="56">
        <f>'Collected to Claims Ratio'!L9</f>
        <v>9263</v>
      </c>
      <c r="O6" s="56">
        <f>'Collected to Claims Ratio'!M9</f>
        <v>7244</v>
      </c>
      <c r="P6" s="56">
        <f>'Collected to Claims Ratio'!N9</f>
        <v>9497</v>
      </c>
      <c r="Q6" s="56">
        <f>'Collected to Claims Ratio'!O9</f>
        <v>12168</v>
      </c>
      <c r="R6" s="56">
        <f>'Collected to Claims Ratio'!P9</f>
        <v>14899</v>
      </c>
      <c r="S6" s="57">
        <f>'Collected to Claims Ratio'!Q9</f>
        <v>14810</v>
      </c>
      <c r="T6" s="13"/>
    </row>
    <row r="7" spans="1:21" x14ac:dyDescent="0.2">
      <c r="B7" s="27" t="str">
        <f>'Collected to Claims Ratio'!B7</f>
        <v>Air Force</v>
      </c>
      <c r="C7" s="131">
        <f>'Collected to Claims Ratio'!C7</f>
        <v>6</v>
      </c>
      <c r="D7" s="157">
        <f>'Collected to Claims Ratio'!D7</f>
        <v>13</v>
      </c>
      <c r="E7" s="157">
        <f>'Collected to Claims Ratio'!E7</f>
        <v>1</v>
      </c>
      <c r="F7" s="157">
        <f>'Collected to Claims Ratio'!F7</f>
        <v>0</v>
      </c>
      <c r="G7" s="131">
        <f>'Collected to Claims Ratio'!G7</f>
        <v>0</v>
      </c>
      <c r="H7" s="132">
        <f>'Collected to Claims Ratio'!H7</f>
        <v>0</v>
      </c>
      <c r="I7" s="13"/>
      <c r="J7" s="13"/>
      <c r="K7" s="13"/>
      <c r="L7" s="13"/>
      <c r="M7" s="27" t="str">
        <f>'Collected to Claims Ratio'!K7</f>
        <v>Air Force</v>
      </c>
      <c r="N7" s="131">
        <f>'Collected to Claims Ratio'!L7</f>
        <v>35751</v>
      </c>
      <c r="O7" s="131">
        <f>'Collected to Claims Ratio'!M7</f>
        <v>21181</v>
      </c>
      <c r="P7" s="131">
        <f>'Collected to Claims Ratio'!N7</f>
        <v>24203</v>
      </c>
      <c r="Q7" s="131">
        <f>'Collected to Claims Ratio'!O7</f>
        <v>29171</v>
      </c>
      <c r="R7" s="131">
        <f>'Collected to Claims Ratio'!P7</f>
        <v>28798</v>
      </c>
      <c r="S7" s="132">
        <f>'Collected to Claims Ratio'!Q7</f>
        <v>37683</v>
      </c>
      <c r="T7" s="13"/>
    </row>
    <row r="8" spans="1:21" ht="13.5" thickBot="1" x14ac:dyDescent="0.25">
      <c r="B8" s="17" t="s">
        <v>5</v>
      </c>
      <c r="C8" s="126">
        <f t="shared" ref="C8:H8" si="0">SUM(C5:C7)</f>
        <v>99</v>
      </c>
      <c r="D8" s="126">
        <f t="shared" si="0"/>
        <v>95</v>
      </c>
      <c r="E8" s="126">
        <f t="shared" si="0"/>
        <v>21</v>
      </c>
      <c r="F8" s="126">
        <f t="shared" si="0"/>
        <v>19</v>
      </c>
      <c r="G8" s="126">
        <f t="shared" si="0"/>
        <v>76</v>
      </c>
      <c r="H8" s="127">
        <f t="shared" si="0"/>
        <v>17</v>
      </c>
      <c r="I8" s="112"/>
      <c r="J8" s="112"/>
      <c r="K8" s="13"/>
      <c r="L8" s="13"/>
      <c r="M8" s="17" t="s">
        <v>5</v>
      </c>
      <c r="N8" s="126">
        <f t="shared" ref="N8:S8" si="1">SUM(N5:N7)</f>
        <v>72854</v>
      </c>
      <c r="O8" s="126">
        <f t="shared" si="1"/>
        <v>47265</v>
      </c>
      <c r="P8" s="126">
        <f t="shared" si="1"/>
        <v>59264</v>
      </c>
      <c r="Q8" s="126">
        <f t="shared" si="1"/>
        <v>70550</v>
      </c>
      <c r="R8" s="126">
        <f t="shared" si="1"/>
        <v>80559</v>
      </c>
      <c r="S8" s="127">
        <f t="shared" si="1"/>
        <v>76932</v>
      </c>
      <c r="T8" s="112"/>
      <c r="U8" s="9"/>
    </row>
    <row r="9" spans="1:21" x14ac:dyDescent="0.2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1" ht="24.75" customHeight="1" thickBot="1" x14ac:dyDescent="0.25">
      <c r="B10" s="217" t="s">
        <v>310</v>
      </c>
      <c r="C10" s="217"/>
      <c r="D10" s="217"/>
      <c r="E10" s="217"/>
      <c r="F10" s="217"/>
      <c r="G10" s="217"/>
      <c r="H10" s="218"/>
      <c r="I10" s="218"/>
      <c r="J10" s="13"/>
      <c r="K10" s="13"/>
      <c r="L10" s="13"/>
      <c r="M10" s="217" t="s">
        <v>311</v>
      </c>
      <c r="N10" s="217"/>
      <c r="O10" s="217"/>
      <c r="P10" s="217"/>
      <c r="Q10" s="217"/>
      <c r="R10" s="217"/>
      <c r="S10" s="218"/>
      <c r="T10" s="218"/>
    </row>
    <row r="11" spans="1:21" x14ac:dyDescent="0.2">
      <c r="B11" s="134" t="s">
        <v>4</v>
      </c>
      <c r="C11" s="146" t="s">
        <v>378</v>
      </c>
      <c r="D11" s="146" t="s">
        <v>395</v>
      </c>
      <c r="E11" s="146" t="s">
        <v>410</v>
      </c>
      <c r="F11" s="201" t="s">
        <v>415</v>
      </c>
      <c r="G11" s="146" t="s">
        <v>437</v>
      </c>
      <c r="H11" s="133" t="s">
        <v>457</v>
      </c>
      <c r="I11" s="13"/>
      <c r="J11" s="13"/>
      <c r="K11" s="13"/>
      <c r="L11" s="13"/>
      <c r="M11" s="134" t="s">
        <v>4</v>
      </c>
      <c r="N11" s="146" t="s">
        <v>378</v>
      </c>
      <c r="O11" s="146" t="s">
        <v>395</v>
      </c>
      <c r="P11" s="146" t="s">
        <v>410</v>
      </c>
      <c r="Q11" s="201" t="s">
        <v>415</v>
      </c>
      <c r="R11" s="146" t="s">
        <v>437</v>
      </c>
      <c r="S11" s="133" t="s">
        <v>457</v>
      </c>
      <c r="T11" s="13"/>
    </row>
    <row r="12" spans="1:21" x14ac:dyDescent="0.2">
      <c r="B12" s="119" t="str">
        <f>'Collected to Claims Ratio'!B15</f>
        <v>Army</v>
      </c>
      <c r="C12" s="129">
        <f>'Collected to Claims Ratio'!C15</f>
        <v>390</v>
      </c>
      <c r="D12" s="129">
        <f>'Collected to Claims Ratio'!D15</f>
        <v>471</v>
      </c>
      <c r="E12" s="129">
        <f>'Collected to Claims Ratio'!E15</f>
        <v>429</v>
      </c>
      <c r="F12" s="129">
        <f>'Collected to Claims Ratio'!F15</f>
        <v>20</v>
      </c>
      <c r="G12" s="129">
        <f>'Collected to Claims Ratio'!G15</f>
        <v>543</v>
      </c>
      <c r="H12" s="130">
        <f>'Collected to Claims Ratio'!H15</f>
        <v>364</v>
      </c>
      <c r="I12" s="155"/>
      <c r="J12" s="155"/>
      <c r="K12" s="13"/>
      <c r="L12" s="13"/>
      <c r="M12" s="119" t="str">
        <f>'Collected to Claims Ratio'!K15</f>
        <v>Army</v>
      </c>
      <c r="N12" s="129">
        <f>'Collected to Claims Ratio'!L15</f>
        <v>141758</v>
      </c>
      <c r="O12" s="129">
        <f>'Collected to Claims Ratio'!M15</f>
        <v>114618</v>
      </c>
      <c r="P12" s="129">
        <f>'Collected to Claims Ratio'!N15</f>
        <v>135950</v>
      </c>
      <c r="Q12" s="129">
        <f>'Collected to Claims Ratio'!O15</f>
        <v>141693</v>
      </c>
      <c r="R12" s="129">
        <f>'Collected to Claims Ratio'!P15</f>
        <v>140661</v>
      </c>
      <c r="S12" s="130">
        <f>'Collected to Claims Ratio'!Q15</f>
        <v>164931</v>
      </c>
      <c r="T12" s="13"/>
    </row>
    <row r="13" spans="1:21" x14ac:dyDescent="0.2">
      <c r="B13" s="16" t="str">
        <f>'Collected to Claims Ratio'!B16</f>
        <v>Navy</v>
      </c>
      <c r="C13" s="56">
        <f>'Collected to Claims Ratio'!C16</f>
        <v>206</v>
      </c>
      <c r="D13" s="56">
        <f>'Collected to Claims Ratio'!D16</f>
        <v>231</v>
      </c>
      <c r="E13" s="56">
        <f>'Collected to Claims Ratio'!E16</f>
        <v>147</v>
      </c>
      <c r="F13" s="56">
        <f>'Collected to Claims Ratio'!F16</f>
        <v>128</v>
      </c>
      <c r="G13" s="56">
        <f>'Collected to Claims Ratio'!G16</f>
        <v>181</v>
      </c>
      <c r="H13" s="57">
        <f>'Collected to Claims Ratio'!H16</f>
        <v>155</v>
      </c>
      <c r="I13" s="13"/>
      <c r="J13" s="13"/>
      <c r="K13" s="13"/>
      <c r="L13" s="13"/>
      <c r="M13" s="16" t="str">
        <f>'Collected to Claims Ratio'!K16</f>
        <v>Navy</v>
      </c>
      <c r="N13" s="56">
        <f>'Collected to Claims Ratio'!L16</f>
        <v>53587</v>
      </c>
      <c r="O13" s="56">
        <f>'Collected to Claims Ratio'!M16</f>
        <v>58096</v>
      </c>
      <c r="P13" s="56">
        <f>'Collected to Claims Ratio'!N16</f>
        <v>54984</v>
      </c>
      <c r="Q13" s="56">
        <f>'Collected to Claims Ratio'!O16</f>
        <v>54806</v>
      </c>
      <c r="R13" s="56">
        <f>'Collected to Claims Ratio'!P16</f>
        <v>67554</v>
      </c>
      <c r="S13" s="57">
        <f>'Collected to Claims Ratio'!Q16</f>
        <v>94958</v>
      </c>
      <c r="T13" s="13"/>
    </row>
    <row r="14" spans="1:21" x14ac:dyDescent="0.2">
      <c r="B14" s="27" t="str">
        <f>'Collected to Claims Ratio'!B14</f>
        <v>Air Force</v>
      </c>
      <c r="C14" s="131">
        <f>'Collected to Claims Ratio'!C14</f>
        <v>200</v>
      </c>
      <c r="D14" s="131">
        <f>'Collected to Claims Ratio'!D14</f>
        <v>215</v>
      </c>
      <c r="E14" s="131">
        <f>'Collected to Claims Ratio'!E14</f>
        <v>102</v>
      </c>
      <c r="F14" s="131">
        <f>'Collected to Claims Ratio'!F14</f>
        <v>0</v>
      </c>
      <c r="G14" s="131">
        <f>'Collected to Claims Ratio'!G14</f>
        <v>177</v>
      </c>
      <c r="H14" s="132">
        <f>'Collected to Claims Ratio'!H14</f>
        <v>164</v>
      </c>
      <c r="I14" s="155"/>
      <c r="J14" s="13"/>
      <c r="K14" s="13"/>
      <c r="L14" s="13"/>
      <c r="M14" s="27" t="str">
        <f>'Collected to Claims Ratio'!K14</f>
        <v>Air Force</v>
      </c>
      <c r="N14" s="131">
        <f>'Collected to Claims Ratio'!L14</f>
        <v>305266</v>
      </c>
      <c r="O14" s="131">
        <f>'Collected to Claims Ratio'!M14</f>
        <v>221959</v>
      </c>
      <c r="P14" s="131">
        <f>'Collected to Claims Ratio'!N14</f>
        <v>272493</v>
      </c>
      <c r="Q14" s="131">
        <f>'Collected to Claims Ratio'!O14</f>
        <v>261771</v>
      </c>
      <c r="R14" s="131">
        <f>'Collected to Claims Ratio'!P14</f>
        <v>224455</v>
      </c>
      <c r="S14" s="132">
        <f>'Collected to Claims Ratio'!Q14</f>
        <v>239812</v>
      </c>
      <c r="T14" s="13"/>
    </row>
    <row r="15" spans="1:21" ht="13.5" thickBot="1" x14ac:dyDescent="0.25">
      <c r="B15" s="17" t="s">
        <v>5</v>
      </c>
      <c r="C15" s="126">
        <f t="shared" ref="C15:H15" si="2">SUM(C12:C14)</f>
        <v>796</v>
      </c>
      <c r="D15" s="126">
        <f t="shared" si="2"/>
        <v>917</v>
      </c>
      <c r="E15" s="126">
        <f t="shared" si="2"/>
        <v>678</v>
      </c>
      <c r="F15" s="126">
        <f t="shared" si="2"/>
        <v>148</v>
      </c>
      <c r="G15" s="126">
        <f t="shared" si="2"/>
        <v>901</v>
      </c>
      <c r="H15" s="127">
        <f t="shared" si="2"/>
        <v>683</v>
      </c>
      <c r="I15" s="112"/>
      <c r="J15" s="112"/>
      <c r="K15" s="13"/>
      <c r="L15" s="13"/>
      <c r="M15" s="17" t="s">
        <v>5</v>
      </c>
      <c r="N15" s="126">
        <f t="shared" ref="N15:S15" si="3">SUM(N12:N14)</f>
        <v>500611</v>
      </c>
      <c r="O15" s="126">
        <f t="shared" si="3"/>
        <v>394673</v>
      </c>
      <c r="P15" s="126">
        <f t="shared" si="3"/>
        <v>463427</v>
      </c>
      <c r="Q15" s="126">
        <f t="shared" si="3"/>
        <v>458270</v>
      </c>
      <c r="R15" s="126">
        <f t="shared" si="3"/>
        <v>432670</v>
      </c>
      <c r="S15" s="127">
        <f t="shared" si="3"/>
        <v>499701</v>
      </c>
      <c r="T15" s="112"/>
      <c r="U15" s="9"/>
    </row>
    <row r="16" spans="1:21" x14ac:dyDescent="0.2">
      <c r="B16" s="13"/>
      <c r="C16" s="13"/>
      <c r="D16" s="13"/>
      <c r="E16" s="13"/>
      <c r="F16" s="13"/>
      <c r="G16" s="13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4"/>
    </row>
    <row r="17" spans="2:21" ht="23.25" customHeight="1" thickBot="1" x14ac:dyDescent="0.25">
      <c r="B17" s="219" t="s">
        <v>312</v>
      </c>
      <c r="C17" s="219"/>
      <c r="D17" s="219"/>
      <c r="E17" s="219"/>
      <c r="F17" s="219"/>
      <c r="G17" s="219"/>
      <c r="H17" s="218"/>
      <c r="I17" s="218"/>
      <c r="J17" s="156"/>
      <c r="K17" s="156"/>
      <c r="L17" s="156"/>
      <c r="M17" s="219" t="s">
        <v>313</v>
      </c>
      <c r="N17" s="219"/>
      <c r="O17" s="219"/>
      <c r="P17" s="219"/>
      <c r="Q17" s="219"/>
      <c r="R17" s="219"/>
      <c r="S17" s="218"/>
      <c r="T17" s="218"/>
      <c r="U17" s="6"/>
    </row>
    <row r="18" spans="2:21" x14ac:dyDescent="0.2">
      <c r="B18" s="134" t="s">
        <v>4</v>
      </c>
      <c r="C18" s="146" t="s">
        <v>378</v>
      </c>
      <c r="D18" s="146" t="s">
        <v>395</v>
      </c>
      <c r="E18" s="146" t="s">
        <v>410</v>
      </c>
      <c r="F18" s="201" t="s">
        <v>415</v>
      </c>
      <c r="G18" s="146" t="s">
        <v>437</v>
      </c>
      <c r="H18" s="133" t="s">
        <v>457</v>
      </c>
      <c r="I18" s="13"/>
      <c r="J18" s="13"/>
      <c r="K18" s="13"/>
      <c r="L18" s="13"/>
      <c r="M18" s="134" t="s">
        <v>4</v>
      </c>
      <c r="N18" s="146" t="s">
        <v>378</v>
      </c>
      <c r="O18" s="146" t="s">
        <v>395</v>
      </c>
      <c r="P18" s="146" t="s">
        <v>410</v>
      </c>
      <c r="Q18" s="201" t="s">
        <v>415</v>
      </c>
      <c r="R18" s="146" t="s">
        <v>437</v>
      </c>
      <c r="S18" s="133" t="s">
        <v>457</v>
      </c>
      <c r="T18" s="13"/>
    </row>
    <row r="19" spans="2:21" x14ac:dyDescent="0.2">
      <c r="B19" s="119" t="str">
        <f>'Collected to Claims Ratio'!B22</f>
        <v>Army</v>
      </c>
      <c r="C19" s="121">
        <f>'Collected to Claims Ratio'!C22</f>
        <v>0.13076923076923078</v>
      </c>
      <c r="D19" s="121">
        <f>'Collected to Claims Ratio'!D22</f>
        <v>0.12738853503184713</v>
      </c>
      <c r="E19" s="121">
        <f>'Collected to Claims Ratio'!E22</f>
        <v>3.4965034965034968E-2</v>
      </c>
      <c r="F19" s="121">
        <f>'Collected to Claims Ratio'!F22</f>
        <v>0.1</v>
      </c>
      <c r="G19" s="121">
        <f>'Collected to Claims Ratio'!G22</f>
        <v>9.5764272559852676E-2</v>
      </c>
      <c r="H19" s="122">
        <f>'Collected to Claims Ratio'!H22</f>
        <v>3.021978021978022E-2</v>
      </c>
      <c r="I19" s="64"/>
      <c r="J19" s="64"/>
      <c r="K19" s="13"/>
      <c r="L19" s="13"/>
      <c r="M19" s="119" t="str">
        <f>'Collected to Claims Ratio'!K22</f>
        <v>Army</v>
      </c>
      <c r="N19" s="121">
        <f>'Collected to Claims Ratio'!L22</f>
        <v>0.19639103260486182</v>
      </c>
      <c r="O19" s="121">
        <f>'Collected to Claims Ratio'!M22</f>
        <v>0.16437208815369314</v>
      </c>
      <c r="P19" s="121">
        <f>'Collected to Claims Ratio'!N22</f>
        <v>0.1880397204854726</v>
      </c>
      <c r="Q19" s="121">
        <f>'Collected to Claims Ratio'!O22</f>
        <v>0.20615697317439818</v>
      </c>
      <c r="R19" s="121">
        <f>'Collected to Claims Ratio'!P22</f>
        <v>0.2620626897292071</v>
      </c>
      <c r="S19" s="122">
        <f>'Collected to Claims Ratio'!Q22</f>
        <v>0.14817711649113871</v>
      </c>
      <c r="T19" s="13"/>
    </row>
    <row r="20" spans="2:21" x14ac:dyDescent="0.2">
      <c r="B20" s="16" t="str">
        <f>'Collected to Claims Ratio'!B23</f>
        <v>Navy</v>
      </c>
      <c r="C20" s="64">
        <f>'Collected to Claims Ratio'!C23</f>
        <v>0.20388349514563106</v>
      </c>
      <c r="D20" s="64">
        <f>'Collected to Claims Ratio'!D23</f>
        <v>9.5238095238095233E-2</v>
      </c>
      <c r="E20" s="64">
        <f>'Collected to Claims Ratio'!E23</f>
        <v>3.4013605442176874E-2</v>
      </c>
      <c r="F20" s="64">
        <f>'Collected to Claims Ratio'!F23</f>
        <v>0.1328125</v>
      </c>
      <c r="G20" s="64">
        <f>'Collected to Claims Ratio'!G23</f>
        <v>0.13259668508287292</v>
      </c>
      <c r="H20" s="62">
        <f>'Collected to Claims Ratio'!H23</f>
        <v>3.870967741935484E-2</v>
      </c>
      <c r="I20" s="64"/>
      <c r="J20" s="64"/>
      <c r="K20" s="13"/>
      <c r="L20" s="13"/>
      <c r="M20" s="16" t="str">
        <f>'Collected to Claims Ratio'!K23</f>
        <v>Navy</v>
      </c>
      <c r="N20" s="64">
        <f>'Collected to Claims Ratio'!L23</f>
        <v>0.17285908895814284</v>
      </c>
      <c r="O20" s="64">
        <f>'Collected to Claims Ratio'!M23</f>
        <v>0.12469016799779675</v>
      </c>
      <c r="P20" s="64">
        <f>'Collected to Claims Ratio'!N23</f>
        <v>0.17272297395605996</v>
      </c>
      <c r="Q20" s="64">
        <f>'Collected to Claims Ratio'!O23</f>
        <v>0.22201948691749079</v>
      </c>
      <c r="R20" s="64">
        <f>'Collected to Claims Ratio'!P23</f>
        <v>0.22054948633685645</v>
      </c>
      <c r="S20" s="62">
        <f>'Collected to Claims Ratio'!Q23</f>
        <v>0.15596368920996651</v>
      </c>
      <c r="T20" s="13"/>
    </row>
    <row r="21" spans="2:21" x14ac:dyDescent="0.2">
      <c r="B21" s="27" t="str">
        <f>'Collected to Claims Ratio'!B21</f>
        <v>Air Force</v>
      </c>
      <c r="C21" s="65">
        <f>'Collected to Claims Ratio'!C21</f>
        <v>0.03</v>
      </c>
      <c r="D21" s="70">
        <f>'Collected to Claims Ratio'!D21</f>
        <v>6.0465116279069767E-2</v>
      </c>
      <c r="E21" s="70">
        <f>'Collected to Claims Ratio'!E21</f>
        <v>9.8039215686274508E-3</v>
      </c>
      <c r="F21" s="70" t="e">
        <f>'Collected to Claims Ratio'!F21</f>
        <v>#DIV/0!</v>
      </c>
      <c r="G21" s="65">
        <f>'Collected to Claims Ratio'!G21</f>
        <v>0</v>
      </c>
      <c r="H21" s="63">
        <f>'Collected to Claims Ratio'!H21</f>
        <v>0</v>
      </c>
      <c r="I21" s="64"/>
      <c r="J21" s="64"/>
      <c r="K21" s="13"/>
      <c r="L21" s="13"/>
      <c r="M21" s="27" t="str">
        <f>'Collected to Claims Ratio'!K21</f>
        <v>Air Force</v>
      </c>
      <c r="N21" s="65">
        <f>'Collected to Claims Ratio'!L21</f>
        <v>0.11711425445349302</v>
      </c>
      <c r="O21" s="65">
        <f>'Collected to Claims Ratio'!M21</f>
        <v>9.5427533913921045E-2</v>
      </c>
      <c r="P21" s="65">
        <f>'Collected to Claims Ratio'!N21</f>
        <v>8.8820630254722144E-2</v>
      </c>
      <c r="Q21" s="65">
        <f>'Collected to Claims Ratio'!O21</f>
        <v>0.1114370957821913</v>
      </c>
      <c r="R21" s="65">
        <f>'Collected to Claims Ratio'!P21</f>
        <v>0.12830188679245283</v>
      </c>
      <c r="S21" s="63">
        <f>'Collected to Claims Ratio'!Q21</f>
        <v>0.1571355895451437</v>
      </c>
      <c r="T21" s="13"/>
    </row>
    <row r="22" spans="2:21" ht="13.5" thickBot="1" x14ac:dyDescent="0.25">
      <c r="B22" s="17" t="s">
        <v>5</v>
      </c>
      <c r="C22" s="117">
        <f>'Collected to Claims Ratio'!C24</f>
        <v>0.12437185929648241</v>
      </c>
      <c r="D22" s="117">
        <f>'Collected to Claims Ratio'!D24</f>
        <v>0.10359869138495092</v>
      </c>
      <c r="E22" s="117">
        <f>'Collected to Claims Ratio'!E24</f>
        <v>3.0973451327433628E-2</v>
      </c>
      <c r="F22" s="117">
        <f>'Collected to Claims Ratio'!F24</f>
        <v>0.12837837837837837</v>
      </c>
      <c r="G22" s="117">
        <f>'Collected to Claims Ratio'!G24</f>
        <v>8.4350721420643732E-2</v>
      </c>
      <c r="H22" s="118">
        <f>'Collected to Claims Ratio'!H24</f>
        <v>2.4890190336749635E-2</v>
      </c>
      <c r="I22" s="114"/>
      <c r="J22" s="114"/>
      <c r="K22" s="13"/>
      <c r="L22" s="13"/>
      <c r="M22" s="17" t="s">
        <v>5</v>
      </c>
      <c r="N22" s="117">
        <f>'Collected to Claims Ratio'!L24</f>
        <v>0.14553016214186265</v>
      </c>
      <c r="O22" s="117">
        <f>'Collected to Claims Ratio'!M24</f>
        <v>0.11975736875844054</v>
      </c>
      <c r="P22" s="117">
        <f>'Collected to Claims Ratio'!N24</f>
        <v>0.12788206125236554</v>
      </c>
      <c r="Q22" s="117">
        <f>'Collected to Claims Ratio'!O24</f>
        <v>0.15394854561721255</v>
      </c>
      <c r="R22" s="117">
        <f>'Collected to Claims Ratio'!P24</f>
        <v>0.18619039914946725</v>
      </c>
      <c r="S22" s="118">
        <f>'Collected to Claims Ratio'!Q24</f>
        <v>0.15395606572730494</v>
      </c>
      <c r="T22" s="114"/>
      <c r="U22" s="10"/>
    </row>
    <row r="24" spans="2:21" x14ac:dyDescent="0.2">
      <c r="I24" s="46"/>
    </row>
    <row r="28" spans="2:21" x14ac:dyDescent="0.2">
      <c r="E28" s="1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30"/>
  <sheetViews>
    <sheetView workbookViewId="0">
      <selection activeCell="K22" sqref="K22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304</v>
      </c>
    </row>
    <row r="2" spans="1:21" x14ac:dyDescent="0.2">
      <c r="A2" t="str">
        <f>Summary!A2</f>
        <v xml:space="preserve">1st Quarter </v>
      </c>
    </row>
    <row r="3" spans="1:21" ht="24.75" customHeight="1" thickBot="1" x14ac:dyDescent="0.25">
      <c r="B3" s="214" t="s">
        <v>310</v>
      </c>
      <c r="C3" s="214"/>
      <c r="D3" s="214"/>
      <c r="E3" s="214"/>
      <c r="F3" s="214"/>
      <c r="G3" s="214"/>
      <c r="H3" s="215"/>
      <c r="I3" s="215"/>
      <c r="M3" s="214" t="s">
        <v>311</v>
      </c>
      <c r="N3" s="214"/>
      <c r="O3" s="214"/>
      <c r="P3" s="214"/>
      <c r="Q3" s="214"/>
      <c r="R3" s="214"/>
      <c r="S3" s="215"/>
      <c r="T3" s="215"/>
    </row>
    <row r="4" spans="1:21" x14ac:dyDescent="0.2">
      <c r="B4" s="23" t="s">
        <v>4</v>
      </c>
      <c r="C4" s="47" t="str">
        <f>'Collected to Claims Ratio'!C6</f>
        <v>FY2007</v>
      </c>
      <c r="D4" s="47" t="str">
        <f>'Collected to Claims Ratio'!D6</f>
        <v>FY2008</v>
      </c>
      <c r="E4" s="47" t="str">
        <f>'Collected to Claims Ratio'!E6</f>
        <v>FY2009</v>
      </c>
      <c r="F4" s="47" t="str">
        <f>'Collected to Claims Ratio'!F6</f>
        <v>FY2010</v>
      </c>
      <c r="G4" s="47" t="str">
        <f>'Collected to Claims Ratio'!G6</f>
        <v>FY2011</v>
      </c>
      <c r="H4" s="88" t="str">
        <f>'Collected to Claims Ratio'!H6</f>
        <v>FY2012</v>
      </c>
      <c r="L4" s="13"/>
      <c r="M4" s="123" t="s">
        <v>4</v>
      </c>
      <c r="N4" s="124" t="str">
        <f>'Collected to Claims Ratio'!L6</f>
        <v>FY2007</v>
      </c>
      <c r="O4" s="124" t="str">
        <f>'Collected to Claims Ratio'!M6</f>
        <v>FY2008</v>
      </c>
      <c r="P4" s="124" t="str">
        <f>'Collected to Claims Ratio'!N6</f>
        <v>FY2009</v>
      </c>
      <c r="Q4" s="124" t="str">
        <f>'Collected to Claims Ratio'!O6</f>
        <v>FY2010</v>
      </c>
      <c r="R4" s="124" t="str">
        <f>'Collected to Claims Ratio'!P6</f>
        <v>FY2011</v>
      </c>
      <c r="S4" s="125" t="str">
        <f>'Collected to Claims Ratio'!Q6</f>
        <v>FY2012</v>
      </c>
    </row>
    <row r="5" spans="1:21" x14ac:dyDescent="0.2">
      <c r="B5" s="16" t="str">
        <f>'Claims per Disp or Visits'!B7</f>
        <v>Army</v>
      </c>
      <c r="C5" s="66">
        <f>'Claims per Disp or Visits'!C7</f>
        <v>390</v>
      </c>
      <c r="D5" s="56">
        <f>'Claims per Disp or Visits'!D7</f>
        <v>471</v>
      </c>
      <c r="E5" s="56">
        <f>'Claims per Disp or Visits'!E7</f>
        <v>429</v>
      </c>
      <c r="F5" s="56">
        <f>'Claims per Disp or Visits'!F7</f>
        <v>20</v>
      </c>
      <c r="G5" s="56">
        <f>'Claims per Disp or Visits'!G7</f>
        <v>543</v>
      </c>
      <c r="H5" s="55">
        <f>'Claims per Disp or Visits'!H7</f>
        <v>364</v>
      </c>
      <c r="I5" s="6"/>
      <c r="J5" s="6"/>
      <c r="L5" s="13"/>
      <c r="M5" s="119" t="str">
        <f>'Claims per Disp or Visits'!K7</f>
        <v>Army</v>
      </c>
      <c r="N5" s="129">
        <f>'Claims per Disp or Visits'!L7</f>
        <v>141758</v>
      </c>
      <c r="O5" s="129">
        <f>'Claims per Disp or Visits'!M7</f>
        <v>114618</v>
      </c>
      <c r="P5" s="129">
        <f>'Claims per Disp or Visits'!N7</f>
        <v>135950</v>
      </c>
      <c r="Q5" s="129">
        <f>'Claims per Disp or Visits'!O7</f>
        <v>141693</v>
      </c>
      <c r="R5" s="129">
        <f>'Claims per Disp or Visits'!P7</f>
        <v>140661</v>
      </c>
      <c r="S5" s="130">
        <f>'Claims per Disp or Visits'!Q7</f>
        <v>164931</v>
      </c>
    </row>
    <row r="6" spans="1:21" x14ac:dyDescent="0.2">
      <c r="B6" s="16" t="str">
        <f>'Claims per Disp or Visits'!B8</f>
        <v>Navy</v>
      </c>
      <c r="C6" s="66">
        <f>'Claims per Disp or Visits'!C8</f>
        <v>206</v>
      </c>
      <c r="D6" s="56">
        <f>'Claims per Disp or Visits'!D8</f>
        <v>231</v>
      </c>
      <c r="E6" s="56">
        <f>'Claims per Disp or Visits'!E8</f>
        <v>147</v>
      </c>
      <c r="F6" s="56">
        <f>'Claims per Disp or Visits'!F8</f>
        <v>128</v>
      </c>
      <c r="G6" s="56">
        <f>'Claims per Disp or Visits'!G8</f>
        <v>181</v>
      </c>
      <c r="H6" s="57">
        <f>'Claims per Disp or Visits'!H8</f>
        <v>155</v>
      </c>
      <c r="L6" s="13"/>
      <c r="M6" s="16" t="str">
        <f>'Claims per Disp or Visits'!K8</f>
        <v>Navy</v>
      </c>
      <c r="N6" s="56">
        <f>'Claims per Disp or Visits'!L8</f>
        <v>53587</v>
      </c>
      <c r="O6" s="56">
        <f>'Claims per Disp or Visits'!M8</f>
        <v>58096</v>
      </c>
      <c r="P6" s="56">
        <f>'Claims per Disp or Visits'!N8</f>
        <v>54984</v>
      </c>
      <c r="Q6" s="56">
        <f>'Claims per Disp or Visits'!O8</f>
        <v>54806</v>
      </c>
      <c r="R6" s="56">
        <f>'Claims per Disp or Visits'!P8</f>
        <v>67554</v>
      </c>
      <c r="S6" s="57">
        <f>'Claims per Disp or Visits'!Q8</f>
        <v>94958</v>
      </c>
    </row>
    <row r="7" spans="1:21" x14ac:dyDescent="0.2">
      <c r="B7" s="16" t="str">
        <f>'Claims per Disp or Visits'!B6</f>
        <v>Air Force</v>
      </c>
      <c r="C7" s="66">
        <f>'Claims per Disp or Visits'!C6</f>
        <v>200</v>
      </c>
      <c r="D7" s="56">
        <f>'Claims per Disp or Visits'!D6</f>
        <v>215</v>
      </c>
      <c r="E7" s="56">
        <f>'Claims per Disp or Visits'!E6</f>
        <v>102</v>
      </c>
      <c r="F7" s="56">
        <f>'Claims per Disp or Visits'!F6</f>
        <v>0</v>
      </c>
      <c r="G7" s="56">
        <f>'Claims per Disp or Visits'!G6</f>
        <v>177</v>
      </c>
      <c r="H7" s="57">
        <f>'Claims per Disp or Visits'!H6</f>
        <v>164</v>
      </c>
      <c r="L7" s="13"/>
      <c r="M7" s="27" t="str">
        <f>'Claims per Disp or Visits'!K6</f>
        <v>Air Force</v>
      </c>
      <c r="N7" s="131">
        <f>'Claims per Disp or Visits'!L6</f>
        <v>305266</v>
      </c>
      <c r="O7" s="131">
        <f>'Claims per Disp or Visits'!M6</f>
        <v>221959</v>
      </c>
      <c r="P7" s="131">
        <f>'Claims per Disp or Visits'!N6</f>
        <v>272493</v>
      </c>
      <c r="Q7" s="131">
        <f>'Claims per Disp or Visits'!O6</f>
        <v>261771</v>
      </c>
      <c r="R7" s="131">
        <f>'Claims per Disp or Visits'!P6</f>
        <v>224455</v>
      </c>
      <c r="S7" s="132">
        <f>'Claims per Disp or Visits'!Q6</f>
        <v>239812</v>
      </c>
    </row>
    <row r="8" spans="1:21" ht="13.5" thickBot="1" x14ac:dyDescent="0.25">
      <c r="B8" s="58" t="s">
        <v>5</v>
      </c>
      <c r="C8" s="67">
        <f t="shared" ref="C8:H8" si="0">SUM(C5:C7)</f>
        <v>796</v>
      </c>
      <c r="D8" s="68">
        <f t="shared" si="0"/>
        <v>917</v>
      </c>
      <c r="E8" s="68">
        <f t="shared" si="0"/>
        <v>678</v>
      </c>
      <c r="F8" s="68">
        <f t="shared" si="0"/>
        <v>148</v>
      </c>
      <c r="G8" s="68">
        <f t="shared" si="0"/>
        <v>901</v>
      </c>
      <c r="H8" s="59">
        <f t="shared" si="0"/>
        <v>683</v>
      </c>
      <c r="I8" s="9"/>
      <c r="J8" s="9"/>
      <c r="K8" s="9"/>
      <c r="L8" s="112"/>
      <c r="M8" s="17" t="s">
        <v>5</v>
      </c>
      <c r="N8" s="126">
        <f t="shared" ref="N8:S8" si="1">SUM(N5:N7)</f>
        <v>500611</v>
      </c>
      <c r="O8" s="126">
        <f t="shared" si="1"/>
        <v>394673</v>
      </c>
      <c r="P8" s="126">
        <f t="shared" si="1"/>
        <v>463427</v>
      </c>
      <c r="Q8" s="126">
        <f t="shared" si="1"/>
        <v>458270</v>
      </c>
      <c r="R8" s="126">
        <f t="shared" si="1"/>
        <v>432670</v>
      </c>
      <c r="S8" s="127">
        <f t="shared" si="1"/>
        <v>499701</v>
      </c>
      <c r="T8" s="9"/>
      <c r="U8" s="9"/>
    </row>
    <row r="10" spans="1:21" ht="22.5" customHeight="1" thickBot="1" x14ac:dyDescent="0.25">
      <c r="B10" s="214" t="s">
        <v>314</v>
      </c>
      <c r="C10" s="214"/>
      <c r="D10" s="214"/>
      <c r="E10" s="214"/>
      <c r="F10" s="214"/>
      <c r="G10" s="214"/>
      <c r="H10" s="215"/>
      <c r="I10" s="215"/>
      <c r="M10" s="214" t="s">
        <v>315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23" t="s">
        <v>4</v>
      </c>
      <c r="C11" s="47" t="str">
        <f>'Collected to Claims Ratio'!C13</f>
        <v>FY2007</v>
      </c>
      <c r="D11" s="47" t="str">
        <f>'Collected to Claims Ratio'!D13</f>
        <v>FY2008</v>
      </c>
      <c r="E11" s="47" t="str">
        <f>'Collected to Claims Ratio'!E13</f>
        <v>FY2009</v>
      </c>
      <c r="F11" s="47" t="str">
        <f>'Collected to Claims Ratio'!F13</f>
        <v>FY2010</v>
      </c>
      <c r="G11" s="47" t="str">
        <f>'Collected to Claims Ratio'!G13</f>
        <v>FY2011</v>
      </c>
      <c r="H11" s="88" t="str">
        <f>'Collected to Claims Ratio'!H13</f>
        <v>FY2012</v>
      </c>
      <c r="L11" s="13"/>
      <c r="M11" s="123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8" t="str">
        <f>'Collected to Claims Ratio'!P13</f>
        <v>FY2011</v>
      </c>
      <c r="S11" s="125" t="str">
        <f>'Collected to Claims Ratio'!Q13</f>
        <v>FY2012</v>
      </c>
    </row>
    <row r="12" spans="1:21" x14ac:dyDescent="0.2">
      <c r="B12" s="16" t="str">
        <f>'Claims per Disp or Visits'!B14</f>
        <v>Army</v>
      </c>
      <c r="C12" s="66">
        <f>'Claims per Disp or Visits'!C14</f>
        <v>24059</v>
      </c>
      <c r="D12" s="56">
        <f>'Claims per Disp or Visits'!D14</f>
        <v>24711</v>
      </c>
      <c r="E12" s="56">
        <f>'Claims per Disp or Visits'!E14</f>
        <v>24998</v>
      </c>
      <c r="F12" s="56">
        <f>'Claims per Disp or Visits'!F14</f>
        <v>25654</v>
      </c>
      <c r="G12" s="56">
        <f>'Claims per Disp or Visits'!G14</f>
        <v>26843</v>
      </c>
      <c r="H12" s="55">
        <f>'Claims per Disp or Visits'!H14</f>
        <v>27509</v>
      </c>
      <c r="I12" s="6"/>
      <c r="J12" s="6"/>
      <c r="L12" s="13"/>
      <c r="M12" s="119" t="str">
        <f>'Claims per Disp or Visits'!K14</f>
        <v>Army</v>
      </c>
      <c r="N12" s="129">
        <f>'Claims per Disp or Visits'!L14</f>
        <v>1788526</v>
      </c>
      <c r="O12" s="129">
        <f>'Claims per Disp or Visits'!M14</f>
        <v>1737946</v>
      </c>
      <c r="P12" s="129">
        <f>'Claims per Disp or Visits'!N14</f>
        <v>1611845</v>
      </c>
      <c r="Q12" s="129">
        <f>'Claims per Disp or Visits'!O14</f>
        <v>1574313</v>
      </c>
      <c r="R12" s="129">
        <f>'Claims per Disp or Visits'!P14</f>
        <v>2059376</v>
      </c>
      <c r="S12" s="130">
        <f>'Claims per Disp or Visits'!Q14</f>
        <v>1590490</v>
      </c>
    </row>
    <row r="13" spans="1:21" x14ac:dyDescent="0.2">
      <c r="B13" s="16" t="str">
        <f>'Claims per Disp or Visits'!B15</f>
        <v>Navy</v>
      </c>
      <c r="C13" s="66">
        <f>'Claims per Disp or Visits'!C15</f>
        <v>14636</v>
      </c>
      <c r="D13" s="56">
        <f>'Claims per Disp or Visits'!D15</f>
        <v>14213</v>
      </c>
      <c r="E13" s="56">
        <f>'Claims per Disp or Visits'!E15</f>
        <v>13241</v>
      </c>
      <c r="F13" s="56">
        <f>'Claims per Disp or Visits'!F15</f>
        <v>13884</v>
      </c>
      <c r="G13" s="56">
        <f>'Claims per Disp or Visits'!G15</f>
        <v>13580</v>
      </c>
      <c r="H13" s="57">
        <f>'Claims per Disp or Visits'!H15</f>
        <v>14359</v>
      </c>
      <c r="I13" s="6"/>
      <c r="J13" s="6"/>
      <c r="L13" s="13"/>
      <c r="M13" s="16" t="str">
        <f>'Claims per Disp or Visits'!K15</f>
        <v>Navy</v>
      </c>
      <c r="N13" s="56">
        <f>'Claims per Disp or Visits'!L15</f>
        <v>1040608</v>
      </c>
      <c r="O13" s="56">
        <f>'Claims per Disp or Visits'!M15</f>
        <v>910196</v>
      </c>
      <c r="P13" s="56">
        <f>'Claims per Disp or Visits'!N15</f>
        <v>1558283</v>
      </c>
      <c r="Q13" s="56">
        <f>'Claims per Disp or Visits'!O15</f>
        <v>960335</v>
      </c>
      <c r="R13" s="56">
        <f>'Claims per Disp or Visits'!P15</f>
        <v>844988</v>
      </c>
      <c r="S13" s="57">
        <f>'Claims per Disp or Visits'!Q15</f>
        <v>782604</v>
      </c>
    </row>
    <row r="14" spans="1:21" x14ac:dyDescent="0.2">
      <c r="B14" s="16" t="str">
        <f>'Claims per Disp or Visits'!B13</f>
        <v>Air Force</v>
      </c>
      <c r="C14" s="66">
        <f>'Claims per Disp or Visits'!C13</f>
        <v>8518</v>
      </c>
      <c r="D14" s="56">
        <f>'Claims per Disp or Visits'!D13</f>
        <v>8689</v>
      </c>
      <c r="E14" s="56">
        <f>'Claims per Disp or Visits'!E13</f>
        <v>8827</v>
      </c>
      <c r="F14" s="56">
        <f>'Claims per Disp or Visits'!F13</f>
        <v>9064</v>
      </c>
      <c r="G14" s="56">
        <f>'Claims per Disp or Visits'!G13</f>
        <v>7955</v>
      </c>
      <c r="H14" s="57">
        <f>'Claims per Disp or Visits'!H13</f>
        <v>6290</v>
      </c>
      <c r="I14" s="6"/>
      <c r="J14" s="6"/>
      <c r="L14" s="13"/>
      <c r="M14" s="27" t="str">
        <f>'Claims per Disp or Visits'!K13</f>
        <v>Air Force</v>
      </c>
      <c r="N14" s="131">
        <f>'Claims per Disp or Visits'!L13</f>
        <v>867654</v>
      </c>
      <c r="O14" s="131">
        <f>'Claims per Disp or Visits'!M13</f>
        <v>866851</v>
      </c>
      <c r="P14" s="131">
        <f>'Claims per Disp or Visits'!N13</f>
        <v>862283</v>
      </c>
      <c r="Q14" s="131">
        <f>'Claims per Disp or Visits'!O13</f>
        <v>821283</v>
      </c>
      <c r="R14" s="131">
        <f>'Claims per Disp or Visits'!P13</f>
        <v>758621</v>
      </c>
      <c r="S14" s="132">
        <f>'Claims per Disp or Visits'!Q13</f>
        <v>754284</v>
      </c>
    </row>
    <row r="15" spans="1:21" ht="13.5" thickBot="1" x14ac:dyDescent="0.25">
      <c r="B15" s="58" t="s">
        <v>5</v>
      </c>
      <c r="C15" s="67">
        <f t="shared" ref="C15:H15" si="2">SUM(C12:C14)</f>
        <v>47213</v>
      </c>
      <c r="D15" s="68">
        <f t="shared" si="2"/>
        <v>47613</v>
      </c>
      <c r="E15" s="68">
        <f t="shared" si="2"/>
        <v>47066</v>
      </c>
      <c r="F15" s="68">
        <f t="shared" si="2"/>
        <v>48602</v>
      </c>
      <c r="G15" s="68">
        <f t="shared" si="2"/>
        <v>48378</v>
      </c>
      <c r="H15" s="59">
        <f t="shared" si="2"/>
        <v>48158</v>
      </c>
      <c r="I15" s="9"/>
      <c r="J15" s="9"/>
      <c r="K15" s="9"/>
      <c r="L15" s="112"/>
      <c r="M15" s="17" t="s">
        <v>5</v>
      </c>
      <c r="N15" s="126">
        <f t="shared" ref="N15:S15" si="3">SUM(N12:N14)</f>
        <v>3696788</v>
      </c>
      <c r="O15" s="126">
        <f t="shared" si="3"/>
        <v>3514993</v>
      </c>
      <c r="P15" s="126">
        <f t="shared" si="3"/>
        <v>4032411</v>
      </c>
      <c r="Q15" s="126">
        <f t="shared" si="3"/>
        <v>3355931</v>
      </c>
      <c r="R15" s="126">
        <f t="shared" si="3"/>
        <v>3662985</v>
      </c>
      <c r="S15" s="127">
        <f t="shared" si="3"/>
        <v>3127378</v>
      </c>
      <c r="T15" s="9"/>
      <c r="U15" s="9"/>
    </row>
    <row r="17" spans="2:21" ht="23.25" customHeight="1" thickBot="1" x14ac:dyDescent="0.25">
      <c r="B17" s="214" t="s">
        <v>317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316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23" t="s">
        <v>4</v>
      </c>
      <c r="C18" s="47" t="str">
        <f>'Collected to Claims Ratio'!C20</f>
        <v>FY2007</v>
      </c>
      <c r="D18" s="47" t="str">
        <f>'Collected to Claims Ratio'!D20</f>
        <v>FY2008</v>
      </c>
      <c r="E18" s="47" t="str">
        <f>'Collected to Claims Ratio'!E20</f>
        <v>FY2009</v>
      </c>
      <c r="F18" s="47" t="str">
        <f>'Collected to Claims Ratio'!F20</f>
        <v>FY2010</v>
      </c>
      <c r="G18" s="47" t="str">
        <f>'Collected to Claims Ratio'!G20</f>
        <v>FY2011</v>
      </c>
      <c r="H18" s="88" t="str">
        <f>'Collected to Claims Ratio'!H20</f>
        <v>FY2012</v>
      </c>
      <c r="L18" s="13"/>
      <c r="M18" s="123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25" t="str">
        <f>'Collected to Claims Ratio'!Q20</f>
        <v>FY2012</v>
      </c>
    </row>
    <row r="19" spans="2:21" x14ac:dyDescent="0.2">
      <c r="B19" s="119" t="str">
        <f>'Claims per Disp or Visits'!B21</f>
        <v>Army</v>
      </c>
      <c r="C19" s="120">
        <f>'Claims per Disp or Visits'!C21</f>
        <v>1.621015004779916E-2</v>
      </c>
      <c r="D19" s="121">
        <f>'Claims per Disp or Visits'!D21</f>
        <v>1.9060337501517543E-2</v>
      </c>
      <c r="E19" s="121">
        <f>'Claims per Disp or Visits'!E21</f>
        <v>1.7161372909832787E-2</v>
      </c>
      <c r="F19" s="121">
        <f>'Claims per Disp or Visits'!F21</f>
        <v>7.7960551960707877E-4</v>
      </c>
      <c r="G19" s="121">
        <f>'Claims per Disp or Visits'!G21</f>
        <v>2.0228737473456767E-2</v>
      </c>
      <c r="H19" s="122">
        <f>'Claims per Disp or Visits'!H21</f>
        <v>1.3232033152786361E-2</v>
      </c>
      <c r="I19" s="5"/>
      <c r="J19" s="5"/>
      <c r="L19" s="13"/>
      <c r="M19" s="119" t="str">
        <f>'Claims per Disp or Visits'!K21</f>
        <v>Army</v>
      </c>
      <c r="N19" s="121">
        <f>'Claims per Disp or Visits'!L21</f>
        <v>7.9259680876878499E-2</v>
      </c>
      <c r="O19" s="121">
        <f>'Claims per Disp or Visits'!M21</f>
        <v>6.5950265428269927E-2</v>
      </c>
      <c r="P19" s="121">
        <f>'Claims per Disp or Visits'!N21</f>
        <v>8.4344338320371998E-2</v>
      </c>
      <c r="Q19" s="121">
        <f>'Claims per Disp or Visits'!O21</f>
        <v>9.0003068004901182E-2</v>
      </c>
      <c r="R19" s="121">
        <f>'Claims per Disp or Visits'!P21</f>
        <v>6.8302728593515702E-2</v>
      </c>
      <c r="S19" s="122">
        <f>'Claims per Disp or Visits'!Q21</f>
        <v>0.10369823136266182</v>
      </c>
      <c r="T19" s="5"/>
    </row>
    <row r="20" spans="2:21" x14ac:dyDescent="0.2">
      <c r="B20" s="16" t="str">
        <f>'Claims per Disp or Visits'!B22</f>
        <v>Navy</v>
      </c>
      <c r="C20" s="60">
        <f>'Claims per Disp or Visits'!C22</f>
        <v>1.4074883848045915E-2</v>
      </c>
      <c r="D20" s="64">
        <f>'Claims per Disp or Visits'!D22</f>
        <v>1.6252726377260256E-2</v>
      </c>
      <c r="E20" s="64">
        <f>'Claims per Disp or Visits'!E22</f>
        <v>1.1101880522619137E-2</v>
      </c>
      <c r="F20" s="64">
        <f>'Claims per Disp or Visits'!F22</f>
        <v>9.2192451743013538E-3</v>
      </c>
      <c r="G20" s="64">
        <f>'Claims per Disp or Visits'!G22</f>
        <v>1.3328424153166421E-2</v>
      </c>
      <c r="H20" s="62">
        <f>'Claims per Disp or Visits'!H22</f>
        <v>1.079462358102932E-2</v>
      </c>
      <c r="I20" s="5"/>
      <c r="J20" s="5"/>
      <c r="L20" s="13"/>
      <c r="M20" s="16" t="str">
        <f>'Claims per Disp or Visits'!K22</f>
        <v>Navy</v>
      </c>
      <c r="N20" s="64">
        <f>'Claims per Disp or Visits'!L22</f>
        <v>5.1495856268642948E-2</v>
      </c>
      <c r="O20" s="64">
        <f>'Claims per Disp or Visits'!M22</f>
        <v>6.3828010670229265E-2</v>
      </c>
      <c r="P20" s="64">
        <f>'Claims per Disp or Visits'!N22</f>
        <v>3.5284989953686202E-2</v>
      </c>
      <c r="Q20" s="64">
        <f>'Claims per Disp or Visits'!O22</f>
        <v>5.7069668396965645E-2</v>
      </c>
      <c r="R20" s="64">
        <f>'Claims per Disp or Visits'!P22</f>
        <v>7.9946697467893041E-2</v>
      </c>
      <c r="S20" s="62">
        <f>'Claims per Disp or Visits'!Q22</f>
        <v>0.12133595023792365</v>
      </c>
      <c r="T20" s="5"/>
    </row>
    <row r="21" spans="2:21" x14ac:dyDescent="0.2">
      <c r="B21" s="27" t="str">
        <f>'Claims per Disp or Visits'!B20</f>
        <v>Air Force</v>
      </c>
      <c r="C21" s="61">
        <f>'Claims per Disp or Visits'!C20</f>
        <v>2.34796900680911E-2</v>
      </c>
      <c r="D21" s="65">
        <f>'Claims per Disp or Visits'!D20</f>
        <v>2.4743929105765911E-2</v>
      </c>
      <c r="E21" s="65">
        <f>'Claims per Disp or Visits'!E20</f>
        <v>1.1555454854423927E-2</v>
      </c>
      <c r="F21" s="65">
        <f>'Claims per Disp or Visits'!F20</f>
        <v>0</v>
      </c>
      <c r="G21" s="65">
        <f>'Claims per Disp or Visits'!G20</f>
        <v>2.2250157133878064E-2</v>
      </c>
      <c r="H21" s="73">
        <f>'Claims per Disp or Visits'!H20</f>
        <v>2.6073131955484895E-2</v>
      </c>
      <c r="I21" s="5"/>
      <c r="J21" s="5"/>
      <c r="L21" s="13"/>
      <c r="M21" s="27" t="str">
        <f>'Claims per Disp or Visits'!K20</f>
        <v>Air Force</v>
      </c>
      <c r="N21" s="65">
        <f>'Claims per Disp or Visits'!L20</f>
        <v>0.35182918536651708</v>
      </c>
      <c r="O21" s="65">
        <f>'Claims per Disp or Visits'!M20</f>
        <v>0.25605207815414643</v>
      </c>
      <c r="P21" s="65">
        <f>'Claims per Disp or Visits'!N20</f>
        <v>0.31601342018803569</v>
      </c>
      <c r="Q21" s="65">
        <f>'Claims per Disp or Visits'!O20</f>
        <v>0.31873422437819848</v>
      </c>
      <c r="R21" s="65">
        <f>'Claims per Disp or Visits'!P20</f>
        <v>0.29587237896129953</v>
      </c>
      <c r="S21" s="63">
        <f>'Claims per Disp or Visits'!Q20</f>
        <v>0.31793329833325379</v>
      </c>
      <c r="T21" s="5"/>
    </row>
    <row r="22" spans="2:21" ht="13.5" thickBot="1" x14ac:dyDescent="0.25">
      <c r="B22" s="17" t="s">
        <v>5</v>
      </c>
      <c r="C22" s="116">
        <f>'Claims per Disp or Visits'!C23</f>
        <v>1.6859763200813335E-2</v>
      </c>
      <c r="D22" s="117">
        <f>'Claims per Disp or Visits'!D23</f>
        <v>1.9259445949635603E-2</v>
      </c>
      <c r="E22" s="117">
        <f>'Claims per Disp or Visits'!E23</f>
        <v>1.4405303191263333E-2</v>
      </c>
      <c r="F22" s="117">
        <f>'Claims per Disp or Visits'!F23</f>
        <v>3.0451421752191268E-3</v>
      </c>
      <c r="G22" s="117">
        <f>'Claims per Disp or Visits'!G23</f>
        <v>1.8624168010252594E-2</v>
      </c>
      <c r="H22" s="118">
        <f>'Claims per Disp or Visits'!H23</f>
        <v>1.4182482661240085E-2</v>
      </c>
      <c r="I22" s="10"/>
      <c r="J22" s="10"/>
      <c r="L22" s="13"/>
      <c r="M22" s="17" t="s">
        <v>5</v>
      </c>
      <c r="N22" s="117">
        <f>'Claims per Disp or Visits'!L23</f>
        <v>0.13541782758437865</v>
      </c>
      <c r="O22" s="117">
        <f>'Claims per Disp or Visits'!M23</f>
        <v>0.11228272716332578</v>
      </c>
      <c r="P22" s="117">
        <f>'Claims per Disp or Visits'!N23</f>
        <v>0.11492553710422872</v>
      </c>
      <c r="Q22" s="117">
        <f>'Claims per Disp or Visits'!O23</f>
        <v>0.13655525098698393</v>
      </c>
      <c r="R22" s="117">
        <f>'Claims per Disp or Visits'!P23</f>
        <v>0.11811951181891271</v>
      </c>
      <c r="S22" s="118">
        <f>'Claims per Disp or Visits'!Q23</f>
        <v>0.15978273173246085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6"/>
  <sheetViews>
    <sheetView workbookViewId="0">
      <selection activeCell="A20" sqref="A20:A26"/>
    </sheetView>
  </sheetViews>
  <sheetFormatPr defaultRowHeight="12.75" x14ac:dyDescent="0.2"/>
  <cols>
    <col min="3" max="5" width="13.855468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1st Quarter </v>
      </c>
    </row>
    <row r="4" spans="1:12" x14ac:dyDescent="0.2">
      <c r="C4" t="s">
        <v>134</v>
      </c>
    </row>
    <row r="5" spans="1:12" x14ac:dyDescent="0.2">
      <c r="B5" t="s">
        <v>4</v>
      </c>
      <c r="C5" t="s">
        <v>378</v>
      </c>
      <c r="D5" t="s">
        <v>395</v>
      </c>
      <c r="E5" t="s">
        <v>410</v>
      </c>
      <c r="F5" s="1" t="s">
        <v>415</v>
      </c>
      <c r="G5" t="s">
        <v>437</v>
      </c>
      <c r="H5" t="s">
        <v>457</v>
      </c>
      <c r="K5" s="8"/>
    </row>
    <row r="6" spans="1:12" x14ac:dyDescent="0.2">
      <c r="B6" t="s">
        <v>1</v>
      </c>
      <c r="C6" s="1">
        <f>Details!C5</f>
        <v>1950294.64</v>
      </c>
      <c r="D6" s="1">
        <f>Details!D5</f>
        <v>2497448.66</v>
      </c>
      <c r="E6" s="1">
        <f>Details!E5</f>
        <v>1616361.51</v>
      </c>
      <c r="F6" s="1">
        <f>Details!F5</f>
        <v>3450331.24</v>
      </c>
      <c r="G6" s="1">
        <f>Details!G5</f>
        <v>2884677.27</v>
      </c>
      <c r="H6" s="1">
        <f>Details!H5</f>
        <v>1009098.27</v>
      </c>
      <c r="K6" s="13"/>
      <c r="L6" s="7"/>
    </row>
    <row r="7" spans="1:12" x14ac:dyDescent="0.2">
      <c r="B7" t="s">
        <v>2</v>
      </c>
      <c r="C7" s="1">
        <f>Details!C6</f>
        <v>3532730.13</v>
      </c>
      <c r="D7" s="1">
        <f>Details!D6</f>
        <v>5092061</v>
      </c>
      <c r="E7" s="1">
        <f>Details!E6</f>
        <v>7929911.5499999998</v>
      </c>
      <c r="F7" s="1">
        <f>Details!F6</f>
        <v>4543961.8600000003</v>
      </c>
      <c r="G7" s="1">
        <f>Details!G6</f>
        <v>5422816.4900000002</v>
      </c>
      <c r="H7" s="1">
        <f>Details!H6</f>
        <v>5235483.8499999996</v>
      </c>
      <c r="I7" s="4"/>
      <c r="K7" s="13"/>
      <c r="L7" s="7"/>
    </row>
    <row r="8" spans="1:12" x14ac:dyDescent="0.2">
      <c r="B8" t="s">
        <v>3</v>
      </c>
      <c r="C8" s="1">
        <f>Details!C7</f>
        <v>2190985.75</v>
      </c>
      <c r="D8" s="1">
        <f>Details!D7</f>
        <v>1708284.43</v>
      </c>
      <c r="E8" s="1">
        <f>Details!E7</f>
        <v>1750675.18</v>
      </c>
      <c r="F8" s="1">
        <f>Details!F7</f>
        <v>1730302.16</v>
      </c>
      <c r="G8" s="1">
        <f>Details!G7</f>
        <v>1788819.39</v>
      </c>
      <c r="H8" s="1">
        <f>Details!H7</f>
        <v>1280733.28</v>
      </c>
      <c r="K8" s="13"/>
      <c r="L8" s="7"/>
    </row>
    <row r="9" spans="1:12" x14ac:dyDescent="0.2">
      <c r="B9" s="9" t="s">
        <v>5</v>
      </c>
      <c r="C9" s="11">
        <f t="shared" ref="C9:H9" si="0">SUM(C6:C8)</f>
        <v>7674010.5199999996</v>
      </c>
      <c r="D9" s="11">
        <f t="shared" si="0"/>
        <v>9297794.0899999999</v>
      </c>
      <c r="E9" s="11">
        <f t="shared" si="0"/>
        <v>11296948.24</v>
      </c>
      <c r="F9" s="11">
        <f t="shared" si="0"/>
        <v>9724595.2599999998</v>
      </c>
      <c r="G9" s="11">
        <f t="shared" si="0"/>
        <v>10096313.15</v>
      </c>
      <c r="H9" s="11">
        <f t="shared" si="0"/>
        <v>7525315.3999999994</v>
      </c>
      <c r="L9" s="7"/>
    </row>
    <row r="12" spans="1:12" x14ac:dyDescent="0.2">
      <c r="C12" t="s">
        <v>368</v>
      </c>
    </row>
    <row r="13" spans="1:12" x14ac:dyDescent="0.2">
      <c r="B13" t="s">
        <v>4</v>
      </c>
      <c r="C13" t="s">
        <v>378</v>
      </c>
      <c r="D13" t="s">
        <v>395</v>
      </c>
      <c r="E13" t="s">
        <v>410</v>
      </c>
      <c r="F13" s="1" t="s">
        <v>415</v>
      </c>
      <c r="G13" t="s">
        <v>437</v>
      </c>
      <c r="H13" t="s">
        <v>457</v>
      </c>
    </row>
    <row r="14" spans="1:12" x14ac:dyDescent="0.2">
      <c r="B14" t="s">
        <v>1</v>
      </c>
      <c r="C14" s="1">
        <f>Details!C13</f>
        <v>10951100.880000001</v>
      </c>
      <c r="D14" s="1">
        <f>Details!D13</f>
        <v>17319953.23</v>
      </c>
      <c r="E14" s="1">
        <f>Details!E13</f>
        <v>19703652.359999999</v>
      </c>
      <c r="F14" s="1">
        <f>Details!F13</f>
        <v>22666191.23</v>
      </c>
      <c r="G14" s="1">
        <f>Details!G13</f>
        <v>19932365.370000001</v>
      </c>
      <c r="H14" s="1">
        <f>Details!H13</f>
        <v>15272274.18</v>
      </c>
      <c r="K14" s="13"/>
      <c r="L14" s="4"/>
    </row>
    <row r="15" spans="1:12" x14ac:dyDescent="0.2">
      <c r="B15" t="s">
        <v>2</v>
      </c>
      <c r="C15" s="1">
        <f>Details!C14</f>
        <v>8069309.1900000004</v>
      </c>
      <c r="D15" s="1">
        <f>Details!D14</f>
        <v>12481400.199999999</v>
      </c>
      <c r="E15" s="1">
        <f>Details!E14</f>
        <v>15612256.34</v>
      </c>
      <c r="F15" s="1">
        <f>Details!F14</f>
        <v>19018554.809999999</v>
      </c>
      <c r="G15" s="1">
        <f>Details!G14</f>
        <v>14293851.310000001</v>
      </c>
      <c r="H15" s="1">
        <f>Details!H14</f>
        <v>13749816.279999999</v>
      </c>
      <c r="K15" s="13"/>
      <c r="L15" s="4"/>
    </row>
    <row r="16" spans="1:12" x14ac:dyDescent="0.2">
      <c r="B16" t="s">
        <v>3</v>
      </c>
      <c r="C16" s="1">
        <f>Details!C15</f>
        <v>4345159.55</v>
      </c>
      <c r="D16" s="1">
        <f>Details!D15</f>
        <v>7220976.7999999998</v>
      </c>
      <c r="E16" s="1">
        <f>Details!E15</f>
        <v>8544454.9199999999</v>
      </c>
      <c r="F16" s="1">
        <f>Details!F15</f>
        <v>9108188.0500000007</v>
      </c>
      <c r="G16" s="1">
        <f>Details!G15</f>
        <v>7170078.7699999996</v>
      </c>
      <c r="H16" s="1">
        <f>Details!H15</f>
        <v>6023582.3700000001</v>
      </c>
      <c r="K16" s="13"/>
    </row>
    <row r="17" spans="1:10" x14ac:dyDescent="0.2">
      <c r="B17" s="9" t="s">
        <v>5</v>
      </c>
      <c r="C17" s="11">
        <f t="shared" ref="C17:H17" si="1">SUM(C14:C16)</f>
        <v>23365569.620000001</v>
      </c>
      <c r="D17" s="11">
        <f t="shared" si="1"/>
        <v>37022330.229999997</v>
      </c>
      <c r="E17" s="11">
        <f t="shared" si="1"/>
        <v>43860363.620000005</v>
      </c>
      <c r="F17" s="11">
        <f t="shared" si="1"/>
        <v>50792934.090000004</v>
      </c>
      <c r="G17" s="11">
        <f t="shared" si="1"/>
        <v>41396295.450000003</v>
      </c>
      <c r="H17" s="11">
        <f t="shared" si="1"/>
        <v>35045672.829999998</v>
      </c>
    </row>
    <row r="19" spans="1:10" x14ac:dyDescent="0.2">
      <c r="A19" t="s">
        <v>340</v>
      </c>
    </row>
    <row r="20" spans="1:10" x14ac:dyDescent="0.2">
      <c r="A20" s="3" t="s">
        <v>462</v>
      </c>
      <c r="B20" s="3"/>
      <c r="C20" s="3"/>
      <c r="D20" s="3"/>
      <c r="H20" s="3" t="str">
        <f>IF(H6-G6&gt;0,"yes","no")</f>
        <v>no</v>
      </c>
      <c r="J20" s="44"/>
    </row>
    <row r="21" spans="1:10" x14ac:dyDescent="0.2">
      <c r="A21" s="3" t="s">
        <v>463</v>
      </c>
      <c r="B21" s="3"/>
      <c r="C21" s="3"/>
      <c r="D21" s="3"/>
      <c r="H21" s="3" t="str">
        <f>IF(H7-G7&gt;0,"yes","no")</f>
        <v>no</v>
      </c>
      <c r="J21" s="44"/>
    </row>
    <row r="22" spans="1:10" x14ac:dyDescent="0.2">
      <c r="A22" s="3" t="s">
        <v>464</v>
      </c>
      <c r="B22" s="3"/>
      <c r="C22" s="3"/>
      <c r="D22" s="3"/>
      <c r="H22" s="3" t="str">
        <f>IF(H8-G8&gt;0,"yes","no")</f>
        <v>no</v>
      </c>
      <c r="J22" s="44"/>
    </row>
    <row r="24" spans="1:10" x14ac:dyDescent="0.2">
      <c r="A24" s="3" t="s">
        <v>465</v>
      </c>
      <c r="B24" s="3"/>
      <c r="C24" s="3"/>
      <c r="D24" s="3"/>
      <c r="H24" s="3" t="str">
        <f>IF(H14-G14&gt;0,"yes","no")</f>
        <v>no</v>
      </c>
    </row>
    <row r="25" spans="1:10" x14ac:dyDescent="0.2">
      <c r="A25" s="3" t="s">
        <v>466</v>
      </c>
      <c r="B25" s="3"/>
      <c r="C25" s="3"/>
      <c r="D25" s="3"/>
      <c r="H25" s="3" t="str">
        <f>IF(H15-G15&gt;0,"yes","no")</f>
        <v>no</v>
      </c>
    </row>
    <row r="26" spans="1:10" x14ac:dyDescent="0.2">
      <c r="A26" s="3" t="s">
        <v>467</v>
      </c>
      <c r="B26" s="3"/>
      <c r="C26" s="3"/>
      <c r="D26" s="3"/>
      <c r="H26" s="3" t="str">
        <f>IF(H16-G16&gt;0,"yes","no")</f>
        <v>no</v>
      </c>
    </row>
  </sheetData>
  <phoneticPr fontId="0" type="noConversion"/>
  <conditionalFormatting sqref="H20:H22 H24:H26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6"/>
  <sheetViews>
    <sheetView workbookViewId="0">
      <selection activeCell="D29" sqref="D29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345</v>
      </c>
    </row>
    <row r="2" spans="1:13" x14ac:dyDescent="0.2">
      <c r="A2" t="str">
        <f>Summary!A2</f>
        <v xml:space="preserve">1st Quarter </v>
      </c>
    </row>
    <row r="4" spans="1:13" x14ac:dyDescent="0.2">
      <c r="C4" t="s">
        <v>369</v>
      </c>
    </row>
    <row r="5" spans="1:13" x14ac:dyDescent="0.2">
      <c r="B5" t="s">
        <v>4</v>
      </c>
      <c r="C5" t="s">
        <v>378</v>
      </c>
      <c r="D5" t="s">
        <v>395</v>
      </c>
      <c r="E5" t="s">
        <v>410</v>
      </c>
      <c r="F5" s="1" t="s">
        <v>415</v>
      </c>
      <c r="G5" t="s">
        <v>437</v>
      </c>
      <c r="H5" t="s">
        <v>457</v>
      </c>
    </row>
    <row r="6" spans="1:13" x14ac:dyDescent="0.2">
      <c r="B6" t="s">
        <v>1</v>
      </c>
      <c r="C6" s="1">
        <f>Details!C21</f>
        <v>3284438.77</v>
      </c>
      <c r="D6" s="1">
        <f>Details!D21</f>
        <v>4881711.57</v>
      </c>
      <c r="E6" s="1">
        <f>Details!E21</f>
        <v>3790827.87</v>
      </c>
      <c r="F6" s="1">
        <f>Details!F21</f>
        <v>410806.97</v>
      </c>
      <c r="G6" s="1">
        <f>Details!G21</f>
        <v>2949124.84</v>
      </c>
      <c r="H6" s="1">
        <f>Details!H21</f>
        <v>2811703.99</v>
      </c>
      <c r="J6" s="1"/>
      <c r="K6" s="1"/>
      <c r="L6" s="49"/>
      <c r="M6" s="1"/>
    </row>
    <row r="7" spans="1:13" x14ac:dyDescent="0.2">
      <c r="B7" t="s">
        <v>2</v>
      </c>
      <c r="C7" s="1">
        <f>Details!C22</f>
        <v>6687548.2000000002</v>
      </c>
      <c r="D7" s="1">
        <f>Details!D22</f>
        <v>11460685.720000001</v>
      </c>
      <c r="E7" s="1">
        <f>Details!E22</f>
        <v>7865228.5700000003</v>
      </c>
      <c r="F7" s="1">
        <f>Details!F22</f>
        <v>204899.92</v>
      </c>
      <c r="G7" s="1">
        <f>Details!G22</f>
        <v>11777073.59</v>
      </c>
      <c r="H7" s="1">
        <f>Details!H22</f>
        <v>8090686.8099999996</v>
      </c>
      <c r="I7" s="4"/>
      <c r="J7" s="1"/>
      <c r="K7" s="1"/>
      <c r="L7" s="1"/>
      <c r="M7" s="1"/>
    </row>
    <row r="8" spans="1:13" x14ac:dyDescent="0.2">
      <c r="B8" t="s">
        <v>3</v>
      </c>
      <c r="C8" s="1">
        <f>Details!C23</f>
        <v>3583937.72</v>
      </c>
      <c r="D8" s="1">
        <f>Details!D23</f>
        <v>3867275.49</v>
      </c>
      <c r="E8" s="1">
        <f>Details!E23</f>
        <v>2201263.0699999998</v>
      </c>
      <c r="F8" s="1">
        <f>Details!F23</f>
        <v>1859532.22</v>
      </c>
      <c r="G8" s="1">
        <f>Details!G23</f>
        <v>3581438.28</v>
      </c>
      <c r="H8" s="1">
        <f>Details!H23</f>
        <v>3693980.4</v>
      </c>
      <c r="J8" s="1"/>
      <c r="K8" s="1"/>
      <c r="L8" s="1"/>
      <c r="M8" s="1"/>
    </row>
    <row r="9" spans="1:13" x14ac:dyDescent="0.2">
      <c r="B9" s="9" t="s">
        <v>5</v>
      </c>
      <c r="C9" s="11">
        <f t="shared" ref="C9:H9" si="0">SUM(C6:C8)</f>
        <v>13555924.690000001</v>
      </c>
      <c r="D9" s="11">
        <f t="shared" si="0"/>
        <v>20209672.780000001</v>
      </c>
      <c r="E9" s="11">
        <f t="shared" si="0"/>
        <v>13857319.510000002</v>
      </c>
      <c r="F9" s="11">
        <f t="shared" si="0"/>
        <v>2475239.11</v>
      </c>
      <c r="G9" s="11">
        <f t="shared" si="0"/>
        <v>18307636.710000001</v>
      </c>
      <c r="H9" s="11">
        <f t="shared" si="0"/>
        <v>14596371.200000001</v>
      </c>
      <c r="J9" s="11"/>
      <c r="K9" s="11"/>
      <c r="L9" s="11"/>
      <c r="M9" s="11"/>
    </row>
    <row r="12" spans="1:13" x14ac:dyDescent="0.2">
      <c r="C12" t="s">
        <v>370</v>
      </c>
    </row>
    <row r="13" spans="1:13" x14ac:dyDescent="0.2">
      <c r="B13" t="s">
        <v>4</v>
      </c>
      <c r="C13" t="s">
        <v>378</v>
      </c>
      <c r="D13" t="s">
        <v>395</v>
      </c>
      <c r="E13" t="s">
        <v>410</v>
      </c>
      <c r="F13" s="1" t="s">
        <v>415</v>
      </c>
      <c r="G13" t="s">
        <v>437</v>
      </c>
      <c r="H13" t="s">
        <v>457</v>
      </c>
    </row>
    <row r="14" spans="1:13" x14ac:dyDescent="0.2">
      <c r="B14" t="s">
        <v>1</v>
      </c>
      <c r="C14" s="1">
        <f>Details!C29</f>
        <v>35459489.659999996</v>
      </c>
      <c r="D14" s="1">
        <f>Details!D29</f>
        <v>33412442.370000001</v>
      </c>
      <c r="E14" s="1">
        <f>Details!E29</f>
        <v>43114463.240000002</v>
      </c>
      <c r="F14" s="1">
        <f>Details!F29</f>
        <v>41741670.210000001</v>
      </c>
      <c r="G14" s="1">
        <f>Details!G29</f>
        <v>25902854.68</v>
      </c>
      <c r="H14" s="1">
        <f>Details!H29</f>
        <v>27124145</v>
      </c>
      <c r="J14" s="1"/>
      <c r="K14" s="1"/>
      <c r="L14" s="31"/>
      <c r="M14" s="31"/>
    </row>
    <row r="15" spans="1:13" x14ac:dyDescent="0.2">
      <c r="B15" t="s">
        <v>2</v>
      </c>
      <c r="C15" s="1">
        <f>Details!C30</f>
        <v>13362225.9</v>
      </c>
      <c r="D15" s="1">
        <f>Details!D30</f>
        <v>12982307.359999999</v>
      </c>
      <c r="E15" s="1">
        <f>Details!E30</f>
        <v>16651407.93</v>
      </c>
      <c r="F15" s="1">
        <f>Details!F30</f>
        <v>17161731.379999999</v>
      </c>
      <c r="G15" s="1">
        <f>Details!G30</f>
        <v>13134324.390000001</v>
      </c>
      <c r="H15" s="1">
        <f>Details!H30</f>
        <v>15022176.33</v>
      </c>
      <c r="J15" s="1"/>
      <c r="K15" s="1"/>
      <c r="L15" s="31"/>
      <c r="M15" s="31"/>
    </row>
    <row r="16" spans="1:13" x14ac:dyDescent="0.2">
      <c r="B16" t="s">
        <v>3</v>
      </c>
      <c r="C16" s="54">
        <f>Details!C31</f>
        <v>6103388.0499999998</v>
      </c>
      <c r="D16" s="54">
        <f>Details!D31</f>
        <v>7860324.5</v>
      </c>
      <c r="E16" s="54">
        <f>Details!E31</f>
        <v>7642220.7199999997</v>
      </c>
      <c r="F16" s="54">
        <f>Details!F31</f>
        <v>7580680.2000000002</v>
      </c>
      <c r="G16" s="1">
        <f>Details!G31</f>
        <v>6399089.2300000004</v>
      </c>
      <c r="H16" s="1">
        <f>Details!H31</f>
        <v>8754092.4199999999</v>
      </c>
      <c r="J16" s="1"/>
      <c r="K16" s="1"/>
      <c r="L16" s="1"/>
      <c r="M16" s="1"/>
    </row>
    <row r="17" spans="1:13" x14ac:dyDescent="0.2">
      <c r="B17" s="9" t="s">
        <v>5</v>
      </c>
      <c r="C17" s="11">
        <f t="shared" ref="C17:H17" si="1">SUM(C14:C16)</f>
        <v>54925103.609999992</v>
      </c>
      <c r="D17" s="11">
        <f t="shared" si="1"/>
        <v>54255074.230000004</v>
      </c>
      <c r="E17" s="11">
        <f t="shared" si="1"/>
        <v>67408091.890000001</v>
      </c>
      <c r="F17" s="11">
        <f t="shared" si="1"/>
        <v>66484081.790000007</v>
      </c>
      <c r="G17" s="11">
        <f t="shared" si="1"/>
        <v>45436268.299999997</v>
      </c>
      <c r="H17" s="11">
        <f t="shared" si="1"/>
        <v>50900413.75</v>
      </c>
      <c r="J17" s="11"/>
      <c r="K17" s="11"/>
      <c r="L17" s="11"/>
      <c r="M17" s="11"/>
    </row>
    <row r="19" spans="1:13" x14ac:dyDescent="0.2">
      <c r="A19" t="s">
        <v>340</v>
      </c>
    </row>
    <row r="20" spans="1:13" x14ac:dyDescent="0.2">
      <c r="A20" s="3" t="s">
        <v>462</v>
      </c>
      <c r="B20" s="3"/>
      <c r="C20" s="3"/>
      <c r="H20" s="3" t="str">
        <f>IF(H6-G6&gt;0,"yes","no")</f>
        <v>no</v>
      </c>
      <c r="J20" s="44"/>
    </row>
    <row r="21" spans="1:13" x14ac:dyDescent="0.2">
      <c r="A21" s="3" t="s">
        <v>463</v>
      </c>
      <c r="B21" s="3"/>
      <c r="C21" s="3"/>
      <c r="H21" s="3" t="str">
        <f>IF(H7-G7&gt;0,"yes","no")</f>
        <v>no</v>
      </c>
      <c r="J21" s="44"/>
    </row>
    <row r="22" spans="1:13" x14ac:dyDescent="0.2">
      <c r="A22" s="3" t="s">
        <v>464</v>
      </c>
      <c r="B22" s="3"/>
      <c r="C22" s="3"/>
      <c r="H22" s="3" t="str">
        <f>IF(H8-G8&gt;0,"yes","no")</f>
        <v>yes</v>
      </c>
      <c r="J22" s="44"/>
    </row>
    <row r="24" spans="1:13" x14ac:dyDescent="0.2">
      <c r="A24" s="3" t="s">
        <v>465</v>
      </c>
      <c r="B24" s="3"/>
      <c r="C24" s="3"/>
      <c r="H24" s="3" t="str">
        <f>IF(H14-G14&gt;0,"yes","no")</f>
        <v>yes</v>
      </c>
    </row>
    <row r="25" spans="1:13" x14ac:dyDescent="0.2">
      <c r="A25" s="3" t="s">
        <v>466</v>
      </c>
      <c r="B25" s="3"/>
      <c r="C25" s="3"/>
      <c r="H25" s="3" t="str">
        <f>IF(H15-G15&gt;0,"yes","no")</f>
        <v>yes</v>
      </c>
    </row>
    <row r="26" spans="1:13" x14ac:dyDescent="0.2">
      <c r="A26" s="3" t="s">
        <v>467</v>
      </c>
      <c r="B26" s="3"/>
      <c r="C26" s="3"/>
      <c r="H26" s="3" t="str">
        <f>IF(H16-G16&gt;0,"yes","no")</f>
        <v>yes</v>
      </c>
    </row>
  </sheetData>
  <phoneticPr fontId="0" type="noConversion"/>
  <conditionalFormatting sqref="H20:H22 H24:H26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topLeftCell="A7" workbookViewId="0">
      <selection activeCell="M29" sqref="M29"/>
    </sheetView>
  </sheetViews>
  <sheetFormatPr defaultRowHeight="12.75" x14ac:dyDescent="0.2"/>
  <cols>
    <col min="1" max="1" width="5" customWidth="1"/>
    <col min="3" max="8" width="9.140625" style="28"/>
    <col min="9" max="9" width="6.7109375" customWidth="1"/>
    <col min="10" max="10" width="4.28515625" customWidth="1"/>
    <col min="12" max="17" width="9.140625" style="28"/>
  </cols>
  <sheetData>
    <row r="1" spans="1:18" x14ac:dyDescent="0.2">
      <c r="A1" t="s">
        <v>121</v>
      </c>
    </row>
    <row r="2" spans="1:18" x14ac:dyDescent="0.2">
      <c r="A2" t="str">
        <f>Summary!A2</f>
        <v xml:space="preserve">1st Quarter </v>
      </c>
    </row>
    <row r="5" spans="1:18" ht="13.5" thickBot="1" x14ac:dyDescent="0.25">
      <c r="A5" s="115"/>
      <c r="C5" s="56" t="s">
        <v>147</v>
      </c>
      <c r="D5" s="56"/>
      <c r="E5" s="56"/>
      <c r="F5" s="56"/>
      <c r="G5" s="56"/>
      <c r="H5" s="56"/>
      <c r="I5" s="13"/>
      <c r="J5" s="13"/>
      <c r="K5" s="13"/>
      <c r="L5" s="56" t="s">
        <v>150</v>
      </c>
      <c r="M5" s="56"/>
      <c r="N5" s="56"/>
      <c r="O5" s="56"/>
      <c r="P5" s="56"/>
      <c r="Q5" s="56"/>
    </row>
    <row r="6" spans="1:18" x14ac:dyDescent="0.2">
      <c r="A6" s="115"/>
      <c r="B6" s="134" t="s">
        <v>4</v>
      </c>
      <c r="C6" s="146" t="s">
        <v>378</v>
      </c>
      <c r="D6" s="146" t="s">
        <v>395</v>
      </c>
      <c r="E6" s="146" t="s">
        <v>410</v>
      </c>
      <c r="F6" s="201" t="s">
        <v>415</v>
      </c>
      <c r="G6" s="146" t="s">
        <v>437</v>
      </c>
      <c r="H6" s="133" t="s">
        <v>457</v>
      </c>
      <c r="I6" s="13"/>
      <c r="J6" s="13"/>
      <c r="K6" s="134" t="s">
        <v>4</v>
      </c>
      <c r="L6" s="146" t="s">
        <v>378</v>
      </c>
      <c r="M6" s="146" t="s">
        <v>395</v>
      </c>
      <c r="N6" s="146" t="s">
        <v>410</v>
      </c>
      <c r="O6" s="201" t="s">
        <v>415</v>
      </c>
      <c r="P6" s="146" t="s">
        <v>437</v>
      </c>
      <c r="Q6" s="133" t="s">
        <v>457</v>
      </c>
    </row>
    <row r="7" spans="1:18" x14ac:dyDescent="0.2">
      <c r="A7" s="115"/>
      <c r="B7" s="119" t="s">
        <v>1</v>
      </c>
      <c r="C7" s="184">
        <f>Details!C37</f>
        <v>6</v>
      </c>
      <c r="D7" s="184">
        <f>Details!D37</f>
        <v>13</v>
      </c>
      <c r="E7" s="184">
        <f>Details!E37</f>
        <v>1</v>
      </c>
      <c r="F7" s="184">
        <f>Details!F37</f>
        <v>0</v>
      </c>
      <c r="G7" s="184">
        <f>Details!G37</f>
        <v>0</v>
      </c>
      <c r="H7" s="172">
        <f>Details!H37</f>
        <v>0</v>
      </c>
      <c r="I7" s="13"/>
      <c r="J7" s="13"/>
      <c r="K7" s="119" t="s">
        <v>1</v>
      </c>
      <c r="L7" s="129">
        <f>Details!C61</f>
        <v>35751</v>
      </c>
      <c r="M7" s="129">
        <f>Details!D61</f>
        <v>21181</v>
      </c>
      <c r="N7" s="129">
        <f>Details!E61</f>
        <v>24203</v>
      </c>
      <c r="O7" s="129">
        <f>Details!F61</f>
        <v>29171</v>
      </c>
      <c r="P7" s="129">
        <f>Details!G61</f>
        <v>28798</v>
      </c>
      <c r="Q7" s="173">
        <f>Details!H61</f>
        <v>37683</v>
      </c>
    </row>
    <row r="8" spans="1:18" x14ac:dyDescent="0.2">
      <c r="A8" s="115"/>
      <c r="B8" s="16" t="s">
        <v>2</v>
      </c>
      <c r="C8" s="56">
        <f>Details!C38</f>
        <v>51</v>
      </c>
      <c r="D8" s="56">
        <f>Details!D38</f>
        <v>60</v>
      </c>
      <c r="E8" s="56">
        <f>Details!E38</f>
        <v>15</v>
      </c>
      <c r="F8" s="56">
        <f>Details!F38</f>
        <v>2</v>
      </c>
      <c r="G8" s="56">
        <f>Details!G38</f>
        <v>52</v>
      </c>
      <c r="H8" s="57">
        <f>Details!H38</f>
        <v>11</v>
      </c>
      <c r="I8" s="156"/>
      <c r="J8" s="13"/>
      <c r="K8" s="16" t="s">
        <v>2</v>
      </c>
      <c r="L8" s="56">
        <f>Details!C62</f>
        <v>27840</v>
      </c>
      <c r="M8" s="56">
        <f>Details!D62</f>
        <v>18840</v>
      </c>
      <c r="N8" s="56">
        <f>Details!E62</f>
        <v>25564</v>
      </c>
      <c r="O8" s="56">
        <f>Details!F62</f>
        <v>29211</v>
      </c>
      <c r="P8" s="69">
        <f>Details!G62</f>
        <v>36862</v>
      </c>
      <c r="Q8" s="162">
        <f>Details!H62</f>
        <v>24439</v>
      </c>
    </row>
    <row r="9" spans="1:18" x14ac:dyDescent="0.2">
      <c r="A9" s="115"/>
      <c r="B9" s="27" t="s">
        <v>3</v>
      </c>
      <c r="C9" s="131">
        <f>Details!C39</f>
        <v>42</v>
      </c>
      <c r="D9" s="131">
        <f>Details!D39</f>
        <v>22</v>
      </c>
      <c r="E9" s="131">
        <f>Details!E39</f>
        <v>5</v>
      </c>
      <c r="F9" s="131">
        <f>Details!F39</f>
        <v>17</v>
      </c>
      <c r="G9" s="131">
        <f>Details!G39</f>
        <v>24</v>
      </c>
      <c r="H9" s="132">
        <f>Details!H39</f>
        <v>6</v>
      </c>
      <c r="I9" s="13"/>
      <c r="J9" s="13"/>
      <c r="K9" s="27" t="s">
        <v>3</v>
      </c>
      <c r="L9" s="131">
        <f>Details!C63</f>
        <v>9263</v>
      </c>
      <c r="M9" s="131">
        <f>Details!D63</f>
        <v>7244</v>
      </c>
      <c r="N9" s="131">
        <f>Details!E63</f>
        <v>9497</v>
      </c>
      <c r="O9" s="131">
        <f>Details!F63</f>
        <v>12168</v>
      </c>
      <c r="P9" s="131">
        <f>Details!G63</f>
        <v>14899</v>
      </c>
      <c r="Q9" s="132">
        <f>Details!H63</f>
        <v>14810</v>
      </c>
    </row>
    <row r="10" spans="1:18" ht="13.5" thickBot="1" x14ac:dyDescent="0.25">
      <c r="A10" s="115"/>
      <c r="B10" s="17" t="s">
        <v>5</v>
      </c>
      <c r="C10" s="126">
        <f t="shared" ref="C10:H10" si="0">SUM(C7:C9)</f>
        <v>99</v>
      </c>
      <c r="D10" s="126">
        <f t="shared" si="0"/>
        <v>95</v>
      </c>
      <c r="E10" s="126">
        <f t="shared" si="0"/>
        <v>21</v>
      </c>
      <c r="F10" s="126">
        <f t="shared" si="0"/>
        <v>19</v>
      </c>
      <c r="G10" s="126">
        <f t="shared" si="0"/>
        <v>76</v>
      </c>
      <c r="H10" s="127">
        <f t="shared" si="0"/>
        <v>17</v>
      </c>
      <c r="I10" s="113"/>
      <c r="J10" s="13"/>
      <c r="K10" s="17" t="s">
        <v>5</v>
      </c>
      <c r="L10" s="126">
        <f t="shared" ref="L10:Q10" si="1">SUM(L7:L9)</f>
        <v>72854</v>
      </c>
      <c r="M10" s="126">
        <f t="shared" si="1"/>
        <v>47265</v>
      </c>
      <c r="N10" s="126">
        <f t="shared" si="1"/>
        <v>59264</v>
      </c>
      <c r="O10" s="126">
        <f t="shared" si="1"/>
        <v>70550</v>
      </c>
      <c r="P10" s="126">
        <f t="shared" si="1"/>
        <v>80559</v>
      </c>
      <c r="Q10" s="127">
        <f t="shared" si="1"/>
        <v>76932</v>
      </c>
      <c r="R10" s="29"/>
    </row>
    <row r="11" spans="1:18" x14ac:dyDescent="0.2">
      <c r="A11" s="115"/>
      <c r="B11" s="112"/>
      <c r="C11" s="56"/>
      <c r="D11" s="56"/>
      <c r="E11" s="56"/>
      <c r="F11" s="56"/>
      <c r="G11" s="56"/>
      <c r="H11" s="56"/>
      <c r="I11" s="13"/>
      <c r="J11" s="13"/>
      <c r="K11" s="13"/>
      <c r="L11" s="56"/>
      <c r="M11" s="56"/>
      <c r="N11" s="56"/>
      <c r="O11" s="56"/>
      <c r="P11" s="56"/>
      <c r="Q11" s="56"/>
    </row>
    <row r="12" spans="1:18" ht="13.5" thickBot="1" x14ac:dyDescent="0.25">
      <c r="A12" s="115"/>
      <c r="B12" s="13"/>
      <c r="C12" s="56" t="s">
        <v>148</v>
      </c>
      <c r="D12" s="56"/>
      <c r="E12" s="56"/>
      <c r="F12" s="56"/>
      <c r="G12" s="56"/>
      <c r="H12" s="56"/>
      <c r="I12" s="13"/>
      <c r="J12" s="13"/>
      <c r="K12" s="13"/>
      <c r="L12" s="56" t="s">
        <v>151</v>
      </c>
      <c r="M12" s="56"/>
      <c r="N12" s="56"/>
      <c r="O12" s="56"/>
      <c r="P12" s="56"/>
      <c r="Q12" s="56"/>
    </row>
    <row r="13" spans="1:18" x14ac:dyDescent="0.2">
      <c r="A13" s="115"/>
      <c r="B13" s="134" t="s">
        <v>4</v>
      </c>
      <c r="C13" s="146" t="s">
        <v>378</v>
      </c>
      <c r="D13" s="146" t="s">
        <v>395</v>
      </c>
      <c r="E13" s="146" t="s">
        <v>410</v>
      </c>
      <c r="F13" s="201" t="s">
        <v>415</v>
      </c>
      <c r="G13" s="146" t="s">
        <v>437</v>
      </c>
      <c r="H13" s="133" t="s">
        <v>457</v>
      </c>
      <c r="I13" s="13"/>
      <c r="J13" s="13"/>
      <c r="K13" s="134" t="s">
        <v>4</v>
      </c>
      <c r="L13" s="146" t="s">
        <v>378</v>
      </c>
      <c r="M13" s="146" t="s">
        <v>395</v>
      </c>
      <c r="N13" s="146" t="s">
        <v>410</v>
      </c>
      <c r="O13" s="201" t="s">
        <v>415</v>
      </c>
      <c r="P13" s="146" t="s">
        <v>437</v>
      </c>
      <c r="Q13" s="133" t="s">
        <v>457</v>
      </c>
    </row>
    <row r="14" spans="1:18" x14ac:dyDescent="0.2">
      <c r="A14" s="115"/>
      <c r="B14" s="119" t="s">
        <v>1</v>
      </c>
      <c r="C14" s="129">
        <f>Details!C45</f>
        <v>200</v>
      </c>
      <c r="D14" s="129">
        <f>Details!D45</f>
        <v>215</v>
      </c>
      <c r="E14" s="129">
        <f>Details!E45</f>
        <v>102</v>
      </c>
      <c r="F14" s="129">
        <f>Details!F45</f>
        <v>0</v>
      </c>
      <c r="G14" s="129">
        <f>Details!G45</f>
        <v>177</v>
      </c>
      <c r="H14" s="172">
        <f>Details!H45</f>
        <v>164</v>
      </c>
      <c r="I14" s="13"/>
      <c r="J14" s="13"/>
      <c r="K14" s="119" t="s">
        <v>1</v>
      </c>
      <c r="L14" s="129">
        <f>Details!C69</f>
        <v>305266</v>
      </c>
      <c r="M14" s="129">
        <f>Details!D69</f>
        <v>221959</v>
      </c>
      <c r="N14" s="129">
        <f>Details!E69</f>
        <v>272493</v>
      </c>
      <c r="O14" s="129">
        <f>Details!F69</f>
        <v>261771</v>
      </c>
      <c r="P14" s="129">
        <f>Details!G69</f>
        <v>224455</v>
      </c>
      <c r="Q14" s="173">
        <f>Details!H69</f>
        <v>239812</v>
      </c>
    </row>
    <row r="15" spans="1:18" x14ac:dyDescent="0.2">
      <c r="A15" s="115"/>
      <c r="B15" s="16" t="s">
        <v>2</v>
      </c>
      <c r="C15" s="56">
        <f>Details!C46</f>
        <v>390</v>
      </c>
      <c r="D15" s="56">
        <f>Details!D46</f>
        <v>471</v>
      </c>
      <c r="E15" s="56">
        <f>Details!E46</f>
        <v>429</v>
      </c>
      <c r="F15" s="56">
        <f>Details!F46</f>
        <v>20</v>
      </c>
      <c r="G15" s="56">
        <f>Details!G46</f>
        <v>543</v>
      </c>
      <c r="H15" s="57">
        <f>Details!H46</f>
        <v>364</v>
      </c>
      <c r="I15" s="13"/>
      <c r="J15" s="13"/>
      <c r="K15" s="16" t="s">
        <v>2</v>
      </c>
      <c r="L15" s="56">
        <f>Details!C70</f>
        <v>141758</v>
      </c>
      <c r="M15" s="56">
        <f>Details!D70</f>
        <v>114618</v>
      </c>
      <c r="N15" s="56">
        <f>Details!E70</f>
        <v>135950</v>
      </c>
      <c r="O15" s="56">
        <f>Details!F70</f>
        <v>141693</v>
      </c>
      <c r="P15" s="56">
        <f>Details!G70</f>
        <v>140661</v>
      </c>
      <c r="Q15" s="57">
        <f>Details!H70</f>
        <v>164931</v>
      </c>
    </row>
    <row r="16" spans="1:18" x14ac:dyDescent="0.2">
      <c r="A16" s="115"/>
      <c r="B16" s="27" t="s">
        <v>3</v>
      </c>
      <c r="C16" s="131">
        <f>Details!C47</f>
        <v>206</v>
      </c>
      <c r="D16" s="131">
        <f>Details!D47</f>
        <v>231</v>
      </c>
      <c r="E16" s="131">
        <f>Details!E47</f>
        <v>147</v>
      </c>
      <c r="F16" s="131">
        <f>Details!F47</f>
        <v>128</v>
      </c>
      <c r="G16" s="131">
        <f>Details!G47</f>
        <v>181</v>
      </c>
      <c r="H16" s="132">
        <f>Details!H47</f>
        <v>155</v>
      </c>
      <c r="I16" s="13"/>
      <c r="J16" s="13"/>
      <c r="K16" s="27" t="s">
        <v>3</v>
      </c>
      <c r="L16" s="131">
        <f>Details!C71</f>
        <v>53587</v>
      </c>
      <c r="M16" s="131">
        <f>Details!D71</f>
        <v>58096</v>
      </c>
      <c r="N16" s="131">
        <f>Details!E71</f>
        <v>54984</v>
      </c>
      <c r="O16" s="131">
        <f>Details!F71</f>
        <v>54806</v>
      </c>
      <c r="P16" s="131">
        <f>Details!G71</f>
        <v>67554</v>
      </c>
      <c r="Q16" s="132">
        <f>Details!H71</f>
        <v>94958</v>
      </c>
    </row>
    <row r="17" spans="1:18" ht="13.5" thickBot="1" x14ac:dyDescent="0.25">
      <c r="A17" s="115"/>
      <c r="B17" s="17" t="s">
        <v>5</v>
      </c>
      <c r="C17" s="126">
        <f t="shared" ref="C17:H17" si="2">SUM(C14:C16)</f>
        <v>796</v>
      </c>
      <c r="D17" s="126">
        <f t="shared" si="2"/>
        <v>917</v>
      </c>
      <c r="E17" s="126">
        <f t="shared" si="2"/>
        <v>678</v>
      </c>
      <c r="F17" s="126">
        <f t="shared" si="2"/>
        <v>148</v>
      </c>
      <c r="G17" s="126">
        <f t="shared" si="2"/>
        <v>901</v>
      </c>
      <c r="H17" s="127">
        <f t="shared" si="2"/>
        <v>683</v>
      </c>
      <c r="I17" s="113"/>
      <c r="J17" s="13"/>
      <c r="K17" s="17" t="s">
        <v>5</v>
      </c>
      <c r="L17" s="126">
        <f t="shared" ref="L17:Q17" si="3">SUM(L14:L16)</f>
        <v>500611</v>
      </c>
      <c r="M17" s="126">
        <f t="shared" si="3"/>
        <v>394673</v>
      </c>
      <c r="N17" s="126">
        <f t="shared" si="3"/>
        <v>463427</v>
      </c>
      <c r="O17" s="126">
        <f t="shared" si="3"/>
        <v>458270</v>
      </c>
      <c r="P17" s="126">
        <f t="shared" si="3"/>
        <v>432670</v>
      </c>
      <c r="Q17" s="127">
        <f t="shared" si="3"/>
        <v>499701</v>
      </c>
      <c r="R17" s="29"/>
    </row>
    <row r="18" spans="1:18" x14ac:dyDescent="0.2">
      <c r="A18" s="115"/>
      <c r="B18" s="13"/>
      <c r="C18" s="56"/>
      <c r="D18" s="56"/>
      <c r="E18" s="56"/>
      <c r="F18" s="56"/>
      <c r="G18" s="56"/>
      <c r="H18" s="56"/>
      <c r="I18" s="13"/>
      <c r="J18" s="13"/>
      <c r="K18" s="13"/>
      <c r="L18" s="56"/>
      <c r="M18" s="56"/>
      <c r="N18" s="56"/>
      <c r="O18" s="56"/>
      <c r="P18" s="56"/>
      <c r="Q18" s="56"/>
    </row>
    <row r="19" spans="1:18" ht="13.5" thickBot="1" x14ac:dyDescent="0.25">
      <c r="A19" s="115"/>
      <c r="B19" s="13"/>
      <c r="C19" s="56" t="s">
        <v>149</v>
      </c>
      <c r="D19" s="56"/>
      <c r="E19" s="56"/>
      <c r="F19" s="56"/>
      <c r="G19" s="56"/>
      <c r="H19" s="56"/>
      <c r="I19" s="13"/>
      <c r="J19" s="13"/>
      <c r="K19" s="13"/>
      <c r="L19" s="158" t="s">
        <v>152</v>
      </c>
      <c r="M19" s="56"/>
      <c r="N19" s="56"/>
      <c r="O19" s="158"/>
      <c r="P19" s="56"/>
      <c r="Q19" s="56"/>
    </row>
    <row r="20" spans="1:18" x14ac:dyDescent="0.2">
      <c r="A20" s="115"/>
      <c r="B20" s="134" t="s">
        <v>4</v>
      </c>
      <c r="C20" s="146" t="s">
        <v>378</v>
      </c>
      <c r="D20" s="146" t="s">
        <v>395</v>
      </c>
      <c r="E20" s="146" t="s">
        <v>410</v>
      </c>
      <c r="F20" s="201" t="s">
        <v>415</v>
      </c>
      <c r="G20" s="146" t="s">
        <v>437</v>
      </c>
      <c r="H20" s="133" t="s">
        <v>457</v>
      </c>
      <c r="I20" s="13"/>
      <c r="J20" s="13"/>
      <c r="K20" s="163" t="s">
        <v>4</v>
      </c>
      <c r="L20" s="146" t="s">
        <v>378</v>
      </c>
      <c r="M20" s="146" t="s">
        <v>395</v>
      </c>
      <c r="N20" s="146" t="s">
        <v>410</v>
      </c>
      <c r="O20" s="201" t="s">
        <v>415</v>
      </c>
      <c r="P20" s="146" t="s">
        <v>437</v>
      </c>
      <c r="Q20" s="133" t="s">
        <v>457</v>
      </c>
    </row>
    <row r="21" spans="1:18" x14ac:dyDescent="0.2">
      <c r="A21" s="115"/>
      <c r="B21" s="119" t="s">
        <v>1</v>
      </c>
      <c r="C21" s="180">
        <f t="shared" ref="C21:H23" si="4">C7/C14</f>
        <v>0.03</v>
      </c>
      <c r="D21" s="180">
        <f t="shared" si="4"/>
        <v>6.0465116279069767E-2</v>
      </c>
      <c r="E21" s="180">
        <f t="shared" si="4"/>
        <v>9.8039215686274508E-3</v>
      </c>
      <c r="F21" s="180" t="e">
        <f t="shared" si="4"/>
        <v>#DIV/0!</v>
      </c>
      <c r="G21" s="180">
        <f t="shared" si="4"/>
        <v>0</v>
      </c>
      <c r="H21" s="181">
        <f t="shared" si="4"/>
        <v>0</v>
      </c>
      <c r="I21" s="13"/>
      <c r="J21" s="13"/>
      <c r="K21" s="174" t="s">
        <v>1</v>
      </c>
      <c r="L21" s="175">
        <f t="shared" ref="L21:M23" si="5">L7/L14</f>
        <v>0.11711425445349302</v>
      </c>
      <c r="M21" s="175">
        <f t="shared" si="5"/>
        <v>9.5427533913921045E-2</v>
      </c>
      <c r="N21" s="175">
        <f t="shared" ref="N21:O23" si="6">N7/N14</f>
        <v>8.8820630254722144E-2</v>
      </c>
      <c r="O21" s="175">
        <f t="shared" si="6"/>
        <v>0.1114370957821913</v>
      </c>
      <c r="P21" s="175">
        <f t="shared" ref="P21:Q23" si="7">P7/P14</f>
        <v>0.12830188679245283</v>
      </c>
      <c r="Q21" s="176">
        <f t="shared" si="7"/>
        <v>0.1571355895451437</v>
      </c>
    </row>
    <row r="22" spans="1:18" x14ac:dyDescent="0.2">
      <c r="A22" s="115"/>
      <c r="B22" s="16" t="s">
        <v>2</v>
      </c>
      <c r="C22" s="159">
        <f t="shared" si="4"/>
        <v>0.13076923076923078</v>
      </c>
      <c r="D22" s="159">
        <f t="shared" si="4"/>
        <v>0.12738853503184713</v>
      </c>
      <c r="E22" s="159">
        <f t="shared" si="4"/>
        <v>3.4965034965034968E-2</v>
      </c>
      <c r="F22" s="159">
        <f t="shared" si="4"/>
        <v>0.1</v>
      </c>
      <c r="G22" s="159">
        <f t="shared" si="4"/>
        <v>9.5764272559852676E-2</v>
      </c>
      <c r="H22" s="164">
        <f t="shared" si="4"/>
        <v>3.021978021978022E-2</v>
      </c>
      <c r="I22" s="13"/>
      <c r="J22" s="13"/>
      <c r="K22" s="167" t="s">
        <v>2</v>
      </c>
      <c r="L22" s="160">
        <f t="shared" si="5"/>
        <v>0.19639103260486182</v>
      </c>
      <c r="M22" s="160">
        <f t="shared" si="5"/>
        <v>0.16437208815369314</v>
      </c>
      <c r="N22" s="160">
        <f t="shared" si="6"/>
        <v>0.1880397204854726</v>
      </c>
      <c r="O22" s="160">
        <f t="shared" si="6"/>
        <v>0.20615697317439818</v>
      </c>
      <c r="P22" s="160">
        <f t="shared" si="7"/>
        <v>0.2620626897292071</v>
      </c>
      <c r="Q22" s="168">
        <f t="shared" si="7"/>
        <v>0.14817711649113871</v>
      </c>
    </row>
    <row r="23" spans="1:18" x14ac:dyDescent="0.2">
      <c r="A23" s="115"/>
      <c r="B23" s="27" t="s">
        <v>3</v>
      </c>
      <c r="C23" s="182">
        <f t="shared" si="4"/>
        <v>0.20388349514563106</v>
      </c>
      <c r="D23" s="182">
        <f t="shared" si="4"/>
        <v>9.5238095238095233E-2</v>
      </c>
      <c r="E23" s="182">
        <f t="shared" si="4"/>
        <v>3.4013605442176874E-2</v>
      </c>
      <c r="F23" s="182">
        <f t="shared" si="4"/>
        <v>0.1328125</v>
      </c>
      <c r="G23" s="182">
        <f t="shared" si="4"/>
        <v>0.13259668508287292</v>
      </c>
      <c r="H23" s="183">
        <f t="shared" si="4"/>
        <v>3.870967741935484E-2</v>
      </c>
      <c r="I23" s="64"/>
      <c r="J23" s="13"/>
      <c r="K23" s="177" t="s">
        <v>3</v>
      </c>
      <c r="L23" s="178">
        <f t="shared" si="5"/>
        <v>0.17285908895814284</v>
      </c>
      <c r="M23" s="178">
        <f t="shared" si="5"/>
        <v>0.12469016799779675</v>
      </c>
      <c r="N23" s="178">
        <f t="shared" si="6"/>
        <v>0.17272297395605996</v>
      </c>
      <c r="O23" s="178">
        <f t="shared" si="6"/>
        <v>0.22201948691749079</v>
      </c>
      <c r="P23" s="178">
        <f t="shared" si="7"/>
        <v>0.22054948633685645</v>
      </c>
      <c r="Q23" s="179">
        <f t="shared" si="7"/>
        <v>0.15596368920996651</v>
      </c>
      <c r="R23" s="5"/>
    </row>
    <row r="24" spans="1:18" ht="13.5" thickBot="1" x14ac:dyDescent="0.25">
      <c r="A24" s="115"/>
      <c r="B24" s="17" t="s">
        <v>5</v>
      </c>
      <c r="C24" s="165">
        <f t="shared" ref="C24:H24" si="8">C10/C17</f>
        <v>0.12437185929648241</v>
      </c>
      <c r="D24" s="165">
        <f t="shared" si="8"/>
        <v>0.10359869138495092</v>
      </c>
      <c r="E24" s="165">
        <f t="shared" si="8"/>
        <v>3.0973451327433628E-2</v>
      </c>
      <c r="F24" s="165">
        <f t="shared" si="8"/>
        <v>0.12837837837837837</v>
      </c>
      <c r="G24" s="165">
        <f t="shared" si="8"/>
        <v>8.4350721420643732E-2</v>
      </c>
      <c r="H24" s="166">
        <f t="shared" si="8"/>
        <v>2.4890190336749635E-2</v>
      </c>
      <c r="I24" s="114"/>
      <c r="J24" s="13"/>
      <c r="K24" s="169" t="s">
        <v>5</v>
      </c>
      <c r="L24" s="170">
        <f t="shared" ref="L24:Q24" si="9">L10/L17</f>
        <v>0.14553016214186265</v>
      </c>
      <c r="M24" s="170">
        <f t="shared" si="9"/>
        <v>0.11975736875844054</v>
      </c>
      <c r="N24" s="170">
        <f t="shared" si="9"/>
        <v>0.12788206125236554</v>
      </c>
      <c r="O24" s="170">
        <f t="shared" si="9"/>
        <v>0.15394854561721255</v>
      </c>
      <c r="P24" s="170">
        <f t="shared" si="9"/>
        <v>0.18619039914946725</v>
      </c>
      <c r="Q24" s="171">
        <f t="shared" si="9"/>
        <v>0.15395606572730494</v>
      </c>
      <c r="R24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3"/>
  <sheetViews>
    <sheetView workbookViewId="0">
      <selection activeCell="K35" sqref="K35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124</v>
      </c>
    </row>
    <row r="2" spans="1:20" x14ac:dyDescent="0.2">
      <c r="A2" t="str">
        <f>Summary!A2</f>
        <v xml:space="preserve">1st Quarter </v>
      </c>
    </row>
    <row r="4" spans="1:20" ht="13.5" thickBot="1" x14ac:dyDescent="0.25">
      <c r="B4" s="13"/>
      <c r="C4" s="13" t="str">
        <f>'Collected to Claims Ratio'!C12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Ratio'!L12</f>
        <v>Num of OP Claims for CFY</v>
      </c>
      <c r="M4" s="13"/>
      <c r="N4" s="13"/>
      <c r="O4" s="13"/>
      <c r="P4" s="13"/>
      <c r="Q4" s="13"/>
    </row>
    <row r="5" spans="1:20" x14ac:dyDescent="0.2">
      <c r="B5" s="134" t="str">
        <f>'Collected to Claims Ratio'!B13</f>
        <v>Service</v>
      </c>
      <c r="C5" s="146" t="str">
        <f>'Collected to Claims Ratio'!C13</f>
        <v>FY2007</v>
      </c>
      <c r="D5" s="146" t="str">
        <f>'Collected to Claims Ratio'!D13</f>
        <v>FY2008</v>
      </c>
      <c r="E5" s="146" t="str">
        <f>'Collected to Claims Ratio'!E13</f>
        <v>FY2009</v>
      </c>
      <c r="F5" s="146" t="str">
        <f>'Collected to Claims Ratio'!F13</f>
        <v>FY2010</v>
      </c>
      <c r="G5" s="146" t="str">
        <f>'Collected to Claims Ratio'!G13</f>
        <v>FY2011</v>
      </c>
      <c r="H5" s="133" t="s">
        <v>437</v>
      </c>
      <c r="I5" s="13"/>
      <c r="J5" s="13"/>
      <c r="K5" s="134" t="s">
        <v>4</v>
      </c>
      <c r="L5" s="146" t="str">
        <f>'Collected to Claims Ratio'!L13</f>
        <v>FY2007</v>
      </c>
      <c r="M5" s="146" t="str">
        <f>'Collected to Claims Ratio'!M13</f>
        <v>FY2008</v>
      </c>
      <c r="N5" s="146" t="str">
        <f>'Collected to Claims Ratio'!N13</f>
        <v>FY2009</v>
      </c>
      <c r="O5" s="146" t="str">
        <f>'Collected to Claims Ratio'!O13</f>
        <v>FY2010</v>
      </c>
      <c r="P5" s="146" t="str">
        <f>'Collected to Claims Ratio'!P13</f>
        <v>FY2011</v>
      </c>
      <c r="Q5" s="133" t="s">
        <v>437</v>
      </c>
    </row>
    <row r="6" spans="1:20" x14ac:dyDescent="0.2">
      <c r="B6" s="119" t="str">
        <f>'Collected to Claims Ratio'!B14</f>
        <v>Air Force</v>
      </c>
      <c r="C6" s="129">
        <f>'Collected to Claims Ratio'!C14</f>
        <v>200</v>
      </c>
      <c r="D6" s="129">
        <f>'Collected to Claims Ratio'!D14</f>
        <v>215</v>
      </c>
      <c r="E6" s="129">
        <f>'Collected to Claims Ratio'!E14</f>
        <v>102</v>
      </c>
      <c r="F6" s="129">
        <f>'Collected to Claims Ratio'!F14</f>
        <v>0</v>
      </c>
      <c r="G6" s="129">
        <f>'Collected to Claims Ratio'!G14</f>
        <v>177</v>
      </c>
      <c r="H6" s="173">
        <f>'Collected to Claims Ratio'!H14</f>
        <v>164</v>
      </c>
      <c r="I6" s="13"/>
      <c r="J6" s="13"/>
      <c r="K6" s="119" t="str">
        <f>'Collected to Claims Ratio'!K14</f>
        <v>Air Force</v>
      </c>
      <c r="L6" s="129">
        <f>'Collected to Claims Ratio'!L14</f>
        <v>305266</v>
      </c>
      <c r="M6" s="129">
        <f>'Collected to Claims Ratio'!M14</f>
        <v>221959</v>
      </c>
      <c r="N6" s="129">
        <f>'Collected to Claims Ratio'!N14</f>
        <v>272493</v>
      </c>
      <c r="O6" s="129">
        <f>'Collected to Claims Ratio'!O14</f>
        <v>261771</v>
      </c>
      <c r="P6" s="129">
        <f>'Collected to Claims Ratio'!P14</f>
        <v>224455</v>
      </c>
      <c r="Q6" s="173">
        <f>'Collected to Claims Ratio'!Q14</f>
        <v>239812</v>
      </c>
    </row>
    <row r="7" spans="1:20" x14ac:dyDescent="0.2">
      <c r="B7" s="16" t="str">
        <f>'Collected to Claims Ratio'!B15</f>
        <v>Army</v>
      </c>
      <c r="C7" s="56">
        <f>'Collected to Claims Ratio'!C15</f>
        <v>390</v>
      </c>
      <c r="D7" s="56">
        <f>'Collected to Claims Ratio'!D15</f>
        <v>471</v>
      </c>
      <c r="E7" s="56">
        <f>'Collected to Claims Ratio'!E15</f>
        <v>429</v>
      </c>
      <c r="F7" s="56">
        <f>'Collected to Claims Ratio'!F15</f>
        <v>20</v>
      </c>
      <c r="G7" s="56">
        <f>'Collected to Claims Ratio'!G15</f>
        <v>543</v>
      </c>
      <c r="H7" s="57">
        <f>'Collected to Claims Ratio'!H15</f>
        <v>364</v>
      </c>
      <c r="I7" s="13"/>
      <c r="J7" s="13"/>
      <c r="K7" s="16" t="str">
        <f>'Collected to Claims Ratio'!K15</f>
        <v>Army</v>
      </c>
      <c r="L7" s="56">
        <f>'Collected to Claims Ratio'!L15</f>
        <v>141758</v>
      </c>
      <c r="M7" s="56">
        <f>'Collected to Claims Ratio'!M15</f>
        <v>114618</v>
      </c>
      <c r="N7" s="56">
        <f>'Collected to Claims Ratio'!N15</f>
        <v>135950</v>
      </c>
      <c r="O7" s="56">
        <f>'Collected to Claims Ratio'!O15</f>
        <v>141693</v>
      </c>
      <c r="P7" s="56">
        <f>'Collected to Claims Ratio'!P15</f>
        <v>140661</v>
      </c>
      <c r="Q7" s="57">
        <f>'Collected to Claims Ratio'!Q15</f>
        <v>164931</v>
      </c>
    </row>
    <row r="8" spans="1:20" x14ac:dyDescent="0.2">
      <c r="B8" s="27" t="str">
        <f>'Collected to Claims Ratio'!B16</f>
        <v>Navy</v>
      </c>
      <c r="C8" s="131">
        <f>'Collected to Claims Ratio'!C16</f>
        <v>206</v>
      </c>
      <c r="D8" s="131">
        <f>'Collected to Claims Ratio'!D16</f>
        <v>231</v>
      </c>
      <c r="E8" s="131">
        <f>'Collected to Claims Ratio'!E16</f>
        <v>147</v>
      </c>
      <c r="F8" s="131">
        <f>'Collected to Claims Ratio'!F16</f>
        <v>128</v>
      </c>
      <c r="G8" s="131">
        <f>'Collected to Claims Ratio'!G16</f>
        <v>181</v>
      </c>
      <c r="H8" s="132">
        <f>'Collected to Claims Ratio'!H16</f>
        <v>155</v>
      </c>
      <c r="I8" s="56"/>
      <c r="J8" s="13"/>
      <c r="K8" s="27" t="str">
        <f>'Collected to Claims Ratio'!K16</f>
        <v>Navy</v>
      </c>
      <c r="L8" s="131">
        <f>'Collected to Claims Ratio'!L16</f>
        <v>53587</v>
      </c>
      <c r="M8" s="131">
        <f>'Collected to Claims Ratio'!M16</f>
        <v>58096</v>
      </c>
      <c r="N8" s="131">
        <f>'Collected to Claims Ratio'!N16</f>
        <v>54984</v>
      </c>
      <c r="O8" s="131">
        <f>'Collected to Claims Ratio'!O16</f>
        <v>54806</v>
      </c>
      <c r="P8" s="131">
        <f>'Collected to Claims Ratio'!P16</f>
        <v>67554</v>
      </c>
      <c r="Q8" s="132">
        <f>'Collected to Claims Ratio'!Q16</f>
        <v>94958</v>
      </c>
      <c r="R8" s="28"/>
    </row>
    <row r="9" spans="1:20" ht="13.5" thickBot="1" x14ac:dyDescent="0.25">
      <c r="B9" s="17" t="str">
        <f>'Collected to Claims Ratio'!B17</f>
        <v>Total</v>
      </c>
      <c r="C9" s="126">
        <f>'Collected to Claims Ratio'!C17</f>
        <v>796</v>
      </c>
      <c r="D9" s="126">
        <f>'Collected to Claims Ratio'!D17</f>
        <v>917</v>
      </c>
      <c r="E9" s="126">
        <f>'Collected to Claims Ratio'!E17</f>
        <v>678</v>
      </c>
      <c r="F9" s="126">
        <f>'Collected to Claims Ratio'!F17</f>
        <v>148</v>
      </c>
      <c r="G9" s="126">
        <f>'Collected to Claims Ratio'!G17</f>
        <v>901</v>
      </c>
      <c r="H9" s="127">
        <f>'Collected to Claims Ratio'!H17</f>
        <v>683</v>
      </c>
      <c r="I9" s="113"/>
      <c r="J9" s="112"/>
      <c r="K9" s="17" t="str">
        <f>'Collected to Claims Ratio'!K17</f>
        <v>Total</v>
      </c>
      <c r="L9" s="126">
        <f>'Collected to Claims Ratio'!L17</f>
        <v>500611</v>
      </c>
      <c r="M9" s="126">
        <f>'Collected to Claims Ratio'!M17</f>
        <v>394673</v>
      </c>
      <c r="N9" s="126">
        <f>'Collected to Claims Ratio'!N17</f>
        <v>463427</v>
      </c>
      <c r="O9" s="126">
        <f>'Collected to Claims Ratio'!O17</f>
        <v>458270</v>
      </c>
      <c r="P9" s="126">
        <f>'Collected to Claims Ratio'!P17</f>
        <v>432670</v>
      </c>
      <c r="Q9" s="127">
        <f>'Collected to Claims Ratio'!Q17</f>
        <v>499701</v>
      </c>
      <c r="R9" s="29"/>
    </row>
    <row r="10" spans="1:20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20" ht="13.5" thickBot="1" x14ac:dyDescent="0.25">
      <c r="B11" s="13"/>
      <c r="C11" s="13" t="s">
        <v>125</v>
      </c>
      <c r="D11" s="13"/>
      <c r="E11" s="13"/>
      <c r="F11" s="13"/>
      <c r="G11" s="13"/>
      <c r="H11" s="13"/>
      <c r="I11" s="13"/>
      <c r="J11" s="13"/>
      <c r="K11" s="13"/>
      <c r="L11" s="13" t="s">
        <v>126</v>
      </c>
      <c r="M11" s="13"/>
      <c r="N11" s="13"/>
      <c r="O11" s="13"/>
      <c r="P11" s="13"/>
      <c r="Q11" s="13"/>
    </row>
    <row r="12" spans="1:20" x14ac:dyDescent="0.2">
      <c r="B12" s="134" t="s">
        <v>4</v>
      </c>
      <c r="C12" s="161" t="str">
        <f>'Collected to Claims Ratio'!L13</f>
        <v>FY2007</v>
      </c>
      <c r="D12" s="161" t="str">
        <f>'Collected to Claims Ratio'!M13</f>
        <v>FY2008</v>
      </c>
      <c r="E12" s="161" t="str">
        <f>'Collected to Claims Ratio'!N13</f>
        <v>FY2009</v>
      </c>
      <c r="F12" s="161" t="str">
        <f>'Collected to Claims Ratio'!O13</f>
        <v>FY2010</v>
      </c>
      <c r="G12" s="161" t="str">
        <f>'Collected to Claims Ratio'!P13</f>
        <v>FY2011</v>
      </c>
      <c r="H12" s="133" t="s">
        <v>437</v>
      </c>
      <c r="I12" s="13"/>
      <c r="J12" s="13"/>
      <c r="K12" s="163" t="s">
        <v>439</v>
      </c>
      <c r="L12" s="161" t="str">
        <f>'Collected to Claims Ratio'!L13</f>
        <v>FY2007</v>
      </c>
      <c r="M12" s="161" t="str">
        <f>'Collected to Claims Ratio'!M13</f>
        <v>FY2008</v>
      </c>
      <c r="N12" s="161" t="str">
        <f>'Collected to Claims Ratio'!N13</f>
        <v>FY2009</v>
      </c>
      <c r="O12" s="161" t="str">
        <f>'Collected to Claims Ratio'!O13</f>
        <v>FY2010</v>
      </c>
      <c r="P12" s="161" t="str">
        <f>'Collected to Claims Ratio'!P13</f>
        <v>FY2011</v>
      </c>
      <c r="Q12" s="133" t="s">
        <v>437</v>
      </c>
    </row>
    <row r="13" spans="1:20" x14ac:dyDescent="0.2">
      <c r="B13" s="119" t="s">
        <v>1</v>
      </c>
      <c r="C13" s="129">
        <f>Details!C53</f>
        <v>8518</v>
      </c>
      <c r="D13" s="129">
        <f>Details!D53</f>
        <v>8689</v>
      </c>
      <c r="E13" s="129">
        <f>Details!E53</f>
        <v>8827</v>
      </c>
      <c r="F13" s="129">
        <f>Details!F53</f>
        <v>9064</v>
      </c>
      <c r="G13" s="129">
        <f>Details!G53</f>
        <v>7955</v>
      </c>
      <c r="H13" s="173">
        <f>Details!H53</f>
        <v>6290</v>
      </c>
      <c r="I13" s="13"/>
      <c r="J13" s="13"/>
      <c r="K13" s="119" t="s">
        <v>1</v>
      </c>
      <c r="L13" s="129">
        <f>Details!C77</f>
        <v>867654</v>
      </c>
      <c r="M13" s="129">
        <f>Details!D77</f>
        <v>866851</v>
      </c>
      <c r="N13" s="129">
        <f>Details!E77</f>
        <v>862283</v>
      </c>
      <c r="O13" s="129">
        <f>Details!F77</f>
        <v>821283</v>
      </c>
      <c r="P13" s="129">
        <f>Details!G77</f>
        <v>758621</v>
      </c>
      <c r="Q13" s="173">
        <f>Details!H77</f>
        <v>754284</v>
      </c>
      <c r="R13" s="4"/>
      <c r="S13" s="4"/>
      <c r="T13" s="4"/>
    </row>
    <row r="14" spans="1:20" x14ac:dyDescent="0.2">
      <c r="B14" s="16" t="s">
        <v>2</v>
      </c>
      <c r="C14" s="56">
        <f>Details!C54</f>
        <v>24059</v>
      </c>
      <c r="D14" s="56">
        <f>Details!D54</f>
        <v>24711</v>
      </c>
      <c r="E14" s="56">
        <f>Details!E54</f>
        <v>24998</v>
      </c>
      <c r="F14" s="56">
        <f>Details!F54</f>
        <v>25654</v>
      </c>
      <c r="G14" s="56">
        <f>Details!G54</f>
        <v>26843</v>
      </c>
      <c r="H14" s="57">
        <f>Details!H54</f>
        <v>27509</v>
      </c>
      <c r="I14" s="13"/>
      <c r="J14" s="13"/>
      <c r="K14" s="16" t="s">
        <v>2</v>
      </c>
      <c r="L14" s="56">
        <f>Details!C78</f>
        <v>1788526</v>
      </c>
      <c r="M14" s="56">
        <f>Details!D78</f>
        <v>1737946</v>
      </c>
      <c r="N14" s="56">
        <f>Details!E78</f>
        <v>1611845</v>
      </c>
      <c r="O14" s="56">
        <f>Details!F78</f>
        <v>1574313</v>
      </c>
      <c r="P14" s="56">
        <f>Details!G78</f>
        <v>2059376</v>
      </c>
      <c r="Q14" s="57">
        <f>Details!H78</f>
        <v>1590490</v>
      </c>
      <c r="R14" s="4"/>
      <c r="S14" s="4"/>
      <c r="T14" s="4"/>
    </row>
    <row r="15" spans="1:20" x14ac:dyDescent="0.2">
      <c r="B15" s="27" t="s">
        <v>3</v>
      </c>
      <c r="C15" s="131">
        <f>Details!C55</f>
        <v>14636</v>
      </c>
      <c r="D15" s="131">
        <f>Details!D55</f>
        <v>14213</v>
      </c>
      <c r="E15" s="131">
        <f>Details!E55</f>
        <v>13241</v>
      </c>
      <c r="F15" s="131">
        <f>Details!F55</f>
        <v>13884</v>
      </c>
      <c r="G15" s="131">
        <f>Details!G55</f>
        <v>13580</v>
      </c>
      <c r="H15" s="132">
        <f>Details!H55</f>
        <v>14359</v>
      </c>
      <c r="I15" s="13"/>
      <c r="J15" s="13"/>
      <c r="K15" s="27" t="s">
        <v>3</v>
      </c>
      <c r="L15" s="131">
        <f>Details!C79</f>
        <v>1040608</v>
      </c>
      <c r="M15" s="131">
        <f>Details!D79</f>
        <v>910196</v>
      </c>
      <c r="N15" s="131">
        <f>Details!E79</f>
        <v>1558283</v>
      </c>
      <c r="O15" s="131">
        <f>Details!F79</f>
        <v>960335</v>
      </c>
      <c r="P15" s="131">
        <f>Details!G79</f>
        <v>844988</v>
      </c>
      <c r="Q15" s="132">
        <f>Details!H79</f>
        <v>782604</v>
      </c>
    </row>
    <row r="16" spans="1:20" ht="13.5" thickBot="1" x14ac:dyDescent="0.25">
      <c r="B16" s="17" t="s">
        <v>5</v>
      </c>
      <c r="C16" s="126">
        <f t="shared" ref="C16:H16" si="0">SUM(C13:C15)</f>
        <v>47213</v>
      </c>
      <c r="D16" s="126">
        <f t="shared" si="0"/>
        <v>47613</v>
      </c>
      <c r="E16" s="126">
        <f t="shared" si="0"/>
        <v>47066</v>
      </c>
      <c r="F16" s="126">
        <f t="shared" si="0"/>
        <v>48602</v>
      </c>
      <c r="G16" s="126">
        <f t="shared" si="0"/>
        <v>48378</v>
      </c>
      <c r="H16" s="127">
        <f t="shared" si="0"/>
        <v>48158</v>
      </c>
      <c r="I16" s="113"/>
      <c r="J16" s="112"/>
      <c r="K16" s="17" t="s">
        <v>5</v>
      </c>
      <c r="L16" s="126">
        <f t="shared" ref="L16:Q16" si="1">SUM(L13:L15)</f>
        <v>3696788</v>
      </c>
      <c r="M16" s="126">
        <f t="shared" si="1"/>
        <v>3514993</v>
      </c>
      <c r="N16" s="126">
        <f t="shared" si="1"/>
        <v>4032411</v>
      </c>
      <c r="O16" s="126">
        <f t="shared" si="1"/>
        <v>3355931</v>
      </c>
      <c r="P16" s="126">
        <f t="shared" si="1"/>
        <v>3662985</v>
      </c>
      <c r="Q16" s="127">
        <f t="shared" si="1"/>
        <v>3127378</v>
      </c>
      <c r="R16" s="29"/>
    </row>
    <row r="17" spans="2:18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2:18" ht="13.5" thickBot="1" x14ac:dyDescent="0.25">
      <c r="B18" s="13"/>
      <c r="C18" s="13" t="s">
        <v>135</v>
      </c>
      <c r="D18" s="13"/>
      <c r="E18" s="13"/>
      <c r="F18" s="13"/>
      <c r="G18" s="13"/>
      <c r="H18" s="13"/>
      <c r="I18" s="13"/>
      <c r="J18" s="13"/>
      <c r="K18" s="13"/>
      <c r="L18" s="13" t="s">
        <v>146</v>
      </c>
      <c r="M18" s="13"/>
      <c r="N18" s="13"/>
      <c r="O18" s="13"/>
      <c r="P18" s="13"/>
      <c r="Q18" s="13"/>
    </row>
    <row r="19" spans="2:18" x14ac:dyDescent="0.2">
      <c r="B19" s="134" t="s">
        <v>4</v>
      </c>
      <c r="C19" s="161" t="str">
        <f>'Collected to Claims Ratio'!L13</f>
        <v>FY2007</v>
      </c>
      <c r="D19" s="161" t="str">
        <f>'Collected to Claims Ratio'!M13</f>
        <v>FY2008</v>
      </c>
      <c r="E19" s="161" t="str">
        <f>'Collected to Claims Ratio'!N13</f>
        <v>FY2009</v>
      </c>
      <c r="F19" s="161" t="str">
        <f>'Collected to Claims Ratio'!O13</f>
        <v>FY2010</v>
      </c>
      <c r="G19" s="161" t="str">
        <f>'Collected to Claims Ratio'!P13</f>
        <v>FY2011</v>
      </c>
      <c r="H19" s="133" t="s">
        <v>437</v>
      </c>
      <c r="I19" s="13"/>
      <c r="J19" s="13"/>
      <c r="K19" s="163" t="s">
        <v>4</v>
      </c>
      <c r="L19" s="161" t="str">
        <f>'Collected to Claims Ratio'!L13</f>
        <v>FY2007</v>
      </c>
      <c r="M19" s="161" t="str">
        <f>'Collected to Claims Ratio'!M13</f>
        <v>FY2008</v>
      </c>
      <c r="N19" s="161" t="str">
        <f>'Collected to Claims Ratio'!N13</f>
        <v>FY2009</v>
      </c>
      <c r="O19" s="161" t="str">
        <f>'Collected to Claims Ratio'!O13</f>
        <v>FY2010</v>
      </c>
      <c r="P19" s="161" t="str">
        <f>'Collected to Claims Ratio'!P13</f>
        <v>FY2011</v>
      </c>
      <c r="Q19" s="133" t="s">
        <v>437</v>
      </c>
    </row>
    <row r="20" spans="2:18" x14ac:dyDescent="0.2">
      <c r="B20" s="119" t="s">
        <v>1</v>
      </c>
      <c r="C20" s="121">
        <f t="shared" ref="C20:H22" si="2">C6/C13</f>
        <v>2.34796900680911E-2</v>
      </c>
      <c r="D20" s="121">
        <f t="shared" si="2"/>
        <v>2.4743929105765911E-2</v>
      </c>
      <c r="E20" s="121">
        <f t="shared" si="2"/>
        <v>1.1555454854423927E-2</v>
      </c>
      <c r="F20" s="121">
        <f t="shared" si="2"/>
        <v>0</v>
      </c>
      <c r="G20" s="121">
        <f t="shared" si="2"/>
        <v>2.2250157133878064E-2</v>
      </c>
      <c r="H20" s="122">
        <f t="shared" si="2"/>
        <v>2.6073131955484895E-2</v>
      </c>
      <c r="I20" s="13"/>
      <c r="J20" s="13"/>
      <c r="K20" s="119" t="s">
        <v>1</v>
      </c>
      <c r="L20" s="121">
        <f t="shared" ref="L20:Q22" si="3">L6/L13</f>
        <v>0.35182918536651708</v>
      </c>
      <c r="M20" s="121">
        <f t="shared" si="3"/>
        <v>0.25605207815414643</v>
      </c>
      <c r="N20" s="121">
        <f t="shared" si="3"/>
        <v>0.31601342018803569</v>
      </c>
      <c r="O20" s="121">
        <f t="shared" si="3"/>
        <v>0.31873422437819848</v>
      </c>
      <c r="P20" s="121">
        <f t="shared" si="3"/>
        <v>0.29587237896129953</v>
      </c>
      <c r="Q20" s="122">
        <f t="shared" si="3"/>
        <v>0.31793329833325379</v>
      </c>
    </row>
    <row r="21" spans="2:18" x14ac:dyDescent="0.2">
      <c r="B21" s="16" t="s">
        <v>2</v>
      </c>
      <c r="C21" s="64">
        <f t="shared" si="2"/>
        <v>1.621015004779916E-2</v>
      </c>
      <c r="D21" s="64">
        <f t="shared" si="2"/>
        <v>1.9060337501517543E-2</v>
      </c>
      <c r="E21" s="64">
        <f t="shared" si="2"/>
        <v>1.7161372909832787E-2</v>
      </c>
      <c r="F21" s="64">
        <f t="shared" si="2"/>
        <v>7.7960551960707877E-4</v>
      </c>
      <c r="G21" s="64">
        <f t="shared" si="2"/>
        <v>2.0228737473456767E-2</v>
      </c>
      <c r="H21" s="62">
        <f t="shared" si="2"/>
        <v>1.3232033152786361E-2</v>
      </c>
      <c r="I21" s="13"/>
      <c r="J21" s="13"/>
      <c r="K21" s="16" t="s">
        <v>2</v>
      </c>
      <c r="L21" s="64">
        <f t="shared" si="3"/>
        <v>7.9259680876878499E-2</v>
      </c>
      <c r="M21" s="64">
        <f t="shared" si="3"/>
        <v>6.5950265428269927E-2</v>
      </c>
      <c r="N21" s="64">
        <f t="shared" si="3"/>
        <v>8.4344338320371998E-2</v>
      </c>
      <c r="O21" s="64">
        <f t="shared" si="3"/>
        <v>9.0003068004901182E-2</v>
      </c>
      <c r="P21" s="64">
        <f t="shared" si="3"/>
        <v>6.8302728593515702E-2</v>
      </c>
      <c r="Q21" s="62">
        <f t="shared" si="3"/>
        <v>0.10369823136266182</v>
      </c>
    </row>
    <row r="22" spans="2:18" x14ac:dyDescent="0.2">
      <c r="B22" s="27" t="s">
        <v>3</v>
      </c>
      <c r="C22" s="65">
        <f t="shared" si="2"/>
        <v>1.4074883848045915E-2</v>
      </c>
      <c r="D22" s="65">
        <f t="shared" si="2"/>
        <v>1.6252726377260256E-2</v>
      </c>
      <c r="E22" s="65">
        <f t="shared" si="2"/>
        <v>1.1101880522619137E-2</v>
      </c>
      <c r="F22" s="65">
        <f t="shared" si="2"/>
        <v>9.2192451743013538E-3</v>
      </c>
      <c r="G22" s="65">
        <f t="shared" si="2"/>
        <v>1.3328424153166421E-2</v>
      </c>
      <c r="H22" s="63">
        <f t="shared" si="2"/>
        <v>1.079462358102932E-2</v>
      </c>
      <c r="I22" s="64"/>
      <c r="J22" s="13"/>
      <c r="K22" s="27" t="s">
        <v>3</v>
      </c>
      <c r="L22" s="65">
        <f t="shared" si="3"/>
        <v>5.1495856268642948E-2</v>
      </c>
      <c r="M22" s="65">
        <f t="shared" si="3"/>
        <v>6.3828010670229265E-2</v>
      </c>
      <c r="N22" s="65">
        <f t="shared" si="3"/>
        <v>3.5284989953686202E-2</v>
      </c>
      <c r="O22" s="65">
        <f t="shared" si="3"/>
        <v>5.7069668396965645E-2</v>
      </c>
      <c r="P22" s="65">
        <f t="shared" si="3"/>
        <v>7.9946697467893041E-2</v>
      </c>
      <c r="Q22" s="63">
        <f t="shared" si="3"/>
        <v>0.12133595023792365</v>
      </c>
      <c r="R22" s="5"/>
    </row>
    <row r="23" spans="2:18" ht="13.5" thickBot="1" x14ac:dyDescent="0.25">
      <c r="B23" s="17" t="s">
        <v>5</v>
      </c>
      <c r="C23" s="117">
        <f t="shared" ref="C23:H23" si="4">C9/C16</f>
        <v>1.6859763200813335E-2</v>
      </c>
      <c r="D23" s="117">
        <f t="shared" si="4"/>
        <v>1.9259445949635603E-2</v>
      </c>
      <c r="E23" s="117">
        <f t="shared" si="4"/>
        <v>1.4405303191263333E-2</v>
      </c>
      <c r="F23" s="117">
        <f t="shared" si="4"/>
        <v>3.0451421752191268E-3</v>
      </c>
      <c r="G23" s="117">
        <f t="shared" si="4"/>
        <v>1.8624168010252594E-2</v>
      </c>
      <c r="H23" s="118">
        <f t="shared" si="4"/>
        <v>1.4182482661240085E-2</v>
      </c>
      <c r="I23" s="114"/>
      <c r="J23" s="13"/>
      <c r="K23" s="17" t="s">
        <v>5</v>
      </c>
      <c r="L23" s="117">
        <f t="shared" ref="L23:Q23" si="5">L9/L16</f>
        <v>0.13541782758437865</v>
      </c>
      <c r="M23" s="117">
        <f t="shared" si="5"/>
        <v>0.11228272716332578</v>
      </c>
      <c r="N23" s="117">
        <f t="shared" si="5"/>
        <v>0.11492553710422872</v>
      </c>
      <c r="O23" s="117">
        <f t="shared" si="5"/>
        <v>0.13655525098698393</v>
      </c>
      <c r="P23" s="117">
        <f t="shared" si="5"/>
        <v>0.11811951181891271</v>
      </c>
      <c r="Q23" s="118">
        <f t="shared" si="5"/>
        <v>0.15978273173246085</v>
      </c>
      <c r="R23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81"/>
  <sheetViews>
    <sheetView topLeftCell="A64" workbookViewId="0">
      <selection activeCell="I9" sqref="I9"/>
    </sheetView>
  </sheetViews>
  <sheetFormatPr defaultRowHeight="12.75" x14ac:dyDescent="0.2"/>
  <sheetData>
    <row r="1" spans="1:8" x14ac:dyDescent="0.2">
      <c r="A1" t="s">
        <v>323</v>
      </c>
      <c r="C1" s="28"/>
      <c r="D1" s="28"/>
      <c r="E1" s="28"/>
      <c r="F1" s="28"/>
      <c r="G1" s="28"/>
      <c r="H1" s="28"/>
    </row>
    <row r="2" spans="1:8" x14ac:dyDescent="0.2">
      <c r="C2" s="28" t="s">
        <v>443</v>
      </c>
      <c r="D2" s="28" t="s">
        <v>444</v>
      </c>
      <c r="E2" s="28" t="s">
        <v>445</v>
      </c>
      <c r="F2" s="28" t="s">
        <v>446</v>
      </c>
      <c r="G2" s="28" t="s">
        <v>447</v>
      </c>
      <c r="H2" s="28" t="s">
        <v>448</v>
      </c>
    </row>
    <row r="3" spans="1:8" x14ac:dyDescent="0.2">
      <c r="B3" s="2" t="s">
        <v>324</v>
      </c>
      <c r="C3" t="s">
        <v>325</v>
      </c>
      <c r="D3" t="s">
        <v>325</v>
      </c>
      <c r="E3" t="s">
        <v>325</v>
      </c>
      <c r="F3" t="s">
        <v>325</v>
      </c>
      <c r="G3" t="s">
        <v>325</v>
      </c>
      <c r="H3" t="s">
        <v>325</v>
      </c>
    </row>
    <row r="4" spans="1:8" x14ac:dyDescent="0.2">
      <c r="B4" s="2" t="s">
        <v>326</v>
      </c>
      <c r="C4" t="s">
        <v>327</v>
      </c>
      <c r="D4" t="s">
        <v>327</v>
      </c>
      <c r="E4" t="s">
        <v>327</v>
      </c>
      <c r="F4" t="s">
        <v>327</v>
      </c>
      <c r="G4" t="s">
        <v>327</v>
      </c>
      <c r="H4" t="s">
        <v>327</v>
      </c>
    </row>
    <row r="5" spans="1:8" x14ac:dyDescent="0.2">
      <c r="B5" t="s">
        <v>1</v>
      </c>
      <c r="C5">
        <v>1950294.64</v>
      </c>
      <c r="D5">
        <v>2497448.66</v>
      </c>
      <c r="E5">
        <v>1616361.51</v>
      </c>
      <c r="F5">
        <v>3450331.24</v>
      </c>
      <c r="G5">
        <v>2884677.27</v>
      </c>
      <c r="H5">
        <v>1009098.27</v>
      </c>
    </row>
    <row r="6" spans="1:8" x14ac:dyDescent="0.2">
      <c r="B6" t="s">
        <v>2</v>
      </c>
      <c r="C6">
        <v>3532730.13</v>
      </c>
      <c r="D6">
        <v>5092061</v>
      </c>
      <c r="E6">
        <v>7929911.5499999998</v>
      </c>
      <c r="F6">
        <v>4543961.8600000003</v>
      </c>
      <c r="G6">
        <v>5422816.4900000002</v>
      </c>
      <c r="H6">
        <v>5235483.8499999996</v>
      </c>
    </row>
    <row r="7" spans="1:8" x14ac:dyDescent="0.2">
      <c r="B7" t="s">
        <v>3</v>
      </c>
      <c r="C7">
        <v>2190985.75</v>
      </c>
      <c r="D7">
        <v>1708284.43</v>
      </c>
      <c r="E7">
        <v>1750675.18</v>
      </c>
      <c r="F7">
        <v>1730302.16</v>
      </c>
      <c r="G7">
        <v>1788819.39</v>
      </c>
      <c r="H7">
        <v>1280733.28</v>
      </c>
    </row>
    <row r="9" spans="1:8" x14ac:dyDescent="0.2">
      <c r="B9" t="s">
        <v>414</v>
      </c>
      <c r="C9" t="s">
        <v>386</v>
      </c>
      <c r="D9" t="s">
        <v>449</v>
      </c>
      <c r="E9" t="s">
        <v>386</v>
      </c>
      <c r="F9" t="s">
        <v>386</v>
      </c>
      <c r="G9" t="s">
        <v>386</v>
      </c>
      <c r="H9" t="s">
        <v>386</v>
      </c>
    </row>
    <row r="11" spans="1:8" x14ac:dyDescent="0.2">
      <c r="B11" t="s">
        <v>324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</row>
    <row r="12" spans="1:8" x14ac:dyDescent="0.2">
      <c r="B12" t="s">
        <v>326</v>
      </c>
      <c r="C12" t="s">
        <v>327</v>
      </c>
      <c r="D12" t="s">
        <v>327</v>
      </c>
      <c r="E12" t="s">
        <v>327</v>
      </c>
      <c r="F12" t="s">
        <v>327</v>
      </c>
      <c r="G12" t="s">
        <v>327</v>
      </c>
      <c r="H12" t="s">
        <v>327</v>
      </c>
    </row>
    <row r="13" spans="1:8" x14ac:dyDescent="0.2">
      <c r="B13" t="s">
        <v>1</v>
      </c>
      <c r="C13">
        <v>10951100.880000001</v>
      </c>
      <c r="D13">
        <v>17319953.23</v>
      </c>
      <c r="E13">
        <v>19703652.359999999</v>
      </c>
      <c r="F13">
        <v>22666191.23</v>
      </c>
      <c r="G13">
        <v>19932365.370000001</v>
      </c>
      <c r="H13">
        <v>15272274.18</v>
      </c>
    </row>
    <row r="14" spans="1:8" x14ac:dyDescent="0.2">
      <c r="B14" t="s">
        <v>2</v>
      </c>
      <c r="C14">
        <v>8069309.1900000004</v>
      </c>
      <c r="D14">
        <v>12481400.199999999</v>
      </c>
      <c r="E14">
        <v>15612256.34</v>
      </c>
      <c r="F14">
        <v>19018554.809999999</v>
      </c>
      <c r="G14">
        <v>14293851.310000001</v>
      </c>
      <c r="H14">
        <v>13749816.279999999</v>
      </c>
    </row>
    <row r="15" spans="1:8" x14ac:dyDescent="0.2">
      <c r="B15" t="s">
        <v>3</v>
      </c>
      <c r="C15">
        <v>4345159.55</v>
      </c>
      <c r="D15">
        <v>7220976.7999999998</v>
      </c>
      <c r="E15">
        <v>8544454.9199999999</v>
      </c>
      <c r="F15">
        <v>9108188.0500000007</v>
      </c>
      <c r="G15">
        <v>7170078.7699999996</v>
      </c>
      <c r="H15">
        <v>6023582.3700000001</v>
      </c>
    </row>
    <row r="17" spans="2:8" x14ac:dyDescent="0.2">
      <c r="B17" t="s">
        <v>414</v>
      </c>
      <c r="C17" t="s">
        <v>386</v>
      </c>
      <c r="D17" t="s">
        <v>449</v>
      </c>
      <c r="E17" t="s">
        <v>386</v>
      </c>
      <c r="F17" t="s">
        <v>386</v>
      </c>
      <c r="G17" t="s">
        <v>386</v>
      </c>
      <c r="H17" t="s">
        <v>386</v>
      </c>
    </row>
    <row r="19" spans="2:8" x14ac:dyDescent="0.2">
      <c r="B19" t="s">
        <v>324</v>
      </c>
      <c r="C19" t="s">
        <v>328</v>
      </c>
      <c r="D19" t="s">
        <v>328</v>
      </c>
      <c r="E19" t="s">
        <v>328</v>
      </c>
      <c r="F19" t="s">
        <v>328</v>
      </c>
      <c r="G19" t="s">
        <v>328</v>
      </c>
      <c r="H19" t="s">
        <v>328</v>
      </c>
    </row>
    <row r="20" spans="2:8" x14ac:dyDescent="0.2">
      <c r="B20" t="s">
        <v>326</v>
      </c>
      <c r="C20" t="s">
        <v>329</v>
      </c>
      <c r="D20" t="s">
        <v>329</v>
      </c>
      <c r="E20" t="s">
        <v>329</v>
      </c>
      <c r="F20" t="s">
        <v>329</v>
      </c>
      <c r="G20" t="s">
        <v>329</v>
      </c>
      <c r="H20" t="s">
        <v>329</v>
      </c>
    </row>
    <row r="21" spans="2:8" x14ac:dyDescent="0.2">
      <c r="B21" t="s">
        <v>1</v>
      </c>
      <c r="C21">
        <v>3284438.77</v>
      </c>
      <c r="D21">
        <v>4881711.57</v>
      </c>
      <c r="E21">
        <v>3790827.87</v>
      </c>
      <c r="F21">
        <v>410806.97</v>
      </c>
      <c r="G21">
        <v>2949124.84</v>
      </c>
      <c r="H21">
        <v>2811703.99</v>
      </c>
    </row>
    <row r="22" spans="2:8" x14ac:dyDescent="0.2">
      <c r="B22" t="s">
        <v>2</v>
      </c>
      <c r="C22">
        <v>6687548.2000000002</v>
      </c>
      <c r="D22">
        <v>11460685.720000001</v>
      </c>
      <c r="E22">
        <v>7865228.5700000003</v>
      </c>
      <c r="F22">
        <v>204899.92</v>
      </c>
      <c r="G22">
        <v>11777073.59</v>
      </c>
      <c r="H22">
        <v>8090686.8099999996</v>
      </c>
    </row>
    <row r="23" spans="2:8" x14ac:dyDescent="0.2">
      <c r="B23" t="s">
        <v>3</v>
      </c>
      <c r="C23">
        <v>3583937.72</v>
      </c>
      <c r="D23">
        <v>3867275.49</v>
      </c>
      <c r="E23">
        <v>2201263.0699999998</v>
      </c>
      <c r="F23">
        <v>1859532.22</v>
      </c>
      <c r="G23">
        <v>3581438.28</v>
      </c>
      <c r="H23">
        <v>3693980.4</v>
      </c>
    </row>
    <row r="25" spans="2:8" x14ac:dyDescent="0.2">
      <c r="B25" t="s">
        <v>414</v>
      </c>
      <c r="C25" t="s">
        <v>386</v>
      </c>
      <c r="D25" t="s">
        <v>449</v>
      </c>
      <c r="E25" t="s">
        <v>386</v>
      </c>
      <c r="F25" t="s">
        <v>386</v>
      </c>
      <c r="G25" t="s">
        <v>386</v>
      </c>
      <c r="H25" t="s">
        <v>386</v>
      </c>
    </row>
    <row r="27" spans="2:8" x14ac:dyDescent="0.2">
      <c r="B27" t="s">
        <v>324</v>
      </c>
      <c r="C27" t="s">
        <v>330</v>
      </c>
      <c r="D27" t="s">
        <v>330</v>
      </c>
      <c r="E27" t="s">
        <v>330</v>
      </c>
      <c r="F27" t="s">
        <v>330</v>
      </c>
      <c r="G27" t="s">
        <v>330</v>
      </c>
      <c r="H27" t="s">
        <v>330</v>
      </c>
    </row>
    <row r="28" spans="2:8" x14ac:dyDescent="0.2">
      <c r="B28" t="s">
        <v>326</v>
      </c>
      <c r="C28" t="s">
        <v>329</v>
      </c>
      <c r="D28" t="s">
        <v>329</v>
      </c>
      <c r="E28" t="s">
        <v>329</v>
      </c>
      <c r="F28" t="s">
        <v>329</v>
      </c>
      <c r="G28" t="s">
        <v>329</v>
      </c>
      <c r="H28" t="s">
        <v>329</v>
      </c>
    </row>
    <row r="29" spans="2:8" x14ac:dyDescent="0.2">
      <c r="B29" t="s">
        <v>1</v>
      </c>
      <c r="C29">
        <v>35459489.659999996</v>
      </c>
      <c r="D29">
        <v>33412442.370000001</v>
      </c>
      <c r="E29">
        <v>43114463.240000002</v>
      </c>
      <c r="F29">
        <v>41741670.210000001</v>
      </c>
      <c r="G29">
        <v>25902854.68</v>
      </c>
      <c r="H29">
        <v>27124145</v>
      </c>
    </row>
    <row r="30" spans="2:8" x14ac:dyDescent="0.2">
      <c r="B30" t="s">
        <v>2</v>
      </c>
      <c r="C30">
        <v>13362225.9</v>
      </c>
      <c r="D30">
        <v>12982307.359999999</v>
      </c>
      <c r="E30">
        <v>16651407.93</v>
      </c>
      <c r="F30">
        <v>17161731.379999999</v>
      </c>
      <c r="G30">
        <v>13134324.390000001</v>
      </c>
      <c r="H30">
        <v>15022176.33</v>
      </c>
    </row>
    <row r="31" spans="2:8" x14ac:dyDescent="0.2">
      <c r="B31" t="s">
        <v>3</v>
      </c>
      <c r="C31">
        <v>6103388.0499999998</v>
      </c>
      <c r="D31">
        <v>7860324.5</v>
      </c>
      <c r="E31">
        <v>7642220.7199999997</v>
      </c>
      <c r="F31">
        <v>7580680.2000000002</v>
      </c>
      <c r="G31">
        <v>6399089.2300000004</v>
      </c>
      <c r="H31">
        <v>8754092.4199999999</v>
      </c>
    </row>
    <row r="33" spans="2:8" x14ac:dyDescent="0.2">
      <c r="B33" t="s">
        <v>414</v>
      </c>
      <c r="C33" t="s">
        <v>386</v>
      </c>
      <c r="D33" t="s">
        <v>449</v>
      </c>
      <c r="E33" t="s">
        <v>386</v>
      </c>
      <c r="F33" t="s">
        <v>386</v>
      </c>
      <c r="G33" t="s">
        <v>386</v>
      </c>
      <c r="H33" t="s">
        <v>386</v>
      </c>
    </row>
    <row r="35" spans="2:8" x14ac:dyDescent="0.2">
      <c r="B35" t="s">
        <v>324</v>
      </c>
      <c r="C35" t="s">
        <v>331</v>
      </c>
      <c r="D35" t="s">
        <v>331</v>
      </c>
      <c r="E35" t="s">
        <v>331</v>
      </c>
      <c r="F35" t="s">
        <v>331</v>
      </c>
      <c r="G35" t="s">
        <v>331</v>
      </c>
      <c r="H35" t="s">
        <v>331</v>
      </c>
    </row>
    <row r="36" spans="2:8" x14ac:dyDescent="0.2">
      <c r="B36" t="s">
        <v>326</v>
      </c>
      <c r="C36" t="s">
        <v>332</v>
      </c>
      <c r="D36" t="s">
        <v>332</v>
      </c>
      <c r="E36" t="s">
        <v>332</v>
      </c>
      <c r="F36" t="s">
        <v>332</v>
      </c>
      <c r="G36" t="s">
        <v>332</v>
      </c>
      <c r="H36" t="s">
        <v>332</v>
      </c>
    </row>
    <row r="37" spans="2:8" x14ac:dyDescent="0.2">
      <c r="B37" t="s">
        <v>1</v>
      </c>
      <c r="C37">
        <v>6</v>
      </c>
      <c r="D37">
        <v>13</v>
      </c>
      <c r="E37">
        <v>1</v>
      </c>
      <c r="F37">
        <v>0</v>
      </c>
      <c r="G37">
        <v>0</v>
      </c>
      <c r="H37">
        <v>0</v>
      </c>
    </row>
    <row r="38" spans="2:8" x14ac:dyDescent="0.2">
      <c r="B38" t="s">
        <v>2</v>
      </c>
      <c r="C38">
        <v>51</v>
      </c>
      <c r="D38">
        <v>60</v>
      </c>
      <c r="E38">
        <v>15</v>
      </c>
      <c r="F38">
        <v>2</v>
      </c>
      <c r="G38">
        <v>52</v>
      </c>
      <c r="H38">
        <v>11</v>
      </c>
    </row>
    <row r="39" spans="2:8" x14ac:dyDescent="0.2">
      <c r="B39" t="s">
        <v>3</v>
      </c>
      <c r="C39">
        <v>42</v>
      </c>
      <c r="D39">
        <v>22</v>
      </c>
      <c r="E39">
        <v>5</v>
      </c>
      <c r="F39">
        <v>17</v>
      </c>
      <c r="G39">
        <v>24</v>
      </c>
      <c r="H39">
        <v>6</v>
      </c>
    </row>
    <row r="41" spans="2:8" x14ac:dyDescent="0.2">
      <c r="B41" t="s">
        <v>414</v>
      </c>
      <c r="C41" t="s">
        <v>386</v>
      </c>
      <c r="D41" t="s">
        <v>449</v>
      </c>
      <c r="E41" t="s">
        <v>386</v>
      </c>
      <c r="F41" t="s">
        <v>386</v>
      </c>
      <c r="G41" t="s">
        <v>386</v>
      </c>
      <c r="H41" t="s">
        <v>386</v>
      </c>
    </row>
    <row r="43" spans="2:8" x14ac:dyDescent="0.2">
      <c r="B43" t="s">
        <v>324</v>
      </c>
      <c r="C43" t="s">
        <v>333</v>
      </c>
      <c r="D43" t="s">
        <v>333</v>
      </c>
      <c r="E43" t="s">
        <v>333</v>
      </c>
      <c r="F43" t="s">
        <v>333</v>
      </c>
      <c r="G43" t="s">
        <v>333</v>
      </c>
      <c r="H43" t="s">
        <v>333</v>
      </c>
    </row>
    <row r="44" spans="2:8" x14ac:dyDescent="0.2">
      <c r="B44" t="s">
        <v>326</v>
      </c>
      <c r="C44" t="s">
        <v>334</v>
      </c>
      <c r="D44" t="s">
        <v>334</v>
      </c>
      <c r="E44" t="s">
        <v>334</v>
      </c>
      <c r="F44" t="s">
        <v>334</v>
      </c>
      <c r="G44" t="s">
        <v>334</v>
      </c>
      <c r="H44" t="s">
        <v>334</v>
      </c>
    </row>
    <row r="45" spans="2:8" x14ac:dyDescent="0.2">
      <c r="B45" t="s">
        <v>1</v>
      </c>
      <c r="C45">
        <v>200</v>
      </c>
      <c r="D45">
        <v>215</v>
      </c>
      <c r="E45">
        <v>102</v>
      </c>
      <c r="F45">
        <v>0</v>
      </c>
      <c r="G45">
        <v>177</v>
      </c>
      <c r="H45">
        <v>164</v>
      </c>
    </row>
    <row r="46" spans="2:8" x14ac:dyDescent="0.2">
      <c r="B46" t="s">
        <v>2</v>
      </c>
      <c r="C46">
        <v>390</v>
      </c>
      <c r="D46">
        <v>471</v>
      </c>
      <c r="E46">
        <v>429</v>
      </c>
      <c r="F46">
        <v>20</v>
      </c>
      <c r="G46">
        <v>543</v>
      </c>
      <c r="H46">
        <v>364</v>
      </c>
    </row>
    <row r="47" spans="2:8" x14ac:dyDescent="0.2">
      <c r="B47" t="s">
        <v>3</v>
      </c>
      <c r="C47">
        <v>206</v>
      </c>
      <c r="D47">
        <v>231</v>
      </c>
      <c r="E47">
        <v>147</v>
      </c>
      <c r="F47">
        <v>128</v>
      </c>
      <c r="G47">
        <v>181</v>
      </c>
      <c r="H47">
        <v>155</v>
      </c>
    </row>
    <row r="49" spans="2:8" x14ac:dyDescent="0.2">
      <c r="B49" t="s">
        <v>414</v>
      </c>
      <c r="C49" t="s">
        <v>386</v>
      </c>
      <c r="D49" t="s">
        <v>449</v>
      </c>
      <c r="E49" t="s">
        <v>386</v>
      </c>
      <c r="F49" t="s">
        <v>386</v>
      </c>
      <c r="G49" t="s">
        <v>386</v>
      </c>
      <c r="H49" t="s">
        <v>386</v>
      </c>
    </row>
    <row r="51" spans="2:8" x14ac:dyDescent="0.2">
      <c r="B51" t="s">
        <v>324</v>
      </c>
      <c r="C51" t="s">
        <v>335</v>
      </c>
      <c r="D51" t="s">
        <v>335</v>
      </c>
      <c r="E51" t="s">
        <v>335</v>
      </c>
      <c r="F51" t="s">
        <v>335</v>
      </c>
      <c r="G51" t="s">
        <v>335</v>
      </c>
      <c r="H51" t="s">
        <v>335</v>
      </c>
    </row>
    <row r="52" spans="2:8" x14ac:dyDescent="0.2">
      <c r="B52" t="s">
        <v>326</v>
      </c>
      <c r="C52" t="s">
        <v>336</v>
      </c>
      <c r="D52" t="s">
        <v>336</v>
      </c>
      <c r="E52" t="s">
        <v>336</v>
      </c>
      <c r="F52" t="s">
        <v>336</v>
      </c>
      <c r="G52" t="s">
        <v>336</v>
      </c>
      <c r="H52" t="s">
        <v>336</v>
      </c>
    </row>
    <row r="53" spans="2:8" x14ac:dyDescent="0.2">
      <c r="B53" t="s">
        <v>1</v>
      </c>
      <c r="C53">
        <v>8518</v>
      </c>
      <c r="D53">
        <v>8689</v>
      </c>
      <c r="E53">
        <v>8827</v>
      </c>
      <c r="F53">
        <v>9064</v>
      </c>
      <c r="G53">
        <v>7955</v>
      </c>
      <c r="H53">
        <v>6290</v>
      </c>
    </row>
    <row r="54" spans="2:8" x14ac:dyDescent="0.2">
      <c r="B54" t="s">
        <v>2</v>
      </c>
      <c r="C54">
        <v>24059</v>
      </c>
      <c r="D54">
        <v>24711</v>
      </c>
      <c r="E54">
        <v>24998</v>
      </c>
      <c r="F54">
        <v>25654</v>
      </c>
      <c r="G54">
        <v>26843</v>
      </c>
      <c r="H54">
        <v>27509</v>
      </c>
    </row>
    <row r="55" spans="2:8" x14ac:dyDescent="0.2">
      <c r="B55" t="s">
        <v>3</v>
      </c>
      <c r="C55">
        <v>14636</v>
      </c>
      <c r="D55">
        <v>14213</v>
      </c>
      <c r="E55">
        <v>13241</v>
      </c>
      <c r="F55">
        <v>13884</v>
      </c>
      <c r="G55">
        <v>13580</v>
      </c>
      <c r="H55">
        <v>14359</v>
      </c>
    </row>
    <row r="57" spans="2:8" x14ac:dyDescent="0.2">
      <c r="B57" t="s">
        <v>414</v>
      </c>
      <c r="C57" t="s">
        <v>386</v>
      </c>
      <c r="D57" t="s">
        <v>449</v>
      </c>
      <c r="E57" t="s">
        <v>386</v>
      </c>
      <c r="F57" t="s">
        <v>386</v>
      </c>
      <c r="G57" t="s">
        <v>386</v>
      </c>
      <c r="H57" t="s">
        <v>386</v>
      </c>
    </row>
    <row r="59" spans="2:8" x14ac:dyDescent="0.2">
      <c r="B59" t="s">
        <v>324</v>
      </c>
      <c r="C59" t="s">
        <v>337</v>
      </c>
      <c r="D59" t="s">
        <v>337</v>
      </c>
      <c r="E59" t="s">
        <v>337</v>
      </c>
      <c r="F59" t="s">
        <v>337</v>
      </c>
      <c r="G59" t="s">
        <v>337</v>
      </c>
      <c r="H59" t="s">
        <v>337</v>
      </c>
    </row>
    <row r="60" spans="2:8" x14ac:dyDescent="0.2">
      <c r="B60" t="s">
        <v>326</v>
      </c>
      <c r="C60" t="s">
        <v>332</v>
      </c>
      <c r="D60" t="s">
        <v>332</v>
      </c>
      <c r="E60" t="s">
        <v>332</v>
      </c>
      <c r="F60" t="s">
        <v>332</v>
      </c>
      <c r="G60" t="s">
        <v>332</v>
      </c>
      <c r="H60" t="s">
        <v>332</v>
      </c>
    </row>
    <row r="61" spans="2:8" x14ac:dyDescent="0.2">
      <c r="B61" t="s">
        <v>1</v>
      </c>
      <c r="C61">
        <v>35751</v>
      </c>
      <c r="D61">
        <v>21181</v>
      </c>
      <c r="E61">
        <v>24203</v>
      </c>
      <c r="F61">
        <v>29171</v>
      </c>
      <c r="G61">
        <v>28798</v>
      </c>
      <c r="H61">
        <v>37683</v>
      </c>
    </row>
    <row r="62" spans="2:8" x14ac:dyDescent="0.2">
      <c r="B62" t="s">
        <v>2</v>
      </c>
      <c r="C62">
        <v>27840</v>
      </c>
      <c r="D62">
        <v>18840</v>
      </c>
      <c r="E62">
        <v>25564</v>
      </c>
      <c r="F62">
        <v>29211</v>
      </c>
      <c r="G62">
        <v>36862</v>
      </c>
      <c r="H62">
        <v>24439</v>
      </c>
    </row>
    <row r="63" spans="2:8" x14ac:dyDescent="0.2">
      <c r="B63" t="s">
        <v>3</v>
      </c>
      <c r="C63">
        <v>9263</v>
      </c>
      <c r="D63">
        <v>7244</v>
      </c>
      <c r="E63">
        <v>9497</v>
      </c>
      <c r="F63">
        <v>12168</v>
      </c>
      <c r="G63">
        <v>14899</v>
      </c>
      <c r="H63">
        <v>14810</v>
      </c>
    </row>
    <row r="65" spans="2:8" x14ac:dyDescent="0.2">
      <c r="B65" t="s">
        <v>414</v>
      </c>
      <c r="C65" t="s">
        <v>386</v>
      </c>
      <c r="D65" t="s">
        <v>449</v>
      </c>
      <c r="E65" t="s">
        <v>386</v>
      </c>
      <c r="F65" t="s">
        <v>386</v>
      </c>
      <c r="G65" t="s">
        <v>386</v>
      </c>
      <c r="H65" t="s">
        <v>386</v>
      </c>
    </row>
    <row r="67" spans="2:8" x14ac:dyDescent="0.2">
      <c r="B67" t="s">
        <v>324</v>
      </c>
      <c r="C67" t="s">
        <v>338</v>
      </c>
      <c r="D67" t="s">
        <v>338</v>
      </c>
      <c r="E67" t="s">
        <v>338</v>
      </c>
      <c r="F67" t="s">
        <v>338</v>
      </c>
      <c r="G67" t="s">
        <v>338</v>
      </c>
      <c r="H67" t="s">
        <v>338</v>
      </c>
    </row>
    <row r="68" spans="2:8" x14ac:dyDescent="0.2">
      <c r="B68" t="s">
        <v>326</v>
      </c>
      <c r="C68" t="s">
        <v>334</v>
      </c>
      <c r="D68" t="s">
        <v>334</v>
      </c>
      <c r="E68" t="s">
        <v>334</v>
      </c>
      <c r="F68" t="s">
        <v>334</v>
      </c>
      <c r="G68" t="s">
        <v>334</v>
      </c>
      <c r="H68" t="s">
        <v>334</v>
      </c>
    </row>
    <row r="69" spans="2:8" x14ac:dyDescent="0.2">
      <c r="B69" t="s">
        <v>1</v>
      </c>
      <c r="C69">
        <v>305266</v>
      </c>
      <c r="D69">
        <v>221959</v>
      </c>
      <c r="E69">
        <v>272493</v>
      </c>
      <c r="F69">
        <v>261771</v>
      </c>
      <c r="G69">
        <v>224455</v>
      </c>
      <c r="H69">
        <v>239812</v>
      </c>
    </row>
    <row r="70" spans="2:8" x14ac:dyDescent="0.2">
      <c r="B70" t="s">
        <v>2</v>
      </c>
      <c r="C70">
        <v>141758</v>
      </c>
      <c r="D70">
        <v>114618</v>
      </c>
      <c r="E70">
        <v>135950</v>
      </c>
      <c r="F70">
        <v>141693</v>
      </c>
      <c r="G70">
        <v>140661</v>
      </c>
      <c r="H70">
        <v>164931</v>
      </c>
    </row>
    <row r="71" spans="2:8" x14ac:dyDescent="0.2">
      <c r="B71" t="s">
        <v>3</v>
      </c>
      <c r="C71">
        <v>53587</v>
      </c>
      <c r="D71">
        <v>58096</v>
      </c>
      <c r="E71">
        <v>54984</v>
      </c>
      <c r="F71">
        <v>54806</v>
      </c>
      <c r="G71">
        <v>67554</v>
      </c>
      <c r="H71">
        <v>94958</v>
      </c>
    </row>
    <row r="73" spans="2:8" x14ac:dyDescent="0.2">
      <c r="B73" t="s">
        <v>414</v>
      </c>
      <c r="C73" t="s">
        <v>386</v>
      </c>
      <c r="D73" t="s">
        <v>449</v>
      </c>
      <c r="E73" t="s">
        <v>386</v>
      </c>
      <c r="F73" t="s">
        <v>386</v>
      </c>
      <c r="G73" t="s">
        <v>386</v>
      </c>
      <c r="H73" t="s">
        <v>386</v>
      </c>
    </row>
    <row r="75" spans="2:8" x14ac:dyDescent="0.2">
      <c r="B75" t="s">
        <v>324</v>
      </c>
      <c r="C75" t="s">
        <v>339</v>
      </c>
      <c r="D75" t="s">
        <v>339</v>
      </c>
      <c r="E75" t="s">
        <v>339</v>
      </c>
      <c r="F75" t="s">
        <v>339</v>
      </c>
      <c r="G75" t="s">
        <v>339</v>
      </c>
      <c r="H75" t="s">
        <v>339</v>
      </c>
    </row>
    <row r="76" spans="2:8" x14ac:dyDescent="0.2">
      <c r="B76" t="s">
        <v>326</v>
      </c>
      <c r="C76" t="s">
        <v>334</v>
      </c>
      <c r="D76" t="s">
        <v>334</v>
      </c>
      <c r="E76" t="s">
        <v>334</v>
      </c>
      <c r="F76" t="s">
        <v>334</v>
      </c>
      <c r="G76" t="s">
        <v>334</v>
      </c>
      <c r="H76" t="s">
        <v>334</v>
      </c>
    </row>
    <row r="77" spans="2:8" x14ac:dyDescent="0.2">
      <c r="B77" t="s">
        <v>1</v>
      </c>
      <c r="C77">
        <v>867654</v>
      </c>
      <c r="D77">
        <v>866851</v>
      </c>
      <c r="E77">
        <v>862283</v>
      </c>
      <c r="F77">
        <v>821283</v>
      </c>
      <c r="G77">
        <v>758621</v>
      </c>
      <c r="H77">
        <v>754284</v>
      </c>
    </row>
    <row r="78" spans="2:8" x14ac:dyDescent="0.2">
      <c r="B78" t="s">
        <v>2</v>
      </c>
      <c r="C78">
        <v>1788526</v>
      </c>
      <c r="D78">
        <v>1737946</v>
      </c>
      <c r="E78">
        <v>1611845</v>
      </c>
      <c r="F78">
        <v>1574313</v>
      </c>
      <c r="G78">
        <v>2059376</v>
      </c>
      <c r="H78">
        <v>1590490</v>
      </c>
    </row>
    <row r="79" spans="2:8" x14ac:dyDescent="0.2">
      <c r="B79" t="s">
        <v>3</v>
      </c>
      <c r="C79">
        <v>1040608</v>
      </c>
      <c r="D79">
        <v>910196</v>
      </c>
      <c r="E79">
        <v>1558283</v>
      </c>
      <c r="F79">
        <v>960335</v>
      </c>
      <c r="G79">
        <v>844988</v>
      </c>
      <c r="H79">
        <v>782604</v>
      </c>
    </row>
    <row r="81" spans="2:8" x14ac:dyDescent="0.2">
      <c r="B81" t="s">
        <v>414</v>
      </c>
      <c r="C81" t="s">
        <v>386</v>
      </c>
      <c r="D81" t="s">
        <v>449</v>
      </c>
      <c r="E81" t="s">
        <v>386</v>
      </c>
      <c r="F81" t="s">
        <v>386</v>
      </c>
      <c r="G81" t="s">
        <v>386</v>
      </c>
      <c r="H81" t="s">
        <v>386</v>
      </c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162"/>
  <sheetViews>
    <sheetView zoomScale="85" workbookViewId="0">
      <selection activeCell="K1" sqref="K1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145</v>
      </c>
    </row>
    <row r="3" spans="1:14" x14ac:dyDescent="0.2">
      <c r="B3" t="s">
        <v>4</v>
      </c>
      <c r="C3" s="2" t="s">
        <v>8</v>
      </c>
      <c r="D3" s="2" t="s">
        <v>9</v>
      </c>
      <c r="E3" s="2" t="s">
        <v>293</v>
      </c>
      <c r="F3" s="2"/>
      <c r="G3" t="s">
        <v>7</v>
      </c>
      <c r="H3" s="2"/>
    </row>
    <row r="4" spans="1:14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126752.08</v>
      </c>
      <c r="G6" s="1">
        <f>Details2!G6</f>
        <v>195941.85</v>
      </c>
      <c r="H6" s="1">
        <f>Details2!H6</f>
        <v>228719.97</v>
      </c>
      <c r="I6" s="1">
        <f>Details2!I6</f>
        <v>139228.34</v>
      </c>
      <c r="J6" s="1">
        <f>Details2!J6</f>
        <v>272550.78000000003</v>
      </c>
      <c r="K6" s="1">
        <f>Details2!K6</f>
        <v>201746.52</v>
      </c>
      <c r="M6" t="str">
        <f>IF(AND(J6*0.6 &lt;=K6, K6&lt;= J6*1.4)," ","review")</f>
        <v xml:space="preserve"> 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78" t="s">
        <v>371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201683.86</v>
      </c>
      <c r="G10" s="1">
        <f>Details2!G10</f>
        <v>152326.97</v>
      </c>
      <c r="H10" s="1">
        <f>Details2!H10</f>
        <v>57766.68</v>
      </c>
      <c r="I10" s="1">
        <f>Details2!I10</f>
        <v>178155.53</v>
      </c>
      <c r="J10" s="1">
        <f>Details2!J10</f>
        <v>289525.37</v>
      </c>
      <c r="K10" s="1">
        <f>Details2!K10</f>
        <v>91293.54</v>
      </c>
      <c r="M10" t="str">
        <f>IF(AND(J10*0.6 &lt;=K10, K10&lt;= J10*1.4)," ","review")</f>
        <v>review</v>
      </c>
      <c r="N10" t="s">
        <v>299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9124.81</v>
      </c>
      <c r="G14" s="1">
        <f>Details2!G14</f>
        <v>29005.05</v>
      </c>
      <c r="H14" s="1">
        <f>Details2!H14</f>
        <v>7646.55</v>
      </c>
      <c r="I14" s="1">
        <f>Details2!I14</f>
        <v>0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299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151805.41</v>
      </c>
      <c r="G16" s="1">
        <f>Details2!G16</f>
        <v>201688.26</v>
      </c>
      <c r="H16" s="1">
        <f>Details2!H16</f>
        <v>29952.71</v>
      </c>
      <c r="I16" s="1">
        <f>Details2!I16</f>
        <v>49357</v>
      </c>
      <c r="J16" s="1">
        <f>Details2!J16</f>
        <v>35464.959999999999</v>
      </c>
      <c r="K16" s="1">
        <f>Details2!K16</f>
        <v>24042.35</v>
      </c>
      <c r="M16" t="str">
        <f>IF(AND(J16*0.6 &lt;=K16, K16&lt;= J16*1.4)," ","review")</f>
        <v xml:space="preserve"> </v>
      </c>
      <c r="N16" t="s">
        <v>299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 t="str">
        <f>Details2!F18</f>
        <v>NULL</v>
      </c>
      <c r="G18" s="1">
        <f>Details2!G18</f>
        <v>0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78" t="s">
        <v>371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6942.25</v>
      </c>
      <c r="G22" s="1" t="str">
        <f>Details2!G22</f>
        <v>NULL</v>
      </c>
      <c r="H22" s="1">
        <f>Details2!H22</f>
        <v>8751.2099999999991</v>
      </c>
      <c r="I22" s="1">
        <f>Details2!I22</f>
        <v>6825.47</v>
      </c>
      <c r="J22" s="1">
        <f>Details2!J22</f>
        <v>505.28</v>
      </c>
      <c r="K22" s="1">
        <f>Details2!K22</f>
        <v>0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>
        <f>Details2!F23</f>
        <v>46827.54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53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179254.89</v>
      </c>
      <c r="G26" s="1">
        <f>Details2!G26</f>
        <v>86311.07</v>
      </c>
      <c r="H26" s="1">
        <f>Details2!H26</f>
        <v>26990.79</v>
      </c>
      <c r="I26" s="1">
        <f>Details2!I26</f>
        <v>129825.86</v>
      </c>
      <c r="J26" s="1">
        <f>Details2!J26</f>
        <v>70327.83</v>
      </c>
      <c r="K26" s="1">
        <f>Details2!K26</f>
        <v>47424.38</v>
      </c>
      <c r="M26" t="str">
        <f>IF(AND(J26*0.6 &lt;=K26, K26&lt;= J26*1.4)," ","review")</f>
        <v xml:space="preserve"> </v>
      </c>
      <c r="N26" t="s">
        <v>299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6757.36</v>
      </c>
      <c r="G27" s="1">
        <f>Details2!G27</f>
        <v>39857.129999999997</v>
      </c>
      <c r="H27" s="1">
        <f>Details2!H27</f>
        <v>49433.84</v>
      </c>
      <c r="I27" s="1">
        <f>Details2!I27</f>
        <v>130531.82</v>
      </c>
      <c r="J27" s="1">
        <f>Details2!J27</f>
        <v>166102.22</v>
      </c>
      <c r="K27" s="1">
        <f>Details2!K27</f>
        <v>127055.24</v>
      </c>
      <c r="L27" s="78" t="s">
        <v>371</v>
      </c>
      <c r="M27" t="str">
        <f>IF(AND(J27*0.6 &lt;=K27, K27&lt;= J27*1.4)," ","review")</f>
        <v xml:space="preserve"> </v>
      </c>
      <c r="N27" t="s">
        <v>299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>
        <f>Details2!F31</f>
        <v>0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78" t="s">
        <v>371</v>
      </c>
      <c r="M31" t="e">
        <f>IF(AND(J31*0.6 &lt;=K31, K31&lt;= J31*1.4)," ","review")</f>
        <v>#VALUE!</v>
      </c>
      <c r="N31" t="s">
        <v>299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131926.20000000001</v>
      </c>
      <c r="G32" s="1" t="str">
        <f>Details2!G32</f>
        <v>NULL</v>
      </c>
      <c r="H32" s="1">
        <f>Details2!H32</f>
        <v>151692.19</v>
      </c>
      <c r="I32" s="1">
        <f>Details2!I32</f>
        <v>243804.03</v>
      </c>
      <c r="J32" s="1">
        <f>Details2!J32</f>
        <v>105797</v>
      </c>
      <c r="K32" s="1">
        <f>Details2!K32</f>
        <v>124306.34</v>
      </c>
      <c r="M32" t="str">
        <f>IF(AND(J32*0.6 &lt;=K32, K32&lt;= J32*1.4)," ","review")</f>
        <v xml:space="preserve"> </v>
      </c>
      <c r="N32" t="s">
        <v>299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148440.13</v>
      </c>
      <c r="G39" s="1">
        <f>Details2!G39</f>
        <v>832028.95</v>
      </c>
      <c r="H39" s="1">
        <f>Details2!H39</f>
        <v>568978.77</v>
      </c>
      <c r="I39" s="1">
        <f>Details2!I39</f>
        <v>315738.06</v>
      </c>
      <c r="J39" s="1">
        <f>Details2!J39</f>
        <v>286558.48</v>
      </c>
      <c r="K39" s="1">
        <f>Details2!K39</f>
        <v>164171.18</v>
      </c>
      <c r="M39" t="str">
        <f>IF(AND(J39*0.6 &lt;=K39, K39&lt;= J39*1.4)," ","review")</f>
        <v>review</v>
      </c>
      <c r="N39" t="s">
        <v>299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940780.11</v>
      </c>
      <c r="G47" s="1">
        <f>Details2!G47</f>
        <v>937128.67</v>
      </c>
      <c r="H47" s="1">
        <f>Details2!H47</f>
        <v>459035.4</v>
      </c>
      <c r="I47" s="1">
        <f>Details2!I47</f>
        <v>2217382.1800000002</v>
      </c>
      <c r="J47" s="1">
        <f>Details2!J47</f>
        <v>1649416.91</v>
      </c>
      <c r="K47" s="1">
        <f>Details2!K47</f>
        <v>219240.34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0</v>
      </c>
      <c r="G49" s="1">
        <f>Details2!G49</f>
        <v>23160.71</v>
      </c>
      <c r="H49" s="1">
        <f>Details2!H49</f>
        <v>27393.4</v>
      </c>
      <c r="I49" s="1">
        <f>Details2!I49</f>
        <v>39482.949999999997</v>
      </c>
      <c r="J49" s="1">
        <f>Details2!J49</f>
        <v>8428.44</v>
      </c>
      <c r="K49" s="1">
        <f>Details2!K49</f>
        <v>9818.3799999999992</v>
      </c>
      <c r="M49" s="53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43" t="s">
        <v>371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79666.23</v>
      </c>
      <c r="G74" s="1">
        <f>Details2!G74</f>
        <v>206589.64</v>
      </c>
      <c r="H74" s="1">
        <f>Details2!H74</f>
        <v>104289.83</v>
      </c>
      <c r="I74" s="1">
        <f>Details2!I74</f>
        <v>115686.07</v>
      </c>
      <c r="J74" s="1">
        <f>Details2!J74</f>
        <v>13505.44</v>
      </c>
      <c r="K74" s="1">
        <f>Details2!K74</f>
        <v>150251.44</v>
      </c>
      <c r="L74" s="2"/>
      <c r="M74" t="str">
        <f>IF(AND(J74*0.6 &lt;=K74, K74&lt;= J74*1.4)," ","review")</f>
        <v>review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40187.19</v>
      </c>
      <c r="G76" s="1">
        <f>Details2!G76</f>
        <v>22089.48</v>
      </c>
      <c r="H76" s="1">
        <f>Details2!H76</f>
        <v>30249.84</v>
      </c>
      <c r="I76" s="1">
        <f>Details2!I76</f>
        <v>38924.959999999999</v>
      </c>
      <c r="J76" s="1">
        <f>Details2!J76</f>
        <v>54203.79</v>
      </c>
      <c r="K76" s="1">
        <f>Details2!K76</f>
        <v>61183.73</v>
      </c>
      <c r="L76" s="2"/>
      <c r="M76" s="53" t="str">
        <f t="shared" ref="M76:M82" si="0">IF(AND(J76*0.6 &lt;=K76, K76&lt;= J76*1.4)," ","review")</f>
        <v xml:space="preserve"> 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156638.35</v>
      </c>
      <c r="G77" s="1">
        <f>Details2!G77</f>
        <v>195442.15</v>
      </c>
      <c r="H77" s="1">
        <f>Details2!H77</f>
        <v>1802505.06</v>
      </c>
      <c r="I77" s="1">
        <f>Details2!I77</f>
        <v>1206434.78</v>
      </c>
      <c r="J77" s="1">
        <f>Details2!J77</f>
        <v>1075162.8700000001</v>
      </c>
      <c r="K77" s="1">
        <f>Details2!K77</f>
        <v>1410232.95</v>
      </c>
      <c r="L77" s="2"/>
      <c r="M77" t="str">
        <f t="shared" si="0"/>
        <v xml:space="preserve"> 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299415.94</v>
      </c>
      <c r="G78" s="1">
        <f>Details2!G78</f>
        <v>381013.26</v>
      </c>
      <c r="H78" s="1">
        <f>Details2!H78</f>
        <v>504291.24</v>
      </c>
      <c r="I78" s="1">
        <f>Details2!I78</f>
        <v>180524.63</v>
      </c>
      <c r="J78" s="1">
        <f>Details2!J78</f>
        <v>229329.93</v>
      </c>
      <c r="K78" s="1">
        <f>Details2!K78</f>
        <v>182914.48</v>
      </c>
      <c r="L78" s="2"/>
      <c r="M78" t="str">
        <f t="shared" si="0"/>
        <v xml:space="preserve"> 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74193.289999999994</v>
      </c>
      <c r="G79" s="1">
        <f>Details2!G79</f>
        <v>53279.67</v>
      </c>
      <c r="H79" s="1">
        <f>Details2!H79</f>
        <v>30992</v>
      </c>
      <c r="I79" s="1">
        <f>Details2!I79</f>
        <v>29191.55</v>
      </c>
      <c r="J79" s="1">
        <f>Details2!J79</f>
        <v>4953.24</v>
      </c>
      <c r="K79" s="1">
        <f>Details2!K79</f>
        <v>10950.32</v>
      </c>
      <c r="L79" s="2"/>
      <c r="M79" t="str">
        <f t="shared" si="0"/>
        <v>review</v>
      </c>
      <c r="N79" t="s">
        <v>299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5861.14</v>
      </c>
      <c r="G80" s="1">
        <f>Details2!G80</f>
        <v>27849.01</v>
      </c>
      <c r="H80" s="1">
        <f>Details2!H80</f>
        <v>26763.55</v>
      </c>
      <c r="I80" s="1">
        <f>Details2!I80</f>
        <v>10978.78</v>
      </c>
      <c r="J80" s="1">
        <f>Details2!J80</f>
        <v>10650.19</v>
      </c>
      <c r="K80" s="1">
        <f>Details2!K80</f>
        <v>6980.53</v>
      </c>
      <c r="M80" t="str">
        <f t="shared" si="0"/>
        <v xml:space="preserve"> 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614620.13</v>
      </c>
      <c r="G81" s="1">
        <f>Details2!G81</f>
        <v>696562.35</v>
      </c>
      <c r="H81" s="1">
        <f>Details2!H81</f>
        <v>883038.62</v>
      </c>
      <c r="I81" s="1">
        <f>Details2!I81</f>
        <v>527267.34</v>
      </c>
      <c r="J81" s="1">
        <f>Details2!J81</f>
        <v>886377.61</v>
      </c>
      <c r="K81" s="1">
        <f>Details2!K81</f>
        <v>712257.9</v>
      </c>
      <c r="M81" t="str">
        <f t="shared" si="0"/>
        <v xml:space="preserve"> 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0</v>
      </c>
      <c r="G82" s="1">
        <f>Details2!G82</f>
        <v>53419.42</v>
      </c>
      <c r="H82" s="1">
        <f>Details2!H82</f>
        <v>17676.62</v>
      </c>
      <c r="I82" s="1">
        <f>Details2!I82</f>
        <v>0</v>
      </c>
      <c r="J82" s="1">
        <f>Details2!J82</f>
        <v>0</v>
      </c>
      <c r="K82" s="1">
        <f>Details2!K82</f>
        <v>13570.86</v>
      </c>
      <c r="L82" s="9"/>
      <c r="M82" t="str">
        <f t="shared" si="0"/>
        <v>review</v>
      </c>
      <c r="N82" t="s">
        <v>299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41338.44</v>
      </c>
      <c r="G84" s="1">
        <f>Details2!G84</f>
        <v>131980.57999999999</v>
      </c>
      <c r="H84" s="1">
        <f>Details2!H84</f>
        <v>21857.11</v>
      </c>
      <c r="I84" s="1">
        <f>Details2!I84</f>
        <v>30569.15</v>
      </c>
      <c r="J84" s="1">
        <f>Details2!J84</f>
        <v>12230.88</v>
      </c>
      <c r="K84" s="1">
        <f>Details2!K84</f>
        <v>22859.200000000001</v>
      </c>
      <c r="L84" s="9"/>
      <c r="M84" s="53" t="str">
        <f>IF(AND(J84*0.6 &lt;=K84, K84&lt;= J84*1.4)," ","review")</f>
        <v>review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18260.009999999998</v>
      </c>
      <c r="G85" s="1">
        <f>Details2!G85</f>
        <v>14440.04</v>
      </c>
      <c r="H85" s="1">
        <f>Details2!H85</f>
        <v>8249.5400000000009</v>
      </c>
      <c r="I85" s="1">
        <f>Details2!I85</f>
        <v>877.57</v>
      </c>
      <c r="J85" s="1">
        <f>Details2!J85</f>
        <v>8991.7999999999993</v>
      </c>
      <c r="K85" s="1">
        <f>Details2!K85</f>
        <v>0</v>
      </c>
      <c r="L85" s="9"/>
      <c r="M85" t="str">
        <f>IF(AND(J85*0.6 &lt;=K85, K85&lt;= J85*1.4)," ","review")</f>
        <v>review</v>
      </c>
      <c r="N85" t="s">
        <v>299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8268.6299999999992</v>
      </c>
      <c r="G86" s="1">
        <f>Details2!G86</f>
        <v>0</v>
      </c>
      <c r="H86" s="1">
        <f>Details2!H86</f>
        <v>31816.76</v>
      </c>
      <c r="I86" s="1" t="str">
        <f>Details2!I86</f>
        <v>NULL</v>
      </c>
      <c r="J86" s="1">
        <f>Details2!J86</f>
        <v>0</v>
      </c>
      <c r="K86" s="1">
        <f>Details2!K86</f>
        <v>0</v>
      </c>
      <c r="M86" t="str">
        <f>IF(AND(J86*0.6 &lt;=K86, K86&lt;= J86*1.4)," ","review")</f>
        <v xml:space="preserve"> </v>
      </c>
      <c r="N86" t="s">
        <v>299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8504.68</v>
      </c>
      <c r="G88" s="1">
        <f>Details2!G88</f>
        <v>36488.120000000003</v>
      </c>
      <c r="H88" s="1">
        <f>Details2!H88</f>
        <v>4903.09</v>
      </c>
      <c r="I88" s="1">
        <f>Details2!I88</f>
        <v>698.21</v>
      </c>
      <c r="J88" s="1">
        <f>Details2!J88</f>
        <v>6221.92</v>
      </c>
      <c r="K88" s="1">
        <f>Details2!K88</f>
        <v>2460.29</v>
      </c>
      <c r="L88" s="3"/>
      <c r="M88" s="53" t="str">
        <f>IF(AND(J88*0.6 &lt;=K88, K88&lt;= J88*1.4)," ","review")</f>
        <v>review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29763.34</v>
      </c>
      <c r="G90" s="1">
        <f>Details2!G90</f>
        <v>992</v>
      </c>
      <c r="H90" s="1">
        <f>Details2!H90</f>
        <v>19477.27</v>
      </c>
      <c r="I90" s="1">
        <f>Details2!I90</f>
        <v>0</v>
      </c>
      <c r="J90" s="1">
        <f>Details2!J90</f>
        <v>2224.0100000000002</v>
      </c>
      <c r="K90" s="1">
        <f>Details2!K90</f>
        <v>3300</v>
      </c>
      <c r="L90" s="3"/>
      <c r="M90" s="53" t="str">
        <f t="shared" ref="M90:M96" si="1">IF(AND(J90*0.6 &lt;=K90, K90&lt;= J90*1.4)," ","review")</f>
        <v>review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159544.53</v>
      </c>
      <c r="G91" s="1">
        <f>Details2!G91</f>
        <v>516568.81</v>
      </c>
      <c r="H91" s="1">
        <f>Details2!H91</f>
        <v>467410.09</v>
      </c>
      <c r="I91" s="1">
        <f>Details2!I91</f>
        <v>146946.04999999999</v>
      </c>
      <c r="J91" s="1">
        <f>Details2!J91</f>
        <v>280541.25</v>
      </c>
      <c r="K91" s="1">
        <f>Details2!K91</f>
        <v>131085.63</v>
      </c>
      <c r="M91" s="53" t="str">
        <f t="shared" si="1"/>
        <v>review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18803.87</v>
      </c>
      <c r="G92" s="1">
        <f>Details2!G92</f>
        <v>15391.7</v>
      </c>
      <c r="H92" s="1">
        <f>Details2!H92</f>
        <v>22250.59</v>
      </c>
      <c r="I92" s="1">
        <f>Details2!I92</f>
        <v>21732.57</v>
      </c>
      <c r="J92" s="1">
        <f>Details2!J92</f>
        <v>14947.6</v>
      </c>
      <c r="K92" s="1">
        <f>Details2!K92</f>
        <v>33918.239999999998</v>
      </c>
      <c r="M92" t="str">
        <f t="shared" si="1"/>
        <v>review</v>
      </c>
      <c r="N92" t="s">
        <v>299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1673.64</v>
      </c>
      <c r="G93" s="1">
        <f>Details2!G93</f>
        <v>14803.07</v>
      </c>
      <c r="H93" s="1">
        <f>Details2!H93</f>
        <v>40665.57</v>
      </c>
      <c r="I93" s="1">
        <f>Details2!I93</f>
        <v>0</v>
      </c>
      <c r="J93" s="1">
        <f>Details2!J93</f>
        <v>0</v>
      </c>
      <c r="K93" s="1">
        <f>Details2!K93</f>
        <v>16471.12</v>
      </c>
      <c r="M93" t="str">
        <f t="shared" si="1"/>
        <v>review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109648.99</v>
      </c>
      <c r="G94" s="1">
        <f>Details2!G94</f>
        <v>354889.8</v>
      </c>
      <c r="H94" s="1">
        <f>Details2!H94</f>
        <v>709185.63</v>
      </c>
      <c r="I94" s="1">
        <f>Details2!I94</f>
        <v>354366.2</v>
      </c>
      <c r="J94" s="1">
        <f>Details2!J94</f>
        <v>382150.93</v>
      </c>
      <c r="K94" s="1">
        <f>Details2!K94</f>
        <v>215901.4</v>
      </c>
      <c r="M94" t="str">
        <f t="shared" si="1"/>
        <v>review</v>
      </c>
      <c r="N94" t="s">
        <v>299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Ft. Sam Houston (Brooke Army Medical Center)</v>
      </c>
      <c r="E95" s="2" t="str">
        <f>Details2!E95</f>
        <v>H</v>
      </c>
      <c r="F95" s="1">
        <f>Details2!F95</f>
        <v>738106.91</v>
      </c>
      <c r="G95" s="1">
        <f>Details2!G95</f>
        <v>736264.73</v>
      </c>
      <c r="H95" s="1">
        <f>Details2!H95</f>
        <v>1701848.12</v>
      </c>
      <c r="I95" s="1">
        <f>Details2!I95</f>
        <v>786407.2</v>
      </c>
      <c r="J95" s="1">
        <f>Details2!J95</f>
        <v>776527.38</v>
      </c>
      <c r="K95" s="1">
        <f>Details2!K95</f>
        <v>1405776.46</v>
      </c>
      <c r="M95" t="str">
        <f t="shared" si="1"/>
        <v>review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107349.16</v>
      </c>
      <c r="G96" s="1">
        <f>Details2!G96</f>
        <v>89626.64</v>
      </c>
      <c r="H96" s="1">
        <f>Details2!H96</f>
        <v>103149.02</v>
      </c>
      <c r="I96" s="1">
        <f>Details2!I96</f>
        <v>62152.7</v>
      </c>
      <c r="J96" s="1">
        <f>Details2!J96</f>
        <v>77584.81</v>
      </c>
      <c r="K96" s="1">
        <f>Details2!K96</f>
        <v>61857.64</v>
      </c>
      <c r="M96" t="str">
        <f t="shared" si="1"/>
        <v xml:space="preserve"> </v>
      </c>
      <c r="N96" t="s">
        <v>299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>
        <f>Details2!G97</f>
        <v>0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43" t="s">
        <v>372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0123</v>
      </c>
      <c r="D99" s="2" t="str">
        <f>Details2!D99</f>
        <v>Ft. Belvoir (FT. Belvoir Community Hospital)</v>
      </c>
      <c r="E99" s="2" t="str">
        <f>Details2!E99</f>
        <v>H</v>
      </c>
      <c r="F99" s="1">
        <f>Details2!F99</f>
        <v>28564.13</v>
      </c>
      <c r="G99" s="1">
        <f>Details2!G99</f>
        <v>87936.83</v>
      </c>
      <c r="H99" s="1">
        <f>Details2!H99</f>
        <v>37529.32</v>
      </c>
      <c r="I99" s="1">
        <f>Details2!I99</f>
        <v>15826.37</v>
      </c>
      <c r="J99" s="1">
        <f>Details2!J99</f>
        <v>22330.66</v>
      </c>
      <c r="K99" s="1">
        <f>Details2!K99</f>
        <v>40806.51</v>
      </c>
      <c r="M99" t="str">
        <f>IF(AND(J99*0.6 &lt;=K99, K99&lt;= J99*1.4)," ","review")</f>
        <v>review</v>
      </c>
      <c r="N99" t="s">
        <v>299</v>
      </c>
    </row>
    <row r="100" spans="2:14" x14ac:dyDescent="0.2">
      <c r="B100" s="2" t="str">
        <f>Details2!B100</f>
        <v>Army</v>
      </c>
      <c r="C100" s="2" t="str">
        <f>Details2!C100</f>
        <v>0125</v>
      </c>
      <c r="D100" s="2" t="str">
        <f>Details2!D100</f>
        <v>Ft. Lewis (Madigan Army Medical Center)</v>
      </c>
      <c r="E100" s="2" t="str">
        <f>Details2!E100</f>
        <v>H</v>
      </c>
      <c r="F100" s="1">
        <f>Details2!F100</f>
        <v>908428.82</v>
      </c>
      <c r="G100" s="1">
        <f>Details2!G100</f>
        <v>1111544.82</v>
      </c>
      <c r="H100" s="1">
        <f>Details2!H100</f>
        <v>1165089.8799999999</v>
      </c>
      <c r="I100" s="1">
        <f>Details2!I100</f>
        <v>931928.54</v>
      </c>
      <c r="J100" s="1">
        <f>Details2!J100</f>
        <v>1114328.25</v>
      </c>
      <c r="K100" s="1">
        <f>Details2!K100</f>
        <v>439194.16</v>
      </c>
      <c r="M100" t="str">
        <f>IF(AND(J100*0.6 &lt;=K100, K100&lt;= J100*1.4)," ","review")</f>
        <v>review</v>
      </c>
    </row>
    <row r="101" spans="2:14" x14ac:dyDescent="0.2">
      <c r="B101" s="2" t="str">
        <f>Details2!B101</f>
        <v>Army</v>
      </c>
      <c r="C101" s="2" t="str">
        <f>Details2!C101</f>
        <v>0131</v>
      </c>
      <c r="D101" s="2" t="str">
        <f>Details2!D101</f>
        <v>Ft. Irwin (Weed Army Community Hospital)</v>
      </c>
      <c r="E101" s="2" t="str">
        <f>Details2!E101</f>
        <v>H</v>
      </c>
      <c r="F101" s="1">
        <f>Details2!F101</f>
        <v>0</v>
      </c>
      <c r="G101" s="1">
        <f>Details2!G101</f>
        <v>0</v>
      </c>
      <c r="H101" s="1">
        <f>Details2!H101</f>
        <v>5482.78</v>
      </c>
      <c r="I101" s="1">
        <f>Details2!I101</f>
        <v>0</v>
      </c>
      <c r="J101" s="1">
        <f>Details2!J101</f>
        <v>0</v>
      </c>
      <c r="K101" s="1">
        <f>Details2!K101</f>
        <v>0</v>
      </c>
    </row>
    <row r="102" spans="2:14" x14ac:dyDescent="0.2">
      <c r="B102" s="2" t="str">
        <f>Details2!B102</f>
        <v>Army</v>
      </c>
      <c r="C102" s="2" t="str">
        <f>Details2!C102</f>
        <v>0206</v>
      </c>
      <c r="D102" s="2" t="str">
        <f>Details2!D102</f>
        <v>Yuma Proving Grounds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0256</v>
      </c>
      <c r="D103" s="2" t="str">
        <f>Details2!D103</f>
        <v>Pentagon Army Health Clinic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0273</v>
      </c>
      <c r="D104" s="2" t="str">
        <f>Details2!D104</f>
        <v>Ft. McPherson (Lawrence Joel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0308</v>
      </c>
      <c r="D105" s="2" t="str">
        <f>Details2!D105</f>
        <v>Aberdeen Proving Grounds (Kirk Army Health Clinic)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0309</v>
      </c>
      <c r="D106" s="2" t="str">
        <f>Details2!D106</f>
        <v>Ft. Detrick US Army Health Clinic</v>
      </c>
      <c r="E106" s="2" t="str">
        <f>Details2!E106</f>
        <v>I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0330</v>
      </c>
      <c r="D107" s="2" t="str">
        <f>Details2!D107</f>
        <v>Ft. Drum (Guthrie Army Health Clinic)</v>
      </c>
      <c r="E107" s="2" t="str">
        <f>Details2!E107</f>
        <v>C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0350</v>
      </c>
      <c r="D108" s="2" t="str">
        <f>Details2!D108</f>
        <v>Ft. Indiantown Gap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0351</v>
      </c>
      <c r="D109" s="2" t="str">
        <f>Details2!D109</f>
        <v>Letterkenny US Army Health Clinic</v>
      </c>
      <c r="E109" s="2" t="str">
        <f>Details2!E109</f>
        <v>I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0352</v>
      </c>
      <c r="D110" s="2" t="str">
        <f>Details2!D110</f>
        <v>Carlisle (Dunham Army Health Clinic)</v>
      </c>
      <c r="E110" s="2" t="str">
        <f>Details2!E110</f>
        <v>C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0353</v>
      </c>
      <c r="D111" s="2" t="str">
        <f>Details2!D111</f>
        <v>Tobyhanna US Army Health Clinic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0371</v>
      </c>
      <c r="D112" s="2" t="str">
        <f>Details2!D112</f>
        <v>Dugway Proving Ground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0441</v>
      </c>
      <c r="D113" s="2" t="str">
        <f>Details2!D113</f>
        <v>New Cumberland US Army Health Clinic</v>
      </c>
      <c r="E113" s="2" t="str">
        <f>Details2!E113</f>
        <v>I</v>
      </c>
      <c r="F113" s="1" t="str">
        <f>Details2!F113</f>
        <v>NULL</v>
      </c>
      <c r="G113" s="1" t="str">
        <f>Details2!G113</f>
        <v>NULL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0606</v>
      </c>
      <c r="D114" s="2" t="str">
        <f>Details2!D114</f>
        <v>Heidelberg MEDDAC</v>
      </c>
      <c r="E114" s="2" t="str">
        <f>Details2!E114</f>
        <v>C</v>
      </c>
      <c r="F114" s="1">
        <f>Details2!F114</f>
        <v>7670.14</v>
      </c>
      <c r="G114" s="1">
        <f>Details2!G114</f>
        <v>0</v>
      </c>
      <c r="H114" s="1">
        <f>Details2!H114</f>
        <v>0</v>
      </c>
      <c r="I114" s="1">
        <f>Details2!I114</f>
        <v>0</v>
      </c>
      <c r="J114" s="1" t="str">
        <f>Details2!J114</f>
        <v>NULL</v>
      </c>
      <c r="K114" s="1" t="str">
        <f>Details2!K114</f>
        <v>NULL</v>
      </c>
      <c r="M114" t="e">
        <f>IF(AND(J114*0.6 &lt;=K114, K114&lt;= J114*1.4)," ","review")</f>
        <v>#VALUE!</v>
      </c>
      <c r="N114" t="s">
        <v>299</v>
      </c>
    </row>
    <row r="115" spans="2:14" x14ac:dyDescent="0.2">
      <c r="B115" s="2" t="str">
        <f>Details2!B115</f>
        <v>Army</v>
      </c>
      <c r="C115" s="2" t="str">
        <f>Details2!C115</f>
        <v>0607</v>
      </c>
      <c r="D115" s="2" t="str">
        <f>Details2!D115</f>
        <v>Landstuhl Regional Medical Center</v>
      </c>
      <c r="E115" s="2" t="str">
        <f>Details2!E115</f>
        <v>H</v>
      </c>
      <c r="F115" s="1">
        <f>Details2!F115</f>
        <v>0</v>
      </c>
      <c r="G115" s="1">
        <f>Details2!G115</f>
        <v>325817.74</v>
      </c>
      <c r="H115" s="1">
        <f>Details2!H115</f>
        <v>191190.02</v>
      </c>
      <c r="I115" s="1">
        <f>Details2!I115</f>
        <v>83449.19</v>
      </c>
      <c r="J115" s="1">
        <f>Details2!J115</f>
        <v>427994.45</v>
      </c>
      <c r="K115" s="1">
        <f>Details2!K115</f>
        <v>299928.14</v>
      </c>
      <c r="M115" t="str">
        <f>IF(AND(J115*0.6 &lt;=K115, K115&lt;= J115*1.4)," ","review")</f>
        <v xml:space="preserve"> </v>
      </c>
    </row>
    <row r="116" spans="2:14" x14ac:dyDescent="0.2">
      <c r="B116" s="2" t="str">
        <f>Details2!B116</f>
        <v>Army</v>
      </c>
      <c r="C116" s="2" t="str">
        <f>Details2!C116</f>
        <v>0609</v>
      </c>
      <c r="D116" s="2" t="str">
        <f>Details2!D116</f>
        <v>Bavaria MEDDAC</v>
      </c>
      <c r="E116" s="2" t="str">
        <f>Details2!E116</f>
        <v>C</v>
      </c>
      <c r="F116" s="1">
        <f>Details2!F116</f>
        <v>0</v>
      </c>
      <c r="G116" s="1">
        <f>Details2!G116</f>
        <v>0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0610</v>
      </c>
      <c r="D117" s="2" t="str">
        <f>Details2!D117</f>
        <v>BG CRAWFORD SAMS AHC-CAMP ZAMA</v>
      </c>
      <c r="E117" s="2" t="str">
        <f>Details2!E117</f>
        <v>I</v>
      </c>
      <c r="F117" s="1" t="str">
        <f>Details2!F117</f>
        <v>NULL</v>
      </c>
      <c r="G117" s="1" t="str">
        <f>Details2!G117</f>
        <v>NULL</v>
      </c>
      <c r="H117" s="1" t="str">
        <f>Details2!H117</f>
        <v>NULL</v>
      </c>
      <c r="I117" s="1" t="str">
        <f>Details2!I117</f>
        <v>NULL</v>
      </c>
      <c r="J117" s="1" t="str">
        <f>Details2!J117</f>
        <v>NULL</v>
      </c>
      <c r="K117" s="1" t="str">
        <f>Details2!K117</f>
        <v>NULL</v>
      </c>
    </row>
    <row r="118" spans="2:14" x14ac:dyDescent="0.2">
      <c r="B118" s="2" t="str">
        <f>Details2!B118</f>
        <v>Army</v>
      </c>
      <c r="C118" s="2" t="str">
        <f>Details2!C118</f>
        <v>0612</v>
      </c>
      <c r="D118" s="2" t="str">
        <f>Details2!D118</f>
        <v>Brian Allgood ACH - Seoul</v>
      </c>
      <c r="E118" s="2" t="str">
        <f>Details2!E118</f>
        <v>H</v>
      </c>
      <c r="F118" s="1">
        <f>Details2!F118</f>
        <v>76222.570000000007</v>
      </c>
      <c r="G118" s="1">
        <f>Details2!G118</f>
        <v>19071.14</v>
      </c>
      <c r="H118" s="1">
        <f>Details2!H118</f>
        <v>0</v>
      </c>
      <c r="I118" s="1">
        <f>Details2!I118</f>
        <v>0</v>
      </c>
      <c r="J118" s="1">
        <f>Details2!J118</f>
        <v>22559.48</v>
      </c>
      <c r="K118" s="1">
        <f>Details2!K118</f>
        <v>13582.85</v>
      </c>
      <c r="M118" t="str">
        <f>IF(AND(J118*0.6 &lt;=K118, K118&lt;= J118*1.4)," ","review")</f>
        <v xml:space="preserve"> </v>
      </c>
      <c r="N118" t="s">
        <v>299</v>
      </c>
    </row>
    <row r="119" spans="2:14" x14ac:dyDescent="0.2">
      <c r="B119" s="2" t="str">
        <f>Details2!B119</f>
        <v>Navy</v>
      </c>
      <c r="C119" s="2" t="str">
        <f>Details2!C119</f>
        <v>0024</v>
      </c>
      <c r="D119" s="2" t="str">
        <f>Details2!D119</f>
        <v>NH Camp Pendelton</v>
      </c>
      <c r="E119" s="2" t="str">
        <f>Details2!E119</f>
        <v>H</v>
      </c>
      <c r="F119" s="1">
        <f>Details2!F119</f>
        <v>5722.51</v>
      </c>
      <c r="G119" s="1">
        <f>Details2!G119</f>
        <v>0</v>
      </c>
      <c r="H119" s="1">
        <f>Details2!H119</f>
        <v>3203.94</v>
      </c>
      <c r="I119" s="1">
        <f>Details2!I119</f>
        <v>36971.5</v>
      </c>
      <c r="J119" s="1">
        <f>Details2!J119</f>
        <v>43300.54</v>
      </c>
      <c r="K119" s="1">
        <f>Details2!K119</f>
        <v>2264</v>
      </c>
      <c r="M119" t="str">
        <f>IF(AND(J119*0.6 &lt;=K119, K119&lt;= J119*1.4)," ","review")</f>
        <v>review</v>
      </c>
      <c r="N119" t="s">
        <v>299</v>
      </c>
    </row>
    <row r="120" spans="2:14" x14ac:dyDescent="0.2">
      <c r="B120" s="2" t="str">
        <f>Details2!B120</f>
        <v>Navy</v>
      </c>
      <c r="C120" s="2" t="str">
        <f>Details2!C120</f>
        <v>0028</v>
      </c>
      <c r="D120" s="2" t="str">
        <f>Details2!D120</f>
        <v>NH Lemoore</v>
      </c>
      <c r="E120" s="2" t="str">
        <f>Details2!E120</f>
        <v>H</v>
      </c>
      <c r="F120" s="1">
        <f>Details2!F120</f>
        <v>23157.52</v>
      </c>
      <c r="G120" s="1">
        <f>Details2!G120</f>
        <v>6690.45</v>
      </c>
      <c r="H120" s="1">
        <f>Details2!H120</f>
        <v>0</v>
      </c>
      <c r="I120" s="1">
        <f>Details2!I120</f>
        <v>0</v>
      </c>
      <c r="J120" s="1">
        <f>Details2!J120</f>
        <v>0</v>
      </c>
      <c r="K120" s="1">
        <f>Details2!K120</f>
        <v>0</v>
      </c>
      <c r="M120" t="str">
        <f>IF(AND(J120*0.6 &lt;=K120, K120&lt;= J120*1.4)," ","review")</f>
        <v xml:space="preserve"> </v>
      </c>
      <c r="N120" t="s">
        <v>299</v>
      </c>
    </row>
    <row r="121" spans="2:14" x14ac:dyDescent="0.2">
      <c r="B121" s="2" t="str">
        <f>Details2!B121</f>
        <v>Navy</v>
      </c>
      <c r="C121" s="2" t="str">
        <f>Details2!C121</f>
        <v>0029</v>
      </c>
      <c r="D121" s="2" t="str">
        <f>Details2!D121</f>
        <v>NMC San Diego</v>
      </c>
      <c r="E121" s="2" t="str">
        <f>Details2!E121</f>
        <v>H</v>
      </c>
      <c r="F121" s="1">
        <f>Details2!F121</f>
        <v>209835.38</v>
      </c>
      <c r="G121" s="1">
        <f>Details2!G121</f>
        <v>364635.37</v>
      </c>
      <c r="H121" s="1">
        <f>Details2!H121</f>
        <v>286158.59000000003</v>
      </c>
      <c r="I121" s="1">
        <f>Details2!I121</f>
        <v>212331.61</v>
      </c>
      <c r="J121" s="1">
        <f>Details2!J121</f>
        <v>720556.09</v>
      </c>
      <c r="K121" s="1">
        <f>Details2!K121</f>
        <v>221363.1</v>
      </c>
      <c r="M121" t="str">
        <f>IF(AND(J121*0.6 &lt;=K121, K121&lt;= J121*1.4)," ","review")</f>
        <v>review</v>
      </c>
    </row>
    <row r="122" spans="2:14" x14ac:dyDescent="0.2">
      <c r="B122" s="2" t="str">
        <f>Details2!B122</f>
        <v>Navy</v>
      </c>
      <c r="C122" s="2" t="str">
        <f>Details2!C122</f>
        <v>0030</v>
      </c>
      <c r="D122" s="2" t="str">
        <f>Details2!D122</f>
        <v>NH 29 Palms</v>
      </c>
      <c r="E122" s="2" t="str">
        <f>Details2!E122</f>
        <v>H</v>
      </c>
      <c r="F122" s="1">
        <f>Details2!F122</f>
        <v>4576.18</v>
      </c>
      <c r="G122" s="1">
        <f>Details2!G122</f>
        <v>0</v>
      </c>
      <c r="H122" s="1">
        <f>Details2!H122</f>
        <v>9733.9500000000007</v>
      </c>
      <c r="I122" s="1">
        <f>Details2!I122</f>
        <v>148.72999999999999</v>
      </c>
      <c r="J122" s="1">
        <f>Details2!J122</f>
        <v>70</v>
      </c>
      <c r="K122" s="1">
        <f>Details2!K122</f>
        <v>3677.16</v>
      </c>
      <c r="M122" t="str">
        <f>IF(AND(J122*0.6 &lt;=K122, K122&lt;= J122*1.4)," ","review")</f>
        <v>review</v>
      </c>
      <c r="N122" t="s">
        <v>299</v>
      </c>
    </row>
    <row r="123" spans="2:14" x14ac:dyDescent="0.2">
      <c r="B123" s="2" t="str">
        <f>Details2!B123</f>
        <v>Navy</v>
      </c>
      <c r="C123" s="2" t="str">
        <f>Details2!C123</f>
        <v>0035</v>
      </c>
      <c r="D123" s="2" t="str">
        <f>Details2!D123</f>
        <v>NBHC Groton</v>
      </c>
      <c r="E123" s="2" t="str">
        <f>Details2!E123</f>
        <v>C</v>
      </c>
      <c r="F123" s="1" t="str">
        <f>Details2!F123</f>
        <v>NULL</v>
      </c>
      <c r="G123" s="1" t="str">
        <f>Details2!G123</f>
        <v>NULL</v>
      </c>
      <c r="H123" s="1" t="str">
        <f>Details2!H123</f>
        <v>NULL</v>
      </c>
      <c r="I123" s="1" t="str">
        <f>Details2!I123</f>
        <v>NULL</v>
      </c>
      <c r="J123" s="1" t="str">
        <f>Details2!J123</f>
        <v>NULL</v>
      </c>
      <c r="K123" s="1" t="str">
        <f>Details2!K123</f>
        <v>NULL</v>
      </c>
    </row>
    <row r="124" spans="2:14" x14ac:dyDescent="0.2">
      <c r="B124" s="2" t="str">
        <f>Details2!B124</f>
        <v>Navy</v>
      </c>
      <c r="C124" s="2" t="str">
        <f>Details2!C124</f>
        <v>0038</v>
      </c>
      <c r="D124" s="2" t="str">
        <f>Details2!D124</f>
        <v>NH Pensacola</v>
      </c>
      <c r="E124" s="2" t="str">
        <f>Details2!E124</f>
        <v>H</v>
      </c>
      <c r="F124" s="1">
        <f>Details2!F124</f>
        <v>47951.68</v>
      </c>
      <c r="G124" s="1">
        <f>Details2!G124</f>
        <v>30231.32</v>
      </c>
      <c r="H124" s="1">
        <f>Details2!H124</f>
        <v>16766.46</v>
      </c>
      <c r="I124" s="1">
        <f>Details2!I124</f>
        <v>14312.15</v>
      </c>
      <c r="J124" s="1">
        <f>Details2!J124</f>
        <v>3300</v>
      </c>
      <c r="K124" s="1">
        <f>Details2!K124</f>
        <v>27707.11</v>
      </c>
      <c r="M124" t="str">
        <f>IF(AND(J124*0.6 &lt;=K124, K124&lt;= J124*1.4)," ","review")</f>
        <v>review</v>
      </c>
      <c r="N124" t="s">
        <v>299</v>
      </c>
    </row>
    <row r="125" spans="2:14" x14ac:dyDescent="0.2">
      <c r="B125" s="2" t="str">
        <f>Details2!B125</f>
        <v>Navy</v>
      </c>
      <c r="C125" s="2" t="str">
        <f>Details2!C125</f>
        <v>0039</v>
      </c>
      <c r="D125" s="2" t="str">
        <f>Details2!D125</f>
        <v>NH Jacksonville</v>
      </c>
      <c r="E125" s="2" t="str">
        <f>Details2!E125</f>
        <v>H</v>
      </c>
      <c r="F125" s="1">
        <f>Details2!F125</f>
        <v>491996.93</v>
      </c>
      <c r="G125" s="1">
        <f>Details2!G125</f>
        <v>248949.83</v>
      </c>
      <c r="H125" s="1">
        <f>Details2!H125</f>
        <v>245417.02</v>
      </c>
      <c r="I125" s="1">
        <f>Details2!I125</f>
        <v>129184.89</v>
      </c>
      <c r="J125" s="1">
        <f>Details2!J125</f>
        <v>234157.44</v>
      </c>
      <c r="K125" s="1">
        <f>Details2!K125</f>
        <v>168846.47</v>
      </c>
      <c r="M125" s="53" t="str">
        <f>IF(AND(J125*0.6 &lt;=K125, K125&lt;= J125*1.4)," ","review")</f>
        <v xml:space="preserve"> </v>
      </c>
    </row>
    <row r="126" spans="2:14" x14ac:dyDescent="0.2">
      <c r="B126" s="2" t="str">
        <f>Details2!B126</f>
        <v>Navy</v>
      </c>
      <c r="C126" s="2" t="str">
        <f>Details2!C126</f>
        <v>0056</v>
      </c>
      <c r="D126" s="2" t="str">
        <f>Details2!D126</f>
        <v>NHC Great Lakes</v>
      </c>
      <c r="E126" s="2" t="str">
        <f>Details2!E126</f>
        <v>C</v>
      </c>
      <c r="F126" s="1">
        <f>Details2!F126</f>
        <v>0</v>
      </c>
      <c r="G126" s="1" t="str">
        <f>Details2!G126</f>
        <v>NULL</v>
      </c>
      <c r="H126" s="1">
        <f>Details2!H126</f>
        <v>0</v>
      </c>
      <c r="I126" s="1">
        <f>Details2!I126</f>
        <v>0</v>
      </c>
      <c r="J126" s="1" t="str">
        <f>Details2!J126</f>
        <v>NULL</v>
      </c>
      <c r="K126" s="1" t="str">
        <f>Details2!K126</f>
        <v>NULL</v>
      </c>
      <c r="M126" t="e">
        <f>IF(AND(J126*0.6 &lt;=K126, K126&lt;= J126*1.4)," ","review")</f>
        <v>#VALUE!</v>
      </c>
    </row>
    <row r="127" spans="2:14" x14ac:dyDescent="0.2">
      <c r="B127" s="2" t="str">
        <f>Details2!B127</f>
        <v>Navy</v>
      </c>
      <c r="C127" s="2" t="str">
        <f>Details2!C127</f>
        <v>0067</v>
      </c>
      <c r="D127" s="2" t="str">
        <f>Details2!D127</f>
        <v>Walter Reed National Military Medical Center</v>
      </c>
      <c r="E127" s="2" t="str">
        <f>Details2!E127</f>
        <v>H</v>
      </c>
      <c r="F127" s="1">
        <f>Details2!F127</f>
        <v>859402.51</v>
      </c>
      <c r="G127" s="1">
        <f>Details2!G127</f>
        <v>578747.21</v>
      </c>
      <c r="H127" s="1">
        <f>Details2!H127</f>
        <v>741749.92</v>
      </c>
      <c r="I127" s="1">
        <f>Details2!I127</f>
        <v>608783.56999999995</v>
      </c>
      <c r="J127" s="1">
        <f>Details2!J127</f>
        <v>407355.61</v>
      </c>
      <c r="K127" s="1">
        <f>Details2!K127</f>
        <v>364465.98</v>
      </c>
      <c r="M127" t="str">
        <f>IF(AND(J127*0.6 &lt;=K127, K127&lt;= J127*1.4)," ","review")</f>
        <v xml:space="preserve"> </v>
      </c>
    </row>
    <row r="128" spans="2:14" x14ac:dyDescent="0.2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74874.06</v>
      </c>
      <c r="G129" s="1">
        <f>Details2!G129</f>
        <v>70533.95</v>
      </c>
      <c r="H129" s="1">
        <f>Details2!H129</f>
        <v>56603.1</v>
      </c>
      <c r="I129" s="1">
        <f>Details2!I129</f>
        <v>87630.03</v>
      </c>
      <c r="J129" s="1">
        <f>Details2!J129</f>
        <v>59008.94</v>
      </c>
      <c r="K129" s="1">
        <f>Details2!K129</f>
        <v>51403.4</v>
      </c>
      <c r="M129" t="str">
        <f>IF(AND(J129*0.6 &lt;=K129, K129&lt;= J129*1.4)," ","review")</f>
        <v xml:space="preserve"> </v>
      </c>
      <c r="N129" t="s">
        <v>299</v>
      </c>
    </row>
    <row r="130" spans="2:14" x14ac:dyDescent="0.2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0</v>
      </c>
      <c r="G130" s="1">
        <f>Details2!G130</f>
        <v>18539.72</v>
      </c>
      <c r="H130" s="1">
        <f>Details2!H130</f>
        <v>0</v>
      </c>
      <c r="I130" s="1">
        <f>Details2!I130</f>
        <v>0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299</v>
      </c>
    </row>
    <row r="131" spans="2:14" x14ac:dyDescent="0.2">
      <c r="B131" s="2" t="str">
        <f>Details2!B131</f>
        <v>Navy</v>
      </c>
      <c r="C131" s="2" t="str">
        <f>Details2!C131</f>
        <v>0100</v>
      </c>
      <c r="D131" s="2" t="str">
        <f>Details2!D131</f>
        <v>NBHC Newport</v>
      </c>
      <c r="E131" s="2" t="str">
        <f>Details2!E131</f>
        <v>C</v>
      </c>
      <c r="F131" s="1">
        <f>Details2!F131</f>
        <v>332</v>
      </c>
      <c r="G131" s="1">
        <f>Details2!G131</f>
        <v>0</v>
      </c>
      <c r="H131" s="1" t="str">
        <f>Details2!H131</f>
        <v>NULL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45" t="s">
        <v>299</v>
      </c>
    </row>
    <row r="132" spans="2:14" x14ac:dyDescent="0.2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45" t="s">
        <v>298</v>
      </c>
    </row>
    <row r="133" spans="2:14" x14ac:dyDescent="0.2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10908.52</v>
      </c>
      <c r="G133" s="1">
        <f>Details2!G133</f>
        <v>0</v>
      </c>
      <c r="H133" s="1">
        <f>Details2!H133</f>
        <v>14722.85</v>
      </c>
      <c r="I133" s="1">
        <f>Details2!I133</f>
        <v>1342.35</v>
      </c>
      <c r="J133" s="1">
        <f>Details2!J133</f>
        <v>0</v>
      </c>
      <c r="K133" s="1">
        <f>Details2!K133</f>
        <v>8255.15</v>
      </c>
      <c r="M133" t="str">
        <f>IF(AND(J133*0.6 &lt;=K133, K133&lt;= J133*1.4)," ","review")</f>
        <v>review</v>
      </c>
    </row>
    <row r="134" spans="2:14" x14ac:dyDescent="0.2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 x14ac:dyDescent="0.2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 x14ac:dyDescent="0.2">
      <c r="B136" s="2" t="str">
        <f>Details2!B136</f>
        <v>Navy</v>
      </c>
      <c r="C136" s="2" t="str">
        <f>Details2!C136</f>
        <v>0124</v>
      </c>
      <c r="D136" s="2" t="str">
        <f>Details2!D136</f>
        <v>NMC Portsmouth (VA)</v>
      </c>
      <c r="E136" s="2" t="str">
        <f>Details2!E136</f>
        <v>H</v>
      </c>
      <c r="F136" s="1">
        <f>Details2!F136</f>
        <v>380286.32</v>
      </c>
      <c r="G136" s="1">
        <f>Details2!G136</f>
        <v>299262.12</v>
      </c>
      <c r="H136" s="1">
        <f>Details2!H136</f>
        <v>241337.14</v>
      </c>
      <c r="I136" s="1">
        <f>Details2!I136</f>
        <v>541840.06000000006</v>
      </c>
      <c r="J136" s="1">
        <f>Details2!J136</f>
        <v>200115.18</v>
      </c>
      <c r="K136" s="1">
        <f>Details2!K136</f>
        <v>331784.3</v>
      </c>
      <c r="M136" t="str">
        <f>IF(AND(J136*0.6 &lt;=K136, K136&lt;= J136*1.4)," ","review")</f>
        <v>review</v>
      </c>
      <c r="N136" t="s">
        <v>299</v>
      </c>
    </row>
    <row r="137" spans="2:14" x14ac:dyDescent="0.2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42490.78</v>
      </c>
      <c r="G137" s="1">
        <f>Details2!G137</f>
        <v>67081.990000000005</v>
      </c>
      <c r="H137" s="1">
        <f>Details2!H137</f>
        <v>59808.35</v>
      </c>
      <c r="I137" s="1">
        <f>Details2!I137</f>
        <v>71241.539999999994</v>
      </c>
      <c r="J137" s="1">
        <f>Details2!J137</f>
        <v>67114.53</v>
      </c>
      <c r="K137" s="1">
        <f>Details2!K137</f>
        <v>38932.65</v>
      </c>
      <c r="M137" t="str">
        <f>IF(AND(J137*0.6 &lt;=K137, K137&lt;= J137*1.4)," ","review")</f>
        <v>review</v>
      </c>
    </row>
    <row r="138" spans="2:14" x14ac:dyDescent="0.2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0</v>
      </c>
      <c r="G138" s="1">
        <f>Details2!G138</f>
        <v>3653.33</v>
      </c>
      <c r="H138" s="1">
        <f>Details2!H138</f>
        <v>8257.4</v>
      </c>
      <c r="I138" s="1">
        <f>Details2!I138</f>
        <v>8069.01</v>
      </c>
      <c r="J138" s="1">
        <f>Details2!J138</f>
        <v>12695.07</v>
      </c>
      <c r="K138" s="1">
        <f>Details2!K138</f>
        <v>0</v>
      </c>
      <c r="M138" t="str">
        <f>IF(AND(J138*0.6 &lt;=K138, K138&lt;= J138*1.4)," ","review")</f>
        <v>review</v>
      </c>
      <c r="N138" t="s">
        <v>299</v>
      </c>
    </row>
    <row r="139" spans="2:14" x14ac:dyDescent="0.2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 x14ac:dyDescent="0.2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45" t="s">
        <v>132</v>
      </c>
    </row>
    <row r="145" spans="2:13" x14ac:dyDescent="0.2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39451.360000000001</v>
      </c>
      <c r="G145" s="1">
        <f>Details2!G145</f>
        <v>19959.14</v>
      </c>
      <c r="H145" s="1">
        <f>Details2!H145</f>
        <v>66916.460000000006</v>
      </c>
      <c r="I145" s="1">
        <f>Details2!I145</f>
        <v>18446.72</v>
      </c>
      <c r="J145" s="1">
        <f>Details2!J145</f>
        <v>41145.99</v>
      </c>
      <c r="K145" s="1">
        <f>Details2!K145</f>
        <v>62033.96</v>
      </c>
      <c r="M145" t="str">
        <f>IF(AND(J145*0.6 &lt;=K145, K145&lt;= J145*1.4)," ","review")</f>
        <v>review</v>
      </c>
    </row>
    <row r="146" spans="2:13" x14ac:dyDescent="0.2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45" t="s">
        <v>346</v>
      </c>
    </row>
    <row r="147" spans="2:13" x14ac:dyDescent="0.2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45" t="s">
        <v>346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137</v>
      </c>
      <c r="C151" s="9"/>
      <c r="F151" s="11">
        <f t="shared" ref="F151:K151" si="2">SUM(F5:F69)</f>
        <v>1950294.6400000001</v>
      </c>
      <c r="G151" s="11">
        <f t="shared" si="2"/>
        <v>2497448.6599999997</v>
      </c>
      <c r="H151" s="11">
        <f t="shared" si="2"/>
        <v>1616361.5099999998</v>
      </c>
      <c r="I151" s="11">
        <f t="shared" si="2"/>
        <v>3450331.24</v>
      </c>
      <c r="J151" s="11">
        <f t="shared" si="2"/>
        <v>2884677.27</v>
      </c>
      <c r="K151" s="11">
        <f t="shared" si="2"/>
        <v>1009098.27</v>
      </c>
      <c r="L151" s="2"/>
    </row>
    <row r="152" spans="2:13" x14ac:dyDescent="0.2">
      <c r="B152" s="14" t="s">
        <v>138</v>
      </c>
      <c r="C152" s="9"/>
      <c r="F152" s="11">
        <f t="shared" ref="F152:K152" si="3">SUM(F71:F118)</f>
        <v>3532730.13</v>
      </c>
      <c r="G152" s="11">
        <f t="shared" si="3"/>
        <v>5092061</v>
      </c>
      <c r="H152" s="11">
        <f t="shared" si="3"/>
        <v>7929911.5499999989</v>
      </c>
      <c r="I152" s="11">
        <f t="shared" si="3"/>
        <v>4543961.8600000003</v>
      </c>
      <c r="J152" s="11">
        <f t="shared" si="3"/>
        <v>5422816.4900000002</v>
      </c>
      <c r="K152" s="11">
        <f t="shared" si="3"/>
        <v>5235483.8499999996</v>
      </c>
      <c r="L152" s="32"/>
    </row>
    <row r="153" spans="2:13" x14ac:dyDescent="0.2">
      <c r="B153" s="14" t="s">
        <v>319</v>
      </c>
      <c r="C153" s="9"/>
      <c r="F153" s="11">
        <f t="shared" ref="F153:K153" si="4">SUM(F119:F145)</f>
        <v>2190985.7499999995</v>
      </c>
      <c r="G153" s="11">
        <f t="shared" si="4"/>
        <v>1708284.4299999997</v>
      </c>
      <c r="H153" s="11">
        <f t="shared" si="4"/>
        <v>1750675.1800000002</v>
      </c>
      <c r="I153" s="11">
        <f t="shared" si="4"/>
        <v>1730302.1600000001</v>
      </c>
      <c r="J153" s="11">
        <f t="shared" si="4"/>
        <v>1788819.3900000001</v>
      </c>
      <c r="K153" s="11">
        <f t="shared" si="4"/>
        <v>1280733.2799999998</v>
      </c>
      <c r="L153" s="46" t="s">
        <v>320</v>
      </c>
    </row>
    <row r="154" spans="2:13" x14ac:dyDescent="0.2">
      <c r="B154" s="14" t="s">
        <v>142</v>
      </c>
      <c r="C154" s="9"/>
      <c r="F154" s="11">
        <f t="shared" ref="F154:K154" si="5">SUM(F5:F145)</f>
        <v>7674010.5199999986</v>
      </c>
      <c r="G154" s="11">
        <f t="shared" si="5"/>
        <v>9297794.0899999999</v>
      </c>
      <c r="H154" s="11">
        <f t="shared" si="5"/>
        <v>11296948.239999998</v>
      </c>
      <c r="I154" s="11">
        <f t="shared" si="5"/>
        <v>9724595.2600000016</v>
      </c>
      <c r="J154" s="11">
        <f t="shared" si="5"/>
        <v>10096313.149999999</v>
      </c>
      <c r="K154" s="11">
        <f t="shared" si="5"/>
        <v>7525315.3999999985</v>
      </c>
      <c r="L154" s="2"/>
    </row>
    <row r="155" spans="2:13" x14ac:dyDescent="0.2">
      <c r="L155" s="2"/>
    </row>
    <row r="156" spans="2:13" x14ac:dyDescent="0.2">
      <c r="B156" s="15" t="s">
        <v>139</v>
      </c>
      <c r="C156" s="3"/>
      <c r="D156" s="3"/>
      <c r="E156" s="3"/>
      <c r="F156" s="3" t="str">
        <f>IF(F151='Total Collections'!C6,"yes","no")</f>
        <v>yes</v>
      </c>
      <c r="G156" s="3" t="str">
        <f>IF(G151='Total Collections'!D6,"yes","no")</f>
        <v>yes</v>
      </c>
      <c r="H156" s="3" t="str">
        <f>IF(H151='Total Collections'!E6,"yes","no")</f>
        <v>yes</v>
      </c>
      <c r="I156" s="3" t="str">
        <f>IF(I151='Total Collections'!F6,"yes","no")</f>
        <v>yes</v>
      </c>
      <c r="J156" s="3" t="str">
        <f>IF(J151='Total Collections'!G6,"yes","no")</f>
        <v>yes</v>
      </c>
      <c r="K156" s="3" t="str">
        <f>IF(K151='Total Collections'!H6,"yes","no")</f>
        <v>yes</v>
      </c>
      <c r="L156" s="2"/>
    </row>
    <row r="157" spans="2:13" x14ac:dyDescent="0.2">
      <c r="B157" s="15" t="s">
        <v>140</v>
      </c>
      <c r="C157" s="3"/>
      <c r="D157" s="3"/>
      <c r="E157" s="3"/>
      <c r="F157" s="3" t="str">
        <f>IF(F152='Total Collections'!C7,"yes","no")</f>
        <v>yes</v>
      </c>
      <c r="G157" s="3" t="str">
        <f>IF(G152='Total Collections'!D7,"yes","no")</f>
        <v>yes</v>
      </c>
      <c r="H157" s="3" t="str">
        <f>IF(H152='Total Collections'!E7,"yes","no")</f>
        <v>yes</v>
      </c>
      <c r="I157" s="3" t="str">
        <f>IF(I152='Total Collections'!F7,"yes","no")</f>
        <v>yes</v>
      </c>
      <c r="J157" s="3" t="str">
        <f>IF(J152='Total Collections'!G7,"yes","no")</f>
        <v>yes</v>
      </c>
      <c r="K157" s="3" t="str">
        <f>IF(K152='Total Collections'!H7,"yes","no")</f>
        <v>yes</v>
      </c>
      <c r="L157" s="2"/>
    </row>
    <row r="158" spans="2:13" x14ac:dyDescent="0.2">
      <c r="B158" s="15" t="s">
        <v>141</v>
      </c>
      <c r="C158" s="3"/>
      <c r="D158" s="3"/>
      <c r="E158" s="3"/>
      <c r="F158" s="3" t="str">
        <f>IF(F153='Total Collections'!C8,"yes","no")</f>
        <v>yes</v>
      </c>
      <c r="G158" s="3" t="str">
        <f>IF(G153='Total Collections'!D8,"yes","no")</f>
        <v>yes</v>
      </c>
      <c r="H158" s="3" t="str">
        <f>IF(H153='Total Collections'!E8,"yes","no")</f>
        <v>yes</v>
      </c>
      <c r="I158" s="3" t="str">
        <f>IF(I153='Total Collections'!F8,"yes","no")</f>
        <v>yes</v>
      </c>
      <c r="J158" s="3" t="str">
        <f>IF(J153='Total Collections'!G8,"yes","no")</f>
        <v>yes</v>
      </c>
      <c r="K158" s="3" t="str">
        <f>IF(K153='Total Collections'!H8,"yes","no")</f>
        <v>yes</v>
      </c>
      <c r="L158" s="46" t="s">
        <v>320</v>
      </c>
    </row>
    <row r="159" spans="2:13" x14ac:dyDescent="0.2">
      <c r="B159" s="15" t="s">
        <v>143</v>
      </c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</row>
    <row r="160" spans="2:13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62"/>
  <sheetViews>
    <sheetView topLeftCell="A125" zoomScale="85" workbookViewId="0">
      <selection activeCell="I47" sqref="I47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145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293</v>
      </c>
      <c r="F3" s="2"/>
      <c r="G3" t="s">
        <v>322</v>
      </c>
      <c r="H3" s="2"/>
    </row>
    <row r="4" spans="1:12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176261.07</v>
      </c>
      <c r="G6" s="1">
        <f>Details2!G302</f>
        <v>87289.58</v>
      </c>
      <c r="H6" s="1">
        <f>Details2!H302</f>
        <v>0</v>
      </c>
      <c r="I6" s="1">
        <f>Details2!I302</f>
        <v>0</v>
      </c>
      <c r="J6" s="1">
        <f>Details2!J302</f>
        <v>234568.14</v>
      </c>
      <c r="K6" s="1">
        <f>Details2!K302</f>
        <v>23641.48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219272.02</v>
      </c>
      <c r="G10" s="1">
        <f>Details2!G306</f>
        <v>155626.97</v>
      </c>
      <c r="H10" s="1">
        <f>Details2!H306</f>
        <v>512601.68</v>
      </c>
      <c r="I10" s="1">
        <f>Details2!I306</f>
        <v>303297.64</v>
      </c>
      <c r="J10" s="1">
        <f>Details2!J306</f>
        <v>267532.03000000003</v>
      </c>
      <c r="K10" s="1">
        <f>Details2!K306</f>
        <v>537100.21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64874.58</v>
      </c>
      <c r="G14" s="1">
        <f>Details2!G310</f>
        <v>37288.79</v>
      </c>
      <c r="H14" s="1">
        <f>Details2!H310</f>
        <v>0</v>
      </c>
      <c r="I14" s="1">
        <f>Details2!I310</f>
        <v>0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106074.4</v>
      </c>
      <c r="G16" s="1">
        <f>Details2!G312</f>
        <v>155859.56</v>
      </c>
      <c r="H16" s="1">
        <f>Details2!H312</f>
        <v>208941.22</v>
      </c>
      <c r="I16" s="1">
        <f>Details2!I312</f>
        <v>0</v>
      </c>
      <c r="J16" s="1">
        <f>Details2!J312</f>
        <v>257143.91</v>
      </c>
      <c r="K16" s="1">
        <f>Details2!K312</f>
        <v>246576.01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 t="str">
        <f>Details2!F314</f>
        <v>NULL</v>
      </c>
      <c r="G18" s="1">
        <f>Details2!G314</f>
        <v>0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9056.92</v>
      </c>
      <c r="G22" s="1">
        <f>Details2!G318</f>
        <v>19461.580000000002</v>
      </c>
      <c r="H22" s="1">
        <f>Details2!H318</f>
        <v>0</v>
      </c>
      <c r="I22" s="1">
        <f>Details2!I318</f>
        <v>0</v>
      </c>
      <c r="J22" s="1">
        <f>Details2!J318</f>
        <v>25326.43</v>
      </c>
      <c r="K22" s="1">
        <f>Details2!K318</f>
        <v>0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>
        <f>Details2!F319</f>
        <v>0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0</v>
      </c>
      <c r="G26" s="1">
        <f>Details2!G322</f>
        <v>67929.83</v>
      </c>
      <c r="H26" s="1">
        <f>Details2!H322</f>
        <v>45917.57</v>
      </c>
      <c r="I26" s="1">
        <f>Details2!I322</f>
        <v>26734.48</v>
      </c>
      <c r="J26" s="1">
        <f>Details2!J322</f>
        <v>147673.20000000001</v>
      </c>
      <c r="K26" s="1">
        <f>Details2!K322</f>
        <v>0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20718.96</v>
      </c>
      <c r="G27" s="1">
        <f>Details2!G323</f>
        <v>213835.35</v>
      </c>
      <c r="H27" s="1">
        <f>Details2!H323</f>
        <v>111160.45</v>
      </c>
      <c r="I27" s="1">
        <f>Details2!I323</f>
        <v>80774.850000000006</v>
      </c>
      <c r="J27" s="1">
        <f>Details2!J323</f>
        <v>217613.55</v>
      </c>
      <c r="K27" s="1">
        <f>Details2!K323</f>
        <v>172230.45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>
        <f>Details2!F327</f>
        <v>0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140389.03</v>
      </c>
      <c r="G32" s="1">
        <f>Details2!G328</f>
        <v>154773.78</v>
      </c>
      <c r="H32" s="1">
        <f>Details2!H328</f>
        <v>147779.84</v>
      </c>
      <c r="I32" s="1">
        <f>Details2!I328</f>
        <v>0</v>
      </c>
      <c r="J32" s="1">
        <f>Details2!J328</f>
        <v>262134.15</v>
      </c>
      <c r="K32" s="1">
        <f>Details2!K328</f>
        <v>247803.39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514739.63</v>
      </c>
      <c r="G39" s="1">
        <f>Details2!G335</f>
        <v>1297438.8500000001</v>
      </c>
      <c r="H39" s="1">
        <f>Details2!H335</f>
        <v>885840.57</v>
      </c>
      <c r="I39" s="1">
        <f>Details2!I335</f>
        <v>0</v>
      </c>
      <c r="J39" s="1">
        <f>Details2!J335</f>
        <v>295638.15000000002</v>
      </c>
      <c r="K39" s="1">
        <f>Details2!K335</f>
        <v>1580120.5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2015783.99</v>
      </c>
      <c r="G47" s="1">
        <f>Details2!G343</f>
        <v>2667449.0299999998</v>
      </c>
      <c r="H47" s="1">
        <f>Details2!H343</f>
        <v>1852038.16</v>
      </c>
      <c r="I47" s="1">
        <f>Details2!I343</f>
        <v>0</v>
      </c>
      <c r="J47" s="1">
        <f>Details2!J343</f>
        <v>1178420.3500000001</v>
      </c>
      <c r="K47" s="1">
        <f>Details2!K343</f>
        <v>0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17268.169999999998</v>
      </c>
      <c r="G49" s="1">
        <f>Details2!G345</f>
        <v>24758.25</v>
      </c>
      <c r="H49" s="1">
        <f>Details2!H345</f>
        <v>26548.38</v>
      </c>
      <c r="I49" s="1">
        <f>Details2!I345</f>
        <v>0</v>
      </c>
      <c r="J49" s="1">
        <f>Details2!J345</f>
        <v>63074.93</v>
      </c>
      <c r="K49" s="1">
        <f>Details2!K345</f>
        <v>4231.95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113479.17</v>
      </c>
      <c r="G74" s="1">
        <f>Details2!G370</f>
        <v>167719.82999999999</v>
      </c>
      <c r="H74" s="1">
        <f>Details2!H370</f>
        <v>0</v>
      </c>
      <c r="I74" s="1">
        <f>Details2!I370</f>
        <v>16690.61</v>
      </c>
      <c r="J74" s="1">
        <f>Details2!J370</f>
        <v>81738.02</v>
      </c>
      <c r="K74" s="1">
        <f>Details2!K370</f>
        <v>95670.96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83312.27</v>
      </c>
      <c r="G76" s="1">
        <f>Details2!G372</f>
        <v>26732.880000000001</v>
      </c>
      <c r="H76" s="1">
        <f>Details2!H372</f>
        <v>19825.669999999998</v>
      </c>
      <c r="I76" s="1">
        <f>Details2!I372</f>
        <v>0</v>
      </c>
      <c r="J76" s="1">
        <f>Details2!J372</f>
        <v>49921.51</v>
      </c>
      <c r="K76" s="1">
        <f>Details2!K372</f>
        <v>113745.60000000001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2316399.75</v>
      </c>
      <c r="G77" s="1">
        <f>Details2!G373</f>
        <v>2795140.35</v>
      </c>
      <c r="H77" s="1">
        <f>Details2!H373</f>
        <v>2031294.39</v>
      </c>
      <c r="I77" s="1">
        <f>Details2!I373</f>
        <v>13996.65</v>
      </c>
      <c r="J77" s="1">
        <f>Details2!J373</f>
        <v>3085963.46</v>
      </c>
      <c r="K77" s="1">
        <f>Details2!K373</f>
        <v>0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551408.98</v>
      </c>
      <c r="G78" s="1">
        <f>Details2!G374</f>
        <v>731690.91</v>
      </c>
      <c r="H78" s="1">
        <f>Details2!H374</f>
        <v>566998.22</v>
      </c>
      <c r="I78" s="1">
        <f>Details2!I374</f>
        <v>0</v>
      </c>
      <c r="J78" s="1">
        <f>Details2!J374</f>
        <v>613930.73</v>
      </c>
      <c r="K78" s="1">
        <f>Details2!K374</f>
        <v>326279.32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78260.94</v>
      </c>
      <c r="G79" s="1">
        <f>Details2!G375</f>
        <v>190028.89</v>
      </c>
      <c r="H79" s="1">
        <f>Details2!H375</f>
        <v>238572.33</v>
      </c>
      <c r="I79" s="1">
        <f>Details2!I375</f>
        <v>0</v>
      </c>
      <c r="J79" s="1">
        <f>Details2!J375</f>
        <v>76677.679999999993</v>
      </c>
      <c r="K79" s="1">
        <f>Details2!K375</f>
        <v>83008.600000000006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17986.57</v>
      </c>
      <c r="G80" s="1">
        <f>Details2!G376</f>
        <v>28158.7</v>
      </c>
      <c r="H80" s="1">
        <f>Details2!H376</f>
        <v>20491.599999999999</v>
      </c>
      <c r="I80" s="1">
        <f>Details2!I376</f>
        <v>14321.93</v>
      </c>
      <c r="J80" s="1">
        <f>Details2!J376</f>
        <v>34404.120000000003</v>
      </c>
      <c r="K80" s="1">
        <f>Details2!K376</f>
        <v>23531.13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688133.58</v>
      </c>
      <c r="G81" s="1">
        <f>Details2!G377</f>
        <v>1898006.93</v>
      </c>
      <c r="H81" s="1">
        <f>Details2!H377</f>
        <v>386848.64</v>
      </c>
      <c r="I81" s="1">
        <f>Details2!I377</f>
        <v>0</v>
      </c>
      <c r="J81" s="1">
        <f>Details2!J377</f>
        <v>2582911.2400000002</v>
      </c>
      <c r="K81" s="1">
        <f>Details2!K377</f>
        <v>1633064.57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26452.83</v>
      </c>
      <c r="G82" s="1">
        <f>Details2!G378</f>
        <v>31948.2</v>
      </c>
      <c r="H82" s="1">
        <f>Details2!H378</f>
        <v>13342.4</v>
      </c>
      <c r="I82" s="1">
        <f>Details2!I378</f>
        <v>33236.11</v>
      </c>
      <c r="J82" s="1">
        <f>Details2!J378</f>
        <v>29058.18</v>
      </c>
      <c r="K82" s="1">
        <f>Details2!K378</f>
        <v>44231.49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76338.740000000005</v>
      </c>
      <c r="G84" s="1">
        <f>Details2!G380</f>
        <v>112509.02</v>
      </c>
      <c r="H84" s="1">
        <f>Details2!H380</f>
        <v>144494.12</v>
      </c>
      <c r="I84" s="1">
        <f>Details2!I380</f>
        <v>0</v>
      </c>
      <c r="J84" s="1">
        <f>Details2!J380</f>
        <v>46533.22</v>
      </c>
      <c r="K84" s="1">
        <f>Details2!K380</f>
        <v>28685.02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20983.37</v>
      </c>
      <c r="G85" s="1">
        <f>Details2!G381</f>
        <v>0</v>
      </c>
      <c r="H85" s="1">
        <f>Details2!H381</f>
        <v>0</v>
      </c>
      <c r="I85" s="1">
        <f>Details2!I381</f>
        <v>0</v>
      </c>
      <c r="J85" s="1">
        <f>Details2!J381</f>
        <v>36608.44</v>
      </c>
      <c r="K85" s="1">
        <f>Details2!K381</f>
        <v>0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8717.94</v>
      </c>
      <c r="G86" s="1">
        <f>Details2!G382</f>
        <v>6929.07</v>
      </c>
      <c r="H86" s="1">
        <f>Details2!H382</f>
        <v>5839.34</v>
      </c>
      <c r="I86" s="1">
        <f>Details2!I382</f>
        <v>0</v>
      </c>
      <c r="J86" s="1">
        <f>Details2!J382</f>
        <v>11901.63</v>
      </c>
      <c r="K86" s="1">
        <f>Details2!K382</f>
        <v>0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77661.75</v>
      </c>
      <c r="G88" s="1">
        <f>Details2!G384</f>
        <v>48673.919999999998</v>
      </c>
      <c r="H88" s="1">
        <f>Details2!H384</f>
        <v>40932.19</v>
      </c>
      <c r="I88" s="1">
        <f>Details2!I384</f>
        <v>0</v>
      </c>
      <c r="J88" s="1">
        <f>Details2!J384</f>
        <v>21069.07</v>
      </c>
      <c r="K88" s="1">
        <f>Details2!K384</f>
        <v>24806.1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18166.95</v>
      </c>
      <c r="G90" s="1">
        <f>Details2!G386</f>
        <v>27458.29</v>
      </c>
      <c r="H90" s="1">
        <f>Details2!H386</f>
        <v>0</v>
      </c>
      <c r="I90" s="1">
        <f>Details2!I386</f>
        <v>0</v>
      </c>
      <c r="J90" s="1">
        <f>Details2!J386</f>
        <v>22028.92</v>
      </c>
      <c r="K90" s="1">
        <f>Details2!K386</f>
        <v>0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427452.88</v>
      </c>
      <c r="G91" s="1">
        <f>Details2!G387</f>
        <v>317793.62</v>
      </c>
      <c r="H91" s="1">
        <f>Details2!H387</f>
        <v>385557.73</v>
      </c>
      <c r="I91" s="1">
        <f>Details2!I387</f>
        <v>0</v>
      </c>
      <c r="J91" s="1">
        <f>Details2!J387</f>
        <v>677146.55</v>
      </c>
      <c r="K91" s="1">
        <f>Details2!K387</f>
        <v>554621.63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30205.63</v>
      </c>
      <c r="G92" s="1">
        <f>Details2!G388</f>
        <v>27208.09</v>
      </c>
      <c r="H92" s="1">
        <f>Details2!H388</f>
        <v>9380.69</v>
      </c>
      <c r="I92" s="1">
        <f>Details2!I388</f>
        <v>0</v>
      </c>
      <c r="J92" s="1">
        <f>Details2!J388</f>
        <v>35216.26</v>
      </c>
      <c r="K92" s="1">
        <f>Details2!K388</f>
        <v>17403.099999999999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0</v>
      </c>
      <c r="G93" s="1">
        <f>Details2!G389</f>
        <v>0</v>
      </c>
      <c r="H93" s="1">
        <f>Details2!H389</f>
        <v>16855.72</v>
      </c>
      <c r="I93" s="1">
        <f>Details2!I389</f>
        <v>0</v>
      </c>
      <c r="J93" s="1">
        <f>Details2!J389</f>
        <v>6986.65</v>
      </c>
      <c r="K93" s="1">
        <f>Details2!K389</f>
        <v>23053.78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17608.689999999999</v>
      </c>
      <c r="G94" s="1">
        <f>Details2!G390</f>
        <v>688789.62</v>
      </c>
      <c r="H94" s="1">
        <f>Details2!H390</f>
        <v>731608.91</v>
      </c>
      <c r="I94" s="1">
        <f>Details2!I390</f>
        <v>0</v>
      </c>
      <c r="J94" s="1">
        <f>Details2!J390</f>
        <v>306108.31</v>
      </c>
      <c r="K94" s="1">
        <f>Details2!K390</f>
        <v>353016.69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Ft. Sam Houston (Brooke Army Medical Center)</v>
      </c>
      <c r="E95" t="str">
        <f>Details2!E391</f>
        <v>H</v>
      </c>
      <c r="F95" s="1">
        <f>Details2!F391</f>
        <v>0</v>
      </c>
      <c r="G95" s="1">
        <f>Details2!G391</f>
        <v>1671051.34</v>
      </c>
      <c r="H95" s="1">
        <f>Details2!H391</f>
        <v>1094166.07</v>
      </c>
      <c r="I95" s="1">
        <f>Details2!I391</f>
        <v>0</v>
      </c>
      <c r="J95" s="1">
        <f>Details2!J391</f>
        <v>1735253.48</v>
      </c>
      <c r="K95" s="1">
        <f>Details2!K391</f>
        <v>3031294.42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162806.01</v>
      </c>
      <c r="G96" s="1">
        <f>Details2!G392</f>
        <v>149103.12</v>
      </c>
      <c r="H96" s="1">
        <f>Details2!H392</f>
        <v>120201.17</v>
      </c>
      <c r="I96" s="1" t="str">
        <f>Details2!I392</f>
        <v>NULL</v>
      </c>
      <c r="J96" s="1">
        <f>Details2!J392</f>
        <v>57091.08</v>
      </c>
      <c r="K96" s="1">
        <f>Details2!K392</f>
        <v>60134.57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>
        <f>Details2!G393</f>
        <v>0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43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0123</v>
      </c>
      <c r="D99" t="str">
        <f>Details2!D395</f>
        <v>Ft. Belvoir (FT. Belvoir Community Hospital)</v>
      </c>
      <c r="E99" t="str">
        <f>Details2!E395</f>
        <v>H</v>
      </c>
      <c r="F99" s="1">
        <f>Details2!F395</f>
        <v>124922.09</v>
      </c>
      <c r="G99" s="1">
        <f>Details2!G395</f>
        <v>249107.32</v>
      </c>
      <c r="H99" s="1">
        <f>Details2!H395</f>
        <v>0</v>
      </c>
      <c r="I99" s="1">
        <f>Details2!I395</f>
        <v>0</v>
      </c>
      <c r="J99" s="1">
        <f>Details2!J395</f>
        <v>96898.5</v>
      </c>
      <c r="K99" s="1">
        <f>Details2!K395</f>
        <v>0</v>
      </c>
    </row>
    <row r="100" spans="2:12" x14ac:dyDescent="0.2">
      <c r="B100" t="str">
        <f>Details2!B396</f>
        <v>Army</v>
      </c>
      <c r="C100" t="str">
        <f>Details2!C396</f>
        <v>0125</v>
      </c>
      <c r="D100" t="str">
        <f>Details2!D396</f>
        <v>Ft. Lewis (Madigan Army Medical Center)</v>
      </c>
      <c r="E100" t="str">
        <f>Details2!E396</f>
        <v>H</v>
      </c>
      <c r="F100" s="1">
        <f>Details2!F396</f>
        <v>1616889.75</v>
      </c>
      <c r="G100" s="1">
        <f>Details2!G396</f>
        <v>1883126.07</v>
      </c>
      <c r="H100" s="1">
        <f>Details2!H396</f>
        <v>1795732.6</v>
      </c>
      <c r="I100" s="1">
        <f>Details2!I396</f>
        <v>0</v>
      </c>
      <c r="J100" s="1">
        <f>Details2!J396</f>
        <v>1751803.44</v>
      </c>
      <c r="K100" s="1">
        <f>Details2!K396</f>
        <v>1379601.81</v>
      </c>
    </row>
    <row r="101" spans="2:12" x14ac:dyDescent="0.2">
      <c r="B101" t="str">
        <f>Details2!B397</f>
        <v>Army</v>
      </c>
      <c r="C101" t="str">
        <f>Details2!C397</f>
        <v>0131</v>
      </c>
      <c r="D101" t="str">
        <f>Details2!D397</f>
        <v>Ft. Irwin (Weed Army Community Hospital)</v>
      </c>
      <c r="E101" t="str">
        <f>Details2!E397</f>
        <v>H</v>
      </c>
      <c r="F101" s="1">
        <f>Details2!F397</f>
        <v>4941.2299999999996</v>
      </c>
      <c r="G101" s="1">
        <f>Details2!G397</f>
        <v>0</v>
      </c>
      <c r="H101" s="1">
        <f>Details2!H397</f>
        <v>0</v>
      </c>
      <c r="I101" s="1">
        <f>Details2!I397</f>
        <v>0</v>
      </c>
      <c r="J101" s="1">
        <f>Details2!J397</f>
        <v>0</v>
      </c>
      <c r="K101" s="1">
        <f>Details2!K397</f>
        <v>0</v>
      </c>
    </row>
    <row r="102" spans="2:12" x14ac:dyDescent="0.2">
      <c r="B102" t="str">
        <f>Details2!B398</f>
        <v>Army</v>
      </c>
      <c r="C102" t="str">
        <f>Details2!C398</f>
        <v>0206</v>
      </c>
      <c r="D102" t="str">
        <f>Details2!D398</f>
        <v>Yuma Proving Grounds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0256</v>
      </c>
      <c r="D103" t="str">
        <f>Details2!D399</f>
        <v>Pentagon Army Health Clinic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0273</v>
      </c>
      <c r="D104" t="str">
        <f>Details2!D400</f>
        <v>Ft. McPherson (Lawrence Joel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0308</v>
      </c>
      <c r="D105" t="str">
        <f>Details2!D401</f>
        <v>Aberdeen Proving Grounds (Kirk Army Health Clinic)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0309</v>
      </c>
      <c r="D106" t="str">
        <f>Details2!D402</f>
        <v>Ft. Detrick US Army Health Clinic</v>
      </c>
      <c r="E106" t="str">
        <f>Details2!E402</f>
        <v>I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0330</v>
      </c>
      <c r="D107" t="str">
        <f>Details2!D403</f>
        <v>Ft. Drum (Guthrie Army Health Clinic)</v>
      </c>
      <c r="E107" t="str">
        <f>Details2!E403</f>
        <v>C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0350</v>
      </c>
      <c r="D108" t="str">
        <f>Details2!D404</f>
        <v>Ft. Indiantown Gap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0351</v>
      </c>
      <c r="D109" t="str">
        <f>Details2!D405</f>
        <v>Letterkenny US Army Health Clinic</v>
      </c>
      <c r="E109" t="str">
        <f>Details2!E405</f>
        <v>I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0352</v>
      </c>
      <c r="D110" t="str">
        <f>Details2!D406</f>
        <v>Carlisle (Dunham Army Health Clinic)</v>
      </c>
      <c r="E110" t="str">
        <f>Details2!E406</f>
        <v>C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0353</v>
      </c>
      <c r="D111" t="str">
        <f>Details2!D407</f>
        <v>Tobyhanna US Army Health Clinic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0371</v>
      </c>
      <c r="D112" t="str">
        <f>Details2!D408</f>
        <v>Dugway Proving Ground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0441</v>
      </c>
      <c r="D113" t="str">
        <f>Details2!D409</f>
        <v>New Cumberland US Army Health Clinic</v>
      </c>
      <c r="E113" t="str">
        <f>Details2!E409</f>
        <v>I</v>
      </c>
      <c r="F113" s="1" t="str">
        <f>Details2!F409</f>
        <v>NULL</v>
      </c>
      <c r="G113" s="1" t="str">
        <f>Details2!G409</f>
        <v>NULL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0606</v>
      </c>
      <c r="D114" t="str">
        <f>Details2!D410</f>
        <v>Heidelberg MEDDAC</v>
      </c>
      <c r="E114" t="str">
        <f>Details2!E410</f>
        <v>C</v>
      </c>
      <c r="F114" s="1">
        <f>Details2!F410</f>
        <v>19133.45</v>
      </c>
      <c r="G114" s="1">
        <f>Details2!G410</f>
        <v>38141.89</v>
      </c>
      <c r="H114" s="1">
        <f>Details2!H410</f>
        <v>0</v>
      </c>
      <c r="I114" s="1">
        <f>Details2!I410</f>
        <v>0</v>
      </c>
      <c r="J114" s="1" t="str">
        <f>Details2!J410</f>
        <v>NULL</v>
      </c>
      <c r="K114" s="1" t="str">
        <f>Details2!K410</f>
        <v>NULL</v>
      </c>
    </row>
    <row r="115" spans="2:11" x14ac:dyDescent="0.2">
      <c r="B115" t="str">
        <f>Details2!B411</f>
        <v>Army</v>
      </c>
      <c r="C115" t="str">
        <f>Details2!C411</f>
        <v>0607</v>
      </c>
      <c r="D115" t="str">
        <f>Details2!D411</f>
        <v>Landstuhl Regional Medical Center</v>
      </c>
      <c r="E115" t="str">
        <f>Details2!E411</f>
        <v>H</v>
      </c>
      <c r="F115" s="1">
        <f>Details2!F411</f>
        <v>188772.19</v>
      </c>
      <c r="G115" s="1">
        <f>Details2!G411</f>
        <v>312143.59000000003</v>
      </c>
      <c r="H115" s="1">
        <f>Details2!H411</f>
        <v>243086.78</v>
      </c>
      <c r="I115" s="1">
        <f>Details2!I411</f>
        <v>104909.11</v>
      </c>
      <c r="J115" s="1">
        <f>Details2!J411</f>
        <v>389557.32</v>
      </c>
      <c r="K115" s="1">
        <f>Details2!K411</f>
        <v>228532.07</v>
      </c>
    </row>
    <row r="116" spans="2:11" x14ac:dyDescent="0.2">
      <c r="B116" t="str">
        <f>Details2!B412</f>
        <v>Army</v>
      </c>
      <c r="C116" t="str">
        <f>Details2!C412</f>
        <v>0609</v>
      </c>
      <c r="D116" t="str">
        <f>Details2!D412</f>
        <v>Bavaria MEDDAC</v>
      </c>
      <c r="E116" t="str">
        <f>Details2!E412</f>
        <v>C</v>
      </c>
      <c r="F116" s="1">
        <f>Details2!F412</f>
        <v>0</v>
      </c>
      <c r="G116" s="1">
        <f>Details2!G412</f>
        <v>0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0610</v>
      </c>
      <c r="D117" t="str">
        <f>Details2!D413</f>
        <v>BG CRAWFORD SAMS AHC-CAMP ZAMA</v>
      </c>
      <c r="E117" t="str">
        <f>Details2!E413</f>
        <v>I</v>
      </c>
      <c r="F117" s="1" t="str">
        <f>Details2!F413</f>
        <v>NULL</v>
      </c>
      <c r="G117" s="1" t="str">
        <f>Details2!G413</f>
        <v>NULL</v>
      </c>
      <c r="H117" s="1" t="str">
        <f>Details2!H413</f>
        <v>NULL</v>
      </c>
      <c r="I117" s="1" t="str">
        <f>Details2!I413</f>
        <v>NULL</v>
      </c>
      <c r="J117" s="1" t="str">
        <f>Details2!J413</f>
        <v>NULL</v>
      </c>
      <c r="K117" s="1" t="str">
        <f>Details2!K413</f>
        <v>NULL</v>
      </c>
    </row>
    <row r="118" spans="2:11" x14ac:dyDescent="0.2">
      <c r="B118" t="str">
        <f>Details2!B414</f>
        <v>Army</v>
      </c>
      <c r="C118" t="str">
        <f>Details2!C414</f>
        <v>0612</v>
      </c>
      <c r="D118" t="str">
        <f>Details2!D414</f>
        <v>Brian Allgood ACH - Seoul</v>
      </c>
      <c r="E118" t="str">
        <f>Details2!E414</f>
        <v>H</v>
      </c>
      <c r="F118" s="1">
        <f>Details2!F414</f>
        <v>17513.439999999999</v>
      </c>
      <c r="G118" s="1">
        <f>Details2!G414</f>
        <v>59224.07</v>
      </c>
      <c r="H118" s="1">
        <f>Details2!H414</f>
        <v>0</v>
      </c>
      <c r="I118" s="1">
        <f>Details2!I414</f>
        <v>21745.51</v>
      </c>
      <c r="J118" s="1">
        <f>Details2!J414</f>
        <v>28265.78</v>
      </c>
      <c r="K118" s="1">
        <f>Details2!K414</f>
        <v>70005.95</v>
      </c>
    </row>
    <row r="119" spans="2:11" x14ac:dyDescent="0.2">
      <c r="B119" t="str">
        <f>Details2!B415</f>
        <v>Navy</v>
      </c>
      <c r="C119" t="str">
        <f>Details2!C415</f>
        <v>0024</v>
      </c>
      <c r="D119" t="str">
        <f>Details2!D415</f>
        <v>NH Camp Pendelton</v>
      </c>
      <c r="E119" t="str">
        <f>Details2!E415</f>
        <v>H</v>
      </c>
      <c r="F119" s="1">
        <f>Details2!F415</f>
        <v>30473.87</v>
      </c>
      <c r="G119" s="1">
        <f>Details2!G415</f>
        <v>8200.34</v>
      </c>
      <c r="H119" s="1">
        <f>Details2!H415</f>
        <v>0</v>
      </c>
      <c r="I119" s="1">
        <f>Details2!I415</f>
        <v>12908.64</v>
      </c>
      <c r="J119" s="1">
        <f>Details2!J415</f>
        <v>0</v>
      </c>
      <c r="K119" s="1">
        <f>Details2!K415</f>
        <v>61184.31</v>
      </c>
    </row>
    <row r="120" spans="2:11" x14ac:dyDescent="0.2">
      <c r="B120" t="str">
        <f>Details2!B416</f>
        <v>Navy</v>
      </c>
      <c r="C120" t="str">
        <f>Details2!C416</f>
        <v>0028</v>
      </c>
      <c r="D120" t="str">
        <f>Details2!D416</f>
        <v>NH Lemoore</v>
      </c>
      <c r="E120" t="str">
        <f>Details2!E416</f>
        <v>H</v>
      </c>
      <c r="F120" s="1">
        <f>Details2!F416</f>
        <v>18227.77</v>
      </c>
      <c r="G120" s="1">
        <f>Details2!G416</f>
        <v>14490.45</v>
      </c>
      <c r="H120" s="1">
        <f>Details2!H416</f>
        <v>0</v>
      </c>
      <c r="I120" s="1">
        <f>Details2!I416</f>
        <v>0</v>
      </c>
      <c r="J120" s="1">
        <f>Details2!J416</f>
        <v>0</v>
      </c>
      <c r="K120" s="1">
        <f>Details2!K416</f>
        <v>0</v>
      </c>
    </row>
    <row r="121" spans="2:11" x14ac:dyDescent="0.2">
      <c r="B121" t="str">
        <f>Details2!B417</f>
        <v>Navy</v>
      </c>
      <c r="C121" t="str">
        <f>Details2!C417</f>
        <v>0029</v>
      </c>
      <c r="D121" t="str">
        <f>Details2!D417</f>
        <v>NMC San Diego</v>
      </c>
      <c r="E121" t="str">
        <f>Details2!E417</f>
        <v>H</v>
      </c>
      <c r="F121" s="1">
        <f>Details2!F417</f>
        <v>477544.7</v>
      </c>
      <c r="G121" s="1">
        <f>Details2!G417</f>
        <v>518500.83</v>
      </c>
      <c r="H121" s="1">
        <f>Details2!H417</f>
        <v>429227.35</v>
      </c>
      <c r="I121" s="1">
        <f>Details2!I417</f>
        <v>53812.08</v>
      </c>
      <c r="J121" s="1">
        <f>Details2!J417</f>
        <v>1059068.48</v>
      </c>
      <c r="K121" s="1">
        <f>Details2!K417</f>
        <v>578063.04</v>
      </c>
    </row>
    <row r="122" spans="2:11" x14ac:dyDescent="0.2">
      <c r="B122" t="str">
        <f>Details2!B418</f>
        <v>Navy</v>
      </c>
      <c r="C122" t="str">
        <f>Details2!C418</f>
        <v>0030</v>
      </c>
      <c r="D122" t="str">
        <f>Details2!D418</f>
        <v>NH 29 Palms</v>
      </c>
      <c r="E122" t="str">
        <f>Details2!E418</f>
        <v>H</v>
      </c>
      <c r="F122" s="1">
        <f>Details2!F418</f>
        <v>10608.58</v>
      </c>
      <c r="G122" s="1">
        <f>Details2!G418</f>
        <v>4367.75</v>
      </c>
      <c r="H122" s="1">
        <f>Details2!H418</f>
        <v>20918.55</v>
      </c>
      <c r="I122" s="1">
        <f>Details2!I418</f>
        <v>21427.16</v>
      </c>
      <c r="J122" s="1">
        <f>Details2!J418</f>
        <v>0</v>
      </c>
      <c r="K122" s="1">
        <f>Details2!K418</f>
        <v>17143.650000000001</v>
      </c>
    </row>
    <row r="123" spans="2:11" x14ac:dyDescent="0.2">
      <c r="B123" t="str">
        <f>Details2!B419</f>
        <v>Navy</v>
      </c>
      <c r="C123" t="str">
        <f>Details2!C419</f>
        <v>0035</v>
      </c>
      <c r="D123" t="str">
        <f>Details2!D419</f>
        <v>NBHC Groton</v>
      </c>
      <c r="E123" t="str">
        <f>Details2!E419</f>
        <v>C</v>
      </c>
      <c r="F123" s="1" t="str">
        <f>Details2!F419</f>
        <v>NULL</v>
      </c>
      <c r="G123" s="1" t="str">
        <f>Details2!G419</f>
        <v>NULL</v>
      </c>
      <c r="H123" s="1" t="str">
        <f>Details2!H419</f>
        <v>NULL</v>
      </c>
      <c r="I123" s="1" t="str">
        <f>Details2!I419</f>
        <v>NULL</v>
      </c>
      <c r="J123" s="1" t="str">
        <f>Details2!J419</f>
        <v>NULL</v>
      </c>
      <c r="K123" s="1" t="str">
        <f>Details2!K419</f>
        <v>NULL</v>
      </c>
    </row>
    <row r="124" spans="2:11" x14ac:dyDescent="0.2">
      <c r="B124" t="str">
        <f>Details2!B420</f>
        <v>Navy</v>
      </c>
      <c r="C124" t="str">
        <f>Details2!C420</f>
        <v>0038</v>
      </c>
      <c r="D124" t="str">
        <f>Details2!D420</f>
        <v>NH Pensacola</v>
      </c>
      <c r="E124" t="str">
        <f>Details2!E420</f>
        <v>H</v>
      </c>
      <c r="F124" s="1">
        <f>Details2!F420</f>
        <v>181290.38</v>
      </c>
      <c r="G124" s="1">
        <f>Details2!G420</f>
        <v>75802.570000000007</v>
      </c>
      <c r="H124" s="1">
        <f>Details2!H420</f>
        <v>125597.34</v>
      </c>
      <c r="I124" s="1">
        <f>Details2!I420</f>
        <v>130240.42</v>
      </c>
      <c r="J124" s="1">
        <f>Details2!J420</f>
        <v>75159.44</v>
      </c>
      <c r="K124" s="1">
        <f>Details2!K420</f>
        <v>125358.03</v>
      </c>
    </row>
    <row r="125" spans="2:11" x14ac:dyDescent="0.2">
      <c r="B125" t="str">
        <f>Details2!B421</f>
        <v>Navy</v>
      </c>
      <c r="C125" t="str">
        <f>Details2!C421</f>
        <v>0039</v>
      </c>
      <c r="D125" t="str">
        <f>Details2!D421</f>
        <v>NH Jacksonville</v>
      </c>
      <c r="E125" t="str">
        <f>Details2!E421</f>
        <v>H</v>
      </c>
      <c r="F125" s="1">
        <f>Details2!F421</f>
        <v>138718.21</v>
      </c>
      <c r="G125" s="1">
        <f>Details2!G421</f>
        <v>242994.48</v>
      </c>
      <c r="H125" s="1">
        <f>Details2!H421</f>
        <v>178832.24</v>
      </c>
      <c r="I125" s="1">
        <f>Details2!I421</f>
        <v>189899.34</v>
      </c>
      <c r="J125" s="1">
        <f>Details2!J421</f>
        <v>241003.39</v>
      </c>
      <c r="K125" s="1">
        <f>Details2!K421</f>
        <v>128580.22</v>
      </c>
    </row>
    <row r="126" spans="2:11" x14ac:dyDescent="0.2">
      <c r="B126" t="str">
        <f>Details2!B422</f>
        <v>Navy</v>
      </c>
      <c r="C126" t="str">
        <f>Details2!C422</f>
        <v>0056</v>
      </c>
      <c r="D126" t="str">
        <f>Details2!D422</f>
        <v>NHC Great Lakes</v>
      </c>
      <c r="E126" t="str">
        <f>Details2!E422</f>
        <v>C</v>
      </c>
      <c r="F126" s="1">
        <f>Details2!F422</f>
        <v>0</v>
      </c>
      <c r="G126" s="1" t="str">
        <f>Details2!G422</f>
        <v>NULL</v>
      </c>
      <c r="H126" s="1">
        <f>Details2!H422</f>
        <v>0</v>
      </c>
      <c r="I126" s="1">
        <f>Details2!I422</f>
        <v>0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0067</v>
      </c>
      <c r="D127" t="str">
        <f>Details2!D423</f>
        <v>Walter Reed National Military Medical Center</v>
      </c>
      <c r="E127" t="str">
        <f>Details2!E423</f>
        <v>H</v>
      </c>
      <c r="F127" s="1">
        <f>Details2!F423</f>
        <v>1705303.05</v>
      </c>
      <c r="G127" s="1">
        <f>Details2!G423</f>
        <v>1900244.58</v>
      </c>
      <c r="H127" s="1">
        <f>Details2!H423</f>
        <v>644870.05000000005</v>
      </c>
      <c r="I127" s="1">
        <f>Details2!I423</f>
        <v>0</v>
      </c>
      <c r="J127" s="1">
        <f>Details2!J423</f>
        <v>1205902.98</v>
      </c>
      <c r="K127" s="1">
        <f>Details2!K423</f>
        <v>1851676.25</v>
      </c>
    </row>
    <row r="128" spans="2:11" x14ac:dyDescent="0.2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142748.01999999999</v>
      </c>
      <c r="G129" s="1">
        <f>Details2!G425</f>
        <v>129519.18</v>
      </c>
      <c r="H129" s="1">
        <f>Details2!H425</f>
        <v>53043.63</v>
      </c>
      <c r="I129" s="1">
        <f>Details2!I425</f>
        <v>92568.35</v>
      </c>
      <c r="J129" s="1">
        <f>Details2!J425</f>
        <v>80465.919999999998</v>
      </c>
      <c r="K129" s="1">
        <f>Details2!K425</f>
        <v>40952.31</v>
      </c>
    </row>
    <row r="130" spans="2:12" x14ac:dyDescent="0.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0</v>
      </c>
      <c r="G130" s="1">
        <f>Details2!G426</f>
        <v>0</v>
      </c>
      <c r="H130" s="1">
        <f>Details2!H426</f>
        <v>0</v>
      </c>
      <c r="I130" s="1">
        <f>Details2!I426</f>
        <v>0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0100</v>
      </c>
      <c r="D131" t="str">
        <f>Details2!D427</f>
        <v>NBHC Newport</v>
      </c>
      <c r="E131" t="str">
        <f>Details2!E427</f>
        <v>C</v>
      </c>
      <c r="F131" s="1">
        <f>Details2!F427</f>
        <v>0</v>
      </c>
      <c r="G131" s="1">
        <f>Details2!G427</f>
        <v>0</v>
      </c>
      <c r="H131" s="1" t="str">
        <f>Details2!H427</f>
        <v>NULL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45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45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23056.400000000001</v>
      </c>
      <c r="G133" s="1">
        <f>Details2!G429</f>
        <v>17517.95</v>
      </c>
      <c r="H133" s="1">
        <f>Details2!H429</f>
        <v>0</v>
      </c>
      <c r="I133" s="1">
        <f>Details2!I429</f>
        <v>0</v>
      </c>
      <c r="J133" s="1">
        <f>Details2!J429</f>
        <v>0</v>
      </c>
      <c r="K133" s="1">
        <f>Details2!K429</f>
        <v>5771.2</v>
      </c>
    </row>
    <row r="134" spans="2:12" x14ac:dyDescent="0.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 x14ac:dyDescent="0.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 x14ac:dyDescent="0.2">
      <c r="B136" t="str">
        <f>Details2!B432</f>
        <v>Navy</v>
      </c>
      <c r="C136" t="str">
        <f>Details2!C432</f>
        <v>0124</v>
      </c>
      <c r="D136" t="str">
        <f>Details2!D432</f>
        <v>NMC Portsmouth (VA)</v>
      </c>
      <c r="E136" t="str">
        <f>Details2!E432</f>
        <v>H</v>
      </c>
      <c r="F136" s="1">
        <f>Details2!F432</f>
        <v>771750.98</v>
      </c>
      <c r="G136" s="1">
        <f>Details2!G432</f>
        <v>832565.04</v>
      </c>
      <c r="H136" s="1">
        <f>Details2!H432</f>
        <v>498908.74</v>
      </c>
      <c r="I136" s="1">
        <f>Details2!I432</f>
        <v>853883.35</v>
      </c>
      <c r="J136" s="1">
        <f>Details2!J432</f>
        <v>665211.47</v>
      </c>
      <c r="K136" s="1">
        <f>Details2!K432</f>
        <v>753784.8</v>
      </c>
    </row>
    <row r="137" spans="2:12" x14ac:dyDescent="0.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72196.850000000006</v>
      </c>
      <c r="G137" s="1">
        <f>Details2!G433</f>
        <v>107223.51</v>
      </c>
      <c r="H137" s="1">
        <f>Details2!H433</f>
        <v>64511.91</v>
      </c>
      <c r="I137" s="1">
        <f>Details2!I433</f>
        <v>133849.73000000001</v>
      </c>
      <c r="J137" s="1">
        <f>Details2!J433</f>
        <v>64952.75</v>
      </c>
      <c r="K137" s="1">
        <f>Details2!K433</f>
        <v>131466.59</v>
      </c>
    </row>
    <row r="138" spans="2:12" x14ac:dyDescent="0.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12018.91</v>
      </c>
      <c r="G138" s="1">
        <f>Details2!G434</f>
        <v>15848.81</v>
      </c>
      <c r="H138" s="1">
        <f>Details2!H434</f>
        <v>34574.22</v>
      </c>
      <c r="I138" s="1">
        <f>Details2!I434</f>
        <v>0</v>
      </c>
      <c r="J138" s="1">
        <f>Details2!J434</f>
        <v>10537.41</v>
      </c>
      <c r="K138" s="1">
        <f>Details2!K434</f>
        <v>0</v>
      </c>
    </row>
    <row r="139" spans="2:12" x14ac:dyDescent="0.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 x14ac:dyDescent="0.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45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0</v>
      </c>
      <c r="G145" s="1">
        <f>Details2!G441</f>
        <v>0</v>
      </c>
      <c r="H145" s="1">
        <f>Details2!H441</f>
        <v>150779.04</v>
      </c>
      <c r="I145" s="1">
        <f>Details2!I441</f>
        <v>370943.15</v>
      </c>
      <c r="J145" s="1">
        <f>Details2!J441</f>
        <v>179136.44</v>
      </c>
      <c r="K145" s="1">
        <f>Details2!K441</f>
        <v>0</v>
      </c>
    </row>
    <row r="146" spans="2:12" x14ac:dyDescent="0.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45" t="str">
        <f>'IP $ Collections by DMIS'!L146</f>
        <v>not reporting TPC</v>
      </c>
    </row>
    <row r="147" spans="2:12" x14ac:dyDescent="0.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45" t="str">
        <f>'IP $ Collections by DMIS'!L147</f>
        <v>not reporting TPC</v>
      </c>
    </row>
    <row r="148" spans="2:12" x14ac:dyDescent="0.2">
      <c r="F148" s="1"/>
      <c r="G148" s="1"/>
      <c r="H148" s="1"/>
      <c r="I148" s="1"/>
      <c r="J148" s="1"/>
      <c r="K148" s="1"/>
    </row>
    <row r="151" spans="2:12" x14ac:dyDescent="0.2">
      <c r="B151" s="14" t="s">
        <v>137</v>
      </c>
      <c r="C151" s="9"/>
      <c r="F151" s="11">
        <f t="shared" ref="F151:K151" si="0">SUM(F5:F69)</f>
        <v>3284438.7699999996</v>
      </c>
      <c r="G151" s="11">
        <f t="shared" si="0"/>
        <v>4881711.57</v>
      </c>
      <c r="H151" s="11">
        <f t="shared" si="0"/>
        <v>3790827.8699999996</v>
      </c>
      <c r="I151" s="11">
        <f t="shared" si="0"/>
        <v>410806.97</v>
      </c>
      <c r="J151" s="11">
        <f t="shared" si="0"/>
        <v>2949124.8400000003</v>
      </c>
      <c r="K151" s="11">
        <f t="shared" si="0"/>
        <v>2811703.99</v>
      </c>
      <c r="L151" s="2"/>
    </row>
    <row r="152" spans="2:12" x14ac:dyDescent="0.2">
      <c r="B152" s="14" t="s">
        <v>138</v>
      </c>
      <c r="C152" s="9"/>
      <c r="F152" s="11">
        <f t="shared" ref="F152:K152" si="1">SUM(F71:F118)</f>
        <v>6687548.200000002</v>
      </c>
      <c r="G152" s="11">
        <f t="shared" si="1"/>
        <v>11460685.720000001</v>
      </c>
      <c r="H152" s="11">
        <f t="shared" si="1"/>
        <v>7865228.5700000012</v>
      </c>
      <c r="I152" s="11">
        <f t="shared" si="1"/>
        <v>204899.92</v>
      </c>
      <c r="J152" s="11">
        <f t="shared" si="1"/>
        <v>11777073.589999998</v>
      </c>
      <c r="K152" s="11">
        <f t="shared" si="1"/>
        <v>8090686.8100000015</v>
      </c>
      <c r="L152" s="32"/>
    </row>
    <row r="153" spans="2:12" x14ac:dyDescent="0.2">
      <c r="B153" s="14" t="s">
        <v>319</v>
      </c>
      <c r="C153" s="9"/>
      <c r="F153" s="11">
        <f t="shared" ref="F153:K153" si="2">SUM(F119:F145)</f>
        <v>3583937.72</v>
      </c>
      <c r="G153" s="11">
        <f t="shared" si="2"/>
        <v>3867275.49</v>
      </c>
      <c r="H153" s="11">
        <f t="shared" si="2"/>
        <v>2201263.0699999998</v>
      </c>
      <c r="I153" s="11">
        <f t="shared" si="2"/>
        <v>1859532.2199999997</v>
      </c>
      <c r="J153" s="11">
        <f t="shared" si="2"/>
        <v>3581438.28</v>
      </c>
      <c r="K153" s="11">
        <f t="shared" si="2"/>
        <v>3693980.4000000004</v>
      </c>
      <c r="L153" s="46" t="s">
        <v>320</v>
      </c>
    </row>
    <row r="154" spans="2:12" x14ac:dyDescent="0.2">
      <c r="B154" s="14" t="s">
        <v>142</v>
      </c>
      <c r="C154" s="9"/>
      <c r="F154" s="11">
        <f t="shared" ref="F154:K154" si="3">SUM(F5:F145)</f>
        <v>13555924.689999999</v>
      </c>
      <c r="G154" s="11">
        <f t="shared" si="3"/>
        <v>20209672.779999997</v>
      </c>
      <c r="H154" s="11">
        <f t="shared" si="3"/>
        <v>13857319.510000002</v>
      </c>
      <c r="I154" s="11">
        <f t="shared" si="3"/>
        <v>2475239.11</v>
      </c>
      <c r="J154" s="11">
        <f t="shared" si="3"/>
        <v>18307636.710000005</v>
      </c>
      <c r="K154" s="11">
        <f t="shared" si="3"/>
        <v>14596371.199999999</v>
      </c>
      <c r="L154" s="2"/>
    </row>
    <row r="155" spans="2:12" x14ac:dyDescent="0.2">
      <c r="L155" s="2"/>
    </row>
    <row r="156" spans="2:12" x14ac:dyDescent="0.2">
      <c r="B156" s="15" t="s">
        <v>431</v>
      </c>
      <c r="C156" s="3"/>
      <c r="D156" s="3"/>
      <c r="E156" s="3"/>
      <c r="F156" s="3" t="str">
        <f>IF(F151='Total Billings'!C6,"yes","no")</f>
        <v>yes</v>
      </c>
      <c r="G156" s="3" t="str">
        <f>IF(G151='Total Billings'!D6,"yes","no")</f>
        <v>yes</v>
      </c>
      <c r="H156" s="3" t="str">
        <f>IF(H151='Total Billings'!E6,"yes","no")</f>
        <v>yes</v>
      </c>
      <c r="I156" s="3" t="str">
        <f>IF(I151='Total Billings'!F6,"yes","no")</f>
        <v>yes</v>
      </c>
      <c r="J156" s="3" t="str">
        <f>IF(J151='Total Billings'!G6,"yes","no")</f>
        <v>yes</v>
      </c>
      <c r="K156" s="3" t="str">
        <f>IF(K151='Total Billings'!H6,"yes","no")</f>
        <v>yes</v>
      </c>
      <c r="L156" s="2"/>
    </row>
    <row r="157" spans="2:12" x14ac:dyDescent="0.2">
      <c r="B157" s="15" t="s">
        <v>432</v>
      </c>
      <c r="C157" s="3"/>
      <c r="D157" s="3"/>
      <c r="E157" s="3"/>
      <c r="F157" s="3" t="str">
        <f>IF(F152='Total Billings'!C7,"yes","no")</f>
        <v>yes</v>
      </c>
      <c r="G157" s="3" t="str">
        <f>IF(G152='Total Billings'!D7,"yes","no")</f>
        <v>yes</v>
      </c>
      <c r="H157" s="3" t="str">
        <f>IF(H152='Total Billings'!E7,"yes","no")</f>
        <v>yes</v>
      </c>
      <c r="I157" s="3" t="str">
        <f>IF(I152='Total Billings'!F7,"yes","no")</f>
        <v>yes</v>
      </c>
      <c r="J157" s="3" t="str">
        <f>IF(J152='Total Billings'!G7,"yes","no")</f>
        <v>yes</v>
      </c>
      <c r="K157" s="3" t="str">
        <f>IF(K152='Total Billings'!H7,"yes","no")</f>
        <v>yes</v>
      </c>
      <c r="L157" s="2"/>
    </row>
    <row r="158" spans="2:12" x14ac:dyDescent="0.2">
      <c r="B158" s="15" t="s">
        <v>433</v>
      </c>
      <c r="C158" s="3"/>
      <c r="D158" s="3"/>
      <c r="E158" s="3"/>
      <c r="F158" s="3" t="str">
        <f>IF(F153='Total Billings'!C8,"yes","no")</f>
        <v>yes</v>
      </c>
      <c r="G158" s="3" t="str">
        <f>IF(G153='Total Billings'!D8,"yes","no")</f>
        <v>yes</v>
      </c>
      <c r="H158" s="3" t="str">
        <f>IF(H153='Total Billings'!E8,"yes","no")</f>
        <v>yes</v>
      </c>
      <c r="I158" s="3" t="str">
        <f>IF(I153='Total Billings'!F8,"yes","no")</f>
        <v>yes</v>
      </c>
      <c r="J158" s="3" t="str">
        <f>IF(J153='Total Billings'!G8,"yes","no")</f>
        <v>yes</v>
      </c>
      <c r="K158" s="3" t="str">
        <f>IF(K153='Total Billings'!H8,"yes","no")</f>
        <v>yes</v>
      </c>
      <c r="L158" s="46" t="s">
        <v>320</v>
      </c>
    </row>
    <row r="159" spans="2:12" x14ac:dyDescent="0.2">
      <c r="B159" s="15" t="s">
        <v>434</v>
      </c>
      <c r="F159" s="3" t="str">
        <f>IF(F154='Total Billings'!C9,"yes","no")</f>
        <v>yes</v>
      </c>
      <c r="G159" s="3" t="str">
        <f>IF(G154='Total Billings'!D9,"yes","no")</f>
        <v>yes</v>
      </c>
      <c r="H159" s="3" t="str">
        <f>IF(H154='Total Billings'!E9,"yes","no")</f>
        <v>yes</v>
      </c>
      <c r="I159" s="3" t="str">
        <f>IF(I154='Total Billings'!F9,"yes","no")</f>
        <v>yes</v>
      </c>
      <c r="J159" s="3" t="str">
        <f>IF(J154='Total Billings'!G9,"yes","no")</f>
        <v>yes</v>
      </c>
      <c r="K159" s="3" t="str">
        <f>IF(K154='Total Billings'!H9,"yes","no")</f>
        <v>yes</v>
      </c>
    </row>
    <row r="160" spans="2:12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topLeftCell="A127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7.5703125" style="28" customWidth="1"/>
    <col min="7" max="8" width="6.85546875" style="28" customWidth="1"/>
    <col min="9" max="9" width="8" style="28" customWidth="1"/>
    <col min="10" max="10" width="7.85546875" style="28" customWidth="1"/>
    <col min="11" max="11" width="11.85546875" style="28" customWidth="1"/>
    <col min="12" max="13" width="12" customWidth="1"/>
    <col min="14" max="14" width="12" bestFit="1" customWidth="1"/>
  </cols>
  <sheetData>
    <row r="1" spans="1:13" x14ac:dyDescent="0.2">
      <c r="A1" t="s">
        <v>145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293</v>
      </c>
      <c r="G3" s="28" t="s">
        <v>122</v>
      </c>
    </row>
    <row r="4" spans="1:13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28" t="str">
        <f>Details2!F597</f>
        <v>NULL</v>
      </c>
      <c r="G5" s="28" t="str">
        <f>Details2!G597</f>
        <v>NULL</v>
      </c>
      <c r="H5" s="28" t="str">
        <f>Details2!H597</f>
        <v>NULL</v>
      </c>
      <c r="I5" s="28" t="str">
        <f>Details2!I597</f>
        <v>NULL</v>
      </c>
      <c r="J5" s="28" t="str">
        <f>Details2!J597</f>
        <v>NULL</v>
      </c>
      <c r="K5" s="28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28">
        <f>Details2!F598</f>
        <v>1</v>
      </c>
      <c r="G6" s="28">
        <f>Details2!G598</f>
        <v>1</v>
      </c>
      <c r="H6" s="28">
        <f>Details2!H598</f>
        <v>0</v>
      </c>
      <c r="I6" s="28">
        <f>Details2!I598</f>
        <v>0</v>
      </c>
      <c r="J6" s="28">
        <f>Details2!J598</f>
        <v>0</v>
      </c>
      <c r="K6" s="28">
        <f>Details2!K598</f>
        <v>0</v>
      </c>
      <c r="M6" s="53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28" t="str">
        <f>Details2!F599</f>
        <v>NULL</v>
      </c>
      <c r="G7" s="28" t="str">
        <f>Details2!G599</f>
        <v>NULL</v>
      </c>
      <c r="H7" s="28" t="str">
        <f>Details2!H599</f>
        <v>NULL</v>
      </c>
      <c r="I7" s="28" t="str">
        <f>Details2!I599</f>
        <v>NULL</v>
      </c>
      <c r="J7" s="28" t="str">
        <f>Details2!J599</f>
        <v>NULL</v>
      </c>
      <c r="K7" s="28" t="str">
        <f>Details2!K599</f>
        <v>NULL</v>
      </c>
      <c r="M7" s="53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28" t="str">
        <f>Details2!F600</f>
        <v>NULL</v>
      </c>
      <c r="G8" s="28" t="str">
        <f>Details2!G600</f>
        <v>NULL</v>
      </c>
      <c r="H8" s="28" t="str">
        <f>Details2!H600</f>
        <v>NULL</v>
      </c>
      <c r="I8" s="28" t="str">
        <f>Details2!I600</f>
        <v>NULL</v>
      </c>
      <c r="J8" s="28" t="str">
        <f>Details2!J600</f>
        <v>NULL</v>
      </c>
      <c r="K8" s="28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28" t="str">
        <f>Details2!F601</f>
        <v>NULL</v>
      </c>
      <c r="G9" s="28" t="str">
        <f>Details2!G601</f>
        <v>NULL</v>
      </c>
      <c r="H9" s="28" t="str">
        <f>Details2!H601</f>
        <v>NULL</v>
      </c>
      <c r="I9" s="28" t="str">
        <f>Details2!I601</f>
        <v>NULL</v>
      </c>
      <c r="J9" s="28" t="str">
        <f>Details2!J601</f>
        <v>NULL</v>
      </c>
      <c r="K9" s="28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28">
        <f>Details2!F602</f>
        <v>0</v>
      </c>
      <c r="G10" s="28">
        <f>Details2!G602</f>
        <v>0</v>
      </c>
      <c r="H10" s="28">
        <f>Details2!H602</f>
        <v>0</v>
      </c>
      <c r="I10" s="28">
        <f>Details2!I602</f>
        <v>0</v>
      </c>
      <c r="J10" s="28">
        <f>Details2!J602</f>
        <v>0</v>
      </c>
      <c r="K10" s="28">
        <f>Details2!K602</f>
        <v>0</v>
      </c>
      <c r="M10" s="53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28" t="str">
        <f>Details2!F603</f>
        <v>NULL</v>
      </c>
      <c r="G11" s="28" t="str">
        <f>Details2!G603</f>
        <v>NULL</v>
      </c>
      <c r="H11" s="28" t="str">
        <f>Details2!H603</f>
        <v>NULL</v>
      </c>
      <c r="I11" s="28" t="str">
        <f>Details2!I603</f>
        <v>NULL</v>
      </c>
      <c r="J11" s="28" t="str">
        <f>Details2!J603</f>
        <v>NULL</v>
      </c>
      <c r="K11" s="28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28" t="str">
        <f>Details2!F604</f>
        <v>NULL</v>
      </c>
      <c r="G12" s="28" t="str">
        <f>Details2!G604</f>
        <v>NULL</v>
      </c>
      <c r="H12" s="28" t="str">
        <f>Details2!H604</f>
        <v>NULL</v>
      </c>
      <c r="I12" s="28" t="str">
        <f>Details2!I604</f>
        <v>NULL</v>
      </c>
      <c r="J12" s="28" t="str">
        <f>Details2!J604</f>
        <v>NULL</v>
      </c>
      <c r="K12" s="28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28" t="str">
        <f>Details2!F605</f>
        <v>NULL</v>
      </c>
      <c r="G13" s="28" t="str">
        <f>Details2!G605</f>
        <v>NULL</v>
      </c>
      <c r="H13" s="28" t="str">
        <f>Details2!H605</f>
        <v>NULL</v>
      </c>
      <c r="I13" s="28" t="str">
        <f>Details2!I605</f>
        <v>NULL</v>
      </c>
      <c r="J13" s="28" t="str">
        <f>Details2!J605</f>
        <v>NULL</v>
      </c>
      <c r="K13" s="28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28">
        <f>Details2!F606</f>
        <v>0</v>
      </c>
      <c r="G14" s="28">
        <f>Details2!G606</f>
        <v>0</v>
      </c>
      <c r="H14" s="28">
        <f>Details2!H606</f>
        <v>0</v>
      </c>
      <c r="I14" s="28">
        <f>Details2!I606</f>
        <v>0</v>
      </c>
      <c r="J14" s="28" t="str">
        <f>Details2!J606</f>
        <v>NULL</v>
      </c>
      <c r="K14" s="28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28" t="str">
        <f>Details2!F607</f>
        <v>NULL</v>
      </c>
      <c r="G15" s="28" t="str">
        <f>Details2!G607</f>
        <v>NULL</v>
      </c>
      <c r="H15" s="28" t="str">
        <f>Details2!H607</f>
        <v>NULL</v>
      </c>
      <c r="I15" s="28" t="str">
        <f>Details2!I607</f>
        <v>NULL</v>
      </c>
      <c r="J15" s="28" t="str">
        <f>Details2!J607</f>
        <v>NULL</v>
      </c>
      <c r="K15" s="28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28">
        <f>Details2!F608</f>
        <v>2</v>
      </c>
      <c r="G16" s="28">
        <f>Details2!G608</f>
        <v>0</v>
      </c>
      <c r="H16" s="28">
        <f>Details2!H608</f>
        <v>0</v>
      </c>
      <c r="I16" s="28">
        <f>Details2!I608</f>
        <v>0</v>
      </c>
      <c r="J16" s="28">
        <f>Details2!J608</f>
        <v>0</v>
      </c>
      <c r="K16" s="28">
        <f>Details2!K608</f>
        <v>0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28" t="str">
        <f>Details2!F609</f>
        <v>NULL</v>
      </c>
      <c r="G17" s="28" t="str">
        <f>Details2!G609</f>
        <v>NULL</v>
      </c>
      <c r="H17" s="28" t="str">
        <f>Details2!H609</f>
        <v>NULL</v>
      </c>
      <c r="I17" s="28" t="str">
        <f>Details2!I609</f>
        <v>NULL</v>
      </c>
      <c r="J17" s="28" t="str">
        <f>Details2!J609</f>
        <v>NULL</v>
      </c>
      <c r="K17" s="28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28" t="str">
        <f>Details2!F610</f>
        <v>NULL</v>
      </c>
      <c r="G18" s="28">
        <f>Details2!G610</f>
        <v>0</v>
      </c>
      <c r="H18" s="28" t="str">
        <f>Details2!H610</f>
        <v>NULL</v>
      </c>
      <c r="I18" s="28" t="str">
        <f>Details2!I610</f>
        <v>NULL</v>
      </c>
      <c r="J18" s="28" t="str">
        <f>Details2!J610</f>
        <v>NULL</v>
      </c>
      <c r="K18" s="28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28" t="str">
        <f>Details2!F611</f>
        <v>NULL</v>
      </c>
      <c r="G19" s="28" t="str">
        <f>Details2!G611</f>
        <v>NULL</v>
      </c>
      <c r="H19" s="28" t="str">
        <f>Details2!H611</f>
        <v>NULL</v>
      </c>
      <c r="I19" s="28" t="str">
        <f>Details2!I611</f>
        <v>NULL</v>
      </c>
      <c r="J19" s="28" t="str">
        <f>Details2!J611</f>
        <v>NULL</v>
      </c>
      <c r="K19" s="28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28" t="str">
        <f>Details2!F612</f>
        <v>NULL</v>
      </c>
      <c r="G20" s="28" t="str">
        <f>Details2!G612</f>
        <v>NULL</v>
      </c>
      <c r="H20" s="28" t="str">
        <f>Details2!H612</f>
        <v>NULL</v>
      </c>
      <c r="I20" s="28" t="str">
        <f>Details2!I612</f>
        <v>NULL</v>
      </c>
      <c r="J20" s="28" t="str">
        <f>Details2!J612</f>
        <v>NULL</v>
      </c>
      <c r="K20" s="28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28" t="str">
        <f>Details2!F613</f>
        <v>NULL</v>
      </c>
      <c r="G21" s="28" t="str">
        <f>Details2!G613</f>
        <v>NULL</v>
      </c>
      <c r="H21" s="28" t="str">
        <f>Details2!H613</f>
        <v>NULL</v>
      </c>
      <c r="I21" s="28" t="str">
        <f>Details2!I613</f>
        <v>NULL</v>
      </c>
      <c r="J21" s="28" t="str">
        <f>Details2!J613</f>
        <v>NULL</v>
      </c>
      <c r="K21" s="28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28">
        <f>Details2!F614</f>
        <v>0</v>
      </c>
      <c r="G22" s="28">
        <f>Details2!G614</f>
        <v>0</v>
      </c>
      <c r="H22" s="28">
        <f>Details2!H614</f>
        <v>0</v>
      </c>
      <c r="I22" s="28">
        <f>Details2!I614</f>
        <v>0</v>
      </c>
      <c r="J22" s="28">
        <f>Details2!J614</f>
        <v>0</v>
      </c>
      <c r="K22" s="28">
        <f>Details2!K614</f>
        <v>0</v>
      </c>
      <c r="M22" s="53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28">
        <f>Details2!F615</f>
        <v>0</v>
      </c>
      <c r="G23" s="28" t="str">
        <f>Details2!G615</f>
        <v>NULL</v>
      </c>
      <c r="H23" s="28" t="str">
        <f>Details2!H615</f>
        <v>NULL</v>
      </c>
      <c r="I23" s="28" t="str">
        <f>Details2!I615</f>
        <v>NULL</v>
      </c>
      <c r="J23" s="28" t="str">
        <f>Details2!J615</f>
        <v>NULL</v>
      </c>
      <c r="K23" s="28" t="str">
        <f>Details2!K615</f>
        <v>NULL</v>
      </c>
      <c r="M23" s="53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28" t="str">
        <f>Details2!F616</f>
        <v>NULL</v>
      </c>
      <c r="G24" s="28" t="str">
        <f>Details2!G616</f>
        <v>NULL</v>
      </c>
      <c r="H24" s="28" t="str">
        <f>Details2!H616</f>
        <v>NULL</v>
      </c>
      <c r="I24" s="28" t="str">
        <f>Details2!I616</f>
        <v>NULL</v>
      </c>
      <c r="J24" s="28" t="str">
        <f>Details2!J616</f>
        <v>NULL</v>
      </c>
      <c r="K24" s="28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28" t="str">
        <f>Details2!F617</f>
        <v>NULL</v>
      </c>
      <c r="G25" s="28" t="str">
        <f>Details2!G617</f>
        <v>NULL</v>
      </c>
      <c r="H25" s="28" t="str">
        <f>Details2!H617</f>
        <v>NULL</v>
      </c>
      <c r="I25" s="28" t="str">
        <f>Details2!I617</f>
        <v>NULL</v>
      </c>
      <c r="J25" s="28" t="str">
        <f>Details2!J617</f>
        <v>NULL</v>
      </c>
      <c r="K25" s="28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28">
        <f>Details2!F618</f>
        <v>0</v>
      </c>
      <c r="G26" s="28">
        <f>Details2!G618</f>
        <v>0</v>
      </c>
      <c r="H26" s="28">
        <f>Details2!H618</f>
        <v>0</v>
      </c>
      <c r="I26" s="28">
        <f>Details2!I618</f>
        <v>0</v>
      </c>
      <c r="J26" s="28">
        <f>Details2!J618</f>
        <v>0</v>
      </c>
      <c r="K26" s="28">
        <f>Details2!K618</f>
        <v>0</v>
      </c>
      <c r="M26" s="53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28">
        <f>Details2!F619</f>
        <v>0</v>
      </c>
      <c r="G27" s="28">
        <f>Details2!G619</f>
        <v>0</v>
      </c>
      <c r="H27" s="28">
        <f>Details2!H619</f>
        <v>0</v>
      </c>
      <c r="I27" s="28">
        <f>Details2!I619</f>
        <v>0</v>
      </c>
      <c r="J27" s="28">
        <f>Details2!J619</f>
        <v>0</v>
      </c>
      <c r="K27" s="28">
        <f>Details2!K619</f>
        <v>0</v>
      </c>
      <c r="M27" s="53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28" t="str">
        <f>Details2!F620</f>
        <v>NULL</v>
      </c>
      <c r="G28" s="28" t="str">
        <f>Details2!G620</f>
        <v>NULL</v>
      </c>
      <c r="H28" s="28" t="str">
        <f>Details2!H620</f>
        <v>NULL</v>
      </c>
      <c r="I28" s="28" t="str">
        <f>Details2!I620</f>
        <v>NULL</v>
      </c>
      <c r="J28" s="28" t="str">
        <f>Details2!J620</f>
        <v>NULL</v>
      </c>
      <c r="K28" s="28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28" t="str">
        <f>Details2!F621</f>
        <v>NULL</v>
      </c>
      <c r="G29" s="28" t="str">
        <f>Details2!G621</f>
        <v>NULL</v>
      </c>
      <c r="H29" s="28" t="str">
        <f>Details2!H621</f>
        <v>NULL</v>
      </c>
      <c r="I29" s="28" t="str">
        <f>Details2!I621</f>
        <v>NULL</v>
      </c>
      <c r="J29" s="28" t="str">
        <f>Details2!J621</f>
        <v>NULL</v>
      </c>
      <c r="K29" s="28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28" t="str">
        <f>Details2!F622</f>
        <v>NULL</v>
      </c>
      <c r="G30" s="28" t="str">
        <f>Details2!G622</f>
        <v>NULL</v>
      </c>
      <c r="H30" s="28" t="str">
        <f>Details2!H622</f>
        <v>NULL</v>
      </c>
      <c r="I30" s="28" t="str">
        <f>Details2!I622</f>
        <v>NULL</v>
      </c>
      <c r="J30" s="28" t="str">
        <f>Details2!J622</f>
        <v>NULL</v>
      </c>
      <c r="K30" s="28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28">
        <f>Details2!F623</f>
        <v>0</v>
      </c>
      <c r="G31" s="28" t="str">
        <f>Details2!G623</f>
        <v>NULL</v>
      </c>
      <c r="H31" s="28" t="str">
        <f>Details2!H623</f>
        <v>NULL</v>
      </c>
      <c r="I31" s="28" t="str">
        <f>Details2!I623</f>
        <v>NULL</v>
      </c>
      <c r="J31" s="28" t="str">
        <f>Details2!J623</f>
        <v>NULL</v>
      </c>
      <c r="K31" s="28" t="str">
        <f>Details2!K623</f>
        <v>NULL</v>
      </c>
      <c r="M31" s="53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28">
        <f>Details2!F624</f>
        <v>3</v>
      </c>
      <c r="G32" s="28">
        <f>Details2!G624</f>
        <v>0</v>
      </c>
      <c r="H32" s="28">
        <f>Details2!H624</f>
        <v>0</v>
      </c>
      <c r="I32" s="28">
        <f>Details2!I624</f>
        <v>0</v>
      </c>
      <c r="J32" s="28">
        <f>Details2!J624</f>
        <v>0</v>
      </c>
      <c r="K32" s="28">
        <f>Details2!K624</f>
        <v>0</v>
      </c>
      <c r="M32" s="53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28" t="str">
        <f>Details2!F625</f>
        <v>NULL</v>
      </c>
      <c r="G33" s="28" t="str">
        <f>Details2!G625</f>
        <v>NULL</v>
      </c>
      <c r="H33" s="28" t="str">
        <f>Details2!H625</f>
        <v>NULL</v>
      </c>
      <c r="I33" s="28" t="str">
        <f>Details2!I625</f>
        <v>NULL</v>
      </c>
      <c r="J33" s="28" t="str">
        <f>Details2!J625</f>
        <v>NULL</v>
      </c>
      <c r="K33" s="28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28" t="str">
        <f>Details2!F626</f>
        <v>NULL</v>
      </c>
      <c r="G34" s="28" t="str">
        <f>Details2!G626</f>
        <v>NULL</v>
      </c>
      <c r="H34" s="28" t="str">
        <f>Details2!H626</f>
        <v>NULL</v>
      </c>
      <c r="I34" s="28" t="str">
        <f>Details2!I626</f>
        <v>NULL</v>
      </c>
      <c r="J34" s="28" t="str">
        <f>Details2!J626</f>
        <v>NULL</v>
      </c>
      <c r="K34" s="28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28" t="str">
        <f>Details2!F627</f>
        <v>NULL</v>
      </c>
      <c r="G35" s="28" t="str">
        <f>Details2!G627</f>
        <v>NULL</v>
      </c>
      <c r="H35" s="28" t="str">
        <f>Details2!H627</f>
        <v>NULL</v>
      </c>
      <c r="I35" s="28" t="str">
        <f>Details2!I627</f>
        <v>NULL</v>
      </c>
      <c r="J35" s="28" t="str">
        <f>Details2!J627</f>
        <v>NULL</v>
      </c>
      <c r="K35" s="28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28" t="str">
        <f>Details2!F628</f>
        <v>NULL</v>
      </c>
      <c r="G36" s="28" t="str">
        <f>Details2!G628</f>
        <v>NULL</v>
      </c>
      <c r="H36" s="28" t="str">
        <f>Details2!H628</f>
        <v>NULL</v>
      </c>
      <c r="I36" s="28" t="str">
        <f>Details2!I628</f>
        <v>NULL</v>
      </c>
      <c r="J36" s="28" t="str">
        <f>Details2!J628</f>
        <v>NULL</v>
      </c>
      <c r="K36" s="28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28" t="str">
        <f>Details2!F629</f>
        <v>NULL</v>
      </c>
      <c r="G37" s="28" t="str">
        <f>Details2!G629</f>
        <v>NULL</v>
      </c>
      <c r="H37" s="28" t="str">
        <f>Details2!H629</f>
        <v>NULL</v>
      </c>
      <c r="I37" s="28" t="str">
        <f>Details2!I629</f>
        <v>NULL</v>
      </c>
      <c r="J37" s="28" t="str">
        <f>Details2!J629</f>
        <v>NULL</v>
      </c>
      <c r="K37" s="28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28" t="str">
        <f>Details2!F630</f>
        <v>NULL</v>
      </c>
      <c r="G38" s="28" t="str">
        <f>Details2!G630</f>
        <v>NULL</v>
      </c>
      <c r="H38" s="28" t="str">
        <f>Details2!H630</f>
        <v>NULL</v>
      </c>
      <c r="I38" s="28" t="str">
        <f>Details2!I630</f>
        <v>NULL</v>
      </c>
      <c r="J38" s="28" t="str">
        <f>Details2!J630</f>
        <v>NULL</v>
      </c>
      <c r="K38" s="28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28">
        <f>Details2!F631</f>
        <v>0</v>
      </c>
      <c r="G39" s="28">
        <f>Details2!G631</f>
        <v>12</v>
      </c>
      <c r="H39" s="28">
        <f>Details2!H631</f>
        <v>0</v>
      </c>
      <c r="I39" s="28">
        <f>Details2!I631</f>
        <v>0</v>
      </c>
      <c r="J39" s="28">
        <f>Details2!J631</f>
        <v>0</v>
      </c>
      <c r="K39" s="28">
        <f>Details2!K631</f>
        <v>0</v>
      </c>
      <c r="M39" s="53"/>
      <c r="N39" t="s">
        <v>299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28" t="str">
        <f>Details2!F632</f>
        <v>NULL</v>
      </c>
      <c r="G40" s="28" t="str">
        <f>Details2!G632</f>
        <v>NULL</v>
      </c>
      <c r="H40" s="28" t="str">
        <f>Details2!H632</f>
        <v>NULL</v>
      </c>
      <c r="I40" s="28" t="str">
        <f>Details2!I632</f>
        <v>NULL</v>
      </c>
      <c r="J40" s="28" t="str">
        <f>Details2!J632</f>
        <v>NULL</v>
      </c>
      <c r="K40" s="28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28" t="str">
        <f>Details2!F633</f>
        <v>NULL</v>
      </c>
      <c r="G41" s="28" t="str">
        <f>Details2!G633</f>
        <v>NULL</v>
      </c>
      <c r="H41" s="28" t="str">
        <f>Details2!H633</f>
        <v>NULL</v>
      </c>
      <c r="I41" s="28" t="str">
        <f>Details2!I633</f>
        <v>NULL</v>
      </c>
      <c r="J41" s="28" t="str">
        <f>Details2!J633</f>
        <v>NULL</v>
      </c>
      <c r="K41" s="28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28" t="str">
        <f>Details2!F634</f>
        <v>NULL</v>
      </c>
      <c r="G42" s="28" t="str">
        <f>Details2!G634</f>
        <v>NULL</v>
      </c>
      <c r="H42" s="28" t="str">
        <f>Details2!H634</f>
        <v>NULL</v>
      </c>
      <c r="I42" s="28" t="str">
        <f>Details2!I634</f>
        <v>NULL</v>
      </c>
      <c r="J42" s="28" t="str">
        <f>Details2!J634</f>
        <v>NULL</v>
      </c>
      <c r="K42" s="28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28" t="str">
        <f>Details2!F635</f>
        <v>NULL</v>
      </c>
      <c r="G43" s="28" t="str">
        <f>Details2!G635</f>
        <v>NULL</v>
      </c>
      <c r="H43" s="28" t="str">
        <f>Details2!H635</f>
        <v>NULL</v>
      </c>
      <c r="I43" s="28" t="str">
        <f>Details2!I635</f>
        <v>NULL</v>
      </c>
      <c r="J43" s="28" t="str">
        <f>Details2!J635</f>
        <v>NULL</v>
      </c>
      <c r="K43" s="28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28" t="str">
        <f>Details2!F636</f>
        <v>NULL</v>
      </c>
      <c r="G44" s="28" t="str">
        <f>Details2!G636</f>
        <v>NULL</v>
      </c>
      <c r="H44" s="28" t="str">
        <f>Details2!H636</f>
        <v>NULL</v>
      </c>
      <c r="I44" s="28" t="str">
        <f>Details2!I636</f>
        <v>NULL</v>
      </c>
      <c r="J44" s="28" t="str">
        <f>Details2!J636</f>
        <v>NULL</v>
      </c>
      <c r="K44" s="28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28" t="str">
        <f>Details2!F637</f>
        <v>NULL</v>
      </c>
      <c r="G45" s="28" t="str">
        <f>Details2!G637</f>
        <v>NULL</v>
      </c>
      <c r="H45" s="28" t="str">
        <f>Details2!H637</f>
        <v>NULL</v>
      </c>
      <c r="I45" s="28" t="str">
        <f>Details2!I637</f>
        <v>NULL</v>
      </c>
      <c r="J45" s="28" t="str">
        <f>Details2!J637</f>
        <v>NULL</v>
      </c>
      <c r="K45" s="28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28" t="str">
        <f>Details2!F638</f>
        <v>NULL</v>
      </c>
      <c r="G46" s="28" t="str">
        <f>Details2!G638</f>
        <v>NULL</v>
      </c>
      <c r="H46" s="28" t="str">
        <f>Details2!H638</f>
        <v>NULL</v>
      </c>
      <c r="I46" s="28" t="str">
        <f>Details2!I638</f>
        <v>NULL</v>
      </c>
      <c r="J46" s="28" t="str">
        <f>Details2!J638</f>
        <v>NULL</v>
      </c>
      <c r="K46" s="28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28">
        <f>Details2!F639</f>
        <v>0</v>
      </c>
      <c r="G47" s="28">
        <f>Details2!G639</f>
        <v>0</v>
      </c>
      <c r="H47" s="28">
        <f>Details2!H639</f>
        <v>1</v>
      </c>
      <c r="I47" s="28">
        <f>Details2!I639</f>
        <v>0</v>
      </c>
      <c r="J47" s="28">
        <f>Details2!J639</f>
        <v>0</v>
      </c>
      <c r="K47" s="28">
        <f>Details2!K639</f>
        <v>0</v>
      </c>
      <c r="M47" s="53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28" t="str">
        <f>Details2!F640</f>
        <v>NULL</v>
      </c>
      <c r="G48" s="28" t="str">
        <f>Details2!G640</f>
        <v>NULL</v>
      </c>
      <c r="H48" s="28" t="str">
        <f>Details2!H640</f>
        <v>NULL</v>
      </c>
      <c r="I48" s="28" t="str">
        <f>Details2!I640</f>
        <v>NULL</v>
      </c>
      <c r="J48" s="28" t="str">
        <f>Details2!J640</f>
        <v>NULL</v>
      </c>
      <c r="K48" s="28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28">
        <f>Details2!F641</f>
        <v>0</v>
      </c>
      <c r="G49" s="28">
        <f>Details2!G641</f>
        <v>0</v>
      </c>
      <c r="H49" s="28">
        <f>Details2!H641</f>
        <v>0</v>
      </c>
      <c r="I49" s="28">
        <f>Details2!I641</f>
        <v>0</v>
      </c>
      <c r="J49" s="28">
        <f>Details2!J641</f>
        <v>0</v>
      </c>
      <c r="K49" s="28">
        <f>Details2!K641</f>
        <v>0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28" t="str">
        <f>Details2!F642</f>
        <v>NULL</v>
      </c>
      <c r="G50" s="28" t="str">
        <f>Details2!G642</f>
        <v>NULL</v>
      </c>
      <c r="H50" s="28" t="str">
        <f>Details2!H642</f>
        <v>NULL</v>
      </c>
      <c r="I50" s="28" t="str">
        <f>Details2!I642</f>
        <v>NULL</v>
      </c>
      <c r="J50" s="28" t="str">
        <f>Details2!J642</f>
        <v>NULL</v>
      </c>
      <c r="K50" s="28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28" t="str">
        <f>Details2!F643</f>
        <v>NULL</v>
      </c>
      <c r="G51" s="28" t="str">
        <f>Details2!G643</f>
        <v>NULL</v>
      </c>
      <c r="H51" s="28" t="str">
        <f>Details2!H643</f>
        <v>NULL</v>
      </c>
      <c r="I51" s="28" t="str">
        <f>Details2!I643</f>
        <v>NULL</v>
      </c>
      <c r="J51" s="28" t="str">
        <f>Details2!J643</f>
        <v>NULL</v>
      </c>
      <c r="K51" s="28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28" t="str">
        <f>Details2!F644</f>
        <v>NULL</v>
      </c>
      <c r="G52" s="28" t="str">
        <f>Details2!G644</f>
        <v>NULL</v>
      </c>
      <c r="H52" s="28" t="str">
        <f>Details2!H644</f>
        <v>NULL</v>
      </c>
      <c r="I52" s="28" t="str">
        <f>Details2!I644</f>
        <v>NULL</v>
      </c>
      <c r="J52" s="28" t="str">
        <f>Details2!J644</f>
        <v>NULL</v>
      </c>
      <c r="K52" s="28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28" t="str">
        <f>Details2!F645</f>
        <v>NULL</v>
      </c>
      <c r="G53" s="28" t="str">
        <f>Details2!G645</f>
        <v>NULL</v>
      </c>
      <c r="H53" s="28" t="str">
        <f>Details2!H645</f>
        <v>NULL</v>
      </c>
      <c r="I53" s="28" t="str">
        <f>Details2!I645</f>
        <v>NULL</v>
      </c>
      <c r="J53" s="28" t="str">
        <f>Details2!J645</f>
        <v>NULL</v>
      </c>
      <c r="K53" s="28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28" t="str">
        <f>Details2!F646</f>
        <v>NULL</v>
      </c>
      <c r="G54" s="28" t="str">
        <f>Details2!G646</f>
        <v>NULL</v>
      </c>
      <c r="H54" s="28" t="str">
        <f>Details2!H646</f>
        <v>NULL</v>
      </c>
      <c r="I54" s="28" t="str">
        <f>Details2!I646</f>
        <v>NULL</v>
      </c>
      <c r="J54" s="28" t="str">
        <f>Details2!J646</f>
        <v>NULL</v>
      </c>
      <c r="K54" s="28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28" t="str">
        <f>Details2!F647</f>
        <v>NULL</v>
      </c>
      <c r="G55" s="28" t="str">
        <f>Details2!G647</f>
        <v>NULL</v>
      </c>
      <c r="H55" s="28" t="str">
        <f>Details2!H647</f>
        <v>NULL</v>
      </c>
      <c r="I55" s="28" t="str">
        <f>Details2!I647</f>
        <v>NULL</v>
      </c>
      <c r="J55" s="28" t="str">
        <f>Details2!J647</f>
        <v>NULL</v>
      </c>
      <c r="K55" s="28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28" t="str">
        <f>Details2!F648</f>
        <v>NULL</v>
      </c>
      <c r="G56" s="28" t="str">
        <f>Details2!G648</f>
        <v>NULL</v>
      </c>
      <c r="H56" s="28" t="str">
        <f>Details2!H648</f>
        <v>NULL</v>
      </c>
      <c r="I56" s="28" t="str">
        <f>Details2!I648</f>
        <v>NULL</v>
      </c>
      <c r="J56" s="28" t="str">
        <f>Details2!J648</f>
        <v>NULL</v>
      </c>
      <c r="K56" s="28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28" t="str">
        <f>Details2!F649</f>
        <v>NULL</v>
      </c>
      <c r="G57" s="28" t="str">
        <f>Details2!G649</f>
        <v>NULL</v>
      </c>
      <c r="H57" s="28" t="str">
        <f>Details2!H649</f>
        <v>NULL</v>
      </c>
      <c r="I57" s="28" t="str">
        <f>Details2!I649</f>
        <v>NULL</v>
      </c>
      <c r="J57" s="28" t="str">
        <f>Details2!J649</f>
        <v>NULL</v>
      </c>
      <c r="K57" s="28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28" t="str">
        <f>Details2!F650</f>
        <v>NULL</v>
      </c>
      <c r="G58" s="28" t="str">
        <f>Details2!G650</f>
        <v>NULL</v>
      </c>
      <c r="H58" s="28" t="str">
        <f>Details2!H650</f>
        <v>NULL</v>
      </c>
      <c r="I58" s="28" t="str">
        <f>Details2!I650</f>
        <v>NULL</v>
      </c>
      <c r="J58" s="28" t="str">
        <f>Details2!J650</f>
        <v>NULL</v>
      </c>
      <c r="K58" s="28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28" t="str">
        <f>Details2!F651</f>
        <v>NULL</v>
      </c>
      <c r="G59" s="28" t="str">
        <f>Details2!G651</f>
        <v>NULL</v>
      </c>
      <c r="H59" s="28" t="str">
        <f>Details2!H651</f>
        <v>NULL</v>
      </c>
      <c r="I59" s="28" t="str">
        <f>Details2!I651</f>
        <v>NULL</v>
      </c>
      <c r="J59" s="28" t="str">
        <f>Details2!J651</f>
        <v>NULL</v>
      </c>
      <c r="K59" s="28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28" t="str">
        <f>Details2!F652</f>
        <v>NULL</v>
      </c>
      <c r="G60" s="28" t="str">
        <f>Details2!G652</f>
        <v>NULL</v>
      </c>
      <c r="H60" s="28" t="str">
        <f>Details2!H652</f>
        <v>NULL</v>
      </c>
      <c r="I60" s="28" t="str">
        <f>Details2!I652</f>
        <v>NULL</v>
      </c>
      <c r="J60" s="28" t="str">
        <f>Details2!J652</f>
        <v>NULL</v>
      </c>
      <c r="K60" s="28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28" t="str">
        <f>Details2!F653</f>
        <v>NULL</v>
      </c>
      <c r="G61" s="28" t="str">
        <f>Details2!G653</f>
        <v>NULL</v>
      </c>
      <c r="H61" s="28" t="str">
        <f>Details2!H653</f>
        <v>NULL</v>
      </c>
      <c r="I61" s="28" t="str">
        <f>Details2!I653</f>
        <v>NULL</v>
      </c>
      <c r="J61" s="28" t="str">
        <f>Details2!J653</f>
        <v>NULL</v>
      </c>
      <c r="K61" s="28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28" t="str">
        <f>Details2!F654</f>
        <v>NULL</v>
      </c>
      <c r="G62" s="28" t="str">
        <f>Details2!G654</f>
        <v>NULL</v>
      </c>
      <c r="H62" s="28" t="str">
        <f>Details2!H654</f>
        <v>NULL</v>
      </c>
      <c r="I62" s="28" t="str">
        <f>Details2!I654</f>
        <v>NULL</v>
      </c>
      <c r="J62" s="28" t="str">
        <f>Details2!J654</f>
        <v>NULL</v>
      </c>
      <c r="K62" s="28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28" t="str">
        <f>Details2!F655</f>
        <v>NULL</v>
      </c>
      <c r="G63" s="28" t="str">
        <f>Details2!G655</f>
        <v>NULL</v>
      </c>
      <c r="H63" s="28" t="str">
        <f>Details2!H655</f>
        <v>NULL</v>
      </c>
      <c r="I63" s="28" t="str">
        <f>Details2!I655</f>
        <v>NULL</v>
      </c>
      <c r="J63" s="28" t="str">
        <f>Details2!J655</f>
        <v>NULL</v>
      </c>
      <c r="K63" s="28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28" t="str">
        <f>Details2!F656</f>
        <v>NULL</v>
      </c>
      <c r="G64" s="28" t="str">
        <f>Details2!G656</f>
        <v>NULL</v>
      </c>
      <c r="H64" s="28" t="str">
        <f>Details2!H656</f>
        <v>NULL</v>
      </c>
      <c r="I64" s="28" t="str">
        <f>Details2!I656</f>
        <v>NULL</v>
      </c>
      <c r="J64" s="28" t="str">
        <f>Details2!J656</f>
        <v>NULL</v>
      </c>
      <c r="K64" s="28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28" t="str">
        <f>Details2!F657</f>
        <v>NULL</v>
      </c>
      <c r="G65" s="28" t="str">
        <f>Details2!G657</f>
        <v>NULL</v>
      </c>
      <c r="H65" s="28" t="str">
        <f>Details2!H657</f>
        <v>NULL</v>
      </c>
      <c r="I65" s="28" t="str">
        <f>Details2!I657</f>
        <v>NULL</v>
      </c>
      <c r="J65" s="28" t="str">
        <f>Details2!J657</f>
        <v>NULL</v>
      </c>
      <c r="K65" s="28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28" t="str">
        <f>Details2!F658</f>
        <v>NULL</v>
      </c>
      <c r="G66" s="28" t="str">
        <f>Details2!G658</f>
        <v>NULL</v>
      </c>
      <c r="H66" s="28" t="str">
        <f>Details2!H658</f>
        <v>NULL</v>
      </c>
      <c r="I66" s="28" t="str">
        <f>Details2!I658</f>
        <v>NULL</v>
      </c>
      <c r="J66" s="28" t="str">
        <f>Details2!J658</f>
        <v>NULL</v>
      </c>
      <c r="K66" s="28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28" t="str">
        <f>Details2!F659</f>
        <v>NULL</v>
      </c>
      <c r="G67" s="28" t="str">
        <f>Details2!G659</f>
        <v>NULL</v>
      </c>
      <c r="H67" s="28" t="str">
        <f>Details2!H659</f>
        <v>NULL</v>
      </c>
      <c r="I67" s="28" t="str">
        <f>Details2!I659</f>
        <v>NULL</v>
      </c>
      <c r="J67" s="28" t="str">
        <f>Details2!J659</f>
        <v>NULL</v>
      </c>
      <c r="K67" s="28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28" t="str">
        <f>Details2!F660</f>
        <v>NULL</v>
      </c>
      <c r="G68" s="28" t="str">
        <f>Details2!G660</f>
        <v>NULL</v>
      </c>
      <c r="H68" s="28" t="str">
        <f>Details2!H660</f>
        <v>NULL</v>
      </c>
      <c r="I68" s="28" t="str">
        <f>Details2!I660</f>
        <v>NULL</v>
      </c>
      <c r="J68" s="28" t="str">
        <f>Details2!J660</f>
        <v>NULL</v>
      </c>
      <c r="K68" s="28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28" t="str">
        <f>Details2!F661</f>
        <v>NULL</v>
      </c>
      <c r="G69" s="28" t="str">
        <f>Details2!G661</f>
        <v>NULL</v>
      </c>
      <c r="H69" s="28" t="str">
        <f>Details2!H661</f>
        <v>NULL</v>
      </c>
      <c r="I69" s="28" t="str">
        <f>Details2!I661</f>
        <v>NULL</v>
      </c>
      <c r="J69" s="28" t="str">
        <f>Details2!J661</f>
        <v>NULL</v>
      </c>
      <c r="K69" s="28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28" t="str">
        <f>Details2!F662</f>
        <v>NULL</v>
      </c>
      <c r="G70" s="28" t="str">
        <f>Details2!G662</f>
        <v>NULL</v>
      </c>
      <c r="H70" s="28" t="str">
        <f>Details2!H662</f>
        <v>NULL</v>
      </c>
      <c r="I70" s="28" t="str">
        <f>Details2!I662</f>
        <v>NULL</v>
      </c>
      <c r="J70" s="28" t="str">
        <f>Details2!J662</f>
        <v>NULL</v>
      </c>
      <c r="K70" s="28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28" t="str">
        <f>Details2!F663</f>
        <v>NULL</v>
      </c>
      <c r="G71" s="28" t="str">
        <f>Details2!G663</f>
        <v>NULL</v>
      </c>
      <c r="H71" s="28" t="str">
        <f>Details2!H663</f>
        <v>NULL</v>
      </c>
      <c r="I71" s="28" t="str">
        <f>Details2!I663</f>
        <v>NULL</v>
      </c>
      <c r="J71" s="28" t="str">
        <f>Details2!J663</f>
        <v>NULL</v>
      </c>
      <c r="K71" s="28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28" t="str">
        <f>Details2!F664</f>
        <v>NULL</v>
      </c>
      <c r="G72" s="28" t="str">
        <f>Details2!G664</f>
        <v>NULL</v>
      </c>
      <c r="H72" s="28" t="str">
        <f>Details2!H664</f>
        <v>NULL</v>
      </c>
      <c r="I72" s="28" t="str">
        <f>Details2!I664</f>
        <v>NULL</v>
      </c>
      <c r="J72" s="28" t="str">
        <f>Details2!J664</f>
        <v>NULL</v>
      </c>
      <c r="K72" s="28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28" t="str">
        <f>Details2!F665</f>
        <v>NULL</v>
      </c>
      <c r="G73" s="28" t="str">
        <f>Details2!G665</f>
        <v>NULL</v>
      </c>
      <c r="H73" s="28" t="str">
        <f>Details2!H665</f>
        <v>NULL</v>
      </c>
      <c r="I73" s="28" t="str">
        <f>Details2!I665</f>
        <v>NULL</v>
      </c>
      <c r="J73" s="28" t="str">
        <f>Details2!J665</f>
        <v>NULL</v>
      </c>
      <c r="K73" s="28" t="str">
        <f>Details2!K665</f>
        <v>NULL</v>
      </c>
      <c r="L73" s="32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28">
        <f>Details2!F666</f>
        <v>0</v>
      </c>
      <c r="G74" s="28">
        <f>Details2!G666</f>
        <v>2</v>
      </c>
      <c r="H74" s="28">
        <f>Details2!H666</f>
        <v>0</v>
      </c>
      <c r="I74" s="28">
        <f>Details2!I666</f>
        <v>1</v>
      </c>
      <c r="J74" s="28">
        <f>Details2!J666</f>
        <v>0</v>
      </c>
      <c r="K74" s="28">
        <f>Details2!K666</f>
        <v>3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28" t="str">
        <f>Details2!F667</f>
        <v>NULL</v>
      </c>
      <c r="G75" s="28" t="str">
        <f>Details2!G667</f>
        <v>NULL</v>
      </c>
      <c r="H75" s="28" t="str">
        <f>Details2!H667</f>
        <v>NULL</v>
      </c>
      <c r="I75" s="28" t="str">
        <f>Details2!I667</f>
        <v>NULL</v>
      </c>
      <c r="J75" s="28" t="str">
        <f>Details2!J667</f>
        <v>NULL</v>
      </c>
      <c r="K75" s="28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28">
        <f>Details2!F668</f>
        <v>1</v>
      </c>
      <c r="G76" s="28">
        <f>Details2!G668</f>
        <v>0</v>
      </c>
      <c r="H76" s="28">
        <f>Details2!H668</f>
        <v>0</v>
      </c>
      <c r="I76" s="28">
        <f>Details2!I668</f>
        <v>0</v>
      </c>
      <c r="J76" s="28">
        <f>Details2!J668</f>
        <v>0</v>
      </c>
      <c r="K76" s="28">
        <f>Details2!K668</f>
        <v>0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28">
        <f>Details2!F669</f>
        <v>0</v>
      </c>
      <c r="G77" s="28">
        <f>Details2!G669</f>
        <v>0</v>
      </c>
      <c r="H77" s="28">
        <f>Details2!H669</f>
        <v>0</v>
      </c>
      <c r="I77" s="28">
        <f>Details2!I669</f>
        <v>0</v>
      </c>
      <c r="J77" s="28">
        <f>Details2!J669</f>
        <v>8</v>
      </c>
      <c r="K77" s="28">
        <f>Details2!K669</f>
        <v>0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28">
        <f>Details2!F670</f>
        <v>1</v>
      </c>
      <c r="G78" s="28">
        <f>Details2!G670</f>
        <v>9</v>
      </c>
      <c r="H78" s="28">
        <f>Details2!H670</f>
        <v>0</v>
      </c>
      <c r="I78" s="28">
        <f>Details2!I670</f>
        <v>0</v>
      </c>
      <c r="J78" s="28">
        <f>Details2!J670</f>
        <v>12</v>
      </c>
      <c r="K78" s="28">
        <f>Details2!K670</f>
        <v>0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28">
        <f>Details2!F671</f>
        <v>3</v>
      </c>
      <c r="G79" s="28">
        <f>Details2!G671</f>
        <v>1</v>
      </c>
      <c r="H79" s="28">
        <f>Details2!H671</f>
        <v>0</v>
      </c>
      <c r="I79" s="28">
        <f>Details2!I671</f>
        <v>0</v>
      </c>
      <c r="J79" s="28">
        <f>Details2!J671</f>
        <v>0</v>
      </c>
      <c r="K79" s="28">
        <f>Details2!K671</f>
        <v>0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28">
        <f>Details2!F672</f>
        <v>0</v>
      </c>
      <c r="G80" s="28">
        <f>Details2!G672</f>
        <v>14</v>
      </c>
      <c r="H80" s="28">
        <f>Details2!H672</f>
        <v>10</v>
      </c>
      <c r="I80" s="28">
        <f>Details2!I672</f>
        <v>1</v>
      </c>
      <c r="J80" s="28">
        <f>Details2!J672</f>
        <v>6</v>
      </c>
      <c r="K80" s="28">
        <f>Details2!K672</f>
        <v>4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28">
        <f>Details2!F673</f>
        <v>16</v>
      </c>
      <c r="G81" s="28">
        <f>Details2!G673</f>
        <v>18</v>
      </c>
      <c r="H81" s="28">
        <f>Details2!H673</f>
        <v>0</v>
      </c>
      <c r="I81" s="28">
        <f>Details2!I673</f>
        <v>0</v>
      </c>
      <c r="J81" s="28">
        <f>Details2!J673</f>
        <v>21</v>
      </c>
      <c r="K81" s="28">
        <f>Details2!K673</f>
        <v>0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28">
        <f>Details2!F674</f>
        <v>0</v>
      </c>
      <c r="G82" s="28">
        <f>Details2!G674</f>
        <v>0</v>
      </c>
      <c r="H82" s="28">
        <f>Details2!H674</f>
        <v>0</v>
      </c>
      <c r="I82" s="28">
        <f>Details2!I674</f>
        <v>0</v>
      </c>
      <c r="J82" s="28">
        <f>Details2!J674</f>
        <v>0</v>
      </c>
      <c r="K82" s="28">
        <f>Details2!K674</f>
        <v>0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28" t="str">
        <f>Details2!F675</f>
        <v>NULL</v>
      </c>
      <c r="G83" s="28" t="str">
        <f>Details2!G675</f>
        <v>NULL</v>
      </c>
      <c r="H83" s="28" t="str">
        <f>Details2!H675</f>
        <v>NULL</v>
      </c>
      <c r="I83" s="28" t="str">
        <f>Details2!I675</f>
        <v>NULL</v>
      </c>
      <c r="J83" s="28" t="str">
        <f>Details2!J675</f>
        <v>NULL</v>
      </c>
      <c r="K83" s="28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28">
        <f>Details2!F676</f>
        <v>3</v>
      </c>
      <c r="G84" s="28">
        <f>Details2!G676</f>
        <v>1</v>
      </c>
      <c r="H84" s="28">
        <f>Details2!H676</f>
        <v>0</v>
      </c>
      <c r="I84" s="28">
        <f>Details2!I676</f>
        <v>0</v>
      </c>
      <c r="J84" s="28">
        <f>Details2!J676</f>
        <v>0</v>
      </c>
      <c r="K84" s="28">
        <f>Details2!K676</f>
        <v>0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28">
        <f>Details2!F677</f>
        <v>0</v>
      </c>
      <c r="G85" s="28">
        <f>Details2!G677</f>
        <v>0</v>
      </c>
      <c r="H85" s="28">
        <f>Details2!H677</f>
        <v>0</v>
      </c>
      <c r="I85" s="28">
        <f>Details2!I677</f>
        <v>0</v>
      </c>
      <c r="J85" s="28">
        <f>Details2!J677</f>
        <v>0</v>
      </c>
      <c r="K85" s="28">
        <f>Details2!K677</f>
        <v>0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28">
        <f>Details2!F678</f>
        <v>1</v>
      </c>
      <c r="G86" s="28">
        <f>Details2!G678</f>
        <v>0</v>
      </c>
      <c r="H86" s="28">
        <f>Details2!H678</f>
        <v>0</v>
      </c>
      <c r="I86" s="28">
        <f>Details2!I678</f>
        <v>0</v>
      </c>
      <c r="J86" s="28">
        <f>Details2!J678</f>
        <v>0</v>
      </c>
      <c r="K86" s="28">
        <f>Details2!K678</f>
        <v>0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28" t="str">
        <f>Details2!F679</f>
        <v>NULL</v>
      </c>
      <c r="G87" s="28" t="str">
        <f>Details2!G679</f>
        <v>NULL</v>
      </c>
      <c r="H87" s="28" t="str">
        <f>Details2!H679</f>
        <v>NULL</v>
      </c>
      <c r="I87" s="28" t="str">
        <f>Details2!I679</f>
        <v>NULL</v>
      </c>
      <c r="J87" s="28" t="str">
        <f>Details2!J679</f>
        <v>NULL</v>
      </c>
      <c r="K87" s="28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28">
        <f>Details2!F680</f>
        <v>3</v>
      </c>
      <c r="G88" s="28">
        <f>Details2!G680</f>
        <v>0</v>
      </c>
      <c r="H88" s="28">
        <f>Details2!H680</f>
        <v>0</v>
      </c>
      <c r="I88" s="28">
        <f>Details2!I680</f>
        <v>0</v>
      </c>
      <c r="J88" s="28">
        <f>Details2!J680</f>
        <v>0</v>
      </c>
      <c r="K88" s="28">
        <f>Details2!K680</f>
        <v>0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28" t="str">
        <f>Details2!F681</f>
        <v>NULL</v>
      </c>
      <c r="G89" s="28" t="str">
        <f>Details2!G681</f>
        <v>NULL</v>
      </c>
      <c r="H89" s="28" t="str">
        <f>Details2!H681</f>
        <v>NULL</v>
      </c>
      <c r="I89" s="28" t="str">
        <f>Details2!I681</f>
        <v>NULL</v>
      </c>
      <c r="J89" s="28" t="str">
        <f>Details2!J681</f>
        <v>NULL</v>
      </c>
      <c r="K89" s="28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28">
        <f>Details2!F682</f>
        <v>0</v>
      </c>
      <c r="G90" s="28">
        <f>Details2!G682</f>
        <v>0</v>
      </c>
      <c r="H90" s="28">
        <f>Details2!H682</f>
        <v>0</v>
      </c>
      <c r="I90" s="28">
        <f>Details2!I682</f>
        <v>0</v>
      </c>
      <c r="J90" s="28">
        <f>Details2!J682</f>
        <v>0</v>
      </c>
      <c r="K90" s="28">
        <f>Details2!K682</f>
        <v>0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28">
        <f>Details2!F683</f>
        <v>0</v>
      </c>
      <c r="G91" s="28">
        <f>Details2!G683</f>
        <v>0</v>
      </c>
      <c r="H91" s="28">
        <f>Details2!H683</f>
        <v>0</v>
      </c>
      <c r="I91" s="28">
        <f>Details2!I683</f>
        <v>0</v>
      </c>
      <c r="J91" s="28">
        <f>Details2!J683</f>
        <v>0</v>
      </c>
      <c r="K91" s="28">
        <f>Details2!K683</f>
        <v>0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28">
        <f>Details2!F684</f>
        <v>0</v>
      </c>
      <c r="G92" s="28">
        <f>Details2!G684</f>
        <v>0</v>
      </c>
      <c r="H92" s="28">
        <f>Details2!H684</f>
        <v>0</v>
      </c>
      <c r="I92" s="28">
        <f>Details2!I684</f>
        <v>0</v>
      </c>
      <c r="J92" s="28">
        <f>Details2!J684</f>
        <v>2</v>
      </c>
      <c r="K92" s="28">
        <f>Details2!K684</f>
        <v>1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28">
        <f>Details2!F685</f>
        <v>0</v>
      </c>
      <c r="G93" s="28">
        <f>Details2!G685</f>
        <v>0</v>
      </c>
      <c r="H93" s="28">
        <f>Details2!H685</f>
        <v>0</v>
      </c>
      <c r="I93" s="28">
        <f>Details2!I685</f>
        <v>0</v>
      </c>
      <c r="J93" s="28">
        <f>Details2!J685</f>
        <v>0</v>
      </c>
      <c r="K93" s="28">
        <f>Details2!K685</f>
        <v>0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28">
        <f>Details2!F686</f>
        <v>0</v>
      </c>
      <c r="G94" s="28">
        <f>Details2!G686</f>
        <v>2</v>
      </c>
      <c r="H94" s="28">
        <f>Details2!H686</f>
        <v>3</v>
      </c>
      <c r="I94" s="28">
        <f>Details2!I686</f>
        <v>0</v>
      </c>
      <c r="J94" s="28">
        <f>Details2!J686</f>
        <v>0</v>
      </c>
      <c r="K94" s="28">
        <f>Details2!K686</f>
        <v>3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Ft. Sam Houston (Brooke Army Medical Center)</v>
      </c>
      <c r="E95" t="str">
        <f>Details2!E687</f>
        <v>H</v>
      </c>
      <c r="F95" s="28">
        <f>Details2!F687</f>
        <v>0</v>
      </c>
      <c r="G95" s="28">
        <f>Details2!G687</f>
        <v>0</v>
      </c>
      <c r="H95" s="28">
        <f>Details2!H687</f>
        <v>1</v>
      </c>
      <c r="I95" s="28">
        <f>Details2!I687</f>
        <v>0</v>
      </c>
      <c r="J95" s="28">
        <f>Details2!J687</f>
        <v>0</v>
      </c>
      <c r="K95" s="28">
        <f>Details2!K687</f>
        <v>0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28">
        <f>Details2!F688</f>
        <v>8</v>
      </c>
      <c r="G96" s="28">
        <f>Details2!G688</f>
        <v>8</v>
      </c>
      <c r="H96" s="28">
        <f>Details2!H688</f>
        <v>1</v>
      </c>
      <c r="I96" s="28">
        <f>Details2!I688</f>
        <v>0</v>
      </c>
      <c r="J96" s="28">
        <f>Details2!J688</f>
        <v>0</v>
      </c>
      <c r="K96" s="28">
        <f>Details2!K688</f>
        <v>0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28">
        <f>Details2!F689</f>
        <v>0</v>
      </c>
      <c r="G97" s="28">
        <f>Details2!G689</f>
        <v>0</v>
      </c>
      <c r="H97" s="28" t="str">
        <f>Details2!H689</f>
        <v>NULL</v>
      </c>
      <c r="I97" s="28" t="str">
        <f>Details2!I689</f>
        <v>NULL</v>
      </c>
      <c r="J97" s="28" t="str">
        <f>Details2!J689</f>
        <v>NULL</v>
      </c>
      <c r="K97" s="28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28" t="str">
        <f>Details2!F690</f>
        <v>NULL</v>
      </c>
      <c r="G98" s="28" t="str">
        <f>Details2!G690</f>
        <v>NULL</v>
      </c>
      <c r="H98" s="28" t="str">
        <f>Details2!H690</f>
        <v>NULL</v>
      </c>
      <c r="I98" s="28" t="str">
        <f>Details2!I690</f>
        <v>NULL</v>
      </c>
      <c r="J98" s="28" t="str">
        <f>Details2!J690</f>
        <v>NULL</v>
      </c>
      <c r="K98" s="28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0123</v>
      </c>
      <c r="D99" t="str">
        <f>Details2!D691</f>
        <v>Ft. Belvoir (FT. Belvoir Community Hospital)</v>
      </c>
      <c r="E99" t="str">
        <f>Details2!E691</f>
        <v>H</v>
      </c>
      <c r="F99" s="28">
        <f>Details2!F691</f>
        <v>0</v>
      </c>
      <c r="G99" s="28">
        <f>Details2!G691</f>
        <v>1</v>
      </c>
      <c r="H99" s="28">
        <f>Details2!H691</f>
        <v>0</v>
      </c>
      <c r="I99" s="28">
        <f>Details2!I691</f>
        <v>0</v>
      </c>
      <c r="J99" s="28">
        <f>Details2!J691</f>
        <v>0</v>
      </c>
      <c r="K99" s="28">
        <f>Details2!K691</f>
        <v>0</v>
      </c>
    </row>
    <row r="100" spans="2:11" x14ac:dyDescent="0.2">
      <c r="B100" t="str">
        <f>Details2!B692</f>
        <v>Army</v>
      </c>
      <c r="C100" t="str">
        <f>Details2!C692</f>
        <v>0125</v>
      </c>
      <c r="D100" t="str">
        <f>Details2!D692</f>
        <v>Ft. Lewis (Madigan Army Medical Center)</v>
      </c>
      <c r="E100" t="str">
        <f>Details2!E692</f>
        <v>H</v>
      </c>
      <c r="F100" s="28">
        <f>Details2!F692</f>
        <v>15</v>
      </c>
      <c r="G100" s="28">
        <f>Details2!G692</f>
        <v>0</v>
      </c>
      <c r="H100" s="28">
        <f>Details2!H692</f>
        <v>0</v>
      </c>
      <c r="I100" s="28">
        <f>Details2!I692</f>
        <v>0</v>
      </c>
      <c r="J100" s="28">
        <f>Details2!J692</f>
        <v>1</v>
      </c>
      <c r="K100" s="28">
        <f>Details2!K692</f>
        <v>0</v>
      </c>
    </row>
    <row r="101" spans="2:11" x14ac:dyDescent="0.2">
      <c r="B101" t="str">
        <f>Details2!B693</f>
        <v>Army</v>
      </c>
      <c r="C101" t="str">
        <f>Details2!C693</f>
        <v>0131</v>
      </c>
      <c r="D101" t="str">
        <f>Details2!D693</f>
        <v>Ft. Irwin (Weed Army Community Hospital)</v>
      </c>
      <c r="E101" t="str">
        <f>Details2!E693</f>
        <v>H</v>
      </c>
      <c r="F101" s="28">
        <f>Details2!F693</f>
        <v>0</v>
      </c>
      <c r="G101" s="28">
        <f>Details2!G693</f>
        <v>0</v>
      </c>
      <c r="H101" s="28">
        <f>Details2!H693</f>
        <v>0</v>
      </c>
      <c r="I101" s="28">
        <f>Details2!I693</f>
        <v>0</v>
      </c>
      <c r="J101" s="28">
        <f>Details2!J693</f>
        <v>0</v>
      </c>
      <c r="K101" s="28">
        <f>Details2!K693</f>
        <v>0</v>
      </c>
    </row>
    <row r="102" spans="2:11" x14ac:dyDescent="0.2">
      <c r="B102" t="str">
        <f>Details2!B694</f>
        <v>Army</v>
      </c>
      <c r="C102" t="str">
        <f>Details2!C694</f>
        <v>0206</v>
      </c>
      <c r="D102" t="str">
        <f>Details2!D694</f>
        <v>Yuma Proving Grounds</v>
      </c>
      <c r="E102" t="str">
        <f>Details2!E694</f>
        <v>I</v>
      </c>
      <c r="F102" s="28" t="str">
        <f>Details2!F694</f>
        <v>NULL</v>
      </c>
      <c r="G102" s="28" t="str">
        <f>Details2!G694</f>
        <v>NULL</v>
      </c>
      <c r="H102" s="28" t="str">
        <f>Details2!H694</f>
        <v>NULL</v>
      </c>
      <c r="I102" s="28" t="str">
        <f>Details2!I694</f>
        <v>NULL</v>
      </c>
      <c r="J102" s="28" t="str">
        <f>Details2!J694</f>
        <v>NULL</v>
      </c>
      <c r="K102" s="28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0256</v>
      </c>
      <c r="D103" t="str">
        <f>Details2!D695</f>
        <v>Pentagon Army Health Clinic</v>
      </c>
      <c r="E103" t="str">
        <f>Details2!E695</f>
        <v>I</v>
      </c>
      <c r="F103" s="28" t="str">
        <f>Details2!F695</f>
        <v>NULL</v>
      </c>
      <c r="G103" s="28" t="str">
        <f>Details2!G695</f>
        <v>NULL</v>
      </c>
      <c r="H103" s="28" t="str">
        <f>Details2!H695</f>
        <v>NULL</v>
      </c>
      <c r="I103" s="28" t="str">
        <f>Details2!I695</f>
        <v>NULL</v>
      </c>
      <c r="J103" s="28" t="str">
        <f>Details2!J695</f>
        <v>NULL</v>
      </c>
      <c r="K103" s="28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0273</v>
      </c>
      <c r="D104" t="str">
        <f>Details2!D696</f>
        <v>Ft. McPherson (Lawrence Joel Army Health Clinic)</v>
      </c>
      <c r="E104" t="str">
        <f>Details2!E696</f>
        <v>I</v>
      </c>
      <c r="F104" s="28" t="str">
        <f>Details2!F696</f>
        <v>NULL</v>
      </c>
      <c r="G104" s="28" t="str">
        <f>Details2!G696</f>
        <v>NULL</v>
      </c>
      <c r="H104" s="28" t="str">
        <f>Details2!H696</f>
        <v>NULL</v>
      </c>
      <c r="I104" s="28" t="str">
        <f>Details2!I696</f>
        <v>NULL</v>
      </c>
      <c r="J104" s="28" t="str">
        <f>Details2!J696</f>
        <v>NULL</v>
      </c>
      <c r="K104" s="28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0308</v>
      </c>
      <c r="D105" t="str">
        <f>Details2!D697</f>
        <v>Aberdeen Proving Grounds (Kirk Army Health Clinic)</v>
      </c>
      <c r="E105" t="str">
        <f>Details2!E697</f>
        <v>I</v>
      </c>
      <c r="F105" s="28" t="str">
        <f>Details2!F697</f>
        <v>NULL</v>
      </c>
      <c r="G105" s="28" t="str">
        <f>Details2!G697</f>
        <v>NULL</v>
      </c>
      <c r="H105" s="28" t="str">
        <f>Details2!H697</f>
        <v>NULL</v>
      </c>
      <c r="I105" s="28" t="str">
        <f>Details2!I697</f>
        <v>NULL</v>
      </c>
      <c r="J105" s="28" t="str">
        <f>Details2!J697</f>
        <v>NULL</v>
      </c>
      <c r="K105" s="28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0309</v>
      </c>
      <c r="D106" t="str">
        <f>Details2!D698</f>
        <v>Ft. Detrick US Army Health Clinic</v>
      </c>
      <c r="E106" t="str">
        <f>Details2!E698</f>
        <v>I</v>
      </c>
      <c r="F106" s="28" t="str">
        <f>Details2!F698</f>
        <v>NULL</v>
      </c>
      <c r="G106" s="28" t="str">
        <f>Details2!G698</f>
        <v>NULL</v>
      </c>
      <c r="H106" s="28" t="str">
        <f>Details2!H698</f>
        <v>NULL</v>
      </c>
      <c r="I106" s="28" t="str">
        <f>Details2!I698</f>
        <v>NULL</v>
      </c>
      <c r="J106" s="28" t="str">
        <f>Details2!J698</f>
        <v>NULL</v>
      </c>
      <c r="K106" s="28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0330</v>
      </c>
      <c r="D107" t="str">
        <f>Details2!D699</f>
        <v>Ft. Drum (Guthrie Army Health Clinic)</v>
      </c>
      <c r="E107" t="str">
        <f>Details2!E699</f>
        <v>C</v>
      </c>
      <c r="F107" s="28" t="str">
        <f>Details2!F699</f>
        <v>NULL</v>
      </c>
      <c r="G107" s="28" t="str">
        <f>Details2!G699</f>
        <v>NULL</v>
      </c>
      <c r="H107" s="28" t="str">
        <f>Details2!H699</f>
        <v>NULL</v>
      </c>
      <c r="I107" s="28" t="str">
        <f>Details2!I699</f>
        <v>NULL</v>
      </c>
      <c r="J107" s="28" t="str">
        <f>Details2!J699</f>
        <v>NULL</v>
      </c>
      <c r="K107" s="28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0350</v>
      </c>
      <c r="D108" t="str">
        <f>Details2!D700</f>
        <v>Ft. Indiantown Gap US Army Health Clinic</v>
      </c>
      <c r="E108" t="str">
        <f>Details2!E700</f>
        <v>I</v>
      </c>
      <c r="F108" s="28" t="str">
        <f>Details2!F700</f>
        <v>NULL</v>
      </c>
      <c r="G108" s="28" t="str">
        <f>Details2!G700</f>
        <v>NULL</v>
      </c>
      <c r="H108" s="28" t="str">
        <f>Details2!H700</f>
        <v>NULL</v>
      </c>
      <c r="I108" s="28" t="str">
        <f>Details2!I700</f>
        <v>NULL</v>
      </c>
      <c r="J108" s="28" t="str">
        <f>Details2!J700</f>
        <v>NULL</v>
      </c>
      <c r="K108" s="28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0351</v>
      </c>
      <c r="D109" t="str">
        <f>Details2!D701</f>
        <v>Letterkenny US Army Health Clinic</v>
      </c>
      <c r="E109" t="str">
        <f>Details2!E701</f>
        <v>I</v>
      </c>
      <c r="F109" s="28" t="str">
        <f>Details2!F701</f>
        <v>NULL</v>
      </c>
      <c r="G109" s="28" t="str">
        <f>Details2!G701</f>
        <v>NULL</v>
      </c>
      <c r="H109" s="28" t="str">
        <f>Details2!H701</f>
        <v>NULL</v>
      </c>
      <c r="I109" s="28" t="str">
        <f>Details2!I701</f>
        <v>NULL</v>
      </c>
      <c r="J109" s="28" t="str">
        <f>Details2!J701</f>
        <v>NULL</v>
      </c>
      <c r="K109" s="28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0352</v>
      </c>
      <c r="D110" t="str">
        <f>Details2!D702</f>
        <v>Carlisle (Dunham Army Health Clinic)</v>
      </c>
      <c r="E110" t="str">
        <f>Details2!E702</f>
        <v>C</v>
      </c>
      <c r="F110" s="28" t="str">
        <f>Details2!F702</f>
        <v>NULL</v>
      </c>
      <c r="G110" s="28" t="str">
        <f>Details2!G702</f>
        <v>NULL</v>
      </c>
      <c r="H110" s="28" t="str">
        <f>Details2!H702</f>
        <v>NULL</v>
      </c>
      <c r="I110" s="28" t="str">
        <f>Details2!I702</f>
        <v>NULL</v>
      </c>
      <c r="J110" s="28" t="str">
        <f>Details2!J702</f>
        <v>NULL</v>
      </c>
      <c r="K110" s="28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0353</v>
      </c>
      <c r="D111" t="str">
        <f>Details2!D703</f>
        <v>Tobyhanna US Army Health Clinic</v>
      </c>
      <c r="E111" t="str">
        <f>Details2!E703</f>
        <v>I</v>
      </c>
      <c r="F111" s="28" t="str">
        <f>Details2!F703</f>
        <v>NULL</v>
      </c>
      <c r="G111" s="28" t="str">
        <f>Details2!G703</f>
        <v>NULL</v>
      </c>
      <c r="H111" s="28" t="str">
        <f>Details2!H703</f>
        <v>NULL</v>
      </c>
      <c r="I111" s="28" t="str">
        <f>Details2!I703</f>
        <v>NULL</v>
      </c>
      <c r="J111" s="28" t="str">
        <f>Details2!J703</f>
        <v>NULL</v>
      </c>
      <c r="K111" s="28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0371</v>
      </c>
      <c r="D112" t="str">
        <f>Details2!D704</f>
        <v>Dugway Proving Ground</v>
      </c>
      <c r="E112" t="str">
        <f>Details2!E704</f>
        <v>I</v>
      </c>
      <c r="F112" s="28" t="str">
        <f>Details2!F704</f>
        <v>NULL</v>
      </c>
      <c r="G112" s="28" t="str">
        <f>Details2!G704</f>
        <v>NULL</v>
      </c>
      <c r="H112" s="28" t="str">
        <f>Details2!H704</f>
        <v>NULL</v>
      </c>
      <c r="I112" s="28" t="str">
        <f>Details2!I704</f>
        <v>NULL</v>
      </c>
      <c r="J112" s="28" t="str">
        <f>Details2!J704</f>
        <v>NULL</v>
      </c>
      <c r="K112" s="28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0441</v>
      </c>
      <c r="D113" t="str">
        <f>Details2!D705</f>
        <v>New Cumberland US Army Health Clinic</v>
      </c>
      <c r="E113" t="str">
        <f>Details2!E705</f>
        <v>I</v>
      </c>
      <c r="F113" s="28" t="str">
        <f>Details2!F705</f>
        <v>NULL</v>
      </c>
      <c r="G113" s="28" t="str">
        <f>Details2!G705</f>
        <v>NULL</v>
      </c>
      <c r="H113" s="28" t="str">
        <f>Details2!H705</f>
        <v>NULL</v>
      </c>
      <c r="I113" s="28" t="str">
        <f>Details2!I705</f>
        <v>NULL</v>
      </c>
      <c r="J113" s="28" t="str">
        <f>Details2!J705</f>
        <v>NULL</v>
      </c>
      <c r="K113" s="28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0606</v>
      </c>
      <c r="D114" t="str">
        <f>Details2!D706</f>
        <v>Heidelberg MEDDAC</v>
      </c>
      <c r="E114" t="str">
        <f>Details2!E706</f>
        <v>C</v>
      </c>
      <c r="F114" s="28">
        <f>Details2!F706</f>
        <v>0</v>
      </c>
      <c r="G114" s="28">
        <f>Details2!G706</f>
        <v>0</v>
      </c>
      <c r="H114" s="28">
        <f>Details2!H706</f>
        <v>0</v>
      </c>
      <c r="I114" s="28">
        <f>Details2!I706</f>
        <v>0</v>
      </c>
      <c r="J114" s="28" t="str">
        <f>Details2!J706</f>
        <v>NULL</v>
      </c>
      <c r="K114" s="28" t="str">
        <f>Details2!K706</f>
        <v>NULL</v>
      </c>
    </row>
    <row r="115" spans="2:11" x14ac:dyDescent="0.2">
      <c r="B115" t="str">
        <f>Details2!B707</f>
        <v>Army</v>
      </c>
      <c r="C115" t="str">
        <f>Details2!C707</f>
        <v>0607</v>
      </c>
      <c r="D115" t="str">
        <f>Details2!D707</f>
        <v>Landstuhl Regional Medical Center</v>
      </c>
      <c r="E115" t="str">
        <f>Details2!E707</f>
        <v>H</v>
      </c>
      <c r="F115" s="28">
        <f>Details2!F707</f>
        <v>0</v>
      </c>
      <c r="G115" s="28">
        <f>Details2!G707</f>
        <v>2</v>
      </c>
      <c r="H115" s="28">
        <f>Details2!H707</f>
        <v>0</v>
      </c>
      <c r="I115" s="28">
        <f>Details2!I707</f>
        <v>0</v>
      </c>
      <c r="J115" s="28">
        <f>Details2!J707</f>
        <v>0</v>
      </c>
      <c r="K115" s="28">
        <f>Details2!K707</f>
        <v>0</v>
      </c>
    </row>
    <row r="116" spans="2:11" x14ac:dyDescent="0.2">
      <c r="B116" t="str">
        <f>Details2!B708</f>
        <v>Army</v>
      </c>
      <c r="C116" t="str">
        <f>Details2!C708</f>
        <v>0609</v>
      </c>
      <c r="D116" t="str">
        <f>Details2!D708</f>
        <v>Bavaria MEDDAC</v>
      </c>
      <c r="E116" t="str">
        <f>Details2!E708</f>
        <v>C</v>
      </c>
      <c r="F116" s="28">
        <f>Details2!F708</f>
        <v>0</v>
      </c>
      <c r="G116" s="28">
        <f>Details2!G708</f>
        <v>0</v>
      </c>
      <c r="H116" s="28" t="str">
        <f>Details2!H708</f>
        <v>NULL</v>
      </c>
      <c r="I116" s="28" t="str">
        <f>Details2!I708</f>
        <v>NULL</v>
      </c>
      <c r="J116" s="28" t="str">
        <f>Details2!J708</f>
        <v>NULL</v>
      </c>
      <c r="K116" s="28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0610</v>
      </c>
      <c r="D117" t="str">
        <f>Details2!D709</f>
        <v>BG CRAWFORD SAMS AHC-CAMP ZAMA</v>
      </c>
      <c r="E117" t="str">
        <f>Details2!E709</f>
        <v>I</v>
      </c>
      <c r="F117" s="28" t="str">
        <f>Details2!F709</f>
        <v>NULL</v>
      </c>
      <c r="G117" s="28" t="str">
        <f>Details2!G709</f>
        <v>NULL</v>
      </c>
      <c r="H117" s="28" t="str">
        <f>Details2!H709</f>
        <v>NULL</v>
      </c>
      <c r="I117" s="28" t="str">
        <f>Details2!I709</f>
        <v>NULL</v>
      </c>
      <c r="J117" s="28" t="str">
        <f>Details2!J709</f>
        <v>NULL</v>
      </c>
      <c r="K117" s="28" t="str">
        <f>Details2!K709</f>
        <v>NULL</v>
      </c>
    </row>
    <row r="118" spans="2:11" x14ac:dyDescent="0.2">
      <c r="B118" t="str">
        <f>Details2!B710</f>
        <v>Army</v>
      </c>
      <c r="C118" t="str">
        <f>Details2!C710</f>
        <v>0612</v>
      </c>
      <c r="D118" t="str">
        <f>Details2!D710</f>
        <v>Brian Allgood ACH - Seoul</v>
      </c>
      <c r="E118" t="str">
        <f>Details2!E710</f>
        <v>H</v>
      </c>
      <c r="F118" s="28">
        <f>Details2!F710</f>
        <v>0</v>
      </c>
      <c r="G118" s="28">
        <f>Details2!G710</f>
        <v>2</v>
      </c>
      <c r="H118" s="28">
        <f>Details2!H710</f>
        <v>0</v>
      </c>
      <c r="I118" s="28">
        <f>Details2!I710</f>
        <v>0</v>
      </c>
      <c r="J118" s="28">
        <f>Details2!J710</f>
        <v>2</v>
      </c>
      <c r="K118" s="28">
        <f>Details2!K710</f>
        <v>0</v>
      </c>
    </row>
    <row r="119" spans="2:11" x14ac:dyDescent="0.2">
      <c r="B119" t="str">
        <f>Details2!B711</f>
        <v>Navy</v>
      </c>
      <c r="C119" t="str">
        <f>Details2!C711</f>
        <v>0024</v>
      </c>
      <c r="D119" t="str">
        <f>Details2!D711</f>
        <v>NH Camp Pendelton</v>
      </c>
      <c r="E119" t="str">
        <f>Details2!E711</f>
        <v>H</v>
      </c>
      <c r="F119" s="28">
        <f>Details2!F711</f>
        <v>1</v>
      </c>
      <c r="G119" s="28">
        <f>Details2!G711</f>
        <v>0</v>
      </c>
      <c r="H119" s="28">
        <f>Details2!H711</f>
        <v>0</v>
      </c>
      <c r="I119" s="28">
        <f>Details2!I711</f>
        <v>0</v>
      </c>
      <c r="J119" s="28">
        <f>Details2!J711</f>
        <v>0</v>
      </c>
      <c r="K119" s="28">
        <f>Details2!K711</f>
        <v>0</v>
      </c>
    </row>
    <row r="120" spans="2:11" x14ac:dyDescent="0.2">
      <c r="B120" t="str">
        <f>Details2!B712</f>
        <v>Navy</v>
      </c>
      <c r="C120" t="str">
        <f>Details2!C712</f>
        <v>0028</v>
      </c>
      <c r="D120" t="str">
        <f>Details2!D712</f>
        <v>NH Lemoore</v>
      </c>
      <c r="E120" t="str">
        <f>Details2!E712</f>
        <v>H</v>
      </c>
      <c r="F120" s="28">
        <f>Details2!F712</f>
        <v>0</v>
      </c>
      <c r="G120" s="28">
        <f>Details2!G712</f>
        <v>0</v>
      </c>
      <c r="H120" s="28">
        <f>Details2!H712</f>
        <v>0</v>
      </c>
      <c r="I120" s="28">
        <f>Details2!I712</f>
        <v>0</v>
      </c>
      <c r="J120" s="28">
        <f>Details2!J712</f>
        <v>0</v>
      </c>
      <c r="K120" s="28">
        <f>Details2!K712</f>
        <v>0</v>
      </c>
    </row>
    <row r="121" spans="2:11" x14ac:dyDescent="0.2">
      <c r="B121" t="str">
        <f>Details2!B713</f>
        <v>Navy</v>
      </c>
      <c r="C121" t="str">
        <f>Details2!C713</f>
        <v>0029</v>
      </c>
      <c r="D121" t="str">
        <f>Details2!D713</f>
        <v>NMC San Diego</v>
      </c>
      <c r="E121" t="str">
        <f>Details2!E713</f>
        <v>H</v>
      </c>
      <c r="F121" s="28">
        <f>Details2!F713</f>
        <v>9</v>
      </c>
      <c r="G121" s="28">
        <f>Details2!G713</f>
        <v>3</v>
      </c>
      <c r="H121" s="28">
        <f>Details2!H713</f>
        <v>2</v>
      </c>
      <c r="I121" s="28">
        <f>Details2!I713</f>
        <v>2</v>
      </c>
      <c r="J121" s="28">
        <f>Details2!J713</f>
        <v>5</v>
      </c>
      <c r="K121" s="28">
        <f>Details2!K713</f>
        <v>1</v>
      </c>
    </row>
    <row r="122" spans="2:11" x14ac:dyDescent="0.2">
      <c r="B122" t="str">
        <f>Details2!B714</f>
        <v>Navy</v>
      </c>
      <c r="C122" t="str">
        <f>Details2!C714</f>
        <v>0030</v>
      </c>
      <c r="D122" t="str">
        <f>Details2!D714</f>
        <v>NH 29 Palms</v>
      </c>
      <c r="E122" t="str">
        <f>Details2!E714</f>
        <v>H</v>
      </c>
      <c r="F122" s="28">
        <f>Details2!F714</f>
        <v>0</v>
      </c>
      <c r="G122" s="28">
        <f>Details2!G714</f>
        <v>0</v>
      </c>
      <c r="H122" s="28">
        <f>Details2!H714</f>
        <v>1</v>
      </c>
      <c r="I122" s="28">
        <f>Details2!I714</f>
        <v>0</v>
      </c>
      <c r="J122" s="28">
        <f>Details2!J714</f>
        <v>0</v>
      </c>
      <c r="K122" s="28">
        <f>Details2!K714</f>
        <v>0</v>
      </c>
    </row>
    <row r="123" spans="2:11" x14ac:dyDescent="0.2">
      <c r="B123" t="str">
        <f>Details2!B715</f>
        <v>Navy</v>
      </c>
      <c r="C123" t="str">
        <f>Details2!C715</f>
        <v>0035</v>
      </c>
      <c r="D123" t="str">
        <f>Details2!D715</f>
        <v>NBHC Groton</v>
      </c>
      <c r="E123" t="str">
        <f>Details2!E715</f>
        <v>C</v>
      </c>
      <c r="F123" s="28" t="str">
        <f>Details2!F715</f>
        <v>NULL</v>
      </c>
      <c r="G123" s="28" t="str">
        <f>Details2!G715</f>
        <v>NULL</v>
      </c>
      <c r="H123" s="28" t="str">
        <f>Details2!H715</f>
        <v>NULL</v>
      </c>
      <c r="I123" s="28" t="str">
        <f>Details2!I715</f>
        <v>NULL</v>
      </c>
      <c r="J123" s="28" t="str">
        <f>Details2!J715</f>
        <v>NULL</v>
      </c>
      <c r="K123" s="28" t="str">
        <f>Details2!K715</f>
        <v>NULL</v>
      </c>
    </row>
    <row r="124" spans="2:11" x14ac:dyDescent="0.2">
      <c r="B124" t="str">
        <f>Details2!B716</f>
        <v>Navy</v>
      </c>
      <c r="C124" t="str">
        <f>Details2!C716</f>
        <v>0038</v>
      </c>
      <c r="D124" t="str">
        <f>Details2!D716</f>
        <v>NH Pensacola</v>
      </c>
      <c r="E124" t="str">
        <f>Details2!E716</f>
        <v>H</v>
      </c>
      <c r="F124" s="28">
        <f>Details2!F716</f>
        <v>0</v>
      </c>
      <c r="G124" s="28">
        <f>Details2!G716</f>
        <v>2</v>
      </c>
      <c r="H124" s="28">
        <f>Details2!H716</f>
        <v>0</v>
      </c>
      <c r="I124" s="28">
        <f>Details2!I716</f>
        <v>0</v>
      </c>
      <c r="J124" s="28">
        <f>Details2!J716</f>
        <v>0</v>
      </c>
      <c r="K124" s="28">
        <f>Details2!K716</f>
        <v>0</v>
      </c>
    </row>
    <row r="125" spans="2:11" x14ac:dyDescent="0.2">
      <c r="B125" t="str">
        <f>Details2!B717</f>
        <v>Navy</v>
      </c>
      <c r="C125" t="str">
        <f>Details2!C717</f>
        <v>0039</v>
      </c>
      <c r="D125" t="str">
        <f>Details2!D717</f>
        <v>NH Jacksonville</v>
      </c>
      <c r="E125" t="str">
        <f>Details2!E717</f>
        <v>H</v>
      </c>
      <c r="F125" s="28">
        <f>Details2!F717</f>
        <v>3</v>
      </c>
      <c r="G125" s="28">
        <f>Details2!G717</f>
        <v>5</v>
      </c>
      <c r="H125" s="28">
        <f>Details2!H717</f>
        <v>0</v>
      </c>
      <c r="I125" s="28">
        <f>Details2!I717</f>
        <v>8</v>
      </c>
      <c r="J125" s="28">
        <f>Details2!J717</f>
        <v>2</v>
      </c>
      <c r="K125" s="28">
        <f>Details2!K717</f>
        <v>0</v>
      </c>
    </row>
    <row r="126" spans="2:11" x14ac:dyDescent="0.2">
      <c r="B126" t="str">
        <f>Details2!B718</f>
        <v>Navy</v>
      </c>
      <c r="C126" t="str">
        <f>Details2!C718</f>
        <v>0056</v>
      </c>
      <c r="D126" t="str">
        <f>Details2!D718</f>
        <v>NHC Great Lakes</v>
      </c>
      <c r="E126" t="str">
        <f>Details2!E718</f>
        <v>C</v>
      </c>
      <c r="F126" s="28">
        <f>Details2!F718</f>
        <v>0</v>
      </c>
      <c r="G126" s="28" t="str">
        <f>Details2!G718</f>
        <v>NULL</v>
      </c>
      <c r="H126" s="28">
        <f>Details2!H718</f>
        <v>0</v>
      </c>
      <c r="I126" s="28">
        <f>Details2!I718</f>
        <v>0</v>
      </c>
      <c r="J126" s="28" t="str">
        <f>Details2!J718</f>
        <v>NULL</v>
      </c>
      <c r="K126" s="28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0067</v>
      </c>
      <c r="D127" t="str">
        <f>Details2!D719</f>
        <v>Walter Reed National Military Medical Center</v>
      </c>
      <c r="E127" t="str">
        <f>Details2!E719</f>
        <v>H</v>
      </c>
      <c r="F127" s="28">
        <f>Details2!F719</f>
        <v>18</v>
      </c>
      <c r="G127" s="28">
        <f>Details2!G719</f>
        <v>5</v>
      </c>
      <c r="H127" s="28">
        <f>Details2!H719</f>
        <v>1</v>
      </c>
      <c r="I127" s="28">
        <f>Details2!I719</f>
        <v>0</v>
      </c>
      <c r="J127" s="28">
        <f>Details2!J719</f>
        <v>9</v>
      </c>
      <c r="K127" s="28">
        <f>Details2!K719</f>
        <v>4</v>
      </c>
    </row>
    <row r="128" spans="2:11" x14ac:dyDescent="0.2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28" t="str">
        <f>Details2!F720</f>
        <v>NULL</v>
      </c>
      <c r="G128" s="28" t="str">
        <f>Details2!G720</f>
        <v>NULL</v>
      </c>
      <c r="H128" s="28" t="str">
        <f>Details2!H720</f>
        <v>NULL</v>
      </c>
      <c r="I128" s="28" t="str">
        <f>Details2!I720</f>
        <v>NULL</v>
      </c>
      <c r="J128" s="28" t="str">
        <f>Details2!J720</f>
        <v>NULL</v>
      </c>
      <c r="K128" s="28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28">
        <f>Details2!F721</f>
        <v>6</v>
      </c>
      <c r="G129" s="28">
        <f>Details2!G721</f>
        <v>1</v>
      </c>
      <c r="H129" s="28">
        <f>Details2!H721</f>
        <v>1</v>
      </c>
      <c r="I129" s="28">
        <f>Details2!I721</f>
        <v>4</v>
      </c>
      <c r="J129" s="28">
        <f>Details2!J721</f>
        <v>4</v>
      </c>
      <c r="K129" s="28">
        <f>Details2!K721</f>
        <v>1</v>
      </c>
    </row>
    <row r="130" spans="2:12" x14ac:dyDescent="0.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28">
        <f>Details2!F722</f>
        <v>0</v>
      </c>
      <c r="G130" s="28">
        <f>Details2!G722</f>
        <v>0</v>
      </c>
      <c r="H130" s="28">
        <f>Details2!H722</f>
        <v>0</v>
      </c>
      <c r="I130" s="28">
        <f>Details2!I722</f>
        <v>0</v>
      </c>
      <c r="J130" s="28" t="str">
        <f>Details2!J722</f>
        <v>NULL</v>
      </c>
      <c r="K130" s="28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0100</v>
      </c>
      <c r="D131" t="str">
        <f>Details2!D723</f>
        <v>NBHC Newport</v>
      </c>
      <c r="E131" t="str">
        <f>Details2!E723</f>
        <v>C</v>
      </c>
      <c r="F131" s="28">
        <f>Details2!F723</f>
        <v>0</v>
      </c>
      <c r="G131" s="28">
        <f>Details2!G723</f>
        <v>0</v>
      </c>
      <c r="H131" s="28" t="str">
        <f>Details2!H723</f>
        <v>NULL</v>
      </c>
      <c r="I131" s="28" t="str">
        <f>Details2!I723</f>
        <v>NULL</v>
      </c>
      <c r="J131" s="28" t="str">
        <f>Details2!J723</f>
        <v>NULL</v>
      </c>
      <c r="K131" s="28" t="str">
        <f>Details2!K723</f>
        <v>NULL</v>
      </c>
      <c r="L131" s="45" t="s">
        <v>299</v>
      </c>
    </row>
    <row r="132" spans="2:12" x14ac:dyDescent="0.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28" t="str">
        <f>Details2!F724</f>
        <v>NULL</v>
      </c>
      <c r="G132" s="28" t="str">
        <f>Details2!G724</f>
        <v>NULL</v>
      </c>
      <c r="H132" s="28" t="str">
        <f>Details2!H724</f>
        <v>NULL</v>
      </c>
      <c r="I132" s="28" t="str">
        <f>Details2!I724</f>
        <v>NULL</v>
      </c>
      <c r="J132" s="28" t="str">
        <f>Details2!J724</f>
        <v>NULL</v>
      </c>
      <c r="K132" s="28" t="str">
        <f>Details2!K724</f>
        <v>NULL</v>
      </c>
      <c r="L132" s="45" t="s">
        <v>298</v>
      </c>
    </row>
    <row r="133" spans="2:12" x14ac:dyDescent="0.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28">
        <f>Details2!F725</f>
        <v>0</v>
      </c>
      <c r="G133" s="28">
        <f>Details2!G725</f>
        <v>0</v>
      </c>
      <c r="H133" s="28">
        <f>Details2!H725</f>
        <v>0</v>
      </c>
      <c r="I133" s="28">
        <f>Details2!I725</f>
        <v>0</v>
      </c>
      <c r="J133" s="28">
        <f>Details2!J725</f>
        <v>0</v>
      </c>
      <c r="K133" s="28">
        <f>Details2!K725</f>
        <v>0</v>
      </c>
      <c r="L133" s="45"/>
    </row>
    <row r="134" spans="2:12" x14ac:dyDescent="0.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28" t="str">
        <f>Details2!F726</f>
        <v>NULL</v>
      </c>
      <c r="G134" s="28" t="str">
        <f>Details2!G726</f>
        <v>NULL</v>
      </c>
      <c r="H134" s="28" t="str">
        <f>Details2!H726</f>
        <v>NULL</v>
      </c>
      <c r="I134" s="28" t="str">
        <f>Details2!I726</f>
        <v>NULL</v>
      </c>
      <c r="J134" s="28" t="str">
        <f>Details2!J726</f>
        <v>NULL</v>
      </c>
      <c r="K134" s="28" t="str">
        <f>Details2!K726</f>
        <v>NULL</v>
      </c>
      <c r="L134" s="45"/>
    </row>
    <row r="135" spans="2:12" x14ac:dyDescent="0.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28" t="str">
        <f>Details2!F727</f>
        <v>NULL</v>
      </c>
      <c r="G135" s="28" t="str">
        <f>Details2!G727</f>
        <v>NULL</v>
      </c>
      <c r="H135" s="28" t="str">
        <f>Details2!H727</f>
        <v>NULL</v>
      </c>
      <c r="I135" s="28" t="str">
        <f>Details2!I727</f>
        <v>NULL</v>
      </c>
      <c r="J135" s="28" t="str">
        <f>Details2!J727</f>
        <v>NULL</v>
      </c>
      <c r="K135" s="28" t="str">
        <f>Details2!K727</f>
        <v>NULL</v>
      </c>
      <c r="L135" s="45"/>
    </row>
    <row r="136" spans="2:12" x14ac:dyDescent="0.2">
      <c r="B136" t="str">
        <f>Details2!B728</f>
        <v>Navy</v>
      </c>
      <c r="C136" t="str">
        <f>Details2!C728</f>
        <v>0124</v>
      </c>
      <c r="D136" t="str">
        <f>Details2!D728</f>
        <v>NMC Portsmouth (VA)</v>
      </c>
      <c r="E136" t="str">
        <f>Details2!E728</f>
        <v>H</v>
      </c>
      <c r="F136" s="28">
        <f>Details2!F728</f>
        <v>3</v>
      </c>
      <c r="G136" s="28">
        <f>Details2!G728</f>
        <v>3</v>
      </c>
      <c r="H136" s="28">
        <f>Details2!H728</f>
        <v>0</v>
      </c>
      <c r="I136" s="28">
        <f>Details2!I728</f>
        <v>0</v>
      </c>
      <c r="J136" s="28">
        <f>Details2!J728</f>
        <v>0</v>
      </c>
      <c r="K136" s="28">
        <f>Details2!K728</f>
        <v>0</v>
      </c>
      <c r="L136" s="45"/>
    </row>
    <row r="137" spans="2:12" x14ac:dyDescent="0.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28">
        <f>Details2!F729</f>
        <v>2</v>
      </c>
      <c r="G137" s="28">
        <f>Details2!G729</f>
        <v>3</v>
      </c>
      <c r="H137" s="28">
        <f>Details2!H729</f>
        <v>0</v>
      </c>
      <c r="I137" s="28">
        <f>Details2!I729</f>
        <v>3</v>
      </c>
      <c r="J137" s="28">
        <f>Details2!J729</f>
        <v>4</v>
      </c>
      <c r="K137" s="28">
        <f>Details2!K729</f>
        <v>0</v>
      </c>
      <c r="L137" s="45"/>
    </row>
    <row r="138" spans="2:12" x14ac:dyDescent="0.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28">
        <f>Details2!F730</f>
        <v>0</v>
      </c>
      <c r="G138" s="28">
        <f>Details2!G730</f>
        <v>0</v>
      </c>
      <c r="H138" s="28">
        <f>Details2!H730</f>
        <v>0</v>
      </c>
      <c r="I138" s="28">
        <f>Details2!I730</f>
        <v>0</v>
      </c>
      <c r="J138" s="28">
        <f>Details2!J730</f>
        <v>0</v>
      </c>
      <c r="K138" s="28">
        <f>Details2!K730</f>
        <v>0</v>
      </c>
      <c r="L138" s="45"/>
    </row>
    <row r="139" spans="2:12" x14ac:dyDescent="0.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28" t="str">
        <f>Details2!F731</f>
        <v>NULL</v>
      </c>
      <c r="G139" s="28" t="str">
        <f>Details2!G731</f>
        <v>NULL</v>
      </c>
      <c r="H139" s="28" t="str">
        <f>Details2!H731</f>
        <v>NULL</v>
      </c>
      <c r="I139" s="28" t="str">
        <f>Details2!I731</f>
        <v>NULL</v>
      </c>
      <c r="J139" s="28" t="str">
        <f>Details2!J731</f>
        <v>NULL</v>
      </c>
      <c r="K139" s="28" t="str">
        <f>Details2!K731</f>
        <v>NULL</v>
      </c>
      <c r="L139" s="45"/>
    </row>
    <row r="140" spans="2:12" x14ac:dyDescent="0.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28" t="str">
        <f>Details2!F732</f>
        <v>NULL</v>
      </c>
      <c r="G140" s="28" t="str">
        <f>Details2!G732</f>
        <v>NULL</v>
      </c>
      <c r="H140" s="28" t="str">
        <f>Details2!H732</f>
        <v>NULL</v>
      </c>
      <c r="I140" s="28" t="str">
        <f>Details2!I732</f>
        <v>NULL</v>
      </c>
      <c r="J140" s="28" t="str">
        <f>Details2!J732</f>
        <v>NULL</v>
      </c>
      <c r="K140" s="28" t="str">
        <f>Details2!K732</f>
        <v>NULL</v>
      </c>
      <c r="L140" s="45"/>
    </row>
    <row r="141" spans="2:12" x14ac:dyDescent="0.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28" t="str">
        <f>Details2!F733</f>
        <v>NULL</v>
      </c>
      <c r="G141" s="28" t="str">
        <f>Details2!G733</f>
        <v>NULL</v>
      </c>
      <c r="H141" s="28" t="str">
        <f>Details2!H733</f>
        <v>NULL</v>
      </c>
      <c r="I141" s="28" t="str">
        <f>Details2!I733</f>
        <v>NULL</v>
      </c>
      <c r="J141" s="28" t="str">
        <f>Details2!J733</f>
        <v>NULL</v>
      </c>
      <c r="K141" s="28" t="str">
        <f>Details2!K733</f>
        <v>NULL</v>
      </c>
      <c r="L141" s="45"/>
    </row>
    <row r="142" spans="2:12" x14ac:dyDescent="0.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28" t="str">
        <f>Details2!F734</f>
        <v>NULL</v>
      </c>
      <c r="G142" s="28" t="str">
        <f>Details2!G734</f>
        <v>NULL</v>
      </c>
      <c r="H142" s="28" t="str">
        <f>Details2!H734</f>
        <v>NULL</v>
      </c>
      <c r="I142" s="28" t="str">
        <f>Details2!I734</f>
        <v>NULL</v>
      </c>
      <c r="J142" s="28" t="str">
        <f>Details2!J734</f>
        <v>NULL</v>
      </c>
      <c r="K142" s="28" t="str">
        <f>Details2!K734</f>
        <v>NULL</v>
      </c>
      <c r="L142" s="45"/>
    </row>
    <row r="143" spans="2:12" x14ac:dyDescent="0.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28" t="str">
        <f>Details2!F735</f>
        <v>NULL</v>
      </c>
      <c r="G143" s="28" t="str">
        <f>Details2!G735</f>
        <v>NULL</v>
      </c>
      <c r="H143" s="28" t="str">
        <f>Details2!H735</f>
        <v>NULL</v>
      </c>
      <c r="I143" s="28" t="str">
        <f>Details2!I735</f>
        <v>NULL</v>
      </c>
      <c r="J143" s="28" t="str">
        <f>Details2!J735</f>
        <v>NULL</v>
      </c>
      <c r="K143" s="28" t="str">
        <f>Details2!K735</f>
        <v>NULL</v>
      </c>
      <c r="L143" s="45"/>
    </row>
    <row r="144" spans="2:12" x14ac:dyDescent="0.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28" t="str">
        <f>Details2!F736</f>
        <v>NULL</v>
      </c>
      <c r="G144" s="28" t="str">
        <f>Details2!G736</f>
        <v>NULL</v>
      </c>
      <c r="H144" s="28" t="str">
        <f>Details2!H736</f>
        <v>NULL</v>
      </c>
      <c r="I144" s="28" t="str">
        <f>Details2!I736</f>
        <v>NULL</v>
      </c>
      <c r="J144" s="28" t="str">
        <f>Details2!J736</f>
        <v>NULL</v>
      </c>
      <c r="K144" s="28" t="str">
        <f>Details2!K736</f>
        <v>NULL</v>
      </c>
      <c r="L144" s="45" t="s">
        <v>132</v>
      </c>
    </row>
    <row r="145" spans="2:12" x14ac:dyDescent="0.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28">
        <f>Details2!F737</f>
        <v>0</v>
      </c>
      <c r="G145" s="28">
        <f>Details2!G737</f>
        <v>0</v>
      </c>
      <c r="H145" s="28">
        <f>Details2!H737</f>
        <v>0</v>
      </c>
      <c r="I145" s="28">
        <f>Details2!I737</f>
        <v>0</v>
      </c>
      <c r="J145" s="28">
        <f>Details2!J737</f>
        <v>0</v>
      </c>
      <c r="K145" s="28">
        <f>Details2!K737</f>
        <v>0</v>
      </c>
    </row>
    <row r="146" spans="2:12" x14ac:dyDescent="0.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28" t="str">
        <f>Details2!F738</f>
        <v>NULL</v>
      </c>
      <c r="G146" s="28" t="str">
        <f>Details2!G738</f>
        <v>NULL</v>
      </c>
      <c r="H146" s="28" t="str">
        <f>Details2!H738</f>
        <v>NULL</v>
      </c>
      <c r="I146" s="28" t="str">
        <f>Details2!I738</f>
        <v>NULL</v>
      </c>
      <c r="J146" s="28" t="str">
        <f>Details2!J738</f>
        <v>NULL</v>
      </c>
      <c r="K146" s="28" t="str">
        <f>Details2!K738</f>
        <v>NULL</v>
      </c>
      <c r="L146" s="45" t="s">
        <v>346</v>
      </c>
    </row>
    <row r="147" spans="2:12" x14ac:dyDescent="0.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28" t="str">
        <f>Details2!F739</f>
        <v>NULL</v>
      </c>
      <c r="G147" s="28" t="str">
        <f>Details2!G739</f>
        <v>NULL</v>
      </c>
      <c r="H147" s="28" t="str">
        <f>Details2!H739</f>
        <v>NULL</v>
      </c>
      <c r="I147" s="28" t="str">
        <f>Details2!I739</f>
        <v>NULL</v>
      </c>
      <c r="J147" s="28" t="str">
        <f>Details2!J739</f>
        <v>NULL</v>
      </c>
      <c r="K147" s="28" t="str">
        <f>Details2!K739</f>
        <v>NULL</v>
      </c>
      <c r="L147" s="45" t="s">
        <v>346</v>
      </c>
    </row>
    <row r="151" spans="2:12" x14ac:dyDescent="0.2">
      <c r="B151" s="14" t="s">
        <v>137</v>
      </c>
      <c r="C151" s="9"/>
      <c r="F151" s="86">
        <f t="shared" ref="F151:K151" si="0">SUM(F5:F69)</f>
        <v>6</v>
      </c>
      <c r="G151" s="86">
        <f t="shared" si="0"/>
        <v>13</v>
      </c>
      <c r="H151" s="86">
        <f t="shared" si="0"/>
        <v>1</v>
      </c>
      <c r="I151" s="86">
        <f t="shared" si="0"/>
        <v>0</v>
      </c>
      <c r="J151" s="29">
        <f t="shared" si="0"/>
        <v>0</v>
      </c>
      <c r="K151" s="29">
        <f t="shared" si="0"/>
        <v>0</v>
      </c>
      <c r="L151" s="2"/>
    </row>
    <row r="152" spans="2:12" x14ac:dyDescent="0.2">
      <c r="B152" s="14" t="s">
        <v>138</v>
      </c>
      <c r="C152" s="9"/>
      <c r="F152" s="29">
        <f t="shared" ref="F152:K152" si="1">SUM(F71:F118)</f>
        <v>51</v>
      </c>
      <c r="G152" s="29">
        <f t="shared" si="1"/>
        <v>60</v>
      </c>
      <c r="H152" s="29">
        <f t="shared" si="1"/>
        <v>15</v>
      </c>
      <c r="I152" s="29">
        <f t="shared" si="1"/>
        <v>2</v>
      </c>
      <c r="J152" s="29">
        <f t="shared" si="1"/>
        <v>52</v>
      </c>
      <c r="K152" s="29">
        <f t="shared" si="1"/>
        <v>11</v>
      </c>
      <c r="L152" s="32"/>
    </row>
    <row r="153" spans="2:12" x14ac:dyDescent="0.2">
      <c r="B153" s="14" t="s">
        <v>318</v>
      </c>
      <c r="C153" s="9"/>
      <c r="F153" s="29">
        <f t="shared" ref="F153:K153" si="2">SUM(F119:F145)</f>
        <v>42</v>
      </c>
      <c r="G153" s="29">
        <f t="shared" si="2"/>
        <v>22</v>
      </c>
      <c r="H153" s="29">
        <f t="shared" si="2"/>
        <v>5</v>
      </c>
      <c r="I153" s="29">
        <f t="shared" si="2"/>
        <v>17</v>
      </c>
      <c r="J153" s="29">
        <f t="shared" si="2"/>
        <v>24</v>
      </c>
      <c r="K153" s="29">
        <f t="shared" si="2"/>
        <v>6</v>
      </c>
      <c r="L153" s="46" t="s">
        <v>320</v>
      </c>
    </row>
    <row r="154" spans="2:12" x14ac:dyDescent="0.2">
      <c r="B154" s="14" t="s">
        <v>142</v>
      </c>
      <c r="C154" s="9"/>
      <c r="F154" s="29">
        <f t="shared" ref="F154:K154" si="3">SUM(F5:F145)</f>
        <v>99</v>
      </c>
      <c r="G154" s="29">
        <f t="shared" si="3"/>
        <v>95</v>
      </c>
      <c r="H154" s="29">
        <f t="shared" si="3"/>
        <v>21</v>
      </c>
      <c r="I154" s="29">
        <f t="shared" si="3"/>
        <v>19</v>
      </c>
      <c r="J154" s="29">
        <f t="shared" si="3"/>
        <v>76</v>
      </c>
      <c r="K154" s="29">
        <f t="shared" si="3"/>
        <v>17</v>
      </c>
      <c r="L154" s="2"/>
    </row>
    <row r="155" spans="2:12" x14ac:dyDescent="0.2">
      <c r="L155" s="2"/>
    </row>
    <row r="156" spans="2:12" x14ac:dyDescent="0.2">
      <c r="B156" s="15" t="s">
        <v>422</v>
      </c>
      <c r="C156" s="3"/>
      <c r="D156" s="3"/>
      <c r="E156" s="3"/>
      <c r="F156" s="87" t="str">
        <f>IF(F151='Collected to Claims Ratio'!C7,"yes","no")</f>
        <v>yes</v>
      </c>
      <c r="G156" s="87" t="str">
        <f>IF(G151='Collected to Claims Ratio'!D7,"yes","no")</f>
        <v>yes</v>
      </c>
      <c r="H156" s="87" t="str">
        <f>IF(H151='Collected to Claims Ratio'!E7,"yes","no")</f>
        <v>yes</v>
      </c>
      <c r="I156" s="87" t="str">
        <f>IF(I151='Collected to Claims Ratio'!F7,"yes","no")</f>
        <v>yes</v>
      </c>
      <c r="J156" s="87" t="str">
        <f>IF(J151='Collected to Claims Ratio'!G7,"yes","no")</f>
        <v>yes</v>
      </c>
      <c r="K156" s="87" t="str">
        <f>IF(K151='Collected to Claims Ratio'!H7,"yes","no")</f>
        <v>yes</v>
      </c>
      <c r="L156" s="2"/>
    </row>
    <row r="157" spans="2:12" x14ac:dyDescent="0.2">
      <c r="B157" s="15" t="s">
        <v>430</v>
      </c>
      <c r="C157" s="3"/>
      <c r="D157" s="3"/>
      <c r="E157" s="3"/>
      <c r="F157" s="87" t="str">
        <f>IF(F152='Collected to Claims Ratio'!C8,"yes","no")</f>
        <v>yes</v>
      </c>
      <c r="G157" s="87" t="str">
        <f>IF(G152='Collected to Claims Ratio'!D8,"yes","no")</f>
        <v>yes</v>
      </c>
      <c r="H157" s="87" t="str">
        <f>IF(H152='Collected to Claims Ratio'!E8,"yes","no")</f>
        <v>yes</v>
      </c>
      <c r="I157" s="87" t="str">
        <f>IF(I152='Collected to Claims Ratio'!F8,"yes","no")</f>
        <v>yes</v>
      </c>
      <c r="J157" s="87" t="str">
        <f>IF(J152='Collected to Claims Ratio'!G8,"yes","no")</f>
        <v>yes</v>
      </c>
      <c r="K157" s="87" t="str">
        <f>IF(K152='Collected to Claims Ratio'!H8,"yes","no")</f>
        <v>yes</v>
      </c>
      <c r="L157" s="2"/>
    </row>
    <row r="158" spans="2:12" x14ac:dyDescent="0.2">
      <c r="B158" s="15" t="s">
        <v>424</v>
      </c>
      <c r="C158" s="3"/>
      <c r="D158" s="3"/>
      <c r="E158" s="3"/>
      <c r="F158" s="87" t="str">
        <f>IF(F153='Collected to Claims Ratio'!C9,"yes","no")</f>
        <v>yes</v>
      </c>
      <c r="G158" s="87" t="str">
        <f>IF(G153='Collected to Claims Ratio'!D9,"yes","no")</f>
        <v>yes</v>
      </c>
      <c r="H158" s="87" t="str">
        <f>IF(H153='Collected to Claims Ratio'!E9,"yes","no")</f>
        <v>yes</v>
      </c>
      <c r="I158" s="87" t="str">
        <f>IF(I153='Collected to Claims Ratio'!F9,"yes","no")</f>
        <v>yes</v>
      </c>
      <c r="J158" s="87" t="str">
        <f>IF(J153='Collected to Claims Ratio'!G9,"yes","no")</f>
        <v>yes</v>
      </c>
      <c r="K158" s="87" t="str">
        <f>IF(K153='Collected to Claims Ratio'!H9,"yes","no")</f>
        <v>yes</v>
      </c>
      <c r="L158" s="46" t="s">
        <v>320</v>
      </c>
    </row>
    <row r="159" spans="2:12" x14ac:dyDescent="0.2">
      <c r="B159" s="15" t="s">
        <v>425</v>
      </c>
      <c r="F159" s="87" t="str">
        <f>IF(F154='Collected to Claims Ratio'!C10,"yes","no")</f>
        <v>yes</v>
      </c>
      <c r="G159" s="87" t="str">
        <f>IF(G154='Collected to Claims Ratio'!D10,"yes","no")</f>
        <v>yes</v>
      </c>
      <c r="H159" s="87" t="str">
        <f>IF(H154='Collected to Claims Ratio'!E10,"yes","no")</f>
        <v>yes</v>
      </c>
      <c r="I159" s="87" t="str">
        <f>IF(I154='Collected to Claims Ratio'!F10,"yes","no")</f>
        <v>yes</v>
      </c>
      <c r="J159" s="87" t="str">
        <f>IF(J154='Collected to Claims Ratio'!G10,"yes","no")</f>
        <v>yes</v>
      </c>
      <c r="K159" s="87" t="str">
        <f>IF(K154='Collected to Claims Ratio'!H10,"yes","no")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160"/>
  <sheetViews>
    <sheetView topLeftCell="A124" zoomScale="85" workbookViewId="0">
      <selection activeCell="O43" sqref="O43"/>
    </sheetView>
  </sheetViews>
  <sheetFormatPr defaultRowHeight="12.75" x14ac:dyDescent="0.2"/>
  <cols>
    <col min="4" max="4" width="38.85546875" customWidth="1"/>
    <col min="5" max="5" width="4" customWidth="1"/>
    <col min="6" max="6" width="9.7109375" style="28" customWidth="1"/>
    <col min="7" max="8" width="6.140625" style="28" customWidth="1"/>
    <col min="9" max="9" width="9.28515625" style="28" customWidth="1"/>
    <col min="10" max="11" width="7.28515625" style="28" customWidth="1"/>
    <col min="12" max="13" width="12" customWidth="1"/>
    <col min="14" max="14" width="12" bestFit="1" customWidth="1"/>
  </cols>
  <sheetData>
    <row r="1" spans="1:12" x14ac:dyDescent="0.2">
      <c r="A1" t="s">
        <v>145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293</v>
      </c>
      <c r="G3" s="28" t="s">
        <v>123</v>
      </c>
    </row>
    <row r="4" spans="1:12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28" t="str">
        <f>Details2!F745</f>
        <v>NULL</v>
      </c>
      <c r="G5" s="28" t="str">
        <f>Details2!G745</f>
        <v>NULL</v>
      </c>
      <c r="H5" s="28" t="str">
        <f>Details2!H745</f>
        <v>NULL</v>
      </c>
      <c r="I5" s="28" t="str">
        <f>Details2!I745</f>
        <v>NULL</v>
      </c>
      <c r="J5" s="28" t="str">
        <f>Details2!J745</f>
        <v>NULL</v>
      </c>
      <c r="K5" s="28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28">
        <f>Details2!F746</f>
        <v>19</v>
      </c>
      <c r="G6" s="28">
        <f>Details2!G746</f>
        <v>8</v>
      </c>
      <c r="H6" s="28">
        <f>Details2!H746</f>
        <v>0</v>
      </c>
      <c r="I6" s="97">
        <f>Details2!I746</f>
        <v>0</v>
      </c>
      <c r="J6" s="85">
        <f>Details2!J746</f>
        <v>26</v>
      </c>
      <c r="K6" s="85">
        <f>Details2!K746</f>
        <v>2</v>
      </c>
      <c r="L6" s="7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28" t="str">
        <f>Details2!F747</f>
        <v>NULL</v>
      </c>
      <c r="G7" s="28" t="str">
        <f>Details2!G747</f>
        <v>NULL</v>
      </c>
      <c r="H7" s="28" t="str">
        <f>Details2!H747</f>
        <v>NULL</v>
      </c>
      <c r="I7" s="28" t="str">
        <f>Details2!I747</f>
        <v>NULL</v>
      </c>
      <c r="J7" s="28" t="str">
        <f>Details2!J747</f>
        <v>NULL</v>
      </c>
      <c r="K7" s="28" t="str">
        <f>Details2!K747</f>
        <v>NULL</v>
      </c>
      <c r="L7" s="7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28" t="str">
        <f>Details2!F748</f>
        <v>NULL</v>
      </c>
      <c r="G8" s="28" t="str">
        <f>Details2!G748</f>
        <v>NULL</v>
      </c>
      <c r="H8" s="28" t="str">
        <f>Details2!H748</f>
        <v>NULL</v>
      </c>
      <c r="I8" s="28" t="str">
        <f>Details2!I748</f>
        <v>NULL</v>
      </c>
      <c r="J8" s="28" t="str">
        <f>Details2!J748</f>
        <v>NULL</v>
      </c>
      <c r="K8" s="28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28" t="str">
        <f>Details2!F749</f>
        <v>NULL</v>
      </c>
      <c r="G9" s="28" t="str">
        <f>Details2!G749</f>
        <v>NULL</v>
      </c>
      <c r="H9" s="28" t="str">
        <f>Details2!H749</f>
        <v>NULL</v>
      </c>
      <c r="I9" s="28" t="str">
        <f>Details2!I749</f>
        <v>NULL</v>
      </c>
      <c r="J9" s="28" t="str">
        <f>Details2!J749</f>
        <v>NULL</v>
      </c>
      <c r="K9" s="28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28">
        <f>Details2!F750</f>
        <v>16</v>
      </c>
      <c r="G10" s="28">
        <f>Details2!G750</f>
        <v>7</v>
      </c>
      <c r="H10" s="28">
        <f>Details2!H750</f>
        <v>3</v>
      </c>
      <c r="I10" s="28">
        <f>Details2!I750</f>
        <v>0</v>
      </c>
      <c r="J10" s="28">
        <f>Details2!J750</f>
        <v>9</v>
      </c>
      <c r="K10" s="28">
        <f>Details2!K750</f>
        <v>16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28" t="str">
        <f>Details2!F751</f>
        <v>NULL</v>
      </c>
      <c r="G11" s="28" t="str">
        <f>Details2!G751</f>
        <v>NULL</v>
      </c>
      <c r="H11" s="28" t="str">
        <f>Details2!H751</f>
        <v>NULL</v>
      </c>
      <c r="I11" s="28" t="str">
        <f>Details2!I751</f>
        <v>NULL</v>
      </c>
      <c r="J11" s="28" t="str">
        <f>Details2!J751</f>
        <v>NULL</v>
      </c>
      <c r="K11" s="28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28" t="str">
        <f>Details2!F752</f>
        <v>NULL</v>
      </c>
      <c r="G12" s="28" t="str">
        <f>Details2!G752</f>
        <v>NULL</v>
      </c>
      <c r="H12" s="28" t="str">
        <f>Details2!H752</f>
        <v>NULL</v>
      </c>
      <c r="I12" s="28" t="str">
        <f>Details2!I752</f>
        <v>NULL</v>
      </c>
      <c r="J12" s="28" t="str">
        <f>Details2!J752</f>
        <v>NULL</v>
      </c>
      <c r="K12" s="28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28" t="str">
        <f>Details2!F753</f>
        <v>NULL</v>
      </c>
      <c r="G13" s="28" t="str">
        <f>Details2!G753</f>
        <v>NULL</v>
      </c>
      <c r="H13" s="28" t="str">
        <f>Details2!H753</f>
        <v>NULL</v>
      </c>
      <c r="I13" s="28" t="str">
        <f>Details2!I753</f>
        <v>NULL</v>
      </c>
      <c r="J13" s="28" t="str">
        <f>Details2!J753</f>
        <v>NULL</v>
      </c>
      <c r="K13" s="28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28">
        <f>Details2!F754</f>
        <v>6</v>
      </c>
      <c r="G14" s="28">
        <f>Details2!G754</f>
        <v>0</v>
      </c>
      <c r="H14" s="28">
        <f>Details2!H754</f>
        <v>0</v>
      </c>
      <c r="I14" s="28">
        <f>Details2!I754</f>
        <v>0</v>
      </c>
      <c r="J14" s="28" t="str">
        <f>Details2!J754</f>
        <v>NULL</v>
      </c>
      <c r="K14" s="28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28" t="str">
        <f>Details2!F755</f>
        <v>NULL</v>
      </c>
      <c r="G15" s="28" t="str">
        <f>Details2!G755</f>
        <v>NULL</v>
      </c>
      <c r="H15" s="28" t="str">
        <f>Details2!H755</f>
        <v>NULL</v>
      </c>
      <c r="I15" s="28" t="str">
        <f>Details2!I755</f>
        <v>NULL</v>
      </c>
      <c r="J15" s="28" t="str">
        <f>Details2!J755</f>
        <v>NULL</v>
      </c>
      <c r="K15" s="28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28">
        <f>Details2!F756</f>
        <v>8</v>
      </c>
      <c r="G16" s="28">
        <f>Details2!G756</f>
        <v>13</v>
      </c>
      <c r="H16" s="28">
        <f>Details2!H756</f>
        <v>4</v>
      </c>
      <c r="I16" s="28">
        <f>Details2!I756</f>
        <v>0</v>
      </c>
      <c r="J16" s="28">
        <f>Details2!J756</f>
        <v>0</v>
      </c>
      <c r="K16" s="28">
        <f>Details2!K756</f>
        <v>19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28" t="str">
        <f>Details2!F757</f>
        <v>NULL</v>
      </c>
      <c r="G17" s="28" t="str">
        <f>Details2!G757</f>
        <v>NULL</v>
      </c>
      <c r="H17" s="28" t="str">
        <f>Details2!H757</f>
        <v>NULL</v>
      </c>
      <c r="I17" s="28" t="str">
        <f>Details2!I757</f>
        <v>NULL</v>
      </c>
      <c r="J17" s="28" t="str">
        <f>Details2!J757</f>
        <v>NULL</v>
      </c>
      <c r="K17" s="28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28" t="str">
        <f>Details2!F758</f>
        <v>NULL</v>
      </c>
      <c r="G18" s="28">
        <f>Details2!G758</f>
        <v>0</v>
      </c>
      <c r="H18" s="28" t="str">
        <f>Details2!H758</f>
        <v>NULL</v>
      </c>
      <c r="I18" s="28" t="str">
        <f>Details2!I758</f>
        <v>NULL</v>
      </c>
      <c r="J18" s="28" t="str">
        <f>Details2!J758</f>
        <v>NULL</v>
      </c>
      <c r="K18" s="28" t="str">
        <f>Details2!K758</f>
        <v>NULL</v>
      </c>
      <c r="L18" s="7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28" t="str">
        <f>Details2!F759</f>
        <v>NULL</v>
      </c>
      <c r="G19" s="28" t="str">
        <f>Details2!G759</f>
        <v>NULL</v>
      </c>
      <c r="H19" s="28" t="str">
        <f>Details2!H759</f>
        <v>NULL</v>
      </c>
      <c r="I19" s="28" t="str">
        <f>Details2!I759</f>
        <v>NULL</v>
      </c>
      <c r="J19" s="28" t="str">
        <f>Details2!J759</f>
        <v>NULL</v>
      </c>
      <c r="K19" s="28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28" t="str">
        <f>Details2!F760</f>
        <v>NULL</v>
      </c>
      <c r="G20" s="28" t="str">
        <f>Details2!G760</f>
        <v>NULL</v>
      </c>
      <c r="H20" s="28" t="str">
        <f>Details2!H760</f>
        <v>NULL</v>
      </c>
      <c r="I20" s="28" t="str">
        <f>Details2!I760</f>
        <v>NULL</v>
      </c>
      <c r="J20" s="28" t="str">
        <f>Details2!J760</f>
        <v>NULL</v>
      </c>
      <c r="K20" s="28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28" t="str">
        <f>Details2!F761</f>
        <v>NULL</v>
      </c>
      <c r="G21" s="28" t="str">
        <f>Details2!G761</f>
        <v>NULL</v>
      </c>
      <c r="H21" s="28" t="str">
        <f>Details2!H761</f>
        <v>NULL</v>
      </c>
      <c r="I21" s="28" t="str">
        <f>Details2!I761</f>
        <v>NULL</v>
      </c>
      <c r="J21" s="28" t="str">
        <f>Details2!J761</f>
        <v>NULL</v>
      </c>
      <c r="K21" s="28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28">
        <f>Details2!F762</f>
        <v>0</v>
      </c>
      <c r="G22" s="28">
        <f>Details2!G762</f>
        <v>2</v>
      </c>
      <c r="H22" s="28">
        <f>Details2!H762</f>
        <v>0</v>
      </c>
      <c r="I22" s="28">
        <f>Details2!I762</f>
        <v>0</v>
      </c>
      <c r="J22" s="28">
        <f>Details2!J762</f>
        <v>0</v>
      </c>
      <c r="K22" s="28">
        <f>Details2!K762</f>
        <v>0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28">
        <f>Details2!F763</f>
        <v>0</v>
      </c>
      <c r="G23" s="28" t="str">
        <f>Details2!G763</f>
        <v>NULL</v>
      </c>
      <c r="H23" s="28" t="str">
        <f>Details2!H763</f>
        <v>NULL</v>
      </c>
      <c r="I23" s="28" t="str">
        <f>Details2!I763</f>
        <v>NULL</v>
      </c>
      <c r="J23" s="28" t="str">
        <f>Details2!J763</f>
        <v>NULL</v>
      </c>
      <c r="K23" s="28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28" t="str">
        <f>Details2!F764</f>
        <v>NULL</v>
      </c>
      <c r="G24" s="28" t="str">
        <f>Details2!G764</f>
        <v>NULL</v>
      </c>
      <c r="H24" s="28" t="str">
        <f>Details2!H764</f>
        <v>NULL</v>
      </c>
      <c r="I24" s="28" t="str">
        <f>Details2!I764</f>
        <v>NULL</v>
      </c>
      <c r="J24" s="28" t="str">
        <f>Details2!J764</f>
        <v>NULL</v>
      </c>
      <c r="K24" s="28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28" t="str">
        <f>Details2!F765</f>
        <v>NULL</v>
      </c>
      <c r="G25" s="28" t="str">
        <f>Details2!G765</f>
        <v>NULL</v>
      </c>
      <c r="H25" s="28" t="str">
        <f>Details2!H765</f>
        <v>NULL</v>
      </c>
      <c r="I25" s="28" t="str">
        <f>Details2!I765</f>
        <v>NULL</v>
      </c>
      <c r="J25" s="28" t="str">
        <f>Details2!J765</f>
        <v>NULL</v>
      </c>
      <c r="K25" s="28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28">
        <f>Details2!F766</f>
        <v>0</v>
      </c>
      <c r="G26" s="28">
        <f>Details2!G766</f>
        <v>6</v>
      </c>
      <c r="H26" s="28">
        <f>Details2!H766</f>
        <v>0</v>
      </c>
      <c r="I26" s="28">
        <f>Details2!I766</f>
        <v>0</v>
      </c>
      <c r="J26" s="28">
        <f>Details2!J766</f>
        <v>15</v>
      </c>
      <c r="K26" s="28">
        <f>Details2!K766</f>
        <v>0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28">
        <f>Details2!F767</f>
        <v>2</v>
      </c>
      <c r="G27" s="28">
        <f>Details2!G767</f>
        <v>14</v>
      </c>
      <c r="H27" s="28">
        <f>Details2!H767</f>
        <v>4</v>
      </c>
      <c r="I27" s="28">
        <f>Details2!I767</f>
        <v>0</v>
      </c>
      <c r="J27" s="28">
        <f>Details2!J767</f>
        <v>17</v>
      </c>
      <c r="K27" s="85">
        <f>Details2!K767</f>
        <v>14</v>
      </c>
      <c r="L27" s="7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28" t="str">
        <f>Details2!F768</f>
        <v>NULL</v>
      </c>
      <c r="G28" s="28" t="str">
        <f>Details2!G768</f>
        <v>NULL</v>
      </c>
      <c r="H28" s="28" t="str">
        <f>Details2!H768</f>
        <v>NULL</v>
      </c>
      <c r="I28" s="28" t="str">
        <f>Details2!I768</f>
        <v>NULL</v>
      </c>
      <c r="J28" s="28" t="str">
        <f>Details2!J768</f>
        <v>NULL</v>
      </c>
      <c r="K28" s="28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28" t="str">
        <f>Details2!F769</f>
        <v>NULL</v>
      </c>
      <c r="G29" s="28" t="str">
        <f>Details2!G769</f>
        <v>NULL</v>
      </c>
      <c r="H29" s="28" t="str">
        <f>Details2!H769</f>
        <v>NULL</v>
      </c>
      <c r="I29" s="28" t="str">
        <f>Details2!I769</f>
        <v>NULL</v>
      </c>
      <c r="J29" s="28" t="str">
        <f>Details2!J769</f>
        <v>NULL</v>
      </c>
      <c r="K29" s="28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28" t="str">
        <f>Details2!F770</f>
        <v>NULL</v>
      </c>
      <c r="G30" s="28" t="str">
        <f>Details2!G770</f>
        <v>NULL</v>
      </c>
      <c r="H30" s="28" t="str">
        <f>Details2!H770</f>
        <v>NULL</v>
      </c>
      <c r="I30" s="28" t="str">
        <f>Details2!I770</f>
        <v>NULL</v>
      </c>
      <c r="J30" s="28" t="str">
        <f>Details2!J770</f>
        <v>NULL</v>
      </c>
      <c r="K30" s="28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28">
        <f>Details2!F771</f>
        <v>0</v>
      </c>
      <c r="G31" s="28" t="str">
        <f>Details2!G771</f>
        <v>NULL</v>
      </c>
      <c r="H31" s="28" t="str">
        <f>Details2!H771</f>
        <v>NULL</v>
      </c>
      <c r="I31" s="28" t="str">
        <f>Details2!I771</f>
        <v>NULL</v>
      </c>
      <c r="J31" s="28" t="str">
        <f>Details2!J771</f>
        <v>NULL</v>
      </c>
      <c r="K31" s="85" t="str">
        <f>Details2!K771</f>
        <v>NULL</v>
      </c>
      <c r="L31" s="7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28">
        <f>Details2!F772</f>
        <v>17</v>
      </c>
      <c r="G32" s="28">
        <f>Details2!G772</f>
        <v>11</v>
      </c>
      <c r="H32" s="28">
        <f>Details2!H772</f>
        <v>5</v>
      </c>
      <c r="I32" s="28">
        <f>Details2!I772</f>
        <v>0</v>
      </c>
      <c r="J32" s="28">
        <f>Details2!J772</f>
        <v>20</v>
      </c>
      <c r="K32" s="28">
        <f>Details2!K772</f>
        <v>31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28" t="str">
        <f>Details2!F773</f>
        <v>NULL</v>
      </c>
      <c r="G33" s="28" t="str">
        <f>Details2!G773</f>
        <v>NULL</v>
      </c>
      <c r="H33" s="28" t="str">
        <f>Details2!H773</f>
        <v>NULL</v>
      </c>
      <c r="I33" s="28" t="str">
        <f>Details2!I773</f>
        <v>NULL</v>
      </c>
      <c r="J33" s="28" t="str">
        <f>Details2!J773</f>
        <v>NULL</v>
      </c>
      <c r="K33" s="28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28" t="str">
        <f>Details2!F774</f>
        <v>NULL</v>
      </c>
      <c r="G34" s="28" t="str">
        <f>Details2!G774</f>
        <v>NULL</v>
      </c>
      <c r="H34" s="28" t="str">
        <f>Details2!H774</f>
        <v>NULL</v>
      </c>
      <c r="I34" s="28" t="str">
        <f>Details2!I774</f>
        <v>NULL</v>
      </c>
      <c r="J34" s="28" t="str">
        <f>Details2!J774</f>
        <v>NULL</v>
      </c>
      <c r="K34" s="28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28" t="str">
        <f>Details2!F775</f>
        <v>NULL</v>
      </c>
      <c r="G35" s="28" t="str">
        <f>Details2!G775</f>
        <v>NULL</v>
      </c>
      <c r="H35" s="28" t="str">
        <f>Details2!H775</f>
        <v>NULL</v>
      </c>
      <c r="I35" s="28" t="str">
        <f>Details2!I775</f>
        <v>NULL</v>
      </c>
      <c r="J35" s="28" t="str">
        <f>Details2!J775</f>
        <v>NULL</v>
      </c>
      <c r="K35" s="28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28" t="str">
        <f>Details2!F776</f>
        <v>NULL</v>
      </c>
      <c r="G36" s="28" t="str">
        <f>Details2!G776</f>
        <v>NULL</v>
      </c>
      <c r="H36" s="28" t="str">
        <f>Details2!H776</f>
        <v>NULL</v>
      </c>
      <c r="I36" s="28" t="str">
        <f>Details2!I776</f>
        <v>NULL</v>
      </c>
      <c r="J36" s="28" t="str">
        <f>Details2!J776</f>
        <v>NULL</v>
      </c>
      <c r="K36" s="28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28" t="str">
        <f>Details2!F777</f>
        <v>NULL</v>
      </c>
      <c r="G37" s="28" t="str">
        <f>Details2!G777</f>
        <v>NULL</v>
      </c>
      <c r="H37" s="28" t="str">
        <f>Details2!H777</f>
        <v>NULL</v>
      </c>
      <c r="I37" s="28" t="str">
        <f>Details2!I777</f>
        <v>NULL</v>
      </c>
      <c r="J37" s="28" t="str">
        <f>Details2!J777</f>
        <v>NULL</v>
      </c>
      <c r="K37" s="28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28" t="str">
        <f>Details2!F778</f>
        <v>NULL</v>
      </c>
      <c r="G38" s="28" t="str">
        <f>Details2!G778</f>
        <v>NULL</v>
      </c>
      <c r="H38" s="28" t="str">
        <f>Details2!H778</f>
        <v>NULL</v>
      </c>
      <c r="I38" s="28" t="str">
        <f>Details2!I778</f>
        <v>NULL</v>
      </c>
      <c r="J38" s="28" t="str">
        <f>Details2!J778</f>
        <v>NULL</v>
      </c>
      <c r="K38" s="28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28">
        <f>Details2!F779</f>
        <v>37</v>
      </c>
      <c r="G39" s="28">
        <f>Details2!G779</f>
        <v>71</v>
      </c>
      <c r="H39" s="28">
        <f>Details2!H779</f>
        <v>0</v>
      </c>
      <c r="I39" s="28">
        <f>Details2!I779</f>
        <v>0</v>
      </c>
      <c r="J39" s="28">
        <f>Details2!J779</f>
        <v>14</v>
      </c>
      <c r="K39" s="28">
        <f>Details2!K779</f>
        <v>81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28" t="str">
        <f>Details2!F780</f>
        <v>NULL</v>
      </c>
      <c r="G40" s="28" t="str">
        <f>Details2!G780</f>
        <v>NULL</v>
      </c>
      <c r="H40" s="28" t="str">
        <f>Details2!H780</f>
        <v>NULL</v>
      </c>
      <c r="I40" s="28" t="str">
        <f>Details2!I780</f>
        <v>NULL</v>
      </c>
      <c r="J40" s="28" t="str">
        <f>Details2!J780</f>
        <v>NULL</v>
      </c>
      <c r="K40" s="28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28" t="str">
        <f>Details2!F781</f>
        <v>NULL</v>
      </c>
      <c r="G41" s="28" t="str">
        <f>Details2!G781</f>
        <v>NULL</v>
      </c>
      <c r="H41" s="28" t="str">
        <f>Details2!H781</f>
        <v>NULL</v>
      </c>
      <c r="I41" s="28" t="str">
        <f>Details2!I781</f>
        <v>NULL</v>
      </c>
      <c r="J41" s="28" t="str">
        <f>Details2!J781</f>
        <v>NULL</v>
      </c>
      <c r="K41" s="28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28" t="str">
        <f>Details2!F782</f>
        <v>NULL</v>
      </c>
      <c r="G42" s="28" t="str">
        <f>Details2!G782</f>
        <v>NULL</v>
      </c>
      <c r="H42" s="28" t="str">
        <f>Details2!H782</f>
        <v>NULL</v>
      </c>
      <c r="I42" s="28" t="str">
        <f>Details2!I782</f>
        <v>NULL</v>
      </c>
      <c r="J42" s="28" t="str">
        <f>Details2!J782</f>
        <v>NULL</v>
      </c>
      <c r="K42" s="28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28" t="str">
        <f>Details2!F783</f>
        <v>NULL</v>
      </c>
      <c r="G43" s="28" t="str">
        <f>Details2!G783</f>
        <v>NULL</v>
      </c>
      <c r="H43" s="28" t="str">
        <f>Details2!H783</f>
        <v>NULL</v>
      </c>
      <c r="I43" s="28" t="str">
        <f>Details2!I783</f>
        <v>NULL</v>
      </c>
      <c r="J43" s="28" t="str">
        <f>Details2!J783</f>
        <v>NULL</v>
      </c>
      <c r="K43" s="28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28" t="str">
        <f>Details2!F784</f>
        <v>NULL</v>
      </c>
      <c r="G44" s="28" t="str">
        <f>Details2!G784</f>
        <v>NULL</v>
      </c>
      <c r="H44" s="28" t="str">
        <f>Details2!H784</f>
        <v>NULL</v>
      </c>
      <c r="I44" s="28" t="str">
        <f>Details2!I784</f>
        <v>NULL</v>
      </c>
      <c r="J44" s="28" t="str">
        <f>Details2!J784</f>
        <v>NULL</v>
      </c>
      <c r="K44" s="28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28" t="str">
        <f>Details2!F785</f>
        <v>NULL</v>
      </c>
      <c r="G45" s="28" t="str">
        <f>Details2!G785</f>
        <v>NULL</v>
      </c>
      <c r="H45" s="28" t="str">
        <f>Details2!H785</f>
        <v>NULL</v>
      </c>
      <c r="I45" s="28" t="str">
        <f>Details2!I785</f>
        <v>NULL</v>
      </c>
      <c r="J45" s="28" t="str">
        <f>Details2!J785</f>
        <v>NULL</v>
      </c>
      <c r="K45" s="28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28" t="str">
        <f>Details2!F786</f>
        <v>NULL</v>
      </c>
      <c r="G46" s="28" t="str">
        <f>Details2!G786</f>
        <v>NULL</v>
      </c>
      <c r="H46" s="28" t="str">
        <f>Details2!H786</f>
        <v>NULL</v>
      </c>
      <c r="I46" s="28" t="str">
        <f>Details2!I786</f>
        <v>NULL</v>
      </c>
      <c r="J46" s="28" t="str">
        <f>Details2!J786</f>
        <v>NULL</v>
      </c>
      <c r="K46" s="28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28">
        <f>Details2!F787</f>
        <v>94</v>
      </c>
      <c r="G47" s="28">
        <f>Details2!G787</f>
        <v>82</v>
      </c>
      <c r="H47" s="28">
        <f>Details2!H787</f>
        <v>85</v>
      </c>
      <c r="I47" s="28">
        <f>Details2!I787</f>
        <v>0</v>
      </c>
      <c r="J47" s="28">
        <f>Details2!J787</f>
        <v>69</v>
      </c>
      <c r="K47" s="28">
        <f>Details2!K787</f>
        <v>0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28" t="str">
        <f>Details2!F788</f>
        <v>NULL</v>
      </c>
      <c r="G48" s="28" t="str">
        <f>Details2!G788</f>
        <v>NULL</v>
      </c>
      <c r="H48" s="28" t="str">
        <f>Details2!H788</f>
        <v>NULL</v>
      </c>
      <c r="I48" s="28" t="str">
        <f>Details2!I788</f>
        <v>NULL</v>
      </c>
      <c r="J48" s="28" t="str">
        <f>Details2!J788</f>
        <v>NULL</v>
      </c>
      <c r="K48" s="28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28">
        <f>Details2!F789</f>
        <v>1</v>
      </c>
      <c r="G49" s="28">
        <f>Details2!G789</f>
        <v>1</v>
      </c>
      <c r="H49" s="28">
        <f>Details2!H789</f>
        <v>1</v>
      </c>
      <c r="I49" s="28">
        <f>Details2!I789</f>
        <v>0</v>
      </c>
      <c r="J49" s="28">
        <f>Details2!J789</f>
        <v>7</v>
      </c>
      <c r="K49" s="28">
        <f>Details2!K789</f>
        <v>1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28" t="str">
        <f>Details2!F790</f>
        <v>NULL</v>
      </c>
      <c r="G50" s="28" t="str">
        <f>Details2!G790</f>
        <v>NULL</v>
      </c>
      <c r="H50" s="28" t="str">
        <f>Details2!H790</f>
        <v>NULL</v>
      </c>
      <c r="I50" s="28" t="str">
        <f>Details2!I790</f>
        <v>NULL</v>
      </c>
      <c r="J50" s="28" t="str">
        <f>Details2!J790</f>
        <v>NULL</v>
      </c>
      <c r="K50" s="28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28" t="str">
        <f>Details2!F791</f>
        <v>NULL</v>
      </c>
      <c r="G51" s="28" t="str">
        <f>Details2!G791</f>
        <v>NULL</v>
      </c>
      <c r="H51" s="28" t="str">
        <f>Details2!H791</f>
        <v>NULL</v>
      </c>
      <c r="I51" s="28" t="str">
        <f>Details2!I791</f>
        <v>NULL</v>
      </c>
      <c r="J51" s="28" t="str">
        <f>Details2!J791</f>
        <v>NULL</v>
      </c>
      <c r="K51" s="28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28" t="str">
        <f>Details2!F792</f>
        <v>NULL</v>
      </c>
      <c r="G52" s="28" t="str">
        <f>Details2!G792</f>
        <v>NULL</v>
      </c>
      <c r="H52" s="28" t="str">
        <f>Details2!H792</f>
        <v>NULL</v>
      </c>
      <c r="I52" s="28" t="str">
        <f>Details2!I792</f>
        <v>NULL</v>
      </c>
      <c r="J52" s="28" t="str">
        <f>Details2!J792</f>
        <v>NULL</v>
      </c>
      <c r="K52" s="28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28" t="str">
        <f>Details2!F793</f>
        <v>NULL</v>
      </c>
      <c r="G53" s="28" t="str">
        <f>Details2!G793</f>
        <v>NULL</v>
      </c>
      <c r="H53" s="28" t="str">
        <f>Details2!H793</f>
        <v>NULL</v>
      </c>
      <c r="I53" s="28" t="str">
        <f>Details2!I793</f>
        <v>NULL</v>
      </c>
      <c r="J53" s="28" t="str">
        <f>Details2!J793</f>
        <v>NULL</v>
      </c>
      <c r="K53" s="28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28" t="str">
        <f>Details2!F794</f>
        <v>NULL</v>
      </c>
      <c r="G54" s="28" t="str">
        <f>Details2!G794</f>
        <v>NULL</v>
      </c>
      <c r="H54" s="28" t="str">
        <f>Details2!H794</f>
        <v>NULL</v>
      </c>
      <c r="I54" s="28" t="str">
        <f>Details2!I794</f>
        <v>NULL</v>
      </c>
      <c r="J54" s="28" t="str">
        <f>Details2!J794</f>
        <v>NULL</v>
      </c>
      <c r="K54" s="28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28" t="str">
        <f>Details2!F795</f>
        <v>NULL</v>
      </c>
      <c r="G55" s="28" t="str">
        <f>Details2!G795</f>
        <v>NULL</v>
      </c>
      <c r="H55" s="28" t="str">
        <f>Details2!H795</f>
        <v>NULL</v>
      </c>
      <c r="I55" s="28" t="str">
        <f>Details2!I795</f>
        <v>NULL</v>
      </c>
      <c r="J55" s="28" t="str">
        <f>Details2!J795</f>
        <v>NULL</v>
      </c>
      <c r="K55" s="28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28" t="str">
        <f>Details2!F796</f>
        <v>NULL</v>
      </c>
      <c r="G56" s="28" t="str">
        <f>Details2!G796</f>
        <v>NULL</v>
      </c>
      <c r="H56" s="28" t="str">
        <f>Details2!H796</f>
        <v>NULL</v>
      </c>
      <c r="I56" s="28" t="str">
        <f>Details2!I796</f>
        <v>NULL</v>
      </c>
      <c r="J56" s="28" t="str">
        <f>Details2!J796</f>
        <v>NULL</v>
      </c>
      <c r="K56" s="28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28" t="str">
        <f>Details2!F797</f>
        <v>NULL</v>
      </c>
      <c r="G57" s="28" t="str">
        <f>Details2!G797</f>
        <v>NULL</v>
      </c>
      <c r="H57" s="28" t="str">
        <f>Details2!H797</f>
        <v>NULL</v>
      </c>
      <c r="I57" s="28" t="str">
        <f>Details2!I797</f>
        <v>NULL</v>
      </c>
      <c r="J57" s="28" t="str">
        <f>Details2!J797</f>
        <v>NULL</v>
      </c>
      <c r="K57" s="28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28" t="str">
        <f>Details2!F798</f>
        <v>NULL</v>
      </c>
      <c r="G58" s="28" t="str">
        <f>Details2!G798</f>
        <v>NULL</v>
      </c>
      <c r="H58" s="28" t="str">
        <f>Details2!H798</f>
        <v>NULL</v>
      </c>
      <c r="I58" s="28" t="str">
        <f>Details2!I798</f>
        <v>NULL</v>
      </c>
      <c r="J58" s="28" t="str">
        <f>Details2!J798</f>
        <v>NULL</v>
      </c>
      <c r="K58" s="28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28" t="str">
        <f>Details2!F799</f>
        <v>NULL</v>
      </c>
      <c r="G59" s="28" t="str">
        <f>Details2!G799</f>
        <v>NULL</v>
      </c>
      <c r="H59" s="28" t="str">
        <f>Details2!H799</f>
        <v>NULL</v>
      </c>
      <c r="I59" s="28" t="str">
        <f>Details2!I799</f>
        <v>NULL</v>
      </c>
      <c r="J59" s="28" t="str">
        <f>Details2!J799</f>
        <v>NULL</v>
      </c>
      <c r="K59" s="28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28" t="str">
        <f>Details2!F800</f>
        <v>NULL</v>
      </c>
      <c r="G60" s="28" t="str">
        <f>Details2!G800</f>
        <v>NULL</v>
      </c>
      <c r="H60" s="28" t="str">
        <f>Details2!H800</f>
        <v>NULL</v>
      </c>
      <c r="I60" s="28" t="str">
        <f>Details2!I800</f>
        <v>NULL</v>
      </c>
      <c r="J60" s="28" t="str">
        <f>Details2!J800</f>
        <v>NULL</v>
      </c>
      <c r="K60" s="28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28" t="str">
        <f>Details2!F801</f>
        <v>NULL</v>
      </c>
      <c r="G61" s="28" t="str">
        <f>Details2!G801</f>
        <v>NULL</v>
      </c>
      <c r="H61" s="28" t="str">
        <f>Details2!H801</f>
        <v>NULL</v>
      </c>
      <c r="I61" s="28" t="str">
        <f>Details2!I801</f>
        <v>NULL</v>
      </c>
      <c r="J61" s="28" t="str">
        <f>Details2!J801</f>
        <v>NULL</v>
      </c>
      <c r="K61" s="28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28" t="str">
        <f>Details2!F802</f>
        <v>NULL</v>
      </c>
      <c r="G62" s="28" t="str">
        <f>Details2!G802</f>
        <v>NULL</v>
      </c>
      <c r="H62" s="28" t="str">
        <f>Details2!H802</f>
        <v>NULL</v>
      </c>
      <c r="I62" s="28" t="str">
        <f>Details2!I802</f>
        <v>NULL</v>
      </c>
      <c r="J62" s="28" t="str">
        <f>Details2!J802</f>
        <v>NULL</v>
      </c>
      <c r="K62" s="28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28" t="str">
        <f>Details2!F803</f>
        <v>NULL</v>
      </c>
      <c r="G63" s="28" t="str">
        <f>Details2!G803</f>
        <v>NULL</v>
      </c>
      <c r="H63" s="28" t="str">
        <f>Details2!H803</f>
        <v>NULL</v>
      </c>
      <c r="I63" s="28" t="str">
        <f>Details2!I803</f>
        <v>NULL</v>
      </c>
      <c r="J63" s="28" t="str">
        <f>Details2!J803</f>
        <v>NULL</v>
      </c>
      <c r="K63" s="28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28" t="str">
        <f>Details2!F804</f>
        <v>NULL</v>
      </c>
      <c r="G64" s="28" t="str">
        <f>Details2!G804</f>
        <v>NULL</v>
      </c>
      <c r="H64" s="28" t="str">
        <f>Details2!H804</f>
        <v>NULL</v>
      </c>
      <c r="I64" s="28" t="str">
        <f>Details2!I804</f>
        <v>NULL</v>
      </c>
      <c r="J64" s="28" t="str">
        <f>Details2!J804</f>
        <v>NULL</v>
      </c>
      <c r="K64" s="28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28" t="str">
        <f>Details2!F805</f>
        <v>NULL</v>
      </c>
      <c r="G65" s="28" t="str">
        <f>Details2!G805</f>
        <v>NULL</v>
      </c>
      <c r="H65" s="28" t="str">
        <f>Details2!H805</f>
        <v>NULL</v>
      </c>
      <c r="I65" s="28" t="str">
        <f>Details2!I805</f>
        <v>NULL</v>
      </c>
      <c r="J65" s="28" t="str">
        <f>Details2!J805</f>
        <v>NULL</v>
      </c>
      <c r="K65" s="28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28" t="str">
        <f>Details2!F806</f>
        <v>NULL</v>
      </c>
      <c r="G66" s="28" t="str">
        <f>Details2!G806</f>
        <v>NULL</v>
      </c>
      <c r="H66" s="28" t="str">
        <f>Details2!H806</f>
        <v>NULL</v>
      </c>
      <c r="I66" s="28" t="str">
        <f>Details2!I806</f>
        <v>NULL</v>
      </c>
      <c r="J66" s="28" t="str">
        <f>Details2!J806</f>
        <v>NULL</v>
      </c>
      <c r="K66" s="28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28" t="str">
        <f>Details2!F807</f>
        <v>NULL</v>
      </c>
      <c r="G67" s="28" t="str">
        <f>Details2!G807</f>
        <v>NULL</v>
      </c>
      <c r="H67" s="28" t="str">
        <f>Details2!H807</f>
        <v>NULL</v>
      </c>
      <c r="I67" s="28" t="str">
        <f>Details2!I807</f>
        <v>NULL</v>
      </c>
      <c r="J67" s="28" t="str">
        <f>Details2!J807</f>
        <v>NULL</v>
      </c>
      <c r="K67" s="28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28" t="str">
        <f>Details2!F808</f>
        <v>NULL</v>
      </c>
      <c r="G68" s="28" t="str">
        <f>Details2!G808</f>
        <v>NULL</v>
      </c>
      <c r="H68" s="28" t="str">
        <f>Details2!H808</f>
        <v>NULL</v>
      </c>
      <c r="I68" s="28" t="str">
        <f>Details2!I808</f>
        <v>NULL</v>
      </c>
      <c r="J68" s="28" t="str">
        <f>Details2!J808</f>
        <v>NULL</v>
      </c>
      <c r="K68" s="28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28" t="str">
        <f>Details2!F809</f>
        <v>NULL</v>
      </c>
      <c r="G69" s="28" t="str">
        <f>Details2!G809</f>
        <v>NULL</v>
      </c>
      <c r="H69" s="28" t="str">
        <f>Details2!H809</f>
        <v>NULL</v>
      </c>
      <c r="I69" s="28" t="str">
        <f>Details2!I809</f>
        <v>NULL</v>
      </c>
      <c r="J69" s="28" t="str">
        <f>Details2!J809</f>
        <v>NULL</v>
      </c>
      <c r="K69" s="28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28" t="str">
        <f>Details2!F810</f>
        <v>NULL</v>
      </c>
      <c r="G70" s="28" t="str">
        <f>Details2!G810</f>
        <v>NULL</v>
      </c>
      <c r="H70" s="28" t="str">
        <f>Details2!H810</f>
        <v>NULL</v>
      </c>
      <c r="I70" s="28" t="str">
        <f>Details2!I810</f>
        <v>NULL</v>
      </c>
      <c r="J70" s="28" t="str">
        <f>Details2!J810</f>
        <v>NULL</v>
      </c>
      <c r="K70" s="28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28" t="str">
        <f>Details2!F811</f>
        <v>NULL</v>
      </c>
      <c r="G71" s="28" t="str">
        <f>Details2!G811</f>
        <v>NULL</v>
      </c>
      <c r="H71" s="28" t="str">
        <f>Details2!H811</f>
        <v>NULL</v>
      </c>
      <c r="I71" s="28" t="str">
        <f>Details2!I811</f>
        <v>NULL</v>
      </c>
      <c r="J71" s="28" t="str">
        <f>Details2!J811</f>
        <v>NULL</v>
      </c>
      <c r="K71" s="28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28" t="str">
        <f>Details2!F812</f>
        <v>NULL</v>
      </c>
      <c r="G72" s="28" t="str">
        <f>Details2!G812</f>
        <v>NULL</v>
      </c>
      <c r="H72" s="28" t="str">
        <f>Details2!H812</f>
        <v>NULL</v>
      </c>
      <c r="I72" s="28" t="str">
        <f>Details2!I812</f>
        <v>NULL</v>
      </c>
      <c r="J72" s="28" t="str">
        <f>Details2!J812</f>
        <v>NULL</v>
      </c>
      <c r="K72" s="28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28" t="str">
        <f>Details2!F813</f>
        <v>NULL</v>
      </c>
      <c r="G73" s="28" t="str">
        <f>Details2!G813</f>
        <v>NULL</v>
      </c>
      <c r="H73" s="28" t="str">
        <f>Details2!H813</f>
        <v>NULL</v>
      </c>
      <c r="I73" s="28" t="str">
        <f>Details2!I813</f>
        <v>NULL</v>
      </c>
      <c r="J73" s="28" t="str">
        <f>Details2!J813</f>
        <v>NULL</v>
      </c>
      <c r="K73" s="28" t="str">
        <f>Details2!K813</f>
        <v>NULL</v>
      </c>
      <c r="L73" s="7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28">
        <f>Details2!F814</f>
        <v>16</v>
      </c>
      <c r="G74" s="28">
        <f>Details2!G814</f>
        <v>17</v>
      </c>
      <c r="H74" s="28">
        <f>Details2!H814</f>
        <v>0</v>
      </c>
      <c r="I74" s="28">
        <f>Details2!I814</f>
        <v>1</v>
      </c>
      <c r="J74" s="28">
        <f>Details2!J814</f>
        <v>11</v>
      </c>
      <c r="K74" s="28">
        <f>Details2!K814</f>
        <v>16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28" t="str">
        <f>Details2!F815</f>
        <v>NULL</v>
      </c>
      <c r="G75" s="28" t="str">
        <f>Details2!G815</f>
        <v>NULL</v>
      </c>
      <c r="H75" s="28" t="str">
        <f>Details2!H815</f>
        <v>NULL</v>
      </c>
      <c r="I75" s="28" t="str">
        <f>Details2!I815</f>
        <v>NULL</v>
      </c>
      <c r="J75" s="28" t="str">
        <f>Details2!J815</f>
        <v>NULL</v>
      </c>
      <c r="K75" s="28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28">
        <f>Details2!F816</f>
        <v>10</v>
      </c>
      <c r="G76" s="28">
        <f>Details2!G816</f>
        <v>4</v>
      </c>
      <c r="H76" s="28">
        <f>Details2!H816</f>
        <v>3</v>
      </c>
      <c r="I76" s="28">
        <f>Details2!I816</f>
        <v>0</v>
      </c>
      <c r="J76" s="28">
        <f>Details2!J816</f>
        <v>7</v>
      </c>
      <c r="K76" s="28">
        <f>Details2!K816</f>
        <v>10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28">
        <f>Details2!F817</f>
        <v>74</v>
      </c>
      <c r="G77" s="28">
        <f>Details2!G817</f>
        <v>66</v>
      </c>
      <c r="H77" s="28">
        <f>Details2!H817</f>
        <v>93</v>
      </c>
      <c r="I77" s="28">
        <f>Details2!I817</f>
        <v>1</v>
      </c>
      <c r="J77" s="28">
        <f>Details2!J817</f>
        <v>96</v>
      </c>
      <c r="K77" s="28">
        <f>Details2!K817</f>
        <v>0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28">
        <f>Details2!F818</f>
        <v>29</v>
      </c>
      <c r="G78" s="28">
        <f>Details2!G818</f>
        <v>33</v>
      </c>
      <c r="H78" s="28">
        <f>Details2!H818</f>
        <v>16</v>
      </c>
      <c r="I78" s="28">
        <f>Details2!I818</f>
        <v>0</v>
      </c>
      <c r="J78" s="28">
        <f>Details2!J818</f>
        <v>40</v>
      </c>
      <c r="K78" s="28">
        <f>Details2!K818</f>
        <v>16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28">
        <f>Details2!F819</f>
        <v>10</v>
      </c>
      <c r="G79" s="28">
        <f>Details2!G819</f>
        <v>16</v>
      </c>
      <c r="H79" s="28">
        <f>Details2!H819</f>
        <v>22</v>
      </c>
      <c r="I79" s="28">
        <f>Details2!I819</f>
        <v>0</v>
      </c>
      <c r="J79" s="28">
        <f>Details2!J819</f>
        <v>9</v>
      </c>
      <c r="K79" s="28">
        <f>Details2!K819</f>
        <v>8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28">
        <f>Details2!F820</f>
        <v>5</v>
      </c>
      <c r="G80" s="28">
        <f>Details2!G820</f>
        <v>10</v>
      </c>
      <c r="H80" s="28">
        <f>Details2!H820</f>
        <v>7</v>
      </c>
      <c r="I80" s="28">
        <f>Details2!I820</f>
        <v>5</v>
      </c>
      <c r="J80" s="28">
        <f>Details2!J820</f>
        <v>9</v>
      </c>
      <c r="K80" s="28">
        <f>Details2!K820</f>
        <v>5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28">
        <f>Details2!F821</f>
        <v>47</v>
      </c>
      <c r="G81" s="28">
        <f>Details2!G821</f>
        <v>52</v>
      </c>
      <c r="H81" s="28">
        <f>Details2!H821</f>
        <v>22</v>
      </c>
      <c r="I81" s="28">
        <f>Details2!I821</f>
        <v>0</v>
      </c>
      <c r="J81" s="28">
        <f>Details2!J821</f>
        <v>72</v>
      </c>
      <c r="K81" s="28">
        <f>Details2!K821</f>
        <v>53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28">
        <f>Details2!F822</f>
        <v>4</v>
      </c>
      <c r="G82" s="28">
        <f>Details2!G822</f>
        <v>3</v>
      </c>
      <c r="H82" s="28">
        <f>Details2!H822</f>
        <v>2</v>
      </c>
      <c r="I82" s="28">
        <f>Details2!I822</f>
        <v>5</v>
      </c>
      <c r="J82" s="28">
        <f>Details2!J822</f>
        <v>4</v>
      </c>
      <c r="K82" s="28">
        <f>Details2!K822</f>
        <v>5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28" t="str">
        <f>Details2!F823</f>
        <v>NULL</v>
      </c>
      <c r="G83" s="28" t="str">
        <f>Details2!G823</f>
        <v>NULL</v>
      </c>
      <c r="H83" s="28" t="str">
        <f>Details2!H823</f>
        <v>NULL</v>
      </c>
      <c r="I83" s="28" t="str">
        <f>Details2!I823</f>
        <v>NULL</v>
      </c>
      <c r="J83" s="28" t="str">
        <f>Details2!J823</f>
        <v>NULL</v>
      </c>
      <c r="K83" s="28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28">
        <f>Details2!F824</f>
        <v>11</v>
      </c>
      <c r="G84" s="28">
        <f>Details2!G824</f>
        <v>4</v>
      </c>
      <c r="H84" s="28">
        <f>Details2!H824</f>
        <v>13</v>
      </c>
      <c r="I84" s="28">
        <f>Details2!I824</f>
        <v>0</v>
      </c>
      <c r="J84" s="28">
        <f>Details2!J824</f>
        <v>6</v>
      </c>
      <c r="K84" s="28">
        <f>Details2!K824</f>
        <v>4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28">
        <f>Details2!F825</f>
        <v>2</v>
      </c>
      <c r="G85" s="28">
        <f>Details2!G825</f>
        <v>0</v>
      </c>
      <c r="H85" s="28">
        <f>Details2!H825</f>
        <v>0</v>
      </c>
      <c r="I85" s="28">
        <f>Details2!I825</f>
        <v>0</v>
      </c>
      <c r="J85" s="28">
        <f>Details2!J825</f>
        <v>5</v>
      </c>
      <c r="K85" s="28">
        <f>Details2!K825</f>
        <v>0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28">
        <f>Details2!F826</f>
        <v>2</v>
      </c>
      <c r="G86" s="28">
        <f>Details2!G826</f>
        <v>1</v>
      </c>
      <c r="H86" s="28">
        <f>Details2!H826</f>
        <v>1</v>
      </c>
      <c r="I86" s="28">
        <f>Details2!I826</f>
        <v>0</v>
      </c>
      <c r="J86" s="28">
        <f>Details2!J826</f>
        <v>1</v>
      </c>
      <c r="K86" s="28">
        <f>Details2!K826</f>
        <v>0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28" t="str">
        <f>Details2!F827</f>
        <v>NULL</v>
      </c>
      <c r="G87" s="28" t="str">
        <f>Details2!G827</f>
        <v>NULL</v>
      </c>
      <c r="H87" s="28" t="str">
        <f>Details2!H827</f>
        <v>NULL</v>
      </c>
      <c r="I87" s="28" t="str">
        <f>Details2!I827</f>
        <v>NULL</v>
      </c>
      <c r="J87" s="28" t="str">
        <f>Details2!J827</f>
        <v>NULL</v>
      </c>
      <c r="K87" s="28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28">
        <f>Details2!F828</f>
        <v>9</v>
      </c>
      <c r="G88" s="28">
        <f>Details2!G828</f>
        <v>3</v>
      </c>
      <c r="H88" s="28">
        <f>Details2!H828</f>
        <v>6</v>
      </c>
      <c r="I88" s="28">
        <f>Details2!I828</f>
        <v>0</v>
      </c>
      <c r="J88" s="28">
        <f>Details2!J828</f>
        <v>1</v>
      </c>
      <c r="K88" s="28">
        <f>Details2!K828</f>
        <v>2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28" t="str">
        <f>Details2!F829</f>
        <v>NULL</v>
      </c>
      <c r="G89" s="28" t="str">
        <f>Details2!G829</f>
        <v>NULL</v>
      </c>
      <c r="H89" s="28" t="str">
        <f>Details2!H829</f>
        <v>NULL</v>
      </c>
      <c r="I89" s="28" t="str">
        <f>Details2!I829</f>
        <v>NULL</v>
      </c>
      <c r="J89" s="28" t="str">
        <f>Details2!J829</f>
        <v>NULL</v>
      </c>
      <c r="K89" s="28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28">
        <f>Details2!F830</f>
        <v>2</v>
      </c>
      <c r="G90" s="28">
        <f>Details2!G830</f>
        <v>4</v>
      </c>
      <c r="H90" s="28">
        <f>Details2!H830</f>
        <v>0</v>
      </c>
      <c r="I90" s="28">
        <f>Details2!I830</f>
        <v>0</v>
      </c>
      <c r="J90" s="28">
        <f>Details2!J830</f>
        <v>1</v>
      </c>
      <c r="K90" s="28">
        <f>Details2!K830</f>
        <v>0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28">
        <f>Details2!F831</f>
        <v>25</v>
      </c>
      <c r="G91" s="28">
        <f>Details2!G831</f>
        <v>27</v>
      </c>
      <c r="H91" s="28">
        <f>Details2!H831</f>
        <v>34</v>
      </c>
      <c r="I91" s="28">
        <f>Details2!I831</f>
        <v>0</v>
      </c>
      <c r="J91" s="28">
        <f>Details2!J831</f>
        <v>43</v>
      </c>
      <c r="K91" s="28">
        <f>Details2!K831</f>
        <v>40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28">
        <f>Details2!F832</f>
        <v>3</v>
      </c>
      <c r="G92" s="28">
        <f>Details2!G832</f>
        <v>3</v>
      </c>
      <c r="H92" s="28">
        <f>Details2!H832</f>
        <v>1</v>
      </c>
      <c r="I92" s="28">
        <f>Details2!I832</f>
        <v>0</v>
      </c>
      <c r="J92" s="28">
        <f>Details2!J832</f>
        <v>5</v>
      </c>
      <c r="K92" s="28">
        <f>Details2!K832</f>
        <v>2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28">
        <f>Details2!F833</f>
        <v>0</v>
      </c>
      <c r="G93" s="28">
        <f>Details2!G833</f>
        <v>0</v>
      </c>
      <c r="H93" s="28">
        <f>Details2!H833</f>
        <v>2</v>
      </c>
      <c r="I93" s="28">
        <f>Details2!I833</f>
        <v>0</v>
      </c>
      <c r="J93" s="28">
        <f>Details2!J833</f>
        <v>1</v>
      </c>
      <c r="K93" s="28">
        <f>Details2!K833</f>
        <v>3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28">
        <f>Details2!F834</f>
        <v>1</v>
      </c>
      <c r="G94" s="28">
        <f>Details2!G834</f>
        <v>30</v>
      </c>
      <c r="H94" s="28">
        <f>Details2!H834</f>
        <v>47</v>
      </c>
      <c r="I94" s="28">
        <f>Details2!I834</f>
        <v>0</v>
      </c>
      <c r="J94" s="28">
        <f>Details2!J834</f>
        <v>18</v>
      </c>
      <c r="K94" s="28">
        <f>Details2!K834</f>
        <v>21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Ft. Sam Houston (Brooke Army Medical Center)</v>
      </c>
      <c r="E95" t="str">
        <f>Details2!E835</f>
        <v>H</v>
      </c>
      <c r="F95" s="28">
        <f>Details2!F835</f>
        <v>0</v>
      </c>
      <c r="G95" s="28">
        <f>Details2!G835</f>
        <v>44</v>
      </c>
      <c r="H95" s="28">
        <f>Details2!H835</f>
        <v>48</v>
      </c>
      <c r="I95" s="28">
        <f>Details2!I835</f>
        <v>0</v>
      </c>
      <c r="J95" s="28">
        <f>Details2!J835</f>
        <v>114</v>
      </c>
      <c r="K95" s="28">
        <f>Details2!K835</f>
        <v>77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28">
        <f>Details2!F836</f>
        <v>21</v>
      </c>
      <c r="G96" s="28">
        <f>Details2!G836</f>
        <v>19</v>
      </c>
      <c r="H96" s="28">
        <f>Details2!H836</f>
        <v>16</v>
      </c>
      <c r="I96" s="28">
        <f>Details2!I836</f>
        <v>0</v>
      </c>
      <c r="J96" s="28">
        <f>Details2!J836</f>
        <v>7</v>
      </c>
      <c r="K96" s="28">
        <f>Details2!K836</f>
        <v>5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28">
        <f>Details2!F837</f>
        <v>0</v>
      </c>
      <c r="G97" s="28">
        <f>Details2!G837</f>
        <v>0</v>
      </c>
      <c r="H97" s="28" t="str">
        <f>Details2!H837</f>
        <v>NULL</v>
      </c>
      <c r="I97" s="28" t="str">
        <f>Details2!I837</f>
        <v>NULL</v>
      </c>
      <c r="J97" s="28" t="str">
        <f>Details2!J837</f>
        <v>NULL</v>
      </c>
      <c r="K97" s="28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28" t="str">
        <f>Details2!F838</f>
        <v>NULL</v>
      </c>
      <c r="G98" s="28" t="str">
        <f>Details2!G838</f>
        <v>NULL</v>
      </c>
      <c r="H98" s="28" t="str">
        <f>Details2!H838</f>
        <v>NULL</v>
      </c>
      <c r="I98" s="28" t="str">
        <f>Details2!I838</f>
        <v>NULL</v>
      </c>
      <c r="J98" s="28" t="str">
        <f>Details2!J838</f>
        <v>NULL</v>
      </c>
      <c r="K98" s="28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0123</v>
      </c>
      <c r="D99" t="str">
        <f>Details2!D839</f>
        <v>Ft. Belvoir (FT. Belvoir Community Hospital)</v>
      </c>
      <c r="E99" t="str">
        <f>Details2!E839</f>
        <v>H</v>
      </c>
      <c r="F99" s="28">
        <f>Details2!F839</f>
        <v>14</v>
      </c>
      <c r="G99" s="28">
        <f>Details2!G839</f>
        <v>13</v>
      </c>
      <c r="H99" s="28">
        <f>Details2!H839</f>
        <v>0</v>
      </c>
      <c r="I99" s="28">
        <f>Details2!I839</f>
        <v>0</v>
      </c>
      <c r="J99" s="28">
        <f>Details2!J839</f>
        <v>11</v>
      </c>
      <c r="K99" s="28">
        <f>Details2!K839</f>
        <v>0</v>
      </c>
    </row>
    <row r="100" spans="2:11" x14ac:dyDescent="0.2">
      <c r="B100" t="str">
        <f>Details2!B840</f>
        <v>Army</v>
      </c>
      <c r="C100" t="str">
        <f>Details2!C840</f>
        <v>0125</v>
      </c>
      <c r="D100" t="str">
        <f>Details2!D840</f>
        <v>Ft. Lewis (Madigan Army Medical Center)</v>
      </c>
      <c r="E100" t="str">
        <f>Details2!E840</f>
        <v>H</v>
      </c>
      <c r="F100" s="28">
        <f>Details2!F840</f>
        <v>87</v>
      </c>
      <c r="G100" s="28">
        <f>Details2!G840</f>
        <v>87</v>
      </c>
      <c r="H100" s="28">
        <f>Details2!H840</f>
        <v>76</v>
      </c>
      <c r="I100" s="28">
        <f>Details2!I840</f>
        <v>0</v>
      </c>
      <c r="J100" s="28">
        <f>Details2!J840</f>
        <v>64</v>
      </c>
      <c r="K100" s="28">
        <f>Details2!K840</f>
        <v>77</v>
      </c>
    </row>
    <row r="101" spans="2:11" x14ac:dyDescent="0.2">
      <c r="B101" t="str">
        <f>Details2!B841</f>
        <v>Army</v>
      </c>
      <c r="C101" t="str">
        <f>Details2!C841</f>
        <v>0131</v>
      </c>
      <c r="D101" t="str">
        <f>Details2!D841</f>
        <v>Ft. Irwin (Weed Army Community Hospital)</v>
      </c>
      <c r="E101" t="str">
        <f>Details2!E841</f>
        <v>H</v>
      </c>
      <c r="F101" s="28">
        <f>Details2!F841</f>
        <v>1</v>
      </c>
      <c r="G101" s="28">
        <f>Details2!G841</f>
        <v>0</v>
      </c>
      <c r="H101" s="28">
        <f>Details2!H841</f>
        <v>0</v>
      </c>
      <c r="I101" s="28">
        <f>Details2!I841</f>
        <v>0</v>
      </c>
      <c r="J101" s="28">
        <f>Details2!J841</f>
        <v>0</v>
      </c>
      <c r="K101" s="28">
        <f>Details2!K841</f>
        <v>0</v>
      </c>
    </row>
    <row r="102" spans="2:11" x14ac:dyDescent="0.2">
      <c r="B102" t="str">
        <f>Details2!B842</f>
        <v>Army</v>
      </c>
      <c r="C102" t="str">
        <f>Details2!C842</f>
        <v>0206</v>
      </c>
      <c r="D102" t="str">
        <f>Details2!D842</f>
        <v>Yuma Proving Grounds</v>
      </c>
      <c r="E102" t="str">
        <f>Details2!E842</f>
        <v>I</v>
      </c>
      <c r="F102" s="28" t="str">
        <f>Details2!F842</f>
        <v>NULL</v>
      </c>
      <c r="G102" s="28" t="str">
        <f>Details2!G842</f>
        <v>NULL</v>
      </c>
      <c r="H102" s="28" t="str">
        <f>Details2!H842</f>
        <v>NULL</v>
      </c>
      <c r="I102" s="28" t="str">
        <f>Details2!I842</f>
        <v>NULL</v>
      </c>
      <c r="J102" s="28" t="str">
        <f>Details2!J842</f>
        <v>NULL</v>
      </c>
      <c r="K102" s="28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0256</v>
      </c>
      <c r="D103" t="str">
        <f>Details2!D843</f>
        <v>Pentagon Army Health Clinic</v>
      </c>
      <c r="E103" t="str">
        <f>Details2!E843</f>
        <v>I</v>
      </c>
      <c r="F103" s="28" t="str">
        <f>Details2!F843</f>
        <v>NULL</v>
      </c>
      <c r="G103" s="28" t="str">
        <f>Details2!G843</f>
        <v>NULL</v>
      </c>
      <c r="H103" s="28" t="str">
        <f>Details2!H843</f>
        <v>NULL</v>
      </c>
      <c r="I103" s="28" t="str">
        <f>Details2!I843</f>
        <v>NULL</v>
      </c>
      <c r="J103" s="28" t="str">
        <f>Details2!J843</f>
        <v>NULL</v>
      </c>
      <c r="K103" s="28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0273</v>
      </c>
      <c r="D104" t="str">
        <f>Details2!D844</f>
        <v>Ft. McPherson (Lawrence Joel Army Health Clinic)</v>
      </c>
      <c r="E104" t="str">
        <f>Details2!E844</f>
        <v>I</v>
      </c>
      <c r="F104" s="28" t="str">
        <f>Details2!F844</f>
        <v>NULL</v>
      </c>
      <c r="G104" s="28" t="str">
        <f>Details2!G844</f>
        <v>NULL</v>
      </c>
      <c r="H104" s="28" t="str">
        <f>Details2!H844</f>
        <v>NULL</v>
      </c>
      <c r="I104" s="28" t="str">
        <f>Details2!I844</f>
        <v>NULL</v>
      </c>
      <c r="J104" s="28" t="str">
        <f>Details2!J844</f>
        <v>NULL</v>
      </c>
      <c r="K104" s="28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0308</v>
      </c>
      <c r="D105" t="str">
        <f>Details2!D845</f>
        <v>Aberdeen Proving Grounds (Kirk Army Health Clinic)</v>
      </c>
      <c r="E105" t="str">
        <f>Details2!E845</f>
        <v>I</v>
      </c>
      <c r="F105" s="28" t="str">
        <f>Details2!F845</f>
        <v>NULL</v>
      </c>
      <c r="G105" s="28" t="str">
        <f>Details2!G845</f>
        <v>NULL</v>
      </c>
      <c r="H105" s="28" t="str">
        <f>Details2!H845</f>
        <v>NULL</v>
      </c>
      <c r="I105" s="28" t="str">
        <f>Details2!I845</f>
        <v>NULL</v>
      </c>
      <c r="J105" s="28" t="str">
        <f>Details2!J845</f>
        <v>NULL</v>
      </c>
      <c r="K105" s="28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0309</v>
      </c>
      <c r="D106" t="str">
        <f>Details2!D846</f>
        <v>Ft. Detrick US Army Health Clinic</v>
      </c>
      <c r="E106" t="str">
        <f>Details2!E846</f>
        <v>I</v>
      </c>
      <c r="F106" s="28" t="str">
        <f>Details2!F846</f>
        <v>NULL</v>
      </c>
      <c r="G106" s="28" t="str">
        <f>Details2!G846</f>
        <v>NULL</v>
      </c>
      <c r="H106" s="28" t="str">
        <f>Details2!H846</f>
        <v>NULL</v>
      </c>
      <c r="I106" s="28" t="str">
        <f>Details2!I846</f>
        <v>NULL</v>
      </c>
      <c r="J106" s="28" t="str">
        <f>Details2!J846</f>
        <v>NULL</v>
      </c>
      <c r="K106" s="28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0330</v>
      </c>
      <c r="D107" t="str">
        <f>Details2!D847</f>
        <v>Ft. Drum (Guthrie Army Health Clinic)</v>
      </c>
      <c r="E107" t="str">
        <f>Details2!E847</f>
        <v>C</v>
      </c>
      <c r="F107" s="28" t="str">
        <f>Details2!F847</f>
        <v>NULL</v>
      </c>
      <c r="G107" s="28" t="str">
        <f>Details2!G847</f>
        <v>NULL</v>
      </c>
      <c r="H107" s="28" t="str">
        <f>Details2!H847</f>
        <v>NULL</v>
      </c>
      <c r="I107" s="28" t="str">
        <f>Details2!I847</f>
        <v>NULL</v>
      </c>
      <c r="J107" s="28" t="str">
        <f>Details2!J847</f>
        <v>NULL</v>
      </c>
      <c r="K107" s="28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0350</v>
      </c>
      <c r="D108" t="str">
        <f>Details2!D848</f>
        <v>Ft. Indiantown Gap US Army Health Clinic</v>
      </c>
      <c r="E108" t="str">
        <f>Details2!E848</f>
        <v>I</v>
      </c>
      <c r="F108" s="28" t="str">
        <f>Details2!F848</f>
        <v>NULL</v>
      </c>
      <c r="G108" s="28" t="str">
        <f>Details2!G848</f>
        <v>NULL</v>
      </c>
      <c r="H108" s="28" t="str">
        <f>Details2!H848</f>
        <v>NULL</v>
      </c>
      <c r="I108" s="28" t="str">
        <f>Details2!I848</f>
        <v>NULL</v>
      </c>
      <c r="J108" s="28" t="str">
        <f>Details2!J848</f>
        <v>NULL</v>
      </c>
      <c r="K108" s="28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0351</v>
      </c>
      <c r="D109" t="str">
        <f>Details2!D849</f>
        <v>Letterkenny US Army Health Clinic</v>
      </c>
      <c r="E109" t="str">
        <f>Details2!E849</f>
        <v>I</v>
      </c>
      <c r="F109" s="28" t="str">
        <f>Details2!F849</f>
        <v>NULL</v>
      </c>
      <c r="G109" s="28" t="str">
        <f>Details2!G849</f>
        <v>NULL</v>
      </c>
      <c r="H109" s="28" t="str">
        <f>Details2!H849</f>
        <v>NULL</v>
      </c>
      <c r="I109" s="28" t="str">
        <f>Details2!I849</f>
        <v>NULL</v>
      </c>
      <c r="J109" s="28" t="str">
        <f>Details2!J849</f>
        <v>NULL</v>
      </c>
      <c r="K109" s="28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0352</v>
      </c>
      <c r="D110" t="str">
        <f>Details2!D850</f>
        <v>Carlisle (Dunham Army Health Clinic)</v>
      </c>
      <c r="E110" t="str">
        <f>Details2!E850</f>
        <v>C</v>
      </c>
      <c r="F110" s="28" t="str">
        <f>Details2!F850</f>
        <v>NULL</v>
      </c>
      <c r="G110" s="28" t="str">
        <f>Details2!G850</f>
        <v>NULL</v>
      </c>
      <c r="H110" s="28" t="str">
        <f>Details2!H850</f>
        <v>NULL</v>
      </c>
      <c r="I110" s="28" t="str">
        <f>Details2!I850</f>
        <v>NULL</v>
      </c>
      <c r="J110" s="28" t="str">
        <f>Details2!J850</f>
        <v>NULL</v>
      </c>
      <c r="K110" s="28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0353</v>
      </c>
      <c r="D111" t="str">
        <f>Details2!D851</f>
        <v>Tobyhanna US Army Health Clinic</v>
      </c>
      <c r="E111" t="str">
        <f>Details2!E851</f>
        <v>I</v>
      </c>
      <c r="F111" s="28" t="str">
        <f>Details2!F851</f>
        <v>NULL</v>
      </c>
      <c r="G111" s="28" t="str">
        <f>Details2!G851</f>
        <v>NULL</v>
      </c>
      <c r="H111" s="28" t="str">
        <f>Details2!H851</f>
        <v>NULL</v>
      </c>
      <c r="I111" s="28" t="str">
        <f>Details2!I851</f>
        <v>NULL</v>
      </c>
      <c r="J111" s="28" t="str">
        <f>Details2!J851</f>
        <v>NULL</v>
      </c>
      <c r="K111" s="28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0371</v>
      </c>
      <c r="D112" t="str">
        <f>Details2!D852</f>
        <v>Dugway Proving Ground</v>
      </c>
      <c r="E112" t="str">
        <f>Details2!E852</f>
        <v>I</v>
      </c>
      <c r="F112" s="28" t="str">
        <f>Details2!F852</f>
        <v>NULL</v>
      </c>
      <c r="G112" s="28" t="str">
        <f>Details2!G852</f>
        <v>NULL</v>
      </c>
      <c r="H112" s="28" t="str">
        <f>Details2!H852</f>
        <v>NULL</v>
      </c>
      <c r="I112" s="28" t="str">
        <f>Details2!I852</f>
        <v>NULL</v>
      </c>
      <c r="J112" s="28" t="str">
        <f>Details2!J852</f>
        <v>NULL</v>
      </c>
      <c r="K112" s="28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0441</v>
      </c>
      <c r="D113" t="str">
        <f>Details2!D853</f>
        <v>New Cumberland US Army Health Clinic</v>
      </c>
      <c r="E113" t="str">
        <f>Details2!E853</f>
        <v>I</v>
      </c>
      <c r="F113" s="28" t="str">
        <f>Details2!F853</f>
        <v>NULL</v>
      </c>
      <c r="G113" s="28" t="str">
        <f>Details2!G853</f>
        <v>NULL</v>
      </c>
      <c r="H113" s="28" t="str">
        <f>Details2!H853</f>
        <v>NULL</v>
      </c>
      <c r="I113" s="28" t="str">
        <f>Details2!I853</f>
        <v>NULL</v>
      </c>
      <c r="J113" s="28" t="str">
        <f>Details2!J853</f>
        <v>NULL</v>
      </c>
      <c r="K113" s="28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0606</v>
      </c>
      <c r="D114" t="str">
        <f>Details2!D854</f>
        <v>Heidelberg MEDDAC</v>
      </c>
      <c r="E114" t="str">
        <f>Details2!E854</f>
        <v>C</v>
      </c>
      <c r="F114" s="28">
        <f>Details2!F854</f>
        <v>2</v>
      </c>
      <c r="G114" s="28">
        <f>Details2!G854</f>
        <v>4</v>
      </c>
      <c r="H114" s="28">
        <f>Details2!H854</f>
        <v>0</v>
      </c>
      <c r="I114" s="28">
        <f>Details2!I854</f>
        <v>0</v>
      </c>
      <c r="J114" s="28" t="str">
        <f>Details2!J854</f>
        <v>NULL</v>
      </c>
      <c r="K114" s="28" t="str">
        <f>Details2!K854</f>
        <v>NULL</v>
      </c>
    </row>
    <row r="115" spans="2:11" x14ac:dyDescent="0.2">
      <c r="B115" t="str">
        <f>Details2!B855</f>
        <v>Army</v>
      </c>
      <c r="C115" t="str">
        <f>Details2!C855</f>
        <v>0607</v>
      </c>
      <c r="D115" t="str">
        <f>Details2!D855</f>
        <v>Landstuhl Regional Medical Center</v>
      </c>
      <c r="E115" t="str">
        <f>Details2!E855</f>
        <v>H</v>
      </c>
      <c r="F115" s="28">
        <f>Details2!F855</f>
        <v>14</v>
      </c>
      <c r="G115" s="28">
        <f>Details2!G855</f>
        <v>27</v>
      </c>
      <c r="H115" s="28">
        <f>Details2!H855</f>
        <v>20</v>
      </c>
      <c r="I115" s="28">
        <f>Details2!I855</f>
        <v>7</v>
      </c>
      <c r="J115" s="28">
        <f>Details2!J855</f>
        <v>14</v>
      </c>
      <c r="K115" s="28">
        <f>Details2!K855</f>
        <v>15</v>
      </c>
    </row>
    <row r="116" spans="2:11" x14ac:dyDescent="0.2">
      <c r="B116" t="str">
        <f>Details2!B856</f>
        <v>Army</v>
      </c>
      <c r="C116" t="str">
        <f>Details2!C856</f>
        <v>0609</v>
      </c>
      <c r="D116" t="str">
        <f>Details2!D856</f>
        <v>Bavaria MEDDAC</v>
      </c>
      <c r="E116" t="str">
        <f>Details2!E856</f>
        <v>C</v>
      </c>
      <c r="F116" s="28">
        <f>Details2!F856</f>
        <v>0</v>
      </c>
      <c r="G116" s="28">
        <f>Details2!G856</f>
        <v>0</v>
      </c>
      <c r="H116" s="28" t="str">
        <f>Details2!H856</f>
        <v>NULL</v>
      </c>
      <c r="I116" s="28" t="str">
        <f>Details2!I856</f>
        <v>NULL</v>
      </c>
      <c r="J116" s="28" t="str">
        <f>Details2!J856</f>
        <v>NULL</v>
      </c>
      <c r="K116" s="28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0610</v>
      </c>
      <c r="D117" t="str">
        <f>Details2!D857</f>
        <v>BG CRAWFORD SAMS AHC-CAMP ZAMA</v>
      </c>
      <c r="E117" t="str">
        <f>Details2!E857</f>
        <v>I</v>
      </c>
      <c r="F117" s="28" t="str">
        <f>Details2!F857</f>
        <v>NULL</v>
      </c>
      <c r="G117" s="28" t="str">
        <f>Details2!G857</f>
        <v>NULL</v>
      </c>
      <c r="H117" s="28" t="str">
        <f>Details2!H857</f>
        <v>NULL</v>
      </c>
      <c r="I117" s="28" t="str">
        <f>Details2!I857</f>
        <v>NULL</v>
      </c>
      <c r="J117" s="28" t="str">
        <f>Details2!J857</f>
        <v>NULL</v>
      </c>
      <c r="K117" s="28" t="str">
        <f>Details2!K857</f>
        <v>NULL</v>
      </c>
    </row>
    <row r="118" spans="2:11" x14ac:dyDescent="0.2">
      <c r="B118" t="str">
        <f>Details2!B858</f>
        <v>Army</v>
      </c>
      <c r="C118" t="str">
        <f>Details2!C858</f>
        <v>0612</v>
      </c>
      <c r="D118" t="str">
        <f>Details2!D858</f>
        <v>Brian Allgood ACH - Seoul</v>
      </c>
      <c r="E118" t="str">
        <f>Details2!E858</f>
        <v>H</v>
      </c>
      <c r="F118" s="28">
        <f>Details2!F858</f>
        <v>1</v>
      </c>
      <c r="G118" s="28">
        <f>Details2!G858</f>
        <v>4</v>
      </c>
      <c r="H118" s="28">
        <f>Details2!H858</f>
        <v>0</v>
      </c>
      <c r="I118" s="28">
        <f>Details2!I858</f>
        <v>1</v>
      </c>
      <c r="J118" s="28">
        <f>Details2!J858</f>
        <v>4</v>
      </c>
      <c r="K118" s="28">
        <f>Details2!K858</f>
        <v>5</v>
      </c>
    </row>
    <row r="119" spans="2:11" x14ac:dyDescent="0.2">
      <c r="B119" t="str">
        <f>Details2!B859</f>
        <v>Navy</v>
      </c>
      <c r="C119" t="str">
        <f>Details2!C859</f>
        <v>0024</v>
      </c>
      <c r="D119" t="str">
        <f>Details2!D859</f>
        <v>NH Camp Pendelton</v>
      </c>
      <c r="E119" t="str">
        <f>Details2!E859</f>
        <v>H</v>
      </c>
      <c r="F119" s="28">
        <f>Details2!F859</f>
        <v>6</v>
      </c>
      <c r="G119" s="28">
        <f>Details2!G859</f>
        <v>1</v>
      </c>
      <c r="H119" s="28">
        <f>Details2!H859</f>
        <v>0</v>
      </c>
      <c r="I119" s="28">
        <f>Details2!I859</f>
        <v>1</v>
      </c>
      <c r="J119" s="28">
        <f>Details2!J859</f>
        <v>0</v>
      </c>
      <c r="K119" s="28">
        <f>Details2!K859</f>
        <v>6</v>
      </c>
    </row>
    <row r="120" spans="2:11" x14ac:dyDescent="0.2">
      <c r="B120" t="str">
        <f>Details2!B860</f>
        <v>Navy</v>
      </c>
      <c r="C120" t="str">
        <f>Details2!C860</f>
        <v>0028</v>
      </c>
      <c r="D120" t="str">
        <f>Details2!D860</f>
        <v>NH Lemoore</v>
      </c>
      <c r="E120" t="str">
        <f>Details2!E860</f>
        <v>H</v>
      </c>
      <c r="F120" s="28">
        <f>Details2!F860</f>
        <v>3</v>
      </c>
      <c r="G120" s="28">
        <f>Details2!G860</f>
        <v>3</v>
      </c>
      <c r="H120" s="28">
        <f>Details2!H860</f>
        <v>0</v>
      </c>
      <c r="I120" s="28">
        <f>Details2!I860</f>
        <v>0</v>
      </c>
      <c r="J120" s="28">
        <f>Details2!J860</f>
        <v>0</v>
      </c>
      <c r="K120" s="28">
        <f>Details2!K860</f>
        <v>0</v>
      </c>
    </row>
    <row r="121" spans="2:11" x14ac:dyDescent="0.2">
      <c r="B121" t="str">
        <f>Details2!B861</f>
        <v>Navy</v>
      </c>
      <c r="C121" t="str">
        <f>Details2!C861</f>
        <v>0029</v>
      </c>
      <c r="D121" t="str">
        <f>Details2!D861</f>
        <v>NMC San Diego</v>
      </c>
      <c r="E121" t="str">
        <f>Details2!E861</f>
        <v>H</v>
      </c>
      <c r="F121" s="28">
        <f>Details2!F861</f>
        <v>30</v>
      </c>
      <c r="G121" s="28">
        <f>Details2!G861</f>
        <v>38</v>
      </c>
      <c r="H121" s="28">
        <f>Details2!H861</f>
        <v>28</v>
      </c>
      <c r="I121" s="28">
        <f>Details2!I861</f>
        <v>3</v>
      </c>
      <c r="J121" s="28">
        <f>Details2!J861</f>
        <v>42</v>
      </c>
      <c r="K121" s="28">
        <f>Details2!K861</f>
        <v>30</v>
      </c>
    </row>
    <row r="122" spans="2:11" x14ac:dyDescent="0.2">
      <c r="B122" t="str">
        <f>Details2!B862</f>
        <v>Navy</v>
      </c>
      <c r="C122" t="str">
        <f>Details2!C862</f>
        <v>0030</v>
      </c>
      <c r="D122" t="str">
        <f>Details2!D862</f>
        <v>NH 29 Palms</v>
      </c>
      <c r="E122" t="str">
        <f>Details2!E862</f>
        <v>H</v>
      </c>
      <c r="F122" s="28">
        <f>Details2!F862</f>
        <v>1</v>
      </c>
      <c r="G122" s="28">
        <f>Details2!G862</f>
        <v>0</v>
      </c>
      <c r="H122" s="28">
        <f>Details2!H862</f>
        <v>3</v>
      </c>
      <c r="I122" s="28">
        <f>Details2!I862</f>
        <v>3</v>
      </c>
      <c r="J122" s="28">
        <f>Details2!J862</f>
        <v>0</v>
      </c>
      <c r="K122" s="28">
        <f>Details2!K862</f>
        <v>1</v>
      </c>
    </row>
    <row r="123" spans="2:11" x14ac:dyDescent="0.2">
      <c r="B123" t="str">
        <f>Details2!B863</f>
        <v>Navy</v>
      </c>
      <c r="C123" t="str">
        <f>Details2!C863</f>
        <v>0035</v>
      </c>
      <c r="D123" t="str">
        <f>Details2!D863</f>
        <v>NBHC Groton</v>
      </c>
      <c r="E123" t="str">
        <f>Details2!E863</f>
        <v>C</v>
      </c>
      <c r="F123" s="28" t="str">
        <f>Details2!F863</f>
        <v>NULL</v>
      </c>
      <c r="G123" s="28" t="str">
        <f>Details2!G863</f>
        <v>NULL</v>
      </c>
      <c r="H123" s="28" t="str">
        <f>Details2!H863</f>
        <v>NULL</v>
      </c>
      <c r="I123" s="28" t="str">
        <f>Details2!I863</f>
        <v>NULL</v>
      </c>
      <c r="J123" s="28" t="str">
        <f>Details2!J863</f>
        <v>NULL</v>
      </c>
      <c r="K123" s="28" t="str">
        <f>Details2!K863</f>
        <v>NULL</v>
      </c>
    </row>
    <row r="124" spans="2:11" x14ac:dyDescent="0.2">
      <c r="B124" t="str">
        <f>Details2!B864</f>
        <v>Navy</v>
      </c>
      <c r="C124" t="str">
        <f>Details2!C864</f>
        <v>0038</v>
      </c>
      <c r="D124" t="str">
        <f>Details2!D864</f>
        <v>NH Pensacola</v>
      </c>
      <c r="E124" t="str">
        <f>Details2!E864</f>
        <v>H</v>
      </c>
      <c r="F124" s="28">
        <f>Details2!F864</f>
        <v>13</v>
      </c>
      <c r="G124" s="28">
        <f>Details2!G864</f>
        <v>6</v>
      </c>
      <c r="H124" s="28">
        <f>Details2!H864</f>
        <v>0</v>
      </c>
      <c r="I124" s="28">
        <f>Details2!I864</f>
        <v>9</v>
      </c>
      <c r="J124" s="28">
        <f>Details2!J864</f>
        <v>0</v>
      </c>
      <c r="K124" s="28">
        <f>Details2!K864</f>
        <v>11</v>
      </c>
    </row>
    <row r="125" spans="2:11" x14ac:dyDescent="0.2">
      <c r="B125" t="str">
        <f>Details2!B865</f>
        <v>Navy</v>
      </c>
      <c r="C125" t="str">
        <f>Details2!C865</f>
        <v>0039</v>
      </c>
      <c r="D125" t="str">
        <f>Details2!D865</f>
        <v>NH Jacksonville</v>
      </c>
      <c r="E125" t="str">
        <f>Details2!E865</f>
        <v>H</v>
      </c>
      <c r="F125" s="28">
        <f>Details2!F865</f>
        <v>13</v>
      </c>
      <c r="G125" s="28">
        <f>Details2!G865</f>
        <v>17</v>
      </c>
      <c r="H125" s="28">
        <f>Details2!H865</f>
        <v>17</v>
      </c>
      <c r="I125" s="28">
        <f>Details2!I865</f>
        <v>16</v>
      </c>
      <c r="J125" s="28">
        <f>Details2!J865</f>
        <v>16</v>
      </c>
      <c r="K125" s="28">
        <f>Details2!K865</f>
        <v>4</v>
      </c>
    </row>
    <row r="126" spans="2:11" x14ac:dyDescent="0.2">
      <c r="B126" t="str">
        <f>Details2!B866</f>
        <v>Navy</v>
      </c>
      <c r="C126" t="str">
        <f>Details2!C866</f>
        <v>0056</v>
      </c>
      <c r="D126" t="str">
        <f>Details2!D866</f>
        <v>NHC Great Lakes</v>
      </c>
      <c r="E126" t="str">
        <f>Details2!E866</f>
        <v>C</v>
      </c>
      <c r="F126" s="28">
        <f>Details2!F866</f>
        <v>0</v>
      </c>
      <c r="G126" s="28" t="str">
        <f>Details2!G866</f>
        <v>NULL</v>
      </c>
      <c r="H126" s="28">
        <f>Details2!H866</f>
        <v>0</v>
      </c>
      <c r="I126" s="28">
        <f>Details2!I866</f>
        <v>0</v>
      </c>
      <c r="J126" s="28" t="str">
        <f>Details2!J866</f>
        <v>NULL</v>
      </c>
      <c r="K126" s="28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0067</v>
      </c>
      <c r="D127" t="str">
        <f>Details2!D867</f>
        <v>Walter Reed National Military Medical Center</v>
      </c>
      <c r="E127" t="str">
        <f>Details2!E867</f>
        <v>H</v>
      </c>
      <c r="F127" s="28">
        <f>Details2!F867</f>
        <v>75</v>
      </c>
      <c r="G127" s="28">
        <f>Details2!G867</f>
        <v>88</v>
      </c>
      <c r="H127" s="28">
        <f>Details2!H867</f>
        <v>35</v>
      </c>
      <c r="I127" s="28">
        <f>Details2!I867</f>
        <v>0</v>
      </c>
      <c r="J127" s="28">
        <f>Details2!J867</f>
        <v>61</v>
      </c>
      <c r="K127" s="28">
        <f>Details2!K867</f>
        <v>47</v>
      </c>
    </row>
    <row r="128" spans="2:11" x14ac:dyDescent="0.2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28" t="str">
        <f>Details2!F868</f>
        <v>NULL</v>
      </c>
      <c r="G128" s="28" t="str">
        <f>Details2!G868</f>
        <v>NULL</v>
      </c>
      <c r="H128" s="28" t="str">
        <f>Details2!H868</f>
        <v>NULL</v>
      </c>
      <c r="I128" s="28" t="str">
        <f>Details2!I868</f>
        <v>NULL</v>
      </c>
      <c r="J128" s="28" t="str">
        <f>Details2!J868</f>
        <v>NULL</v>
      </c>
      <c r="K128" s="28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28">
        <f>Details2!F869</f>
        <v>16</v>
      </c>
      <c r="G129" s="28">
        <f>Details2!G869</f>
        <v>14</v>
      </c>
      <c r="H129" s="28">
        <f>Details2!H869</f>
        <v>6</v>
      </c>
      <c r="I129" s="28">
        <f>Details2!I869</f>
        <v>14</v>
      </c>
      <c r="J129" s="28">
        <f>Details2!J869</f>
        <v>11</v>
      </c>
      <c r="K129" s="28">
        <f>Details2!K869</f>
        <v>3</v>
      </c>
    </row>
    <row r="130" spans="2:12" x14ac:dyDescent="0.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28">
        <f>Details2!F870</f>
        <v>0</v>
      </c>
      <c r="G130" s="28">
        <f>Details2!G870</f>
        <v>0</v>
      </c>
      <c r="H130" s="28">
        <f>Details2!H870</f>
        <v>0</v>
      </c>
      <c r="I130" s="28">
        <f>Details2!I870</f>
        <v>0</v>
      </c>
      <c r="J130" s="28" t="str">
        <f>Details2!J870</f>
        <v>NULL</v>
      </c>
      <c r="K130" s="28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0100</v>
      </c>
      <c r="D131" t="str">
        <f>Details2!D871</f>
        <v>NBHC Newport</v>
      </c>
      <c r="E131" t="str">
        <f>Details2!E871</f>
        <v>C</v>
      </c>
      <c r="F131" s="28">
        <f>Details2!F871</f>
        <v>0</v>
      </c>
      <c r="G131" s="28">
        <f>Details2!G871</f>
        <v>0</v>
      </c>
      <c r="H131" s="28" t="str">
        <f>Details2!H871</f>
        <v>NULL</v>
      </c>
      <c r="I131" s="28" t="str">
        <f>Details2!I871</f>
        <v>NULL</v>
      </c>
      <c r="J131" s="28" t="str">
        <f>Details2!J871</f>
        <v>NULL</v>
      </c>
      <c r="K131" s="28" t="str">
        <f>Details2!K871</f>
        <v>NULL</v>
      </c>
      <c r="L131" s="45"/>
    </row>
    <row r="132" spans="2:12" x14ac:dyDescent="0.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28" t="str">
        <f>Details2!F872</f>
        <v>NULL</v>
      </c>
      <c r="G132" s="28" t="str">
        <f>Details2!G872</f>
        <v>NULL</v>
      </c>
      <c r="H132" s="28" t="str">
        <f>Details2!H872</f>
        <v>NULL</v>
      </c>
      <c r="I132" s="28" t="str">
        <f>Details2!I872</f>
        <v>NULL</v>
      </c>
      <c r="J132" s="28" t="str">
        <f>Details2!J872</f>
        <v>NULL</v>
      </c>
      <c r="K132" s="28" t="str">
        <f>Details2!K872</f>
        <v>NULL</v>
      </c>
      <c r="L132" s="45" t="s">
        <v>298</v>
      </c>
    </row>
    <row r="133" spans="2:12" x14ac:dyDescent="0.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28">
        <f>Details2!F873</f>
        <v>2</v>
      </c>
      <c r="G133" s="28">
        <f>Details2!G873</f>
        <v>2</v>
      </c>
      <c r="H133" s="28">
        <f>Details2!H873</f>
        <v>0</v>
      </c>
      <c r="I133" s="28">
        <f>Details2!I873</f>
        <v>0</v>
      </c>
      <c r="J133" s="28">
        <f>Details2!J873</f>
        <v>0</v>
      </c>
      <c r="K133" s="28">
        <f>Details2!K873</f>
        <v>1</v>
      </c>
      <c r="L133" s="45"/>
    </row>
    <row r="134" spans="2:12" x14ac:dyDescent="0.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28" t="str">
        <f>Details2!F874</f>
        <v>NULL</v>
      </c>
      <c r="G134" s="28" t="str">
        <f>Details2!G874</f>
        <v>NULL</v>
      </c>
      <c r="H134" s="28" t="str">
        <f>Details2!H874</f>
        <v>NULL</v>
      </c>
      <c r="I134" s="28" t="str">
        <f>Details2!I874</f>
        <v>NULL</v>
      </c>
      <c r="J134" s="28" t="str">
        <f>Details2!J874</f>
        <v>NULL</v>
      </c>
      <c r="K134" s="28" t="str">
        <f>Details2!K874</f>
        <v>NULL</v>
      </c>
      <c r="L134" s="45"/>
    </row>
    <row r="135" spans="2:12" x14ac:dyDescent="0.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28" t="str">
        <f>Details2!F875</f>
        <v>NULL</v>
      </c>
      <c r="G135" s="28" t="str">
        <f>Details2!G875</f>
        <v>NULL</v>
      </c>
      <c r="H135" s="28" t="str">
        <f>Details2!H875</f>
        <v>NULL</v>
      </c>
      <c r="I135" s="28" t="str">
        <f>Details2!I875</f>
        <v>NULL</v>
      </c>
      <c r="J135" s="28" t="str">
        <f>Details2!J875</f>
        <v>NULL</v>
      </c>
      <c r="K135" s="28" t="str">
        <f>Details2!K875</f>
        <v>NULL</v>
      </c>
      <c r="L135" s="45"/>
    </row>
    <row r="136" spans="2:12" x14ac:dyDescent="0.2">
      <c r="B136" t="str">
        <f>Details2!B876</f>
        <v>Navy</v>
      </c>
      <c r="C136" t="str">
        <f>Details2!C876</f>
        <v>0124</v>
      </c>
      <c r="D136" t="str">
        <f>Details2!D876</f>
        <v>NMC Portsmouth (VA)</v>
      </c>
      <c r="E136" t="str">
        <f>Details2!E876</f>
        <v>H</v>
      </c>
      <c r="F136" s="28">
        <f>Details2!F876</f>
        <v>37</v>
      </c>
      <c r="G136" s="28">
        <f>Details2!G876</f>
        <v>51</v>
      </c>
      <c r="H136" s="28">
        <f>Details2!H876</f>
        <v>38</v>
      </c>
      <c r="I136" s="28">
        <f>Details2!I876</f>
        <v>47</v>
      </c>
      <c r="J136" s="28">
        <f>Details2!J876</f>
        <v>43</v>
      </c>
      <c r="K136" s="28">
        <f>Details2!K876</f>
        <v>40</v>
      </c>
      <c r="L136" s="45"/>
    </row>
    <row r="137" spans="2:12" x14ac:dyDescent="0.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28">
        <f>Details2!F877</f>
        <v>10</v>
      </c>
      <c r="G137" s="28">
        <f>Details2!G877</f>
        <v>9</v>
      </c>
      <c r="H137" s="28">
        <f>Details2!H877</f>
        <v>3</v>
      </c>
      <c r="I137" s="28">
        <f>Details2!I877</f>
        <v>15</v>
      </c>
      <c r="J137" s="28">
        <f>Details2!J877</f>
        <v>8</v>
      </c>
      <c r="K137" s="28">
        <f>Details2!K877</f>
        <v>12</v>
      </c>
      <c r="L137" s="45"/>
    </row>
    <row r="138" spans="2:12" x14ac:dyDescent="0.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28">
        <f>Details2!F878</f>
        <v>0</v>
      </c>
      <c r="G138" s="28">
        <f>Details2!G878</f>
        <v>2</v>
      </c>
      <c r="H138" s="28">
        <f>Details2!H878</f>
        <v>3</v>
      </c>
      <c r="I138" s="28">
        <f>Details2!I878</f>
        <v>0</v>
      </c>
      <c r="J138" s="28">
        <f>Details2!J878</f>
        <v>0</v>
      </c>
      <c r="K138" s="28">
        <f>Details2!K878</f>
        <v>0</v>
      </c>
      <c r="L138" s="45"/>
    </row>
    <row r="139" spans="2:12" x14ac:dyDescent="0.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28" t="str">
        <f>Details2!F879</f>
        <v>NULL</v>
      </c>
      <c r="G139" s="28" t="str">
        <f>Details2!G879</f>
        <v>NULL</v>
      </c>
      <c r="H139" s="28" t="str">
        <f>Details2!H879</f>
        <v>NULL</v>
      </c>
      <c r="I139" s="28" t="str">
        <f>Details2!I879</f>
        <v>NULL</v>
      </c>
      <c r="J139" s="28" t="str">
        <f>Details2!J879</f>
        <v>NULL</v>
      </c>
      <c r="K139" s="28" t="str">
        <f>Details2!K879</f>
        <v>NULL</v>
      </c>
      <c r="L139" s="45"/>
    </row>
    <row r="140" spans="2:12" x14ac:dyDescent="0.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28" t="str">
        <f>Details2!F880</f>
        <v>NULL</v>
      </c>
      <c r="G140" s="28" t="str">
        <f>Details2!G880</f>
        <v>NULL</v>
      </c>
      <c r="H140" s="28" t="str">
        <f>Details2!H880</f>
        <v>NULL</v>
      </c>
      <c r="I140" s="28" t="str">
        <f>Details2!I880</f>
        <v>NULL</v>
      </c>
      <c r="J140" s="28" t="str">
        <f>Details2!J880</f>
        <v>NULL</v>
      </c>
      <c r="K140" s="28" t="str">
        <f>Details2!K880</f>
        <v>NULL</v>
      </c>
      <c r="L140" s="45"/>
    </row>
    <row r="141" spans="2:12" x14ac:dyDescent="0.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28" t="str">
        <f>Details2!F881</f>
        <v>NULL</v>
      </c>
      <c r="G141" s="28" t="str">
        <f>Details2!G881</f>
        <v>NULL</v>
      </c>
      <c r="H141" s="28" t="str">
        <f>Details2!H881</f>
        <v>NULL</v>
      </c>
      <c r="I141" s="28" t="str">
        <f>Details2!I881</f>
        <v>NULL</v>
      </c>
      <c r="J141" s="28" t="str">
        <f>Details2!J881</f>
        <v>NULL</v>
      </c>
      <c r="K141" s="28" t="str">
        <f>Details2!K881</f>
        <v>NULL</v>
      </c>
      <c r="L141" s="45"/>
    </row>
    <row r="142" spans="2:12" x14ac:dyDescent="0.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28" t="str">
        <f>Details2!F882</f>
        <v>NULL</v>
      </c>
      <c r="G142" s="28" t="str">
        <f>Details2!G882</f>
        <v>NULL</v>
      </c>
      <c r="H142" s="28" t="str">
        <f>Details2!H882</f>
        <v>NULL</v>
      </c>
      <c r="I142" s="28" t="str">
        <f>Details2!I882</f>
        <v>NULL</v>
      </c>
      <c r="J142" s="28" t="str">
        <f>Details2!J882</f>
        <v>NULL</v>
      </c>
      <c r="K142" s="28" t="str">
        <f>Details2!K882</f>
        <v>NULL</v>
      </c>
      <c r="L142" s="45"/>
    </row>
    <row r="143" spans="2:12" x14ac:dyDescent="0.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28" t="str">
        <f>Details2!F883</f>
        <v>NULL</v>
      </c>
      <c r="G143" s="28" t="str">
        <f>Details2!G883</f>
        <v>NULL</v>
      </c>
      <c r="H143" s="28" t="str">
        <f>Details2!H883</f>
        <v>NULL</v>
      </c>
      <c r="I143" s="28" t="str">
        <f>Details2!I883</f>
        <v>NULL</v>
      </c>
      <c r="J143" s="28" t="str">
        <f>Details2!J883</f>
        <v>NULL</v>
      </c>
      <c r="K143" s="28" t="str">
        <f>Details2!K883</f>
        <v>NULL</v>
      </c>
      <c r="L143" s="45"/>
    </row>
    <row r="144" spans="2:12" x14ac:dyDescent="0.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28" t="str">
        <f>Details2!F884</f>
        <v>NULL</v>
      </c>
      <c r="G144" s="28" t="str">
        <f>Details2!G884</f>
        <v>NULL</v>
      </c>
      <c r="H144" s="28" t="str">
        <f>Details2!H884</f>
        <v>NULL</v>
      </c>
      <c r="I144" s="28" t="str">
        <f>Details2!I884</f>
        <v>NULL</v>
      </c>
      <c r="J144" s="28" t="str">
        <f>Details2!J884</f>
        <v>NULL</v>
      </c>
      <c r="K144" s="28" t="str">
        <f>Details2!K884</f>
        <v>NULL</v>
      </c>
      <c r="L144" s="45" t="s">
        <v>132</v>
      </c>
    </row>
    <row r="145" spans="2:12" x14ac:dyDescent="0.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28">
        <f>Details2!F885</f>
        <v>0</v>
      </c>
      <c r="G145" s="28">
        <f>Details2!G885</f>
        <v>0</v>
      </c>
      <c r="H145" s="28">
        <f>Details2!H885</f>
        <v>14</v>
      </c>
      <c r="I145" s="28">
        <f>Details2!I885</f>
        <v>20</v>
      </c>
      <c r="J145" s="28">
        <f>Details2!J885</f>
        <v>0</v>
      </c>
      <c r="K145" s="28">
        <f>Details2!K885</f>
        <v>0</v>
      </c>
    </row>
    <row r="146" spans="2:12" x14ac:dyDescent="0.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28" t="str">
        <f>Details2!F886</f>
        <v>NULL</v>
      </c>
      <c r="G146" s="28" t="str">
        <f>Details2!G886</f>
        <v>NULL</v>
      </c>
      <c r="H146" s="28" t="str">
        <f>Details2!H886</f>
        <v>NULL</v>
      </c>
      <c r="I146" s="28" t="str">
        <f>Details2!I886</f>
        <v>NULL</v>
      </c>
      <c r="J146" s="28" t="str">
        <f>Details2!J886</f>
        <v>NULL</v>
      </c>
      <c r="K146" s="28" t="str">
        <f>Details2!K886</f>
        <v>NULL</v>
      </c>
      <c r="L146" s="45" t="s">
        <v>346</v>
      </c>
    </row>
    <row r="147" spans="2:12" x14ac:dyDescent="0.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28" t="str">
        <f>Details2!F887</f>
        <v>NULL</v>
      </c>
      <c r="G147" s="28" t="str">
        <f>Details2!G887</f>
        <v>NULL</v>
      </c>
      <c r="H147" s="28" t="str">
        <f>Details2!H887</f>
        <v>NULL</v>
      </c>
      <c r="I147" s="28" t="str">
        <f>Details2!I887</f>
        <v>NULL</v>
      </c>
      <c r="J147" s="28" t="str">
        <f>Details2!J887</f>
        <v>NULL</v>
      </c>
      <c r="K147" s="28" t="str">
        <f>Details2!K887</f>
        <v>NULL</v>
      </c>
      <c r="L147" s="45" t="s">
        <v>346</v>
      </c>
    </row>
    <row r="151" spans="2:12" x14ac:dyDescent="0.2">
      <c r="B151" s="14" t="s">
        <v>137</v>
      </c>
      <c r="C151" s="9"/>
      <c r="F151" s="29">
        <f t="shared" ref="F151:K151" si="0">SUM(F5:F69)</f>
        <v>200</v>
      </c>
      <c r="G151" s="29">
        <f t="shared" si="0"/>
        <v>215</v>
      </c>
      <c r="H151" s="29">
        <f t="shared" si="0"/>
        <v>102</v>
      </c>
      <c r="I151" s="29">
        <f t="shared" si="0"/>
        <v>0</v>
      </c>
      <c r="J151" s="29">
        <f t="shared" si="0"/>
        <v>177</v>
      </c>
      <c r="K151" s="29">
        <f t="shared" si="0"/>
        <v>164</v>
      </c>
      <c r="L151" s="2"/>
    </row>
    <row r="152" spans="2:12" x14ac:dyDescent="0.2">
      <c r="B152" s="14" t="s">
        <v>138</v>
      </c>
      <c r="C152" s="9"/>
      <c r="F152" s="29">
        <f t="shared" ref="F152:K152" si="1">SUM(F71:F118)</f>
        <v>390</v>
      </c>
      <c r="G152" s="29">
        <f t="shared" si="1"/>
        <v>471</v>
      </c>
      <c r="H152" s="29">
        <f t="shared" si="1"/>
        <v>429</v>
      </c>
      <c r="I152" s="29">
        <f t="shared" si="1"/>
        <v>20</v>
      </c>
      <c r="J152" s="29">
        <f t="shared" si="1"/>
        <v>543</v>
      </c>
      <c r="K152" s="29">
        <f t="shared" si="1"/>
        <v>364</v>
      </c>
      <c r="L152" s="32"/>
    </row>
    <row r="153" spans="2:12" x14ac:dyDescent="0.2">
      <c r="B153" s="14" t="s">
        <v>318</v>
      </c>
      <c r="C153" s="9"/>
      <c r="F153" s="29">
        <f t="shared" ref="F153:K153" si="2">SUM(F119:F145)</f>
        <v>206</v>
      </c>
      <c r="G153" s="29">
        <f t="shared" si="2"/>
        <v>231</v>
      </c>
      <c r="H153" s="29">
        <f t="shared" si="2"/>
        <v>147</v>
      </c>
      <c r="I153" s="29">
        <f t="shared" si="2"/>
        <v>128</v>
      </c>
      <c r="J153" s="29">
        <f t="shared" si="2"/>
        <v>181</v>
      </c>
      <c r="K153" s="29">
        <f t="shared" si="2"/>
        <v>155</v>
      </c>
      <c r="L153" s="46" t="s">
        <v>320</v>
      </c>
    </row>
    <row r="154" spans="2:12" x14ac:dyDescent="0.2">
      <c r="B154" s="14" t="s">
        <v>142</v>
      </c>
      <c r="C154" s="9"/>
      <c r="F154" s="29">
        <f t="shared" ref="F154:K154" si="3">SUM(F5:F145)</f>
        <v>796</v>
      </c>
      <c r="G154" s="29">
        <f t="shared" si="3"/>
        <v>917</v>
      </c>
      <c r="H154" s="29">
        <f t="shared" si="3"/>
        <v>678</v>
      </c>
      <c r="I154" s="29">
        <f t="shared" si="3"/>
        <v>148</v>
      </c>
      <c r="J154" s="29">
        <f t="shared" si="3"/>
        <v>901</v>
      </c>
      <c r="K154" s="29">
        <f t="shared" si="3"/>
        <v>683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Ratio'!C14,"yes","no")</f>
        <v>yes</v>
      </c>
      <c r="G156" s="87" t="str">
        <f>IF(G151='Collected to Claims Ratio'!D14,"yes","no")</f>
        <v>yes</v>
      </c>
      <c r="H156" s="87" t="str">
        <f>IF(H151='Collected to Claims Ratio'!E14,"yes","no")</f>
        <v>yes</v>
      </c>
      <c r="I156" s="87" t="str">
        <f>IF(I151='Collected to Claims Ratio'!F14,"yes","no")</f>
        <v>yes</v>
      </c>
      <c r="J156" s="87" t="str">
        <f>IF(J151='Collected to Claims Ratio'!G14,"yes","no")</f>
        <v>yes</v>
      </c>
      <c r="K156" s="87" t="str">
        <f>IF(K151='Collected to Claims Ratio'!H14,"yes","no")</f>
        <v>yes</v>
      </c>
      <c r="L156" s="2"/>
    </row>
    <row r="157" spans="2:12" x14ac:dyDescent="0.2">
      <c r="B157" s="15" t="s">
        <v>418</v>
      </c>
      <c r="C157" s="3"/>
      <c r="D157" s="3"/>
      <c r="E157" s="3"/>
      <c r="F157" s="87" t="str">
        <f>IF(F152='Collected to Claims Ratio'!C15,"yes","no")</f>
        <v>yes</v>
      </c>
      <c r="G157" s="87" t="str">
        <f>IF(G152='Collected to Claims Ratio'!D15,"yes","no")</f>
        <v>yes</v>
      </c>
      <c r="H157" s="87" t="str">
        <f>IF(H152='Collected to Claims Ratio'!E15,"yes","no")</f>
        <v>yes</v>
      </c>
      <c r="I157" s="87" t="str">
        <f>IF(I152='Collected to Claims Ratio'!F15,"yes","no")</f>
        <v>yes</v>
      </c>
      <c r="J157" s="87" t="str">
        <f>IF(J152='Collected to Claims Ratio'!G15,"yes","no")</f>
        <v>yes</v>
      </c>
      <c r="K157" s="87" t="str">
        <f>IF(K152='Collected to Claims Ratio'!H15,"yes","no")</f>
        <v>yes</v>
      </c>
      <c r="L157" s="2"/>
    </row>
    <row r="158" spans="2:12" x14ac:dyDescent="0.2">
      <c r="B158" s="15" t="s">
        <v>419</v>
      </c>
      <c r="C158" s="3"/>
      <c r="D158" s="3"/>
      <c r="E158" s="3"/>
      <c r="F158" s="87" t="str">
        <f>IF(F153='Collected to Claims Ratio'!C16,"yes","no")</f>
        <v>yes</v>
      </c>
      <c r="G158" s="87" t="str">
        <f>IF(G153='Collected to Claims Ratio'!D16,"yes","no")</f>
        <v>yes</v>
      </c>
      <c r="H158" s="87" t="str">
        <f>IF(H153='Collected to Claims Ratio'!E16,"yes","no")</f>
        <v>yes</v>
      </c>
      <c r="I158" s="87" t="str">
        <f>IF(I153='Collected to Claims Ratio'!F16,"yes","no")</f>
        <v>yes</v>
      </c>
      <c r="J158" s="87" t="str">
        <f>IF(J153='Collected to Claims Ratio'!G16,"yes","no")</f>
        <v>yes</v>
      </c>
      <c r="K158" s="87" t="str">
        <f>IF(K153='Collected to Claims Ratio'!H16,"yes","no")</f>
        <v>yes</v>
      </c>
      <c r="L158" s="46" t="s">
        <v>320</v>
      </c>
    </row>
    <row r="159" spans="2:12" x14ac:dyDescent="0.2">
      <c r="B159" s="15" t="s">
        <v>420</v>
      </c>
      <c r="F159" s="87" t="str">
        <f>IF(F154='Collected to Claims Ratio'!C17,"yes","no")</f>
        <v>yes</v>
      </c>
      <c r="G159" s="87" t="str">
        <f>IF(G154='Collected to Claims Ratio'!D17,"yes","no")</f>
        <v>yes</v>
      </c>
      <c r="H159" s="87" t="str">
        <f>IF(H154='Collected to Claims Ratio'!E17,"yes","no")</f>
        <v>yes</v>
      </c>
      <c r="I159" s="87" t="str">
        <f>IF(I154='Collected to Claims Ratio'!F17,"yes","no")</f>
        <v>yes</v>
      </c>
      <c r="J159" s="87" t="str">
        <f>IF(J154='Collected to Claims Ratio'!G17,"yes","no")</f>
        <v>yes</v>
      </c>
      <c r="K159" s="87" t="str">
        <f>IF(K154='Collected to Claims Ratio'!H17,"yes","no")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60"/>
  <sheetViews>
    <sheetView topLeftCell="A142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9.28515625" style="28" customWidth="1"/>
    <col min="7" max="7" width="9.140625" style="28"/>
    <col min="8" max="8" width="8.7109375" style="28" customWidth="1"/>
    <col min="9" max="9" width="7.85546875" style="28" customWidth="1"/>
    <col min="10" max="11" width="8.140625" style="28" customWidth="1"/>
    <col min="12" max="13" width="12" customWidth="1"/>
    <col min="14" max="14" width="12" bestFit="1" customWidth="1"/>
  </cols>
  <sheetData>
    <row r="1" spans="1:12" x14ac:dyDescent="0.2">
      <c r="A1" t="s">
        <v>145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293</v>
      </c>
      <c r="G3" s="28" t="s">
        <v>125</v>
      </c>
    </row>
    <row r="4" spans="1:12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28" t="str">
        <f>Details2!F893</f>
        <v>NULL</v>
      </c>
      <c r="G5" s="28" t="str">
        <f>Details2!G893</f>
        <v>NULL</v>
      </c>
      <c r="H5" s="28" t="str">
        <f>Details2!H893</f>
        <v>NULL</v>
      </c>
      <c r="I5" s="28" t="str">
        <f>Details2!I893</f>
        <v>NULL</v>
      </c>
      <c r="J5" s="28" t="str">
        <f>Details2!J893</f>
        <v>NULL</v>
      </c>
      <c r="K5" s="28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28">
        <f>Details2!F894</f>
        <v>553</v>
      </c>
      <c r="G6" s="28">
        <f>Details2!G894</f>
        <v>725</v>
      </c>
      <c r="H6" s="28">
        <f>Details2!H894</f>
        <v>750</v>
      </c>
      <c r="I6" s="28">
        <f>Details2!I894</f>
        <v>723</v>
      </c>
      <c r="J6" s="28">
        <f>Details2!J894</f>
        <v>600</v>
      </c>
      <c r="K6" s="28">
        <f>Details2!K894</f>
        <v>792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53" t="str">
        <f>Details2!E895</f>
        <v>C</v>
      </c>
      <c r="F7" s="28" t="str">
        <f>Details2!F895</f>
        <v>NULL</v>
      </c>
      <c r="G7" s="28" t="str">
        <f>Details2!G895</f>
        <v>NULL</v>
      </c>
      <c r="H7" s="28" t="str">
        <f>Details2!H895</f>
        <v>NULL</v>
      </c>
      <c r="I7" s="28" t="str">
        <f>Details2!I895</f>
        <v>NULL</v>
      </c>
      <c r="J7" s="28" t="str">
        <f>Details2!J895</f>
        <v>NULL</v>
      </c>
      <c r="K7" s="85" t="str">
        <f>Details2!K895</f>
        <v>NULL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28" t="str">
        <f>Details2!F896</f>
        <v>NULL</v>
      </c>
      <c r="G8" s="28" t="str">
        <f>Details2!G896</f>
        <v>NULL</v>
      </c>
      <c r="H8" s="28" t="str">
        <f>Details2!H896</f>
        <v>NULL</v>
      </c>
      <c r="I8" s="28" t="str">
        <f>Details2!I896</f>
        <v>NULL</v>
      </c>
      <c r="J8" s="28" t="str">
        <f>Details2!J896</f>
        <v>NULL</v>
      </c>
      <c r="K8" s="28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28" t="str">
        <f>Details2!F897</f>
        <v>NULL</v>
      </c>
      <c r="G9" s="28" t="str">
        <f>Details2!G897</f>
        <v>NULL</v>
      </c>
      <c r="H9" s="28" t="str">
        <f>Details2!H897</f>
        <v>NULL</v>
      </c>
      <c r="I9" s="28" t="str">
        <f>Details2!I897</f>
        <v>NULL</v>
      </c>
      <c r="J9" s="28" t="str">
        <f>Details2!J897</f>
        <v>NULL</v>
      </c>
      <c r="K9" s="28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28">
        <f>Details2!F898</f>
        <v>978</v>
      </c>
      <c r="G10" s="28">
        <f>Details2!G898</f>
        <v>771</v>
      </c>
      <c r="H10" s="28">
        <f>Details2!H898</f>
        <v>718</v>
      </c>
      <c r="I10" s="28">
        <f>Details2!I898</f>
        <v>1065</v>
      </c>
      <c r="J10" s="28">
        <f>Details2!J898</f>
        <v>1177</v>
      </c>
      <c r="K10" s="28">
        <f>Details2!K898</f>
        <v>1311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28" t="str">
        <f>Details2!F899</f>
        <v>NULL</v>
      </c>
      <c r="G11" s="28" t="str">
        <f>Details2!G899</f>
        <v>NULL</v>
      </c>
      <c r="H11" s="28" t="str">
        <f>Details2!H899</f>
        <v>NULL</v>
      </c>
      <c r="I11" s="28" t="str">
        <f>Details2!I899</f>
        <v>NULL</v>
      </c>
      <c r="J11" s="28" t="str">
        <f>Details2!J899</f>
        <v>NULL</v>
      </c>
      <c r="K11" s="28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28" t="str">
        <f>Details2!F900</f>
        <v>NULL</v>
      </c>
      <c r="G12" s="28" t="str">
        <f>Details2!G900</f>
        <v>NULL</v>
      </c>
      <c r="H12" s="28" t="str">
        <f>Details2!H900</f>
        <v>NULL</v>
      </c>
      <c r="I12" s="28" t="str">
        <f>Details2!I900</f>
        <v>NULL</v>
      </c>
      <c r="J12" s="28" t="str">
        <f>Details2!J900</f>
        <v>NULL</v>
      </c>
      <c r="K12" s="28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28" t="str">
        <f>Details2!F901</f>
        <v>NULL</v>
      </c>
      <c r="G13" s="28" t="str">
        <f>Details2!G901</f>
        <v>NULL</v>
      </c>
      <c r="H13" s="28" t="str">
        <f>Details2!H901</f>
        <v>NULL</v>
      </c>
      <c r="I13" s="28" t="str">
        <f>Details2!I901</f>
        <v>NULL</v>
      </c>
      <c r="J13" s="28" t="str">
        <f>Details2!J901</f>
        <v>NULL</v>
      </c>
      <c r="K13" s="28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28">
        <f>Details2!F902</f>
        <v>210</v>
      </c>
      <c r="G14" s="28">
        <f>Details2!G902</f>
        <v>86</v>
      </c>
      <c r="H14" s="28">
        <f>Details2!H902</f>
        <v>0</v>
      </c>
      <c r="I14" s="28">
        <f>Details2!I902</f>
        <v>0</v>
      </c>
      <c r="J14" s="28" t="str">
        <f>Details2!J902</f>
        <v>NULL</v>
      </c>
      <c r="K14" s="28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28" t="str">
        <f>Details2!F903</f>
        <v>NULL</v>
      </c>
      <c r="G15" s="28" t="str">
        <f>Details2!G903</f>
        <v>NULL</v>
      </c>
      <c r="H15" s="28" t="str">
        <f>Details2!H903</f>
        <v>NULL</v>
      </c>
      <c r="I15" s="28" t="str">
        <f>Details2!I903</f>
        <v>NULL</v>
      </c>
      <c r="J15" s="28" t="str">
        <f>Details2!J903</f>
        <v>NULL</v>
      </c>
      <c r="K15" s="28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28">
        <f>Details2!F904</f>
        <v>788</v>
      </c>
      <c r="G16" s="28">
        <f>Details2!G904</f>
        <v>836</v>
      </c>
      <c r="H16" s="28">
        <f>Details2!H904</f>
        <v>752</v>
      </c>
      <c r="I16" s="28">
        <f>Details2!I904</f>
        <v>738</v>
      </c>
      <c r="J16" s="28">
        <f>Details2!J904</f>
        <v>774</v>
      </c>
      <c r="K16" s="28">
        <f>Details2!K904</f>
        <v>860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28" t="str">
        <f>Details2!F905</f>
        <v>NULL</v>
      </c>
      <c r="G17" s="28" t="str">
        <f>Details2!G905</f>
        <v>NULL</v>
      </c>
      <c r="H17" s="28" t="str">
        <f>Details2!H905</f>
        <v>NULL</v>
      </c>
      <c r="I17" s="28" t="str">
        <f>Details2!I905</f>
        <v>NULL</v>
      </c>
      <c r="J17" s="28" t="str">
        <f>Details2!J905</f>
        <v>NULL</v>
      </c>
      <c r="K17" s="28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28" t="str">
        <f>Details2!F906</f>
        <v>NULL</v>
      </c>
      <c r="G18" s="28">
        <f>Details2!G906</f>
        <v>0</v>
      </c>
      <c r="H18" s="28" t="str">
        <f>Details2!H906</f>
        <v>NULL</v>
      </c>
      <c r="I18" s="28" t="str">
        <f>Details2!I906</f>
        <v>NULL</v>
      </c>
      <c r="J18" s="28" t="str">
        <f>Details2!J906</f>
        <v>NULL</v>
      </c>
      <c r="K18" s="85" t="str">
        <f>Details2!K906</f>
        <v>NULL</v>
      </c>
      <c r="L18" s="7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28" t="str">
        <f>Details2!F907</f>
        <v>NULL</v>
      </c>
      <c r="G19" s="28" t="str">
        <f>Details2!G907</f>
        <v>NULL</v>
      </c>
      <c r="H19" s="28" t="str">
        <f>Details2!H907</f>
        <v>NULL</v>
      </c>
      <c r="I19" s="28" t="str">
        <f>Details2!I907</f>
        <v>NULL</v>
      </c>
      <c r="J19" s="28" t="str">
        <f>Details2!J907</f>
        <v>NULL</v>
      </c>
      <c r="K19" s="28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28" t="str">
        <f>Details2!F908</f>
        <v>NULL</v>
      </c>
      <c r="G20" s="28" t="str">
        <f>Details2!G908</f>
        <v>NULL</v>
      </c>
      <c r="H20" s="28" t="str">
        <f>Details2!H908</f>
        <v>NULL</v>
      </c>
      <c r="I20" s="28" t="str">
        <f>Details2!I908</f>
        <v>NULL</v>
      </c>
      <c r="J20" s="28" t="str">
        <f>Details2!J908</f>
        <v>NULL</v>
      </c>
      <c r="K20" s="28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28" t="str">
        <f>Details2!F909</f>
        <v>NULL</v>
      </c>
      <c r="G21" s="28" t="str">
        <f>Details2!G909</f>
        <v>NULL</v>
      </c>
      <c r="H21" s="28" t="str">
        <f>Details2!H909</f>
        <v>NULL</v>
      </c>
      <c r="I21" s="28" t="str">
        <f>Details2!I909</f>
        <v>NULL</v>
      </c>
      <c r="J21" s="28" t="str">
        <f>Details2!J909</f>
        <v>NULL</v>
      </c>
      <c r="K21" s="28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28">
        <f>Details2!F910</f>
        <v>145</v>
      </c>
      <c r="G22" s="28">
        <f>Details2!G910</f>
        <v>111</v>
      </c>
      <c r="H22" s="28">
        <f>Details2!H910</f>
        <v>100</v>
      </c>
      <c r="I22" s="28">
        <f>Details2!I910</f>
        <v>126</v>
      </c>
      <c r="J22" s="28">
        <f>Details2!J910</f>
        <v>106</v>
      </c>
      <c r="K22" s="28">
        <f>Details2!K910</f>
        <v>119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28">
        <f>Details2!F911</f>
        <v>0</v>
      </c>
      <c r="G23" s="28" t="str">
        <f>Details2!G911</f>
        <v>NULL</v>
      </c>
      <c r="H23" s="28" t="str">
        <f>Details2!H911</f>
        <v>NULL</v>
      </c>
      <c r="I23" s="28" t="str">
        <f>Details2!I911</f>
        <v>NULL</v>
      </c>
      <c r="J23" s="28" t="str">
        <f>Details2!J911</f>
        <v>NULL</v>
      </c>
      <c r="K23" s="28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28" t="str">
        <f>Details2!F912</f>
        <v>NULL</v>
      </c>
      <c r="G24" s="28" t="str">
        <f>Details2!G912</f>
        <v>NULL</v>
      </c>
      <c r="H24" s="28" t="str">
        <f>Details2!H912</f>
        <v>NULL</v>
      </c>
      <c r="I24" s="28" t="str">
        <f>Details2!I912</f>
        <v>NULL</v>
      </c>
      <c r="J24" s="28" t="str">
        <f>Details2!J912</f>
        <v>NULL</v>
      </c>
      <c r="K24" s="28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28" t="str">
        <f>Details2!F913</f>
        <v>NULL</v>
      </c>
      <c r="G25" s="28" t="str">
        <f>Details2!G913</f>
        <v>NULL</v>
      </c>
      <c r="H25" s="28" t="str">
        <f>Details2!H913</f>
        <v>NULL</v>
      </c>
      <c r="I25" s="28" t="str">
        <f>Details2!I913</f>
        <v>NULL</v>
      </c>
      <c r="J25" s="28" t="str">
        <f>Details2!J913</f>
        <v>NULL</v>
      </c>
      <c r="K25" s="28" t="str">
        <f>Details2!K913</f>
        <v>NULL</v>
      </c>
      <c r="T25" s="53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28">
        <f>Details2!F914</f>
        <v>419</v>
      </c>
      <c r="G26" s="28">
        <f>Details2!G914</f>
        <v>239</v>
      </c>
      <c r="H26" s="28">
        <f>Details2!H914</f>
        <v>278</v>
      </c>
      <c r="I26" s="28">
        <f>Details2!I914</f>
        <v>323</v>
      </c>
      <c r="J26" s="28">
        <f>Details2!J914</f>
        <v>119</v>
      </c>
      <c r="K26" s="28">
        <f>Details2!K914</f>
        <v>2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28">
        <f>Details2!F915</f>
        <v>201</v>
      </c>
      <c r="G27" s="28">
        <f>Details2!G915</f>
        <v>607</v>
      </c>
      <c r="H27" s="28">
        <f>Details2!H915</f>
        <v>655</v>
      </c>
      <c r="I27" s="28">
        <f>Details2!I915</f>
        <v>693</v>
      </c>
      <c r="J27" s="28">
        <f>Details2!J915</f>
        <v>447</v>
      </c>
      <c r="K27" s="28">
        <f>Details2!K915</f>
        <v>896</v>
      </c>
      <c r="L27" s="7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28" t="str">
        <f>Details2!F916</f>
        <v>NULL</v>
      </c>
      <c r="G28" s="28" t="str">
        <f>Details2!G916</f>
        <v>NULL</v>
      </c>
      <c r="H28" s="28" t="str">
        <f>Details2!H916</f>
        <v>NULL</v>
      </c>
      <c r="I28" s="28" t="str">
        <f>Details2!I916</f>
        <v>NULL</v>
      </c>
      <c r="J28" s="28" t="str">
        <f>Details2!J916</f>
        <v>NULL</v>
      </c>
      <c r="K28" s="28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28" t="str">
        <f>Details2!F917</f>
        <v>NULL</v>
      </c>
      <c r="G29" s="28" t="str">
        <f>Details2!G917</f>
        <v>NULL</v>
      </c>
      <c r="H29" s="28" t="str">
        <f>Details2!H917</f>
        <v>NULL</v>
      </c>
      <c r="I29" s="28" t="str">
        <f>Details2!I917</f>
        <v>NULL</v>
      </c>
      <c r="J29" s="28" t="str">
        <f>Details2!J917</f>
        <v>NULL</v>
      </c>
      <c r="K29" s="28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28" t="str">
        <f>Details2!F918</f>
        <v>NULL</v>
      </c>
      <c r="G30" s="28" t="str">
        <f>Details2!G918</f>
        <v>NULL</v>
      </c>
      <c r="H30" s="28" t="str">
        <f>Details2!H918</f>
        <v>NULL</v>
      </c>
      <c r="I30" s="28" t="str">
        <f>Details2!I918</f>
        <v>NULL</v>
      </c>
      <c r="J30" s="28" t="str">
        <f>Details2!J918</f>
        <v>NULL</v>
      </c>
      <c r="K30" s="28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28">
        <f>Details2!F919</f>
        <v>0</v>
      </c>
      <c r="G31" s="28" t="str">
        <f>Details2!G919</f>
        <v>NULL</v>
      </c>
      <c r="H31" s="28" t="str">
        <f>Details2!H919</f>
        <v>NULL</v>
      </c>
      <c r="I31" s="28" t="str">
        <f>Details2!I919</f>
        <v>NULL</v>
      </c>
      <c r="J31" s="28" t="str">
        <f>Details2!J919</f>
        <v>NULL</v>
      </c>
      <c r="K31" s="85" t="str">
        <f>Details2!K919</f>
        <v>NULL</v>
      </c>
      <c r="L31" s="7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28">
        <f>Details2!F920</f>
        <v>675</v>
      </c>
      <c r="G32" s="28">
        <f>Details2!G920</f>
        <v>608</v>
      </c>
      <c r="H32" s="28">
        <f>Details2!H920</f>
        <v>616</v>
      </c>
      <c r="I32" s="28">
        <f>Details2!I920</f>
        <v>696</v>
      </c>
      <c r="J32" s="28">
        <f>Details2!J920</f>
        <v>790</v>
      </c>
      <c r="K32" s="28">
        <f>Details2!K920</f>
        <v>771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28" t="str">
        <f>Details2!F921</f>
        <v>NULL</v>
      </c>
      <c r="G33" s="28" t="str">
        <f>Details2!G921</f>
        <v>NULL</v>
      </c>
      <c r="H33" s="28" t="str">
        <f>Details2!H921</f>
        <v>NULL</v>
      </c>
      <c r="I33" s="28" t="str">
        <f>Details2!I921</f>
        <v>NULL</v>
      </c>
      <c r="J33" s="28" t="str">
        <f>Details2!J921</f>
        <v>NULL</v>
      </c>
      <c r="K33" s="28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28" t="str">
        <f>Details2!F922</f>
        <v>NULL</v>
      </c>
      <c r="G34" s="28" t="str">
        <f>Details2!G922</f>
        <v>NULL</v>
      </c>
      <c r="H34" s="28" t="str">
        <f>Details2!H922</f>
        <v>NULL</v>
      </c>
      <c r="I34" s="28" t="str">
        <f>Details2!I922</f>
        <v>NULL</v>
      </c>
      <c r="J34" s="28" t="str">
        <f>Details2!J922</f>
        <v>NULL</v>
      </c>
      <c r="K34" s="28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28" t="str">
        <f>Details2!F923</f>
        <v>NULL</v>
      </c>
      <c r="G35" s="28" t="str">
        <f>Details2!G923</f>
        <v>NULL</v>
      </c>
      <c r="H35" s="28" t="str">
        <f>Details2!H923</f>
        <v>NULL</v>
      </c>
      <c r="I35" s="28" t="str">
        <f>Details2!I923</f>
        <v>NULL</v>
      </c>
      <c r="J35" s="28" t="str">
        <f>Details2!J923</f>
        <v>NULL</v>
      </c>
      <c r="K35" s="28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28" t="str">
        <f>Details2!F924</f>
        <v>NULL</v>
      </c>
      <c r="G36" s="28" t="str">
        <f>Details2!G924</f>
        <v>NULL</v>
      </c>
      <c r="H36" s="28" t="str">
        <f>Details2!H924</f>
        <v>NULL</v>
      </c>
      <c r="I36" s="28" t="str">
        <f>Details2!I924</f>
        <v>NULL</v>
      </c>
      <c r="J36" s="28" t="str">
        <f>Details2!J924</f>
        <v>NULL</v>
      </c>
      <c r="K36" s="28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28" t="str">
        <f>Details2!F925</f>
        <v>NULL</v>
      </c>
      <c r="G37" s="28" t="str">
        <f>Details2!G925</f>
        <v>NULL</v>
      </c>
      <c r="H37" s="28" t="str">
        <f>Details2!H925</f>
        <v>NULL</v>
      </c>
      <c r="I37" s="28" t="str">
        <f>Details2!I925</f>
        <v>NULL</v>
      </c>
      <c r="J37" s="28" t="str">
        <f>Details2!J925</f>
        <v>NULL</v>
      </c>
      <c r="K37" s="28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28" t="str">
        <f>Details2!F926</f>
        <v>NULL</v>
      </c>
      <c r="G38" s="28" t="str">
        <f>Details2!G926</f>
        <v>NULL</v>
      </c>
      <c r="H38" s="28" t="str">
        <f>Details2!H926</f>
        <v>NULL</v>
      </c>
      <c r="I38" s="28" t="str">
        <f>Details2!I926</f>
        <v>NULL</v>
      </c>
      <c r="J38" s="28" t="str">
        <f>Details2!J926</f>
        <v>NULL</v>
      </c>
      <c r="K38" s="28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28">
        <f>Details2!F927</f>
        <v>862</v>
      </c>
      <c r="G39" s="28">
        <f>Details2!G927</f>
        <v>885</v>
      </c>
      <c r="H39" s="28">
        <f>Details2!H927</f>
        <v>907</v>
      </c>
      <c r="I39" s="28">
        <f>Details2!I927</f>
        <v>946</v>
      </c>
      <c r="J39" s="28">
        <f>Details2!J927</f>
        <v>857</v>
      </c>
      <c r="K39" s="28">
        <f>Details2!K927</f>
        <v>871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28" t="str">
        <f>Details2!F928</f>
        <v>NULL</v>
      </c>
      <c r="G40" s="28" t="str">
        <f>Details2!G928</f>
        <v>NULL</v>
      </c>
      <c r="H40" s="28" t="str">
        <f>Details2!H928</f>
        <v>NULL</v>
      </c>
      <c r="I40" s="28" t="str">
        <f>Details2!I928</f>
        <v>NULL</v>
      </c>
      <c r="J40" s="28" t="str">
        <f>Details2!J928</f>
        <v>NULL</v>
      </c>
      <c r="K40" s="28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28" t="str">
        <f>Details2!F929</f>
        <v>NULL</v>
      </c>
      <c r="G41" s="28" t="str">
        <f>Details2!G929</f>
        <v>NULL</v>
      </c>
      <c r="H41" s="28" t="str">
        <f>Details2!H929</f>
        <v>NULL</v>
      </c>
      <c r="I41" s="28" t="str">
        <f>Details2!I929</f>
        <v>NULL</v>
      </c>
      <c r="J41" s="28" t="str">
        <f>Details2!J929</f>
        <v>NULL</v>
      </c>
      <c r="K41" s="28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28" t="str">
        <f>Details2!F930</f>
        <v>NULL</v>
      </c>
      <c r="G42" s="28" t="str">
        <f>Details2!G930</f>
        <v>NULL</v>
      </c>
      <c r="H42" s="28" t="str">
        <f>Details2!H930</f>
        <v>NULL</v>
      </c>
      <c r="I42" s="28" t="str">
        <f>Details2!I930</f>
        <v>NULL</v>
      </c>
      <c r="J42" s="28" t="str">
        <f>Details2!J930</f>
        <v>NULL</v>
      </c>
      <c r="K42" s="28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28" t="str">
        <f>Details2!F931</f>
        <v>NULL</v>
      </c>
      <c r="G43" s="28" t="str">
        <f>Details2!G931</f>
        <v>NULL</v>
      </c>
      <c r="H43" s="28" t="str">
        <f>Details2!H931</f>
        <v>NULL</v>
      </c>
      <c r="I43" s="28" t="str">
        <f>Details2!I931</f>
        <v>NULL</v>
      </c>
      <c r="J43" s="28" t="str">
        <f>Details2!J931</f>
        <v>NULL</v>
      </c>
      <c r="K43" s="28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28" t="str">
        <f>Details2!F932</f>
        <v>NULL</v>
      </c>
      <c r="G44" s="28" t="str">
        <f>Details2!G932</f>
        <v>NULL</v>
      </c>
      <c r="H44" s="28" t="str">
        <f>Details2!H932</f>
        <v>NULL</v>
      </c>
      <c r="I44" s="28" t="str">
        <f>Details2!I932</f>
        <v>NULL</v>
      </c>
      <c r="J44" s="28" t="str">
        <f>Details2!J932</f>
        <v>NULL</v>
      </c>
      <c r="K44" s="28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28" t="str">
        <f>Details2!F933</f>
        <v>NULL</v>
      </c>
      <c r="G45" s="28" t="str">
        <f>Details2!G933</f>
        <v>NULL</v>
      </c>
      <c r="H45" s="28" t="str">
        <f>Details2!H933</f>
        <v>NULL</v>
      </c>
      <c r="I45" s="28" t="str">
        <f>Details2!I933</f>
        <v>NULL</v>
      </c>
      <c r="J45" s="28" t="str">
        <f>Details2!J933</f>
        <v>NULL</v>
      </c>
      <c r="K45" s="28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28" t="str">
        <f>Details2!F934</f>
        <v>NULL</v>
      </c>
      <c r="G46" s="28" t="str">
        <f>Details2!G934</f>
        <v>NULL</v>
      </c>
      <c r="H46" s="28" t="str">
        <f>Details2!H934</f>
        <v>NULL</v>
      </c>
      <c r="I46" s="28" t="str">
        <f>Details2!I934</f>
        <v>NULL</v>
      </c>
      <c r="J46" s="28" t="str">
        <f>Details2!J934</f>
        <v>NULL</v>
      </c>
      <c r="K46" s="28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28">
        <f>Details2!F935</f>
        <v>3172</v>
      </c>
      <c r="G47" s="28">
        <f>Details2!G935</f>
        <v>3296</v>
      </c>
      <c r="H47" s="28">
        <f>Details2!H935</f>
        <v>3483</v>
      </c>
      <c r="I47" s="28">
        <f>Details2!I935</f>
        <v>3092</v>
      </c>
      <c r="J47" s="28">
        <f>Details2!J935</f>
        <v>2399</v>
      </c>
      <c r="K47" s="28">
        <f>Details2!K935</f>
        <v>0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28" t="str">
        <f>Details2!F936</f>
        <v>NULL</v>
      </c>
      <c r="G48" s="28" t="str">
        <f>Details2!G936</f>
        <v>NULL</v>
      </c>
      <c r="H48" s="28" t="str">
        <f>Details2!H936</f>
        <v>NULL</v>
      </c>
      <c r="I48" s="28" t="str">
        <f>Details2!I936</f>
        <v>NULL</v>
      </c>
      <c r="J48" s="28" t="str">
        <f>Details2!J936</f>
        <v>NULL</v>
      </c>
      <c r="K48" s="28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28">
        <f>Details2!F937</f>
        <v>515</v>
      </c>
      <c r="G49" s="28">
        <f>Details2!G937</f>
        <v>525</v>
      </c>
      <c r="H49" s="28">
        <f>Details2!H937</f>
        <v>568</v>
      </c>
      <c r="I49" s="28">
        <f>Details2!I937</f>
        <v>662</v>
      </c>
      <c r="J49" s="28">
        <f>Details2!J937</f>
        <v>686</v>
      </c>
      <c r="K49" s="28">
        <f>Details2!K937</f>
        <v>668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28" t="str">
        <f>Details2!F938</f>
        <v>NULL</v>
      </c>
      <c r="G50" s="28" t="str">
        <f>Details2!G938</f>
        <v>NULL</v>
      </c>
      <c r="H50" s="28" t="str">
        <f>Details2!H938</f>
        <v>NULL</v>
      </c>
      <c r="I50" s="28" t="str">
        <f>Details2!I938</f>
        <v>NULL</v>
      </c>
      <c r="J50" s="28" t="str">
        <f>Details2!J938</f>
        <v>NULL</v>
      </c>
      <c r="K50" s="28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28" t="str">
        <f>Details2!F939</f>
        <v>NULL</v>
      </c>
      <c r="G51" s="28" t="str">
        <f>Details2!G939</f>
        <v>NULL</v>
      </c>
      <c r="H51" s="28" t="str">
        <f>Details2!H939</f>
        <v>NULL</v>
      </c>
      <c r="I51" s="28" t="str">
        <f>Details2!I939</f>
        <v>NULL</v>
      </c>
      <c r="J51" s="28" t="str">
        <f>Details2!J939</f>
        <v>NULL</v>
      </c>
      <c r="K51" s="28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28" t="str">
        <f>Details2!F940</f>
        <v>NULL</v>
      </c>
      <c r="G52" s="28" t="str">
        <f>Details2!G940</f>
        <v>NULL</v>
      </c>
      <c r="H52" s="28" t="str">
        <f>Details2!H940</f>
        <v>NULL</v>
      </c>
      <c r="I52" s="28" t="str">
        <f>Details2!I940</f>
        <v>NULL</v>
      </c>
      <c r="J52" s="28" t="str">
        <f>Details2!J940</f>
        <v>NULL</v>
      </c>
      <c r="K52" s="28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28" t="str">
        <f>Details2!F941</f>
        <v>NULL</v>
      </c>
      <c r="G53" s="28" t="str">
        <f>Details2!G941</f>
        <v>NULL</v>
      </c>
      <c r="H53" s="28" t="str">
        <f>Details2!H941</f>
        <v>NULL</v>
      </c>
      <c r="I53" s="28" t="str">
        <f>Details2!I941</f>
        <v>NULL</v>
      </c>
      <c r="J53" s="28" t="str">
        <f>Details2!J941</f>
        <v>NULL</v>
      </c>
      <c r="K53" s="28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28" t="str">
        <f>Details2!F942</f>
        <v>NULL</v>
      </c>
      <c r="G54" s="28" t="str">
        <f>Details2!G942</f>
        <v>NULL</v>
      </c>
      <c r="H54" s="28" t="str">
        <f>Details2!H942</f>
        <v>NULL</v>
      </c>
      <c r="I54" s="28" t="str">
        <f>Details2!I942</f>
        <v>NULL</v>
      </c>
      <c r="J54" s="28" t="str">
        <f>Details2!J942</f>
        <v>NULL</v>
      </c>
      <c r="K54" s="28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28" t="str">
        <f>Details2!F943</f>
        <v>NULL</v>
      </c>
      <c r="G55" s="28" t="str">
        <f>Details2!G943</f>
        <v>NULL</v>
      </c>
      <c r="H55" s="28" t="str">
        <f>Details2!H943</f>
        <v>NULL</v>
      </c>
      <c r="I55" s="28" t="str">
        <f>Details2!I943</f>
        <v>NULL</v>
      </c>
      <c r="J55" s="28" t="str">
        <f>Details2!J943</f>
        <v>NULL</v>
      </c>
      <c r="K55" s="28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28" t="str">
        <f>Details2!F944</f>
        <v>NULL</v>
      </c>
      <c r="G56" s="28" t="str">
        <f>Details2!G944</f>
        <v>NULL</v>
      </c>
      <c r="H56" s="28" t="str">
        <f>Details2!H944</f>
        <v>NULL</v>
      </c>
      <c r="I56" s="28" t="str">
        <f>Details2!I944</f>
        <v>NULL</v>
      </c>
      <c r="J56" s="28" t="str">
        <f>Details2!J944</f>
        <v>NULL</v>
      </c>
      <c r="K56" s="28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28" t="str">
        <f>Details2!F945</f>
        <v>NULL</v>
      </c>
      <c r="G57" s="28" t="str">
        <f>Details2!G945</f>
        <v>NULL</v>
      </c>
      <c r="H57" s="28" t="str">
        <f>Details2!H945</f>
        <v>NULL</v>
      </c>
      <c r="I57" s="28" t="str">
        <f>Details2!I945</f>
        <v>NULL</v>
      </c>
      <c r="J57" s="28" t="str">
        <f>Details2!J945</f>
        <v>NULL</v>
      </c>
      <c r="K57" s="28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28" t="str">
        <f>Details2!F946</f>
        <v>NULL</v>
      </c>
      <c r="G58" s="28" t="str">
        <f>Details2!G946</f>
        <v>NULL</v>
      </c>
      <c r="H58" s="28" t="str">
        <f>Details2!H946</f>
        <v>NULL</v>
      </c>
      <c r="I58" s="28" t="str">
        <f>Details2!I946</f>
        <v>NULL</v>
      </c>
      <c r="J58" s="28" t="str">
        <f>Details2!J946</f>
        <v>NULL</v>
      </c>
      <c r="K58" s="28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28" t="str">
        <f>Details2!F947</f>
        <v>NULL</v>
      </c>
      <c r="G59" s="28" t="str">
        <f>Details2!G947</f>
        <v>NULL</v>
      </c>
      <c r="H59" s="28" t="str">
        <f>Details2!H947</f>
        <v>NULL</v>
      </c>
      <c r="I59" s="28" t="str">
        <f>Details2!I947</f>
        <v>NULL</v>
      </c>
      <c r="J59" s="28" t="str">
        <f>Details2!J947</f>
        <v>NULL</v>
      </c>
      <c r="K59" s="28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28" t="str">
        <f>Details2!F948</f>
        <v>NULL</v>
      </c>
      <c r="G60" s="28" t="str">
        <f>Details2!G948</f>
        <v>NULL</v>
      </c>
      <c r="H60" s="28" t="str">
        <f>Details2!H948</f>
        <v>NULL</v>
      </c>
      <c r="I60" s="28" t="str">
        <f>Details2!I948</f>
        <v>NULL</v>
      </c>
      <c r="J60" s="28" t="str">
        <f>Details2!J948</f>
        <v>NULL</v>
      </c>
      <c r="K60" s="28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28" t="str">
        <f>Details2!F949</f>
        <v>NULL</v>
      </c>
      <c r="G61" s="28" t="str">
        <f>Details2!G949</f>
        <v>NULL</v>
      </c>
      <c r="H61" s="28" t="str">
        <f>Details2!H949</f>
        <v>NULL</v>
      </c>
      <c r="I61" s="28" t="str">
        <f>Details2!I949</f>
        <v>NULL</v>
      </c>
      <c r="J61" s="28" t="str">
        <f>Details2!J949</f>
        <v>NULL</v>
      </c>
      <c r="K61" s="28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28" t="str">
        <f>Details2!F950</f>
        <v>NULL</v>
      </c>
      <c r="G62" s="28" t="str">
        <f>Details2!G950</f>
        <v>NULL</v>
      </c>
      <c r="H62" s="28" t="str">
        <f>Details2!H950</f>
        <v>NULL</v>
      </c>
      <c r="I62" s="28" t="str">
        <f>Details2!I950</f>
        <v>NULL</v>
      </c>
      <c r="J62" s="28" t="str">
        <f>Details2!J950</f>
        <v>NULL</v>
      </c>
      <c r="K62" s="28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28" t="str">
        <f>Details2!F951</f>
        <v>NULL</v>
      </c>
      <c r="G63" s="28" t="str">
        <f>Details2!G951</f>
        <v>NULL</v>
      </c>
      <c r="H63" s="28" t="str">
        <f>Details2!H951</f>
        <v>NULL</v>
      </c>
      <c r="I63" s="28" t="str">
        <f>Details2!I951</f>
        <v>NULL</v>
      </c>
      <c r="J63" s="28" t="str">
        <f>Details2!J951</f>
        <v>NULL</v>
      </c>
      <c r="K63" s="28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28" t="str">
        <f>Details2!F952</f>
        <v>NULL</v>
      </c>
      <c r="G64" s="28" t="str">
        <f>Details2!G952</f>
        <v>NULL</v>
      </c>
      <c r="H64" s="28" t="str">
        <f>Details2!H952</f>
        <v>NULL</v>
      </c>
      <c r="I64" s="28" t="str">
        <f>Details2!I952</f>
        <v>NULL</v>
      </c>
      <c r="J64" s="28" t="str">
        <f>Details2!J952</f>
        <v>NULL</v>
      </c>
      <c r="K64" s="28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28" t="str">
        <f>Details2!F953</f>
        <v>NULL</v>
      </c>
      <c r="G65" s="28" t="str">
        <f>Details2!G953</f>
        <v>NULL</v>
      </c>
      <c r="H65" s="28" t="str">
        <f>Details2!H953</f>
        <v>NULL</v>
      </c>
      <c r="I65" s="28" t="str">
        <f>Details2!I953</f>
        <v>NULL</v>
      </c>
      <c r="J65" s="28" t="str">
        <f>Details2!J953</f>
        <v>NULL</v>
      </c>
      <c r="K65" s="28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28" t="str">
        <f>Details2!F954</f>
        <v>NULL</v>
      </c>
      <c r="G66" s="28" t="str">
        <f>Details2!G954</f>
        <v>NULL</v>
      </c>
      <c r="H66" s="28" t="str">
        <f>Details2!H954</f>
        <v>NULL</v>
      </c>
      <c r="I66" s="28" t="str">
        <f>Details2!I954</f>
        <v>NULL</v>
      </c>
      <c r="J66" s="28" t="str">
        <f>Details2!J954</f>
        <v>NULL</v>
      </c>
      <c r="K66" s="28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28" t="str">
        <f>Details2!F955</f>
        <v>NULL</v>
      </c>
      <c r="G67" s="28" t="str">
        <f>Details2!G955</f>
        <v>NULL</v>
      </c>
      <c r="H67" s="28" t="str">
        <f>Details2!H955</f>
        <v>NULL</v>
      </c>
      <c r="I67" s="28" t="str">
        <f>Details2!I955</f>
        <v>NULL</v>
      </c>
      <c r="J67" s="28" t="str">
        <f>Details2!J955</f>
        <v>NULL</v>
      </c>
      <c r="K67" s="28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28" t="str">
        <f>Details2!F956</f>
        <v>NULL</v>
      </c>
      <c r="G68" s="28" t="str">
        <f>Details2!G956</f>
        <v>NULL</v>
      </c>
      <c r="H68" s="28" t="str">
        <f>Details2!H956</f>
        <v>NULL</v>
      </c>
      <c r="I68" s="28" t="str">
        <f>Details2!I956</f>
        <v>NULL</v>
      </c>
      <c r="J68" s="28" t="str">
        <f>Details2!J956</f>
        <v>NULL</v>
      </c>
      <c r="K68" s="28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28" t="str">
        <f>Details2!F957</f>
        <v>NULL</v>
      </c>
      <c r="G69" s="28" t="str">
        <f>Details2!G957</f>
        <v>NULL</v>
      </c>
      <c r="H69" s="28" t="str">
        <f>Details2!H957</f>
        <v>NULL</v>
      </c>
      <c r="I69" s="28" t="str">
        <f>Details2!I957</f>
        <v>NULL</v>
      </c>
      <c r="J69" s="28" t="str">
        <f>Details2!J957</f>
        <v>NULL</v>
      </c>
      <c r="K69" s="28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28" t="str">
        <f>Details2!F958</f>
        <v>NULL</v>
      </c>
      <c r="G70" s="28" t="str">
        <f>Details2!G958</f>
        <v>NULL</v>
      </c>
      <c r="H70" s="28" t="str">
        <f>Details2!H958</f>
        <v>NULL</v>
      </c>
      <c r="I70" s="28" t="str">
        <f>Details2!I958</f>
        <v>NULL</v>
      </c>
      <c r="J70" s="28" t="str">
        <f>Details2!J958</f>
        <v>NULL</v>
      </c>
      <c r="K70" s="28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28" t="str">
        <f>Details2!F959</f>
        <v>NULL</v>
      </c>
      <c r="G71" s="28" t="str">
        <f>Details2!G959</f>
        <v>NULL</v>
      </c>
      <c r="H71" s="28" t="str">
        <f>Details2!H959</f>
        <v>NULL</v>
      </c>
      <c r="I71" s="28" t="str">
        <f>Details2!I959</f>
        <v>NULL</v>
      </c>
      <c r="J71" s="28" t="str">
        <f>Details2!J959</f>
        <v>NULL</v>
      </c>
      <c r="K71" s="28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28" t="str">
        <f>Details2!F960</f>
        <v>NULL</v>
      </c>
      <c r="G72" s="28" t="str">
        <f>Details2!G960</f>
        <v>NULL</v>
      </c>
      <c r="H72" s="28" t="str">
        <f>Details2!H960</f>
        <v>NULL</v>
      </c>
      <c r="I72" s="28" t="str">
        <f>Details2!I960</f>
        <v>NULL</v>
      </c>
      <c r="J72" s="28" t="str">
        <f>Details2!J960</f>
        <v>NULL</v>
      </c>
      <c r="K72" s="28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28" t="str">
        <f>Details2!F961</f>
        <v>NULL</v>
      </c>
      <c r="G73" s="28" t="str">
        <f>Details2!G961</f>
        <v>NULL</v>
      </c>
      <c r="H73" s="28" t="str">
        <f>Details2!H961</f>
        <v>NULL</v>
      </c>
      <c r="I73" s="28" t="str">
        <f>Details2!I961</f>
        <v>NULL</v>
      </c>
      <c r="J73" s="28" t="str">
        <f>Details2!J961</f>
        <v>NULL</v>
      </c>
      <c r="K73" s="85" t="str">
        <f>Details2!K961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28">
        <f>Details2!F962</f>
        <v>341</v>
      </c>
      <c r="G74" s="28">
        <f>Details2!G962</f>
        <v>475</v>
      </c>
      <c r="H74" s="28">
        <f>Details2!H962</f>
        <v>398</v>
      </c>
      <c r="I74" s="28">
        <f>Details2!I962</f>
        <v>363</v>
      </c>
      <c r="J74" s="28">
        <f>Details2!J962</f>
        <v>428</v>
      </c>
      <c r="K74" s="28">
        <f>Details2!K962</f>
        <v>387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28" t="str">
        <f>Details2!F963</f>
        <v>NULL</v>
      </c>
      <c r="G75" s="28" t="str">
        <f>Details2!G963</f>
        <v>NULL</v>
      </c>
      <c r="H75" s="28" t="str">
        <f>Details2!H963</f>
        <v>NULL</v>
      </c>
      <c r="I75" s="28" t="str">
        <f>Details2!I963</f>
        <v>NULL</v>
      </c>
      <c r="J75" s="28" t="str">
        <f>Details2!J963</f>
        <v>NULL</v>
      </c>
      <c r="K75" s="28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28">
        <f>Details2!F964</f>
        <v>1035</v>
      </c>
      <c r="G76" s="28">
        <f>Details2!G964</f>
        <v>1177</v>
      </c>
      <c r="H76" s="28">
        <f>Details2!H964</f>
        <v>1080</v>
      </c>
      <c r="I76" s="28">
        <f>Details2!I964</f>
        <v>1370</v>
      </c>
      <c r="J76" s="28">
        <f>Details2!J964</f>
        <v>1416</v>
      </c>
      <c r="K76" s="28">
        <f>Details2!K964</f>
        <v>1467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28">
        <f>Details2!F965</f>
        <v>1790</v>
      </c>
      <c r="G77" s="28">
        <f>Details2!G965</f>
        <v>1769</v>
      </c>
      <c r="H77" s="28">
        <f>Details2!H965</f>
        <v>1850</v>
      </c>
      <c r="I77" s="28">
        <f>Details2!I965</f>
        <v>1693</v>
      </c>
      <c r="J77" s="28">
        <f>Details2!J965</f>
        <v>1651</v>
      </c>
      <c r="K77" s="28">
        <f>Details2!K965</f>
        <v>0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28">
        <f>Details2!F966</f>
        <v>724</v>
      </c>
      <c r="G78" s="28">
        <f>Details2!G966</f>
        <v>771</v>
      </c>
      <c r="H78" s="28">
        <f>Details2!H966</f>
        <v>799</v>
      </c>
      <c r="I78" s="28">
        <f>Details2!I966</f>
        <v>788</v>
      </c>
      <c r="J78" s="28">
        <f>Details2!J966</f>
        <v>930</v>
      </c>
      <c r="K78" s="28">
        <f>Details2!K966</f>
        <v>738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28">
        <f>Details2!F967</f>
        <v>862</v>
      </c>
      <c r="G79" s="28">
        <f>Details2!G967</f>
        <v>716</v>
      </c>
      <c r="H79" s="28">
        <f>Details2!H967</f>
        <v>714</v>
      </c>
      <c r="I79" s="28">
        <f>Details2!I967</f>
        <v>740</v>
      </c>
      <c r="J79" s="28">
        <f>Details2!J967</f>
        <v>569</v>
      </c>
      <c r="K79" s="28">
        <f>Details2!K967</f>
        <v>806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28">
        <f>Details2!F968</f>
        <v>889</v>
      </c>
      <c r="G80" s="28">
        <f>Details2!G968</f>
        <v>788</v>
      </c>
      <c r="H80" s="28">
        <f>Details2!H968</f>
        <v>537</v>
      </c>
      <c r="I80" s="28">
        <f>Details2!I968</f>
        <v>731</v>
      </c>
      <c r="J80" s="28">
        <f>Details2!J968</f>
        <v>501</v>
      </c>
      <c r="K80" s="28">
        <f>Details2!K968</f>
        <v>907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28">
        <f>Details2!F969</f>
        <v>2110</v>
      </c>
      <c r="G81" s="28">
        <f>Details2!G969</f>
        <v>2709</v>
      </c>
      <c r="H81" s="28">
        <f>Details2!H969</f>
        <v>2960</v>
      </c>
      <c r="I81" s="28">
        <f>Details2!I969</f>
        <v>2997</v>
      </c>
      <c r="J81" s="28">
        <f>Details2!J969</f>
        <v>3315</v>
      </c>
      <c r="K81" s="28">
        <f>Details2!K969</f>
        <v>3282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28">
        <f>Details2!F970</f>
        <v>507</v>
      </c>
      <c r="G82" s="28">
        <f>Details2!G970</f>
        <v>507</v>
      </c>
      <c r="H82" s="28">
        <f>Details2!H970</f>
        <v>478</v>
      </c>
      <c r="I82" s="28">
        <f>Details2!I970</f>
        <v>587</v>
      </c>
      <c r="J82" s="28">
        <f>Details2!J970</f>
        <v>707</v>
      </c>
      <c r="K82" s="28">
        <f>Details2!K970</f>
        <v>668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28" t="str">
        <f>Details2!F971</f>
        <v>NULL</v>
      </c>
      <c r="G83" s="28" t="str">
        <f>Details2!G971</f>
        <v>NULL</v>
      </c>
      <c r="H83" s="28" t="str">
        <f>Details2!H971</f>
        <v>NULL</v>
      </c>
      <c r="I83" s="28" t="str">
        <f>Details2!I971</f>
        <v>NULL</v>
      </c>
      <c r="J83" s="28" t="str">
        <f>Details2!J971</f>
        <v>NULL</v>
      </c>
      <c r="K83" s="28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28">
        <f>Details2!F972</f>
        <v>1077</v>
      </c>
      <c r="G84" s="28">
        <f>Details2!G972</f>
        <v>1450</v>
      </c>
      <c r="H84" s="28">
        <f>Details2!H972</f>
        <v>1024</v>
      </c>
      <c r="I84" s="28">
        <f>Details2!I972</f>
        <v>1157</v>
      </c>
      <c r="J84" s="28">
        <f>Details2!J972</f>
        <v>1199</v>
      </c>
      <c r="K84" s="28">
        <f>Details2!K972</f>
        <v>1159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28">
        <f>Details2!F973</f>
        <v>389</v>
      </c>
      <c r="G85" s="28">
        <f>Details2!G973</f>
        <v>335</v>
      </c>
      <c r="H85" s="28">
        <f>Details2!H973</f>
        <v>321</v>
      </c>
      <c r="I85" s="28">
        <f>Details2!I973</f>
        <v>398</v>
      </c>
      <c r="J85" s="28">
        <f>Details2!J973</f>
        <v>432</v>
      </c>
      <c r="K85" s="28">
        <f>Details2!K973</f>
        <v>255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28">
        <f>Details2!F974</f>
        <v>373</v>
      </c>
      <c r="G86" s="28">
        <f>Details2!G974</f>
        <v>374</v>
      </c>
      <c r="H86" s="28">
        <f>Details2!H974</f>
        <v>326</v>
      </c>
      <c r="I86" s="28">
        <f>Details2!I974</f>
        <v>374</v>
      </c>
      <c r="J86" s="28">
        <f>Details2!J974</f>
        <v>348</v>
      </c>
      <c r="K86" s="28">
        <f>Details2!K974</f>
        <v>316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28" t="str">
        <f>Details2!F975</f>
        <v>NULL</v>
      </c>
      <c r="G87" s="28" t="str">
        <f>Details2!G975</f>
        <v>NULL</v>
      </c>
      <c r="H87" s="28" t="str">
        <f>Details2!H975</f>
        <v>NULL</v>
      </c>
      <c r="I87" s="28" t="str">
        <f>Details2!I975</f>
        <v>NULL</v>
      </c>
      <c r="J87" s="28" t="str">
        <f>Details2!J975</f>
        <v>NULL</v>
      </c>
      <c r="K87" s="28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28">
        <f>Details2!F976</f>
        <v>386</v>
      </c>
      <c r="G88" s="28">
        <f>Details2!G976</f>
        <v>360</v>
      </c>
      <c r="H88" s="28">
        <f>Details2!H976</f>
        <v>460</v>
      </c>
      <c r="I88" s="28">
        <f>Details2!I976</f>
        <v>402</v>
      </c>
      <c r="J88" s="28">
        <f>Details2!J976</f>
        <v>448</v>
      </c>
      <c r="K88" s="28">
        <f>Details2!K976</f>
        <v>514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28" t="str">
        <f>Details2!F977</f>
        <v>NULL</v>
      </c>
      <c r="G89" s="28" t="str">
        <f>Details2!G977</f>
        <v>NULL</v>
      </c>
      <c r="H89" s="28" t="str">
        <f>Details2!H977</f>
        <v>NULL</v>
      </c>
      <c r="I89" s="28" t="str">
        <f>Details2!I977</f>
        <v>NULL</v>
      </c>
      <c r="J89" s="28" t="str">
        <f>Details2!J977</f>
        <v>NULL</v>
      </c>
      <c r="K89" s="28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28">
        <f>Details2!F978</f>
        <v>147</v>
      </c>
      <c r="G90" s="28">
        <f>Details2!G978</f>
        <v>111</v>
      </c>
      <c r="H90" s="28">
        <f>Details2!H978</f>
        <v>147</v>
      </c>
      <c r="I90" s="28">
        <f>Details2!I978</f>
        <v>147</v>
      </c>
      <c r="J90" s="28">
        <f>Details2!J978</f>
        <v>109</v>
      </c>
      <c r="K90" s="28">
        <f>Details2!K978</f>
        <v>113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28">
        <f>Details2!F979</f>
        <v>2500</v>
      </c>
      <c r="G91" s="28">
        <f>Details2!G979</f>
        <v>2033</v>
      </c>
      <c r="H91" s="28">
        <f>Details2!H979</f>
        <v>2368</v>
      </c>
      <c r="I91" s="28">
        <f>Details2!I979</f>
        <v>2358</v>
      </c>
      <c r="J91" s="28">
        <f>Details2!J979</f>
        <v>2580</v>
      </c>
      <c r="K91" s="28">
        <f>Details2!K979</f>
        <v>2315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28">
        <f>Details2!F980</f>
        <v>634</v>
      </c>
      <c r="G92" s="28">
        <f>Details2!G980</f>
        <v>620</v>
      </c>
      <c r="H92" s="28">
        <f>Details2!H980</f>
        <v>634</v>
      </c>
      <c r="I92" s="28">
        <f>Details2!I980</f>
        <v>589</v>
      </c>
      <c r="J92" s="28">
        <f>Details2!J980</f>
        <v>647</v>
      </c>
      <c r="K92" s="28">
        <f>Details2!K980</f>
        <v>424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28">
        <f>Details2!F981</f>
        <v>40</v>
      </c>
      <c r="G93" s="28">
        <f>Details2!G981</f>
        <v>41</v>
      </c>
      <c r="H93" s="28">
        <f>Details2!H981</f>
        <v>35</v>
      </c>
      <c r="I93" s="28">
        <f>Details2!I981</f>
        <v>40</v>
      </c>
      <c r="J93" s="28">
        <f>Details2!J981</f>
        <v>37</v>
      </c>
      <c r="K93" s="28">
        <f>Details2!K981</f>
        <v>36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28">
        <f>Details2!F982</f>
        <v>1488</v>
      </c>
      <c r="G94" s="28">
        <f>Details2!G982</f>
        <v>1518</v>
      </c>
      <c r="H94" s="28">
        <f>Details2!H982</f>
        <v>1527</v>
      </c>
      <c r="I94" s="28">
        <f>Details2!I982</f>
        <v>1676</v>
      </c>
      <c r="J94" s="28">
        <f>Details2!J982</f>
        <v>1717</v>
      </c>
      <c r="K94" s="28">
        <f>Details2!K982</f>
        <v>1674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Ft. Sam Houston (Brooke Army Medical Center)</v>
      </c>
      <c r="E95" t="str">
        <f>Details2!E983</f>
        <v>H</v>
      </c>
      <c r="F95" s="28">
        <f>Details2!F983</f>
        <v>2122</v>
      </c>
      <c r="G95" s="28">
        <f>Details2!G983</f>
        <v>2107</v>
      </c>
      <c r="H95" s="28">
        <f>Details2!H983</f>
        <v>2248</v>
      </c>
      <c r="I95" s="28">
        <f>Details2!I983</f>
        <v>2254</v>
      </c>
      <c r="J95" s="28">
        <f>Details2!J983</f>
        <v>2854</v>
      </c>
      <c r="K95" s="28">
        <f>Details2!K983</f>
        <v>4550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28">
        <f>Details2!F984</f>
        <v>1788</v>
      </c>
      <c r="G96" s="28">
        <f>Details2!G984</f>
        <v>1849</v>
      </c>
      <c r="H96" s="28">
        <f>Details2!H984</f>
        <v>1937</v>
      </c>
      <c r="I96" s="28">
        <f>Details2!I984</f>
        <v>1711</v>
      </c>
      <c r="J96" s="28">
        <f>Details2!J984</f>
        <v>1696</v>
      </c>
      <c r="K96" s="28">
        <f>Details2!K984</f>
        <v>1712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28">
        <f>Details2!F985</f>
        <v>0</v>
      </c>
      <c r="G97" s="28">
        <f>Details2!G985</f>
        <v>0</v>
      </c>
      <c r="H97" s="28" t="str">
        <f>Details2!H985</f>
        <v>NULL</v>
      </c>
      <c r="I97" s="28" t="str">
        <f>Details2!I985</f>
        <v>NULL</v>
      </c>
      <c r="J97" s="28" t="str">
        <f>Details2!J985</f>
        <v>NULL</v>
      </c>
      <c r="K97" s="28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28" t="str">
        <f>Details2!F986</f>
        <v>NULL</v>
      </c>
      <c r="G98" s="28" t="str">
        <f>Details2!G986</f>
        <v>NULL</v>
      </c>
      <c r="H98" s="28" t="str">
        <f>Details2!H986</f>
        <v>NULL</v>
      </c>
      <c r="I98" s="28" t="str">
        <f>Details2!I986</f>
        <v>NULL</v>
      </c>
      <c r="J98" s="28" t="str">
        <f>Details2!J986</f>
        <v>NULL</v>
      </c>
      <c r="K98" s="28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28">
        <f>Details2!F987</f>
        <v>722</v>
      </c>
      <c r="G99" s="28">
        <f>Details2!G987</f>
        <v>621</v>
      </c>
      <c r="H99" s="28">
        <f>Details2!H987</f>
        <v>696</v>
      </c>
      <c r="I99" s="28">
        <f>Details2!I987</f>
        <v>731</v>
      </c>
      <c r="J99" s="28">
        <f>Details2!J987</f>
        <v>830</v>
      </c>
      <c r="K99" s="28">
        <f>Details2!K987</f>
        <v>1305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28">
        <f>Details2!F988</f>
        <v>2606</v>
      </c>
      <c r="G100" s="28">
        <f>Details2!G988</f>
        <v>2657</v>
      </c>
      <c r="H100" s="28">
        <f>Details2!H988</f>
        <v>3199</v>
      </c>
      <c r="I100" s="28">
        <f>Details2!I988</f>
        <v>3163</v>
      </c>
      <c r="J100" s="28">
        <f>Details2!J988</f>
        <v>2888</v>
      </c>
      <c r="K100" s="28">
        <f>Details2!K988</f>
        <v>3524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28">
        <f>Details2!F989</f>
        <v>229</v>
      </c>
      <c r="G101" s="28">
        <f>Details2!G989</f>
        <v>215</v>
      </c>
      <c r="H101" s="28">
        <f>Details2!H989</f>
        <v>174</v>
      </c>
      <c r="I101" s="28">
        <f>Details2!I989</f>
        <v>200</v>
      </c>
      <c r="J101" s="28">
        <f>Details2!J989</f>
        <v>198</v>
      </c>
      <c r="K101" s="28">
        <f>Details2!K989</f>
        <v>161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28" t="str">
        <f>Details2!F990</f>
        <v>NULL</v>
      </c>
      <c r="G102" s="28" t="str">
        <f>Details2!G990</f>
        <v>NULL</v>
      </c>
      <c r="H102" s="28" t="str">
        <f>Details2!H990</f>
        <v>NULL</v>
      </c>
      <c r="I102" s="28" t="str">
        <f>Details2!I990</f>
        <v>NULL</v>
      </c>
      <c r="J102" s="28" t="str">
        <f>Details2!J990</f>
        <v>NULL</v>
      </c>
      <c r="K102" s="28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28" t="str">
        <f>Details2!F991</f>
        <v>NULL</v>
      </c>
      <c r="G103" s="28" t="str">
        <f>Details2!G991</f>
        <v>NULL</v>
      </c>
      <c r="H103" s="28" t="str">
        <f>Details2!H991</f>
        <v>NULL</v>
      </c>
      <c r="I103" s="28" t="str">
        <f>Details2!I991</f>
        <v>NULL</v>
      </c>
      <c r="J103" s="28" t="str">
        <f>Details2!J991</f>
        <v>NULL</v>
      </c>
      <c r="K103" s="28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28" t="str">
        <f>Details2!F992</f>
        <v>NULL</v>
      </c>
      <c r="G104" s="28" t="str">
        <f>Details2!G992</f>
        <v>NULL</v>
      </c>
      <c r="H104" s="28" t="str">
        <f>Details2!H992</f>
        <v>NULL</v>
      </c>
      <c r="I104" s="28" t="str">
        <f>Details2!I992</f>
        <v>NULL</v>
      </c>
      <c r="J104" s="28" t="str">
        <f>Details2!J992</f>
        <v>NULL</v>
      </c>
      <c r="K104" s="28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28" t="str">
        <f>Details2!F993</f>
        <v>NULL</v>
      </c>
      <c r="G105" s="28" t="str">
        <f>Details2!G993</f>
        <v>NULL</v>
      </c>
      <c r="H105" s="28" t="str">
        <f>Details2!H993</f>
        <v>NULL</v>
      </c>
      <c r="I105" s="28" t="str">
        <f>Details2!I993</f>
        <v>NULL</v>
      </c>
      <c r="J105" s="28" t="str">
        <f>Details2!J993</f>
        <v>NULL</v>
      </c>
      <c r="K105" s="28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28" t="str">
        <f>Details2!F994</f>
        <v>NULL</v>
      </c>
      <c r="G106" s="28" t="str">
        <f>Details2!G994</f>
        <v>NULL</v>
      </c>
      <c r="H106" s="28" t="str">
        <f>Details2!H994</f>
        <v>NULL</v>
      </c>
      <c r="I106" s="28" t="str">
        <f>Details2!I994</f>
        <v>NULL</v>
      </c>
      <c r="J106" s="28" t="str">
        <f>Details2!J994</f>
        <v>NULL</v>
      </c>
      <c r="K106" s="28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28" t="str">
        <f>Details2!F995</f>
        <v>NULL</v>
      </c>
      <c r="G107" s="28" t="str">
        <f>Details2!G995</f>
        <v>NULL</v>
      </c>
      <c r="H107" s="28" t="str">
        <f>Details2!H995</f>
        <v>NULL</v>
      </c>
      <c r="I107" s="28" t="str">
        <f>Details2!I995</f>
        <v>NULL</v>
      </c>
      <c r="J107" s="28" t="str">
        <f>Details2!J995</f>
        <v>NULL</v>
      </c>
      <c r="K107" s="28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28" t="str">
        <f>Details2!F996</f>
        <v>NULL</v>
      </c>
      <c r="G108" s="28" t="str">
        <f>Details2!G996</f>
        <v>NULL</v>
      </c>
      <c r="H108" s="28" t="str">
        <f>Details2!H996</f>
        <v>NULL</v>
      </c>
      <c r="I108" s="28" t="str">
        <f>Details2!I996</f>
        <v>NULL</v>
      </c>
      <c r="J108" s="28" t="str">
        <f>Details2!J996</f>
        <v>NULL</v>
      </c>
      <c r="K108" s="28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28" t="str">
        <f>Details2!F997</f>
        <v>NULL</v>
      </c>
      <c r="G109" s="28" t="str">
        <f>Details2!G997</f>
        <v>NULL</v>
      </c>
      <c r="H109" s="28" t="str">
        <f>Details2!H997</f>
        <v>NULL</v>
      </c>
      <c r="I109" s="28" t="str">
        <f>Details2!I997</f>
        <v>NULL</v>
      </c>
      <c r="J109" s="28" t="str">
        <f>Details2!J997</f>
        <v>NULL</v>
      </c>
      <c r="K109" s="28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28" t="str">
        <f>Details2!F998</f>
        <v>NULL</v>
      </c>
      <c r="G110" s="28" t="str">
        <f>Details2!G998</f>
        <v>NULL</v>
      </c>
      <c r="H110" s="28" t="str">
        <f>Details2!H998</f>
        <v>NULL</v>
      </c>
      <c r="I110" s="28" t="str">
        <f>Details2!I998</f>
        <v>NULL</v>
      </c>
      <c r="J110" s="28" t="str">
        <f>Details2!J998</f>
        <v>NULL</v>
      </c>
      <c r="K110" s="28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28" t="str">
        <f>Details2!F999</f>
        <v>NULL</v>
      </c>
      <c r="G111" s="28" t="str">
        <f>Details2!G999</f>
        <v>NULL</v>
      </c>
      <c r="H111" s="28" t="str">
        <f>Details2!H999</f>
        <v>NULL</v>
      </c>
      <c r="I111" s="28" t="str">
        <f>Details2!I999</f>
        <v>NULL</v>
      </c>
      <c r="J111" s="28" t="str">
        <f>Details2!J999</f>
        <v>NULL</v>
      </c>
      <c r="K111" s="28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28" t="str">
        <f>Details2!F1000</f>
        <v>NULL</v>
      </c>
      <c r="G112" s="28" t="str">
        <f>Details2!G1000</f>
        <v>NULL</v>
      </c>
      <c r="H112" s="28" t="str">
        <f>Details2!H1000</f>
        <v>NULL</v>
      </c>
      <c r="I112" s="28" t="str">
        <f>Details2!I1000</f>
        <v>NULL</v>
      </c>
      <c r="J112" s="28" t="str">
        <f>Details2!J1000</f>
        <v>NULL</v>
      </c>
      <c r="K112" s="28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28" t="str">
        <f>Details2!F1001</f>
        <v>NULL</v>
      </c>
      <c r="G113" s="28" t="str">
        <f>Details2!G1001</f>
        <v>NULL</v>
      </c>
      <c r="H113" s="28" t="str">
        <f>Details2!H1001</f>
        <v>NULL</v>
      </c>
      <c r="I113" s="28" t="str">
        <f>Details2!I1001</f>
        <v>NULL</v>
      </c>
      <c r="J113" s="28" t="str">
        <f>Details2!J1001</f>
        <v>NULL</v>
      </c>
      <c r="K113" s="28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28">
        <f>Details2!F1002</f>
        <v>263</v>
      </c>
      <c r="G114" s="28">
        <f>Details2!G1002</f>
        <v>260</v>
      </c>
      <c r="H114" s="28">
        <f>Details2!H1002</f>
        <v>0</v>
      </c>
      <c r="I114" s="28">
        <f>Details2!I1002</f>
        <v>0</v>
      </c>
      <c r="J114" s="28" t="str">
        <f>Details2!J1002</f>
        <v>NULL</v>
      </c>
      <c r="K114" s="28" t="str">
        <f>Details2!K1002</f>
        <v>NULL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28">
        <f>Details2!F1003</f>
        <v>753</v>
      </c>
      <c r="G115" s="28">
        <f>Details2!G1003</f>
        <v>993</v>
      </c>
      <c r="H115" s="28">
        <f>Details2!H1003</f>
        <v>836</v>
      </c>
      <c r="I115" s="28">
        <f>Details2!I1003</f>
        <v>931</v>
      </c>
      <c r="J115" s="28">
        <f>Details2!J1003</f>
        <v>972</v>
      </c>
      <c r="K115" s="28">
        <f>Details2!K1003</f>
        <v>965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28">
        <f>Details2!F1004</f>
        <v>0</v>
      </c>
      <c r="G116" s="28">
        <f>Details2!G1004</f>
        <v>0</v>
      </c>
      <c r="H116" s="28" t="str">
        <f>Details2!H1004</f>
        <v>NULL</v>
      </c>
      <c r="I116" s="28" t="str">
        <f>Details2!I1004</f>
        <v>NULL</v>
      </c>
      <c r="J116" s="28" t="str">
        <f>Details2!J1004</f>
        <v>NULL</v>
      </c>
      <c r="K116" s="28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28" t="str">
        <f>Details2!F1005</f>
        <v>NULL</v>
      </c>
      <c r="G117" s="28" t="str">
        <f>Details2!G1005</f>
        <v>NULL</v>
      </c>
      <c r="H117" s="28" t="str">
        <f>Details2!H1005</f>
        <v>NULL</v>
      </c>
      <c r="I117" s="28" t="str">
        <f>Details2!I1005</f>
        <v>NULL</v>
      </c>
      <c r="J117" s="28" t="str">
        <f>Details2!J1005</f>
        <v>NULL</v>
      </c>
      <c r="K117" s="28" t="str">
        <f>Details2!K1005</f>
        <v>NULL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28">
        <f>Details2!F1006</f>
        <v>284</v>
      </c>
      <c r="G118" s="28">
        <f>Details2!G1006</f>
        <v>255</v>
      </c>
      <c r="H118" s="28">
        <f>Details2!H1006</f>
        <v>250</v>
      </c>
      <c r="I118" s="28">
        <f>Details2!I1006</f>
        <v>254</v>
      </c>
      <c r="J118" s="28">
        <f>Details2!J1006</f>
        <v>371</v>
      </c>
      <c r="K118" s="28">
        <f>Details2!K1006</f>
        <v>231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28">
        <f>Details2!F1007</f>
        <v>977</v>
      </c>
      <c r="G119" s="28">
        <f>Details2!G1007</f>
        <v>921</v>
      </c>
      <c r="H119" s="28">
        <f>Details2!H1007</f>
        <v>859</v>
      </c>
      <c r="I119" s="28">
        <f>Details2!I1007</f>
        <v>985</v>
      </c>
      <c r="J119" s="28">
        <f>Details2!J1007</f>
        <v>1020</v>
      </c>
      <c r="K119" s="28">
        <f>Details2!K1007</f>
        <v>984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28">
        <f>Details2!F1008</f>
        <v>202</v>
      </c>
      <c r="G120" s="28">
        <f>Details2!G1008</f>
        <v>212</v>
      </c>
      <c r="H120" s="28">
        <f>Details2!H1008</f>
        <v>154</v>
      </c>
      <c r="I120" s="28">
        <f>Details2!I1008</f>
        <v>194</v>
      </c>
      <c r="J120" s="28">
        <f>Details2!J1008</f>
        <v>189</v>
      </c>
      <c r="K120" s="28">
        <f>Details2!K1008</f>
        <v>110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28">
        <f>Details2!F1009</f>
        <v>3525</v>
      </c>
      <c r="G121" s="28">
        <f>Details2!G1009</f>
        <v>3771</v>
      </c>
      <c r="H121" s="28">
        <f>Details2!H1009</f>
        <v>3025</v>
      </c>
      <c r="I121" s="28">
        <f>Details2!I1009</f>
        <v>3575</v>
      </c>
      <c r="J121" s="28">
        <f>Details2!J1009</f>
        <v>3484</v>
      </c>
      <c r="K121" s="28">
        <f>Details2!K1009</f>
        <v>3362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28">
        <f>Details2!F1010</f>
        <v>225</v>
      </c>
      <c r="G122" s="28">
        <f>Details2!G1010</f>
        <v>218</v>
      </c>
      <c r="H122" s="28">
        <f>Details2!H1010</f>
        <v>281</v>
      </c>
      <c r="I122" s="28">
        <f>Details2!I1010</f>
        <v>343</v>
      </c>
      <c r="J122" s="28">
        <f>Details2!J1010</f>
        <v>324</v>
      </c>
      <c r="K122" s="28">
        <f>Details2!K1010</f>
        <v>292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28" t="str">
        <f>Details2!F1011</f>
        <v>NULL</v>
      </c>
      <c r="G123" s="28" t="str">
        <f>Details2!G1011</f>
        <v>NULL</v>
      </c>
      <c r="H123" s="28" t="str">
        <f>Details2!H1011</f>
        <v>NULL</v>
      </c>
      <c r="I123" s="28" t="str">
        <f>Details2!I1011</f>
        <v>NULL</v>
      </c>
      <c r="J123" s="28" t="str">
        <f>Details2!J1011</f>
        <v>NULL</v>
      </c>
      <c r="K123" s="28" t="str">
        <f>Details2!K1011</f>
        <v>NULL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28">
        <f>Details2!F1012</f>
        <v>656</v>
      </c>
      <c r="G124" s="28">
        <f>Details2!G1012</f>
        <v>566</v>
      </c>
      <c r="H124" s="28">
        <f>Details2!H1012</f>
        <v>549</v>
      </c>
      <c r="I124" s="28">
        <f>Details2!I1012</f>
        <v>541</v>
      </c>
      <c r="J124" s="28">
        <f>Details2!J1012</f>
        <v>526</v>
      </c>
      <c r="K124" s="28">
        <f>Details2!K1012</f>
        <v>526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28">
        <f>Details2!F1013</f>
        <v>985</v>
      </c>
      <c r="G125" s="28">
        <f>Details2!G1013</f>
        <v>883</v>
      </c>
      <c r="H125" s="28">
        <f>Details2!H1013</f>
        <v>827</v>
      </c>
      <c r="I125" s="28">
        <f>Details2!I1013</f>
        <v>851</v>
      </c>
      <c r="J125" s="28">
        <f>Details2!J1013</f>
        <v>858</v>
      </c>
      <c r="K125" s="28">
        <f>Details2!K1013</f>
        <v>836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28">
        <f>Details2!F1014</f>
        <v>0</v>
      </c>
      <c r="G126" s="28" t="str">
        <f>Details2!G1014</f>
        <v>NULL</v>
      </c>
      <c r="H126" s="28">
        <f>Details2!H1014</f>
        <v>0</v>
      </c>
      <c r="I126" s="28">
        <f>Details2!I1014</f>
        <v>0</v>
      </c>
      <c r="J126" s="28" t="str">
        <f>Details2!J1014</f>
        <v>NULL</v>
      </c>
      <c r="K126" s="28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28">
        <f>Details2!F1015</f>
        <v>1830</v>
      </c>
      <c r="G127" s="28">
        <f>Details2!G1015</f>
        <v>1852</v>
      </c>
      <c r="H127" s="28">
        <f>Details2!H1015</f>
        <v>1801</v>
      </c>
      <c r="I127" s="28">
        <f>Details2!I1015</f>
        <v>1645</v>
      </c>
      <c r="J127" s="28">
        <f>Details2!J1015</f>
        <v>1588</v>
      </c>
      <c r="K127" s="28">
        <f>Details2!K1015</f>
        <v>2710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28" t="str">
        <f>Details2!F1016</f>
        <v>NULL</v>
      </c>
      <c r="G128" s="28" t="str">
        <f>Details2!G1016</f>
        <v>NULL</v>
      </c>
      <c r="H128" s="28" t="str">
        <f>Details2!H1016</f>
        <v>NULL</v>
      </c>
      <c r="I128" s="28" t="str">
        <f>Details2!I1016</f>
        <v>NULL</v>
      </c>
      <c r="J128" s="28" t="str">
        <f>Details2!J1016</f>
        <v>NULL</v>
      </c>
      <c r="K128" s="28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28">
        <f>Details2!F1017</f>
        <v>1274</v>
      </c>
      <c r="G129" s="28">
        <f>Details2!G1017</f>
        <v>1145</v>
      </c>
      <c r="H129" s="28">
        <f>Details2!H1017</f>
        <v>1261</v>
      </c>
      <c r="I129" s="28">
        <f>Details2!I1017</f>
        <v>1318</v>
      </c>
      <c r="J129" s="28">
        <f>Details2!J1017</f>
        <v>1387</v>
      </c>
      <c r="K129" s="28">
        <f>Details2!K1017</f>
        <v>1062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28">
        <f>Details2!F1018</f>
        <v>186</v>
      </c>
      <c r="G130" s="28">
        <f>Details2!G1018</f>
        <v>0</v>
      </c>
      <c r="H130" s="28">
        <f>Details2!H1018</f>
        <v>0</v>
      </c>
      <c r="I130" s="28">
        <f>Details2!I1018</f>
        <v>0</v>
      </c>
      <c r="J130" s="28" t="str">
        <f>Details2!J1018</f>
        <v>NULL</v>
      </c>
      <c r="K130" s="28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28">
        <f>Details2!F1019</f>
        <v>79</v>
      </c>
      <c r="G131" s="28">
        <f>Details2!G1019</f>
        <v>0</v>
      </c>
      <c r="H131" s="28" t="str">
        <f>Details2!H1019</f>
        <v>NULL</v>
      </c>
      <c r="I131" s="28" t="str">
        <f>Details2!I1019</f>
        <v>NULL</v>
      </c>
      <c r="J131" s="28" t="str">
        <f>Details2!J1019</f>
        <v>NULL</v>
      </c>
      <c r="K131" s="28" t="str">
        <f>Details2!K1019</f>
        <v>NULL</v>
      </c>
      <c r="L131" s="45" t="s">
        <v>299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28" t="str">
        <f>Details2!F1020</f>
        <v>NULL</v>
      </c>
      <c r="G132" s="28" t="str">
        <f>Details2!G1020</f>
        <v>NULL</v>
      </c>
      <c r="H132" s="28" t="str">
        <f>Details2!H1020</f>
        <v>NULL</v>
      </c>
      <c r="I132" s="28" t="str">
        <f>Details2!I1020</f>
        <v>NULL</v>
      </c>
      <c r="J132" s="28" t="str">
        <f>Details2!J1020</f>
        <v>NULL</v>
      </c>
      <c r="K132" s="28" t="str">
        <f>Details2!K1020</f>
        <v>NULL</v>
      </c>
      <c r="L132" s="45" t="s">
        <v>298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28">
        <f>Details2!F1021</f>
        <v>66</v>
      </c>
      <c r="G133" s="28">
        <f>Details2!G1021</f>
        <v>92</v>
      </c>
      <c r="H133" s="28">
        <f>Details2!H1021</f>
        <v>47</v>
      </c>
      <c r="I133" s="28">
        <f>Details2!I1021</f>
        <v>43</v>
      </c>
      <c r="J133" s="28">
        <f>Details2!J1021</f>
        <v>21</v>
      </c>
      <c r="K133" s="28">
        <f>Details2!K1021</f>
        <v>13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28" t="str">
        <f>Details2!F1022</f>
        <v>NULL</v>
      </c>
      <c r="G134" s="28" t="str">
        <f>Details2!G1022</f>
        <v>NULL</v>
      </c>
      <c r="H134" s="28" t="str">
        <f>Details2!H1022</f>
        <v>NULL</v>
      </c>
      <c r="I134" s="28" t="str">
        <f>Details2!I1022</f>
        <v>NULL</v>
      </c>
      <c r="J134" s="28" t="str">
        <f>Details2!J1022</f>
        <v>NULL</v>
      </c>
      <c r="K134" s="28" t="str">
        <f>Details2!K1022</f>
        <v>NULL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28" t="str">
        <f>Details2!F1023</f>
        <v>NULL</v>
      </c>
      <c r="G135" s="28" t="str">
        <f>Details2!G1023</f>
        <v>NULL</v>
      </c>
      <c r="H135" s="28" t="str">
        <f>Details2!H1023</f>
        <v>NULL</v>
      </c>
      <c r="I135" s="28" t="str">
        <f>Details2!I1023</f>
        <v>NULL</v>
      </c>
      <c r="J135" s="28" t="str">
        <f>Details2!J1023</f>
        <v>NULL</v>
      </c>
      <c r="K135" s="28" t="str">
        <f>Details2!K1023</f>
        <v>NULL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28">
        <f>Details2!F1024</f>
        <v>3308</v>
      </c>
      <c r="G136" s="28">
        <f>Details2!G1024</f>
        <v>3306</v>
      </c>
      <c r="H136" s="28">
        <f>Details2!H1024</f>
        <v>3218</v>
      </c>
      <c r="I136" s="28">
        <f>Details2!I1024</f>
        <v>3155</v>
      </c>
      <c r="J136" s="28">
        <f>Details2!J1024</f>
        <v>2931</v>
      </c>
      <c r="K136" s="28">
        <f>Details2!K1024</f>
        <v>3164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28">
        <f>Details2!F1025</f>
        <v>577</v>
      </c>
      <c r="G137" s="28">
        <f>Details2!G1025</f>
        <v>560</v>
      </c>
      <c r="H137" s="28">
        <f>Details2!H1025</f>
        <v>583</v>
      </c>
      <c r="I137" s="28">
        <f>Details2!I1025</f>
        <v>493</v>
      </c>
      <c r="J137" s="28">
        <f>Details2!J1025</f>
        <v>570</v>
      </c>
      <c r="K137" s="28">
        <f>Details2!K1025</f>
        <v>620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28">
        <f>Details2!F1026</f>
        <v>227</v>
      </c>
      <c r="G138" s="28">
        <f>Details2!G1026</f>
        <v>189</v>
      </c>
      <c r="H138" s="28">
        <f>Details2!H1026</f>
        <v>173</v>
      </c>
      <c r="I138" s="28">
        <f>Details2!I1026</f>
        <v>210</v>
      </c>
      <c r="J138" s="28">
        <f>Details2!J1026</f>
        <v>171</v>
      </c>
      <c r="K138" s="28">
        <f>Details2!K1026</f>
        <v>199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28" t="str">
        <f>Details2!F1027</f>
        <v>NULL</v>
      </c>
      <c r="G139" s="28" t="str">
        <f>Details2!G1027</f>
        <v>NULL</v>
      </c>
      <c r="H139" s="28" t="str">
        <f>Details2!H1027</f>
        <v>NULL</v>
      </c>
      <c r="I139" s="28" t="str">
        <f>Details2!I1027</f>
        <v>NULL</v>
      </c>
      <c r="J139" s="28" t="str">
        <f>Details2!J1027</f>
        <v>NULL</v>
      </c>
      <c r="K139" s="28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28" t="str">
        <f>Details2!F1028</f>
        <v>NULL</v>
      </c>
      <c r="G140" s="28" t="str">
        <f>Details2!G1028</f>
        <v>NULL</v>
      </c>
      <c r="H140" s="28" t="str">
        <f>Details2!H1028</f>
        <v>NULL</v>
      </c>
      <c r="I140" s="28" t="str">
        <f>Details2!I1028</f>
        <v>NULL</v>
      </c>
      <c r="J140" s="28" t="str">
        <f>Details2!J1028</f>
        <v>NULL</v>
      </c>
      <c r="K140" s="28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28" t="str">
        <f>Details2!F1029</f>
        <v>NULL</v>
      </c>
      <c r="G141" s="28" t="str">
        <f>Details2!G1029</f>
        <v>NULL</v>
      </c>
      <c r="H141" s="28" t="str">
        <f>Details2!H1029</f>
        <v>NULL</v>
      </c>
      <c r="I141" s="28" t="str">
        <f>Details2!I1029</f>
        <v>NULL</v>
      </c>
      <c r="J141" s="28" t="str">
        <f>Details2!J1029</f>
        <v>NULL</v>
      </c>
      <c r="K141" s="28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28" t="str">
        <f>Details2!F1030</f>
        <v>NULL</v>
      </c>
      <c r="G142" s="28" t="str">
        <f>Details2!G1030</f>
        <v>NULL</v>
      </c>
      <c r="H142" s="28" t="str">
        <f>Details2!H1030</f>
        <v>NULL</v>
      </c>
      <c r="I142" s="28" t="str">
        <f>Details2!I1030</f>
        <v>NULL</v>
      </c>
      <c r="J142" s="28" t="str">
        <f>Details2!J1030</f>
        <v>NULL</v>
      </c>
      <c r="K142" s="28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28" t="str">
        <f>Details2!F1031</f>
        <v>NULL</v>
      </c>
      <c r="G143" s="28" t="str">
        <f>Details2!G1031</f>
        <v>NULL</v>
      </c>
      <c r="H143" s="28" t="str">
        <f>Details2!H1031</f>
        <v>NULL</v>
      </c>
      <c r="I143" s="28" t="str">
        <f>Details2!I1031</f>
        <v>NULL</v>
      </c>
      <c r="J143" s="28" t="str">
        <f>Details2!J1031</f>
        <v>NULL</v>
      </c>
      <c r="K143" s="28" t="str">
        <f>Details2!K1031</f>
        <v>NULL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28" t="str">
        <f>Details2!F1032</f>
        <v>NULL</v>
      </c>
      <c r="G144" s="28" t="str">
        <f>Details2!G1032</f>
        <v>NULL</v>
      </c>
      <c r="H144" s="28" t="str">
        <f>Details2!H1032</f>
        <v>NULL</v>
      </c>
      <c r="I144" s="28" t="str">
        <f>Details2!I1032</f>
        <v>NULL</v>
      </c>
      <c r="J144" s="28" t="str">
        <f>Details2!J1032</f>
        <v>NULL</v>
      </c>
      <c r="K144" s="28" t="str">
        <f>Details2!K1032</f>
        <v>NULL</v>
      </c>
      <c r="L144" s="45" t="s">
        <v>132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28">
        <f>Details2!F1033</f>
        <v>519</v>
      </c>
      <c r="G145" s="28">
        <f>Details2!G1033</f>
        <v>498</v>
      </c>
      <c r="H145" s="28">
        <f>Details2!H1033</f>
        <v>463</v>
      </c>
      <c r="I145" s="28">
        <f>Details2!I1033</f>
        <v>531</v>
      </c>
      <c r="J145" s="28">
        <f>Details2!J1033</f>
        <v>511</v>
      </c>
      <c r="K145" s="28">
        <f>Details2!K1033</f>
        <v>481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28" t="str">
        <f>Details2!F1034</f>
        <v>NULL</v>
      </c>
      <c r="G146" s="28" t="str">
        <f>Details2!G1034</f>
        <v>NULL</v>
      </c>
      <c r="H146" s="28" t="str">
        <f>Details2!H1034</f>
        <v>NULL</v>
      </c>
      <c r="I146" s="28" t="str">
        <f>Details2!I1034</f>
        <v>NULL</v>
      </c>
      <c r="J146" s="28" t="str">
        <f>Details2!J1034</f>
        <v>NULL</v>
      </c>
      <c r="K146" s="28" t="str">
        <f>Details2!K1034</f>
        <v>NULL</v>
      </c>
      <c r="L146" s="45" t="s">
        <v>346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28" t="str">
        <f>Details2!F1035</f>
        <v>NULL</v>
      </c>
      <c r="G147" s="28" t="str">
        <f>Details2!G1035</f>
        <v>NULL</v>
      </c>
      <c r="H147" s="28" t="str">
        <f>Details2!H1035</f>
        <v>NULL</v>
      </c>
      <c r="I147" s="28" t="str">
        <f>Details2!I1035</f>
        <v>NULL</v>
      </c>
      <c r="J147" s="28" t="str">
        <f>Details2!J1035</f>
        <v>NULL</v>
      </c>
      <c r="K147" s="28" t="str">
        <f>Details2!K1035</f>
        <v>NULL</v>
      </c>
      <c r="L147" s="45" t="s">
        <v>346</v>
      </c>
    </row>
    <row r="151" spans="2:12" x14ac:dyDescent="0.2">
      <c r="B151" s="14" t="s">
        <v>137</v>
      </c>
      <c r="C151" s="9"/>
      <c r="F151" s="29">
        <f t="shared" ref="F151:K151" si="0">SUM(F5:F69)</f>
        <v>8518</v>
      </c>
      <c r="G151" s="29">
        <f t="shared" si="0"/>
        <v>8689</v>
      </c>
      <c r="H151" s="29">
        <f t="shared" si="0"/>
        <v>8827</v>
      </c>
      <c r="I151" s="29">
        <f t="shared" si="0"/>
        <v>9064</v>
      </c>
      <c r="J151" s="29">
        <f t="shared" si="0"/>
        <v>7955</v>
      </c>
      <c r="K151" s="29">
        <f t="shared" si="0"/>
        <v>6290</v>
      </c>
      <c r="L151" s="2"/>
    </row>
    <row r="152" spans="2:12" x14ac:dyDescent="0.2">
      <c r="B152" s="14" t="s">
        <v>138</v>
      </c>
      <c r="C152" s="9"/>
      <c r="F152" s="29">
        <f t="shared" ref="F152:K152" si="1">SUM(F71:F118)</f>
        <v>24059</v>
      </c>
      <c r="G152" s="29">
        <f t="shared" si="1"/>
        <v>24711</v>
      </c>
      <c r="H152" s="29">
        <f t="shared" si="1"/>
        <v>24998</v>
      </c>
      <c r="I152" s="29">
        <f t="shared" si="1"/>
        <v>25654</v>
      </c>
      <c r="J152" s="29">
        <f t="shared" si="1"/>
        <v>26843</v>
      </c>
      <c r="K152" s="29">
        <f t="shared" si="1"/>
        <v>27509</v>
      </c>
      <c r="L152" s="32"/>
    </row>
    <row r="153" spans="2:12" x14ac:dyDescent="0.2">
      <c r="B153" s="14" t="s">
        <v>318</v>
      </c>
      <c r="C153" s="9"/>
      <c r="F153" s="29">
        <f t="shared" ref="F153:K153" si="2">SUM(F119:F145)</f>
        <v>14636</v>
      </c>
      <c r="G153" s="29">
        <f t="shared" si="2"/>
        <v>14213</v>
      </c>
      <c r="H153" s="29">
        <f t="shared" si="2"/>
        <v>13241</v>
      </c>
      <c r="I153" s="29">
        <f t="shared" si="2"/>
        <v>13884</v>
      </c>
      <c r="J153" s="29">
        <f t="shared" si="2"/>
        <v>13580</v>
      </c>
      <c r="K153" s="29">
        <f t="shared" si="2"/>
        <v>14359</v>
      </c>
      <c r="L153" s="46" t="s">
        <v>320</v>
      </c>
    </row>
    <row r="154" spans="2:12" x14ac:dyDescent="0.2">
      <c r="B154" s="14" t="s">
        <v>142</v>
      </c>
      <c r="C154" s="9"/>
      <c r="F154" s="29">
        <f t="shared" ref="F154:K154" si="3">SUM(F5:F145)</f>
        <v>47213</v>
      </c>
      <c r="G154" s="29">
        <f t="shared" si="3"/>
        <v>47613</v>
      </c>
      <c r="H154" s="29">
        <f t="shared" si="3"/>
        <v>47066</v>
      </c>
      <c r="I154" s="29">
        <f t="shared" si="3"/>
        <v>48602</v>
      </c>
      <c r="J154" s="29">
        <f t="shared" si="3"/>
        <v>48378</v>
      </c>
      <c r="K154" s="29">
        <f t="shared" si="3"/>
        <v>48158</v>
      </c>
      <c r="L154" s="2"/>
    </row>
    <row r="155" spans="2:12" x14ac:dyDescent="0.2">
      <c r="L155" s="2"/>
    </row>
    <row r="156" spans="2:12" x14ac:dyDescent="0.2">
      <c r="B156" s="15" t="s">
        <v>417</v>
      </c>
      <c r="C156" s="3"/>
      <c r="D156" s="3"/>
      <c r="E156" s="3"/>
      <c r="F156" s="87" t="str">
        <f>IF(F151='Claims per Disp or Visits'!C13,"yes","no")</f>
        <v>yes</v>
      </c>
      <c r="G156" s="87" t="str">
        <f>IF(G151='Claims per Disp or Visits'!D13,"yes","no")</f>
        <v>yes</v>
      </c>
      <c r="H156" s="87" t="str">
        <f>IF(H151='Claims per Disp or Visits'!E13,"yes","no")</f>
        <v>yes</v>
      </c>
      <c r="I156" s="87" t="str">
        <f>IF(I151='Claims per Disp or Visits'!F13,"yes","no")</f>
        <v>yes</v>
      </c>
      <c r="J156" s="87" t="str">
        <f>IF(J151='Claims per Disp or Visits'!G13,"yes","no")</f>
        <v>yes</v>
      </c>
      <c r="K156" s="87" t="str">
        <f>IF(K151='Claims per Disp or Visits'!H13,"yes","no")</f>
        <v>yes</v>
      </c>
      <c r="L156" s="2"/>
    </row>
    <row r="157" spans="2:12" x14ac:dyDescent="0.2">
      <c r="B157" s="15" t="s">
        <v>418</v>
      </c>
      <c r="C157" s="3"/>
      <c r="D157" s="3"/>
      <c r="E157" s="3"/>
      <c r="F157" s="87" t="str">
        <f>IF(F152='Claims per Disp or Visits'!C14,"yes","no")</f>
        <v>yes</v>
      </c>
      <c r="G157" s="87" t="str">
        <f>IF(G152='Claims per Disp or Visits'!D14,"yes","no")</f>
        <v>yes</v>
      </c>
      <c r="H157" s="87" t="str">
        <f>IF(H152='Claims per Disp or Visits'!E14,"yes","no")</f>
        <v>yes</v>
      </c>
      <c r="I157" s="87" t="str">
        <f>IF(I152='Claims per Disp or Visits'!F14,"yes","no")</f>
        <v>yes</v>
      </c>
      <c r="J157" s="87" t="str">
        <f>IF(J152='Claims per Disp or Visits'!G14,"yes","no")</f>
        <v>yes</v>
      </c>
      <c r="K157" s="87" t="str">
        <f>IF(K152='Claims per Disp or Visits'!H14,"yes","no")</f>
        <v>yes</v>
      </c>
      <c r="L157" s="2"/>
    </row>
    <row r="158" spans="2:12" x14ac:dyDescent="0.2">
      <c r="B158" s="15" t="s">
        <v>419</v>
      </c>
      <c r="C158" s="3"/>
      <c r="D158" s="3"/>
      <c r="E158" s="3"/>
      <c r="F158" s="87" t="str">
        <f>IF(F153='Claims per Disp or Visits'!C15,"yes","no")</f>
        <v>yes</v>
      </c>
      <c r="G158" s="87" t="str">
        <f>IF(G153='Claims per Disp or Visits'!D15,"yes","no")</f>
        <v>yes</v>
      </c>
      <c r="H158" s="87" t="str">
        <f>IF(H153='Claims per Disp or Visits'!E15,"yes","no")</f>
        <v>yes</v>
      </c>
      <c r="I158" s="87" t="str">
        <f>IF(I153='Claims per Disp or Visits'!F15,"yes","no")</f>
        <v>yes</v>
      </c>
      <c r="J158" s="87" t="str">
        <f>IF(J153='Claims per Disp or Visits'!G15,"yes","no")</f>
        <v>yes</v>
      </c>
      <c r="K158" s="87" t="str">
        <f>IF(K153='Claims per Disp or Visits'!H15,"yes","no")</f>
        <v>yes</v>
      </c>
      <c r="L158" s="46" t="s">
        <v>320</v>
      </c>
    </row>
    <row r="159" spans="2:12" x14ac:dyDescent="0.2">
      <c r="B159" s="15" t="s">
        <v>420</v>
      </c>
      <c r="F159" s="87" t="str">
        <f>IF(F154='Claims per Disp or Visits'!C16,"yes","no")</f>
        <v>yes</v>
      </c>
      <c r="G159" s="87" t="str">
        <f>IF(G154='Claims per Disp or Visits'!D16,"yes","no")</f>
        <v>yes</v>
      </c>
      <c r="H159" s="87" t="str">
        <f>IF(H154='Claims per Disp or Visits'!E16,"yes","no")</f>
        <v>yes</v>
      </c>
      <c r="I159" s="87" t="str">
        <f>IF(I154='Claims per Disp or Visits'!F16,"yes","no")</f>
        <v>yes</v>
      </c>
      <c r="J159" s="87" t="str">
        <f>IF(J154='Claims per Disp or Visits'!G16,"yes","no")</f>
        <v>yes</v>
      </c>
      <c r="K159" s="87" t="str">
        <f>IF(K154='Claims per Disp or Visits'!H16,"yes","no")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160"/>
  <sheetViews>
    <sheetView zoomScale="85" workbookViewId="0">
      <selection activeCell="K1" sqref="K1"/>
    </sheetView>
  </sheetViews>
  <sheetFormatPr defaultRowHeight="12.75" x14ac:dyDescent="0.2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 x14ac:dyDescent="0.2">
      <c r="A1" t="s">
        <v>145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293</v>
      </c>
      <c r="F3" s="2"/>
      <c r="G3" t="s">
        <v>125</v>
      </c>
      <c r="H3" s="2"/>
    </row>
    <row r="4" spans="1:12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71" t="str">
        <f>IF(E5="h",'IP Claims by DMIS ID'!J5/'IP Disp by DMISID'!J5," ")</f>
        <v xml:space="preserve"> </v>
      </c>
      <c r="K5" s="71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71">
        <f>IF($E6="h",'IP Claims by DMIS ID'!F6/'IP Disp by DMISID'!F6," ")</f>
        <v>3.4358047016274866E-2</v>
      </c>
      <c r="G6" s="71">
        <f>IF($E6="h",'IP Claims by DMIS ID'!G6/'IP Disp by DMISID'!G6," ")</f>
        <v>1.1034482758620689E-2</v>
      </c>
      <c r="H6" s="71">
        <f>IF($E6="h",'IP Claims by DMIS ID'!H6/'IP Disp by DMISID'!H6," ")</f>
        <v>0</v>
      </c>
      <c r="I6" s="71">
        <f>IF($E6="h",'IP Claims by DMIS ID'!I6/'IP Disp by DMISID'!I6," ")</f>
        <v>0</v>
      </c>
      <c r="J6" s="71">
        <f>IF($E6="h",'IP Claims by DMIS ID'!J6/'IP Disp by DMISID'!J6," ")</f>
        <v>4.3333333333333335E-2</v>
      </c>
      <c r="K6" s="72">
        <f>IF($E6="h",'IP Claims by DMIS ID'!K6/'IP Disp by DMISID'!K6," ")</f>
        <v>2.5252525252525255E-3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71" t="str">
        <f>IF($E7="h",'IP Claims by DMIS ID'!F7/'IP Disp by DMISID'!F7," ")</f>
        <v xml:space="preserve"> </v>
      </c>
      <c r="G7" s="71" t="str">
        <f>IF($E7="h",'IP Claims by DMIS ID'!G7/'IP Disp by DMISID'!G7," ")</f>
        <v xml:space="preserve"> </v>
      </c>
      <c r="H7" s="71" t="str">
        <f>IF($E7="h",'IP Claims by DMIS ID'!H7/'IP Disp by DMISID'!H7," ")</f>
        <v xml:space="preserve"> </v>
      </c>
      <c r="I7" s="71" t="str">
        <f>IF($E7="h",'IP Claims by DMIS ID'!I7/'IP Disp by DMISID'!I7," ")</f>
        <v xml:space="preserve"> </v>
      </c>
      <c r="J7" s="71" t="str">
        <f>IF($E7="h",'IP Claims by DMIS ID'!J7/'IP Disp by DMISID'!J7," ")</f>
        <v xml:space="preserve"> </v>
      </c>
      <c r="K7" s="72" t="str">
        <f>IF(E7="h",'IP Claims by DMIS ID'!K7/'IP Disp by DMISID'!K7," ")</f>
        <v xml:space="preserve"> 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71" t="str">
        <f>IF($E8="h",'IP Claims by DMIS ID'!F8/'IP Disp by DMISID'!F8," ")</f>
        <v xml:space="preserve"> </v>
      </c>
      <c r="G8" s="71" t="str">
        <f>IF($E8="h",'IP Claims by DMIS ID'!G8/'IP Disp by DMISID'!G8," ")</f>
        <v xml:space="preserve"> </v>
      </c>
      <c r="H8" s="71" t="str">
        <f>IF($E8="h",'IP Claims by DMIS ID'!H8/'IP Disp by DMISID'!H8," ")</f>
        <v xml:space="preserve"> </v>
      </c>
      <c r="I8" s="71" t="str">
        <f>IF($E8="h",'IP Claims by DMIS ID'!I8/'IP Disp by DMISID'!I8," ")</f>
        <v xml:space="preserve"> </v>
      </c>
      <c r="J8" s="71" t="str">
        <f>IF($E8="h",'IP Claims by DMIS ID'!J8/'IP Disp by DMISID'!J8," ")</f>
        <v xml:space="preserve"> </v>
      </c>
      <c r="K8" s="71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71" t="str">
        <f>IF($E9="h",'IP Claims by DMIS ID'!F9/'IP Disp by DMISID'!F9," ")</f>
        <v xml:space="preserve"> </v>
      </c>
      <c r="G9" s="71" t="str">
        <f>IF($E9="h",'IP Claims by DMIS ID'!G9/'IP Disp by DMISID'!G9," ")</f>
        <v xml:space="preserve"> </v>
      </c>
      <c r="H9" s="71" t="str">
        <f>IF($E9="h",'IP Claims by DMIS ID'!H9/'IP Disp by DMISID'!H9," ")</f>
        <v xml:space="preserve"> </v>
      </c>
      <c r="I9" s="71" t="str">
        <f>IF($E9="h",'IP Claims by DMIS ID'!I9/'IP Disp by DMISID'!I9," ")</f>
        <v xml:space="preserve"> </v>
      </c>
      <c r="J9" s="71" t="str">
        <f>IF($E9="h",'IP Claims by DMIS ID'!J9/'IP Disp by DMISID'!J9," ")</f>
        <v xml:space="preserve"> </v>
      </c>
      <c r="K9" s="71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71">
        <f>IF($E10="h",'IP Claims by DMIS ID'!F10/'IP Disp by DMISID'!F10," ")</f>
        <v>1.6359918200408999E-2</v>
      </c>
      <c r="G10" s="71">
        <f>IF($E10="h",'IP Claims by DMIS ID'!G10/'IP Disp by DMISID'!G10," ")</f>
        <v>9.0791180285343717E-3</v>
      </c>
      <c r="H10" s="71">
        <f>IF($E10="h",'IP Claims by DMIS ID'!H10/'IP Disp by DMISID'!H10," ")</f>
        <v>4.178272980501393E-3</v>
      </c>
      <c r="I10" s="71">
        <f>IF($E10="h",'IP Claims by DMIS ID'!I10/'IP Disp by DMISID'!I10," ")</f>
        <v>0</v>
      </c>
      <c r="J10" s="71">
        <f>IF($E10="h",'IP Claims by DMIS ID'!J10/'IP Disp by DMISID'!J10," ")</f>
        <v>7.6465590484282074E-3</v>
      </c>
      <c r="K10" s="71">
        <f>IF(E10="h",'IP Claims by DMIS ID'!K10/'IP Disp by DMISID'!K10," ")</f>
        <v>1.2204424103737605E-2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71" t="str">
        <f>IF($E11="h",'IP Claims by DMIS ID'!F11/'IP Disp by DMISID'!F11," ")</f>
        <v xml:space="preserve"> </v>
      </c>
      <c r="G11" s="71" t="str">
        <f>IF($E11="h",'IP Claims by DMIS ID'!G11/'IP Disp by DMISID'!G11," ")</f>
        <v xml:space="preserve"> </v>
      </c>
      <c r="H11" s="71" t="str">
        <f>IF($E11="h",'IP Claims by DMIS ID'!H11/'IP Disp by DMISID'!H11," ")</f>
        <v xml:space="preserve"> </v>
      </c>
      <c r="I11" s="71" t="str">
        <f>IF($E11="h",'IP Claims by DMIS ID'!I11/'IP Disp by DMISID'!I11," ")</f>
        <v xml:space="preserve"> </v>
      </c>
      <c r="J11" s="71" t="str">
        <f>IF($E11="h",'IP Claims by DMIS ID'!J11/'IP Disp by DMISID'!J11," ")</f>
        <v xml:space="preserve"> </v>
      </c>
      <c r="K11" s="71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71" t="str">
        <f>IF($E12="h",'IP Claims by DMIS ID'!F12/'IP Disp by DMISID'!F12," ")</f>
        <v xml:space="preserve"> </v>
      </c>
      <c r="G12" s="71" t="str">
        <f>IF($E12="h",'IP Claims by DMIS ID'!G12/'IP Disp by DMISID'!G12," ")</f>
        <v xml:space="preserve"> </v>
      </c>
      <c r="H12" s="71" t="str">
        <f>IF($E12="h",'IP Claims by DMIS ID'!H12/'IP Disp by DMISID'!H12," ")</f>
        <v xml:space="preserve"> </v>
      </c>
      <c r="I12" s="71" t="str">
        <f>IF($E12="h",'IP Claims by DMIS ID'!I12/'IP Disp by DMISID'!I12," ")</f>
        <v xml:space="preserve"> </v>
      </c>
      <c r="J12" s="71" t="str">
        <f>IF($E12="h",'IP Claims by DMIS ID'!J12/'IP Disp by DMISID'!J12," ")</f>
        <v xml:space="preserve"> </v>
      </c>
      <c r="K12" s="71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71" t="str">
        <f>IF($E13="h",'IP Claims by DMIS ID'!F13/'IP Disp by DMISID'!F13," ")</f>
        <v xml:space="preserve"> </v>
      </c>
      <c r="G13" s="71" t="str">
        <f>IF($E13="h",'IP Claims by DMIS ID'!G13/'IP Disp by DMISID'!G13," ")</f>
        <v xml:space="preserve"> </v>
      </c>
      <c r="H13" s="71" t="str">
        <f>IF($E13="h",'IP Claims by DMIS ID'!H13/'IP Disp by DMISID'!H13," ")</f>
        <v xml:space="preserve"> </v>
      </c>
      <c r="I13" s="71" t="str">
        <f>IF($E13="h",'IP Claims by DMIS ID'!I13/'IP Disp by DMISID'!I13," ")</f>
        <v xml:space="preserve"> </v>
      </c>
      <c r="J13" s="71" t="str">
        <f>IF($E13="h",'IP Claims by DMIS ID'!J13/'IP Disp by DMISID'!J13," ")</f>
        <v xml:space="preserve"> </v>
      </c>
      <c r="K13" s="71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71">
        <f>IF($E14="h",'IP Claims by DMIS ID'!F14/'IP Disp by DMISID'!F14," ")</f>
        <v>2.8571428571428571E-2</v>
      </c>
      <c r="G14" s="71">
        <f>IF($E14="h",'IP Claims by DMIS ID'!G14/'IP Disp by DMISID'!G14," ")</f>
        <v>0</v>
      </c>
      <c r="H14" s="71" t="e">
        <f>IF($E14="h",'IP Claims by DMIS ID'!H14/'IP Disp by DMISID'!H14," ")</f>
        <v>#DIV/0!</v>
      </c>
      <c r="I14" s="71" t="e">
        <f>IF($E14="h",'IP Claims by DMIS ID'!I14/'IP Disp by DMISID'!I14," ")</f>
        <v>#DIV/0!</v>
      </c>
      <c r="J14" s="71" t="e">
        <f>IF($E14="h",'IP Claims by DMIS ID'!J14/'IP Disp by DMISID'!J14," ")</f>
        <v>#VALUE!</v>
      </c>
      <c r="K14" s="71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71" t="str">
        <f>IF($E15="h",'IP Claims by DMIS ID'!F15/'IP Disp by DMISID'!F15," ")</f>
        <v xml:space="preserve"> </v>
      </c>
      <c r="G15" s="71" t="str">
        <f>IF($E15="h",'IP Claims by DMIS ID'!G15/'IP Disp by DMISID'!G15," ")</f>
        <v xml:space="preserve"> </v>
      </c>
      <c r="H15" s="71" t="str">
        <f>IF($E15="h",'IP Claims by DMIS ID'!H15/'IP Disp by DMISID'!H15," ")</f>
        <v xml:space="preserve"> </v>
      </c>
      <c r="I15" s="71" t="str">
        <f>IF($E15="h",'IP Claims by DMIS ID'!I15/'IP Disp by DMISID'!I15," ")</f>
        <v xml:space="preserve"> </v>
      </c>
      <c r="J15" s="71" t="str">
        <f>IF($E15="h",'IP Claims by DMIS ID'!J15/'IP Disp by DMISID'!J15," ")</f>
        <v xml:space="preserve"> </v>
      </c>
      <c r="K15" s="71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71">
        <f>IF($E16="h",'IP Claims by DMIS ID'!F16/'IP Disp by DMISID'!F16," ")</f>
        <v>1.015228426395939E-2</v>
      </c>
      <c r="G16" s="71">
        <f>IF($E16="h",'IP Claims by DMIS ID'!G16/'IP Disp by DMISID'!G16," ")</f>
        <v>1.555023923444976E-2</v>
      </c>
      <c r="H16" s="71">
        <f>IF($E16="h",'IP Claims by DMIS ID'!H16/'IP Disp by DMISID'!H16," ")</f>
        <v>5.3191489361702126E-3</v>
      </c>
      <c r="I16" s="71">
        <f>IF($E16="h",'IP Claims by DMIS ID'!I16/'IP Disp by DMISID'!I16," ")</f>
        <v>0</v>
      </c>
      <c r="J16" s="71">
        <f>IF($E16="h",'IP Claims by DMIS ID'!J16/'IP Disp by DMISID'!J16," ")</f>
        <v>0</v>
      </c>
      <c r="K16" s="71">
        <f>IF(E16="h",'IP Claims by DMIS ID'!K16/'IP Disp by DMISID'!K16," ")</f>
        <v>2.2093023255813953E-2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71" t="str">
        <f>IF($E17="h",'IP Claims by DMIS ID'!F17/'IP Disp by DMISID'!F17," ")</f>
        <v xml:space="preserve"> </v>
      </c>
      <c r="G17" s="71" t="str">
        <f>IF($E17="h",'IP Claims by DMIS ID'!G17/'IP Disp by DMISID'!G17," ")</f>
        <v xml:space="preserve"> </v>
      </c>
      <c r="H17" s="71" t="str">
        <f>IF($E17="h",'IP Claims by DMIS ID'!H17/'IP Disp by DMISID'!H17," ")</f>
        <v xml:space="preserve"> </v>
      </c>
      <c r="I17" s="71" t="str">
        <f>IF($E17="h",'IP Claims by DMIS ID'!I17/'IP Disp by DMISID'!I17," ")</f>
        <v xml:space="preserve"> </v>
      </c>
      <c r="J17" s="71" t="str">
        <f>IF($E17="h",'IP Claims by DMIS ID'!J17/'IP Disp by DMISID'!J17," ")</f>
        <v xml:space="preserve"> </v>
      </c>
      <c r="K17" s="71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71" t="str">
        <f>IF($E18="h",'IP Claims by DMIS ID'!F18/'IP Disp by DMISID'!F18," ")</f>
        <v xml:space="preserve"> </v>
      </c>
      <c r="G18" s="71" t="str">
        <f>IF($E18="h",'IP Claims by DMIS ID'!G18/'IP Disp by DMISID'!G18," ")</f>
        <v xml:space="preserve"> </v>
      </c>
      <c r="H18" s="71" t="str">
        <f>IF($E18="h",'IP Claims by DMIS ID'!H18/'IP Disp by DMISID'!H18," ")</f>
        <v xml:space="preserve"> </v>
      </c>
      <c r="I18" s="71" t="str">
        <f>IF($E18="h",'IP Claims by DMIS ID'!I18/'IP Disp by DMISID'!I18," ")</f>
        <v xml:space="preserve"> </v>
      </c>
      <c r="J18" s="71" t="str">
        <f>IF($E18="h",'IP Claims by DMIS ID'!J18/'IP Disp by DMISID'!J18," ")</f>
        <v xml:space="preserve"> </v>
      </c>
      <c r="K18" s="72" t="str">
        <f>IF(E18="h",'IP Claims by DMIS ID'!K18/'IP Disp by DMISID'!K18," ")</f>
        <v xml:space="preserve"> </v>
      </c>
      <c r="L18" s="7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71" t="str">
        <f>IF($E19="h",'IP Claims by DMIS ID'!F19/'IP Disp by DMISID'!F19," ")</f>
        <v xml:space="preserve"> </v>
      </c>
      <c r="G19" s="71" t="str">
        <f>IF($E19="h",'IP Claims by DMIS ID'!G19/'IP Disp by DMISID'!G19," ")</f>
        <v xml:space="preserve"> </v>
      </c>
      <c r="H19" s="71" t="str">
        <f>IF($E19="h",'IP Claims by DMIS ID'!H19/'IP Disp by DMISID'!H19," ")</f>
        <v xml:space="preserve"> </v>
      </c>
      <c r="I19" s="71" t="str">
        <f>IF($E19="h",'IP Claims by DMIS ID'!I19/'IP Disp by DMISID'!I19," ")</f>
        <v xml:space="preserve"> </v>
      </c>
      <c r="J19" s="71" t="str">
        <f>IF($E19="h",'IP Claims by DMIS ID'!J19/'IP Disp by DMISID'!J19," ")</f>
        <v xml:space="preserve"> </v>
      </c>
      <c r="K19" s="71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71" t="str">
        <f>IF($E20="h",'IP Claims by DMIS ID'!F20/'IP Disp by DMISID'!F20," ")</f>
        <v xml:space="preserve"> </v>
      </c>
      <c r="G20" s="71" t="str">
        <f>IF($E20="h",'IP Claims by DMIS ID'!G20/'IP Disp by DMISID'!G20," ")</f>
        <v xml:space="preserve"> </v>
      </c>
      <c r="H20" s="71" t="str">
        <f>IF($E20="h",'IP Claims by DMIS ID'!H20/'IP Disp by DMISID'!H20," ")</f>
        <v xml:space="preserve"> </v>
      </c>
      <c r="I20" s="71" t="str">
        <f>IF($E20="h",'IP Claims by DMIS ID'!I20/'IP Disp by DMISID'!I20," ")</f>
        <v xml:space="preserve"> </v>
      </c>
      <c r="J20" s="71" t="str">
        <f>IF($E20="h",'IP Claims by DMIS ID'!J20/'IP Disp by DMISID'!J20," ")</f>
        <v xml:space="preserve"> </v>
      </c>
      <c r="K20" s="71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71" t="str">
        <f>IF($E21="h",'IP Claims by DMIS ID'!F21/'IP Disp by DMISID'!F21," ")</f>
        <v xml:space="preserve"> </v>
      </c>
      <c r="G21" s="71" t="str">
        <f>IF($E21="h",'IP Claims by DMIS ID'!G21/'IP Disp by DMISID'!G21," ")</f>
        <v xml:space="preserve"> </v>
      </c>
      <c r="H21" s="71" t="str">
        <f>IF($E21="h",'IP Claims by DMIS ID'!H21/'IP Disp by DMISID'!H21," ")</f>
        <v xml:space="preserve"> </v>
      </c>
      <c r="I21" s="71" t="str">
        <f>IF($E21="h",'IP Claims by DMIS ID'!I21/'IP Disp by DMISID'!I21," ")</f>
        <v xml:space="preserve"> </v>
      </c>
      <c r="J21" s="71" t="str">
        <f>IF($E21="h",'IP Claims by DMIS ID'!J21/'IP Disp by DMISID'!J21," ")</f>
        <v xml:space="preserve"> </v>
      </c>
      <c r="K21" s="71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71">
        <f>IF($E22="h",'IP Claims by DMIS ID'!F22/'IP Disp by DMISID'!F22," ")</f>
        <v>0</v>
      </c>
      <c r="G22" s="71">
        <f>IF($E22="h",'IP Claims by DMIS ID'!G22/'IP Disp by DMISID'!G22," ")</f>
        <v>1.8018018018018018E-2</v>
      </c>
      <c r="H22" s="71">
        <f>IF($E22="h",'IP Claims by DMIS ID'!H22/'IP Disp by DMISID'!H22," ")</f>
        <v>0</v>
      </c>
      <c r="I22" s="71">
        <f>IF($E22="h",'IP Claims by DMIS ID'!I22/'IP Disp by DMISID'!I22," ")</f>
        <v>0</v>
      </c>
      <c r="J22" s="71">
        <f>IF($E22="h",'IP Claims by DMIS ID'!J22/'IP Disp by DMISID'!J22," ")</f>
        <v>0</v>
      </c>
      <c r="K22" s="71">
        <f>IF(E22="h",'IP Claims by DMIS ID'!K22/'IP Disp by DMISID'!K22," ")</f>
        <v>0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71" t="str">
        <f>IF($E23="h",'IP Claims by DMIS ID'!F23/'IP Disp by DMISID'!F23," ")</f>
        <v xml:space="preserve"> </v>
      </c>
      <c r="G23" s="71" t="str">
        <f>IF($E23="h",'IP Claims by DMIS ID'!G23/'IP Disp by DMISID'!G23," ")</f>
        <v xml:space="preserve"> </v>
      </c>
      <c r="H23" s="71" t="str">
        <f>IF($E23="h",'IP Claims by DMIS ID'!H23/'IP Disp by DMISID'!H23," ")</f>
        <v xml:space="preserve"> </v>
      </c>
      <c r="I23" s="71" t="str">
        <f>IF($E23="h",'IP Claims by DMIS ID'!I23/'IP Disp by DMISID'!I23," ")</f>
        <v xml:space="preserve"> </v>
      </c>
      <c r="J23" s="71" t="str">
        <f>IF($E23="h",'IP Claims by DMIS ID'!J23/'IP Disp by DMISID'!J23," ")</f>
        <v xml:space="preserve"> </v>
      </c>
      <c r="K23" s="71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71" t="str">
        <f>IF($E24="h",'IP Claims by DMIS ID'!F24/'IP Disp by DMISID'!F24," ")</f>
        <v xml:space="preserve"> </v>
      </c>
      <c r="G24" s="71" t="str">
        <f>IF($E24="h",'IP Claims by DMIS ID'!G24/'IP Disp by DMISID'!G24," ")</f>
        <v xml:space="preserve"> </v>
      </c>
      <c r="H24" s="71" t="str">
        <f>IF($E24="h",'IP Claims by DMIS ID'!H24/'IP Disp by DMISID'!H24," ")</f>
        <v xml:space="preserve"> </v>
      </c>
      <c r="I24" s="71" t="str">
        <f>IF($E24="h",'IP Claims by DMIS ID'!I24/'IP Disp by DMISID'!I24," ")</f>
        <v xml:space="preserve"> </v>
      </c>
      <c r="J24" s="71" t="str">
        <f>IF($E24="h",'IP Claims by DMIS ID'!J24/'IP Disp by DMISID'!J24," ")</f>
        <v xml:space="preserve"> </v>
      </c>
      <c r="K24" s="71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71" t="str">
        <f>IF($E25="h",'IP Claims by DMIS ID'!F25/'IP Disp by DMISID'!F25," ")</f>
        <v xml:space="preserve"> </v>
      </c>
      <c r="G25" s="71" t="str">
        <f>IF($E25="h",'IP Claims by DMIS ID'!G25/'IP Disp by DMISID'!G25," ")</f>
        <v xml:space="preserve"> </v>
      </c>
      <c r="H25" s="71" t="str">
        <f>IF($E25="h",'IP Claims by DMIS ID'!H25/'IP Disp by DMISID'!H25," ")</f>
        <v xml:space="preserve"> </v>
      </c>
      <c r="I25" s="71" t="str">
        <f>IF($E25="h",'IP Claims by DMIS ID'!I25/'IP Disp by DMISID'!I25," ")</f>
        <v xml:space="preserve"> </v>
      </c>
      <c r="J25" s="71" t="str">
        <f>IF($E25="h",'IP Claims by DMIS ID'!J25/'IP Disp by DMISID'!J25," ")</f>
        <v xml:space="preserve"> </v>
      </c>
      <c r="K25" s="71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71">
        <f>IF($E26="h",'IP Claims by DMIS ID'!F26/'IP Disp by DMISID'!F26," ")</f>
        <v>0</v>
      </c>
      <c r="G26" s="71">
        <f>IF($E26="h",'IP Claims by DMIS ID'!G26/'IP Disp by DMISID'!G26," ")</f>
        <v>2.5104602510460251E-2</v>
      </c>
      <c r="H26" s="71">
        <f>IF($E26="h",'IP Claims by DMIS ID'!H26/'IP Disp by DMISID'!H26," ")</f>
        <v>0</v>
      </c>
      <c r="I26" s="71">
        <f>IF($E26="h",'IP Claims by DMIS ID'!I26/'IP Disp by DMISID'!I26," ")</f>
        <v>0</v>
      </c>
      <c r="J26" s="71">
        <f>IF($E26="h",'IP Claims by DMIS ID'!J26/'IP Disp by DMISID'!J26," ")</f>
        <v>0.12605042016806722</v>
      </c>
      <c r="K26" s="71">
        <f>IF(E26="h",'IP Claims by DMIS ID'!K26/'IP Disp by DMISID'!K26," ")</f>
        <v>0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71">
        <f>IF($E27="h",'IP Claims by DMIS ID'!F27/'IP Disp by DMISID'!F27," ")</f>
        <v>9.9502487562189053E-3</v>
      </c>
      <c r="G27" s="71">
        <f>IF($E27="h",'IP Claims by DMIS ID'!G27/'IP Disp by DMISID'!G27," ")</f>
        <v>2.3064250411861616E-2</v>
      </c>
      <c r="H27" s="71">
        <f>IF($E27="h",'IP Claims by DMIS ID'!H27/'IP Disp by DMISID'!H27," ")</f>
        <v>6.1068702290076335E-3</v>
      </c>
      <c r="I27" s="71">
        <f>IF($E27="h",'IP Claims by DMIS ID'!I27/'IP Disp by DMISID'!I27," ")</f>
        <v>0</v>
      </c>
      <c r="J27" s="71">
        <f>IF($E27="h",'IP Claims by DMIS ID'!J27/'IP Disp by DMISID'!J27," ")</f>
        <v>3.803131991051454E-2</v>
      </c>
      <c r="K27" s="71">
        <f>IF(E27="h",'IP Claims by DMIS ID'!K27/'IP Disp by DMISID'!K27," ")</f>
        <v>1.5625E-2</v>
      </c>
      <c r="L27" s="7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71" t="str">
        <f>IF($E28="h",'IP Claims by DMIS ID'!F28/'IP Disp by DMISID'!F28," ")</f>
        <v xml:space="preserve"> </v>
      </c>
      <c r="G28" s="71" t="str">
        <f>IF($E28="h",'IP Claims by DMIS ID'!G28/'IP Disp by DMISID'!G28," ")</f>
        <v xml:space="preserve"> </v>
      </c>
      <c r="H28" s="71" t="str">
        <f>IF($E28="h",'IP Claims by DMIS ID'!H28/'IP Disp by DMISID'!H28," ")</f>
        <v xml:space="preserve"> </v>
      </c>
      <c r="I28" s="71" t="str">
        <f>IF($E28="h",'IP Claims by DMIS ID'!I28/'IP Disp by DMISID'!I28," ")</f>
        <v xml:space="preserve"> </v>
      </c>
      <c r="J28" s="71" t="str">
        <f>IF($E28="h",'IP Claims by DMIS ID'!J28/'IP Disp by DMISID'!J28," ")</f>
        <v xml:space="preserve"> </v>
      </c>
      <c r="K28" s="71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71" t="str">
        <f>IF($E29="h",'IP Claims by DMIS ID'!F29/'IP Disp by DMISID'!F29," ")</f>
        <v xml:space="preserve"> </v>
      </c>
      <c r="G29" s="71" t="str">
        <f>IF($E29="h",'IP Claims by DMIS ID'!G29/'IP Disp by DMISID'!G29," ")</f>
        <v xml:space="preserve"> </v>
      </c>
      <c r="H29" s="71" t="str">
        <f>IF($E29="h",'IP Claims by DMIS ID'!H29/'IP Disp by DMISID'!H29," ")</f>
        <v xml:space="preserve"> </v>
      </c>
      <c r="I29" s="71" t="str">
        <f>IF($E29="h",'IP Claims by DMIS ID'!I29/'IP Disp by DMISID'!I29," ")</f>
        <v xml:space="preserve"> </v>
      </c>
      <c r="J29" s="71" t="str">
        <f>IF($E29="h",'IP Claims by DMIS ID'!J29/'IP Disp by DMISID'!J29," ")</f>
        <v xml:space="preserve"> </v>
      </c>
      <c r="K29" s="71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71" t="str">
        <f>IF($E30="h",'IP Claims by DMIS ID'!F30/'IP Disp by DMISID'!F30," ")</f>
        <v xml:space="preserve"> </v>
      </c>
      <c r="G30" s="71" t="str">
        <f>IF($E30="h",'IP Claims by DMIS ID'!G30/'IP Disp by DMISID'!G30," ")</f>
        <v xml:space="preserve"> </v>
      </c>
      <c r="H30" s="71" t="str">
        <f>IF($E30="h",'IP Claims by DMIS ID'!H30/'IP Disp by DMISID'!H30," ")</f>
        <v xml:space="preserve"> </v>
      </c>
      <c r="I30" s="71" t="str">
        <f>IF($E30="h",'IP Claims by DMIS ID'!I30/'IP Disp by DMISID'!I30," ")</f>
        <v xml:space="preserve"> </v>
      </c>
      <c r="J30" s="71" t="str">
        <f>IF($E30="h",'IP Claims by DMIS ID'!J30/'IP Disp by DMISID'!J30," ")</f>
        <v xml:space="preserve"> </v>
      </c>
      <c r="K30" s="71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71" t="str">
        <f>IF($E31="h",'IP Claims by DMIS ID'!F31/'IP Disp by DMISID'!F31," ")</f>
        <v xml:space="preserve"> </v>
      </c>
      <c r="G31" s="71" t="str">
        <f>IF($E31="h",'IP Claims by DMIS ID'!G31/'IP Disp by DMISID'!G31," ")</f>
        <v xml:space="preserve"> </v>
      </c>
      <c r="H31" s="71" t="str">
        <f>IF($E31="h",'IP Claims by DMIS ID'!H31/'IP Disp by DMISID'!H31," ")</f>
        <v xml:space="preserve"> </v>
      </c>
      <c r="I31" s="71" t="str">
        <f>IF($E31="h",'IP Claims by DMIS ID'!I31/'IP Disp by DMISID'!I31," ")</f>
        <v xml:space="preserve"> </v>
      </c>
      <c r="J31" s="71" t="str">
        <f>IF($E31="h",'IP Claims by DMIS ID'!J31/'IP Disp by DMISID'!J31," ")</f>
        <v xml:space="preserve"> </v>
      </c>
      <c r="K31" s="72" t="str">
        <f>IF(E31="h",'IP Claims by DMIS ID'!K31/'IP Disp by DMISID'!K31," ")</f>
        <v xml:space="preserve"> </v>
      </c>
      <c r="L31" s="7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71">
        <f>IF($E32="h",'IP Claims by DMIS ID'!F32/'IP Disp by DMISID'!F32," ")</f>
        <v>2.5185185185185185E-2</v>
      </c>
      <c r="G32" s="71">
        <f>IF($E32="h",'IP Claims by DMIS ID'!G32/'IP Disp by DMISID'!G32," ")</f>
        <v>1.8092105263157895E-2</v>
      </c>
      <c r="H32" s="71">
        <f>IF($E32="h",'IP Claims by DMIS ID'!H32/'IP Disp by DMISID'!H32," ")</f>
        <v>8.1168831168831161E-3</v>
      </c>
      <c r="I32" s="71">
        <f>IF($E32="h",'IP Claims by DMIS ID'!I32/'IP Disp by DMISID'!I32," ")</f>
        <v>0</v>
      </c>
      <c r="J32" s="71">
        <f>IF($E32="h",'IP Claims by DMIS ID'!J32/'IP Disp by DMISID'!J32," ")</f>
        <v>2.5316455696202531E-2</v>
      </c>
      <c r="K32" s="71">
        <f>IF(E32="h",'IP Claims by DMIS ID'!K32/'IP Disp by DMISID'!K32," ")</f>
        <v>4.0207522697795074E-2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71" t="str">
        <f>IF($E33="h",'IP Claims by DMIS ID'!F33/'IP Disp by DMISID'!F33," ")</f>
        <v xml:space="preserve"> </v>
      </c>
      <c r="G33" s="71" t="str">
        <f>IF($E33="h",'IP Claims by DMIS ID'!G33/'IP Disp by DMISID'!G33," ")</f>
        <v xml:space="preserve"> </v>
      </c>
      <c r="H33" s="71" t="str">
        <f>IF($E33="h",'IP Claims by DMIS ID'!H33/'IP Disp by DMISID'!H33," ")</f>
        <v xml:space="preserve"> </v>
      </c>
      <c r="I33" s="71" t="str">
        <f>IF($E33="h",'IP Claims by DMIS ID'!I33/'IP Disp by DMISID'!I33," ")</f>
        <v xml:space="preserve"> </v>
      </c>
      <c r="J33" s="71" t="str">
        <f>IF($E33="h",'IP Claims by DMIS ID'!J33/'IP Disp by DMISID'!J33," ")</f>
        <v xml:space="preserve"> </v>
      </c>
      <c r="K33" s="71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71" t="str">
        <f>IF($E34="h",'IP Claims by DMIS ID'!F34/'IP Disp by DMISID'!F34," ")</f>
        <v xml:space="preserve"> </v>
      </c>
      <c r="G34" s="71" t="str">
        <f>IF($E34="h",'IP Claims by DMIS ID'!G34/'IP Disp by DMISID'!G34," ")</f>
        <v xml:space="preserve"> </v>
      </c>
      <c r="H34" s="71" t="str">
        <f>IF($E34="h",'IP Claims by DMIS ID'!H34/'IP Disp by DMISID'!H34," ")</f>
        <v xml:space="preserve"> </v>
      </c>
      <c r="I34" s="71" t="str">
        <f>IF($E34="h",'IP Claims by DMIS ID'!I34/'IP Disp by DMISID'!I34," ")</f>
        <v xml:space="preserve"> </v>
      </c>
      <c r="J34" s="71" t="str">
        <f>IF($E34="h",'IP Claims by DMIS ID'!J34/'IP Disp by DMISID'!J34," ")</f>
        <v xml:space="preserve"> </v>
      </c>
      <c r="K34" s="71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71" t="str">
        <f>IF($E35="h",'IP Claims by DMIS ID'!F35/'IP Disp by DMISID'!F35," ")</f>
        <v xml:space="preserve"> </v>
      </c>
      <c r="G35" s="71" t="str">
        <f>IF($E35="h",'IP Claims by DMIS ID'!G35/'IP Disp by DMISID'!G35," ")</f>
        <v xml:space="preserve"> </v>
      </c>
      <c r="H35" s="71" t="str">
        <f>IF($E35="h",'IP Claims by DMIS ID'!H35/'IP Disp by DMISID'!H35," ")</f>
        <v xml:space="preserve"> </v>
      </c>
      <c r="I35" s="71" t="str">
        <f>IF($E35="h",'IP Claims by DMIS ID'!I35/'IP Disp by DMISID'!I35," ")</f>
        <v xml:space="preserve"> </v>
      </c>
      <c r="J35" s="71" t="str">
        <f>IF($E35="h",'IP Claims by DMIS ID'!J35/'IP Disp by DMISID'!J35," ")</f>
        <v xml:space="preserve"> </v>
      </c>
      <c r="K35" s="71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71" t="str">
        <f>IF($E36="h",'IP Claims by DMIS ID'!F36/'IP Disp by DMISID'!F36," ")</f>
        <v xml:space="preserve"> </v>
      </c>
      <c r="G36" s="71" t="str">
        <f>IF($E36="h",'IP Claims by DMIS ID'!G36/'IP Disp by DMISID'!G36," ")</f>
        <v xml:space="preserve"> </v>
      </c>
      <c r="H36" s="71" t="str">
        <f>IF($E36="h",'IP Claims by DMIS ID'!H36/'IP Disp by DMISID'!H36," ")</f>
        <v xml:space="preserve"> </v>
      </c>
      <c r="I36" s="71" t="str">
        <f>IF($E36="h",'IP Claims by DMIS ID'!I36/'IP Disp by DMISID'!I36," ")</f>
        <v xml:space="preserve"> </v>
      </c>
      <c r="J36" s="71" t="str">
        <f>IF($E36="h",'IP Claims by DMIS ID'!J36/'IP Disp by DMISID'!J36," ")</f>
        <v xml:space="preserve"> </v>
      </c>
      <c r="K36" s="71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71" t="str">
        <f>IF($E37="h",'IP Claims by DMIS ID'!F37/'IP Disp by DMISID'!F37," ")</f>
        <v xml:space="preserve"> </v>
      </c>
      <c r="G37" s="71" t="str">
        <f>IF($E37="h",'IP Claims by DMIS ID'!G37/'IP Disp by DMISID'!G37," ")</f>
        <v xml:space="preserve"> </v>
      </c>
      <c r="H37" s="71" t="str">
        <f>IF($E37="h",'IP Claims by DMIS ID'!H37/'IP Disp by DMISID'!H37," ")</f>
        <v xml:space="preserve"> </v>
      </c>
      <c r="I37" s="71" t="str">
        <f>IF($E37="h",'IP Claims by DMIS ID'!I37/'IP Disp by DMISID'!I37," ")</f>
        <v xml:space="preserve"> </v>
      </c>
      <c r="J37" s="71" t="str">
        <f>IF($E37="h",'IP Claims by DMIS ID'!J37/'IP Disp by DMISID'!J37," ")</f>
        <v xml:space="preserve"> </v>
      </c>
      <c r="K37" s="71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71" t="str">
        <f>IF($E38="h",'IP Claims by DMIS ID'!F38/'IP Disp by DMISID'!F38," ")</f>
        <v xml:space="preserve"> </v>
      </c>
      <c r="G38" s="71" t="str">
        <f>IF($E38="h",'IP Claims by DMIS ID'!G38/'IP Disp by DMISID'!G38," ")</f>
        <v xml:space="preserve"> </v>
      </c>
      <c r="H38" s="71" t="str">
        <f>IF($E38="h",'IP Claims by DMIS ID'!H38/'IP Disp by DMISID'!H38," ")</f>
        <v xml:space="preserve"> </v>
      </c>
      <c r="I38" s="71" t="str">
        <f>IF($E38="h",'IP Claims by DMIS ID'!I38/'IP Disp by DMISID'!I38," ")</f>
        <v xml:space="preserve"> </v>
      </c>
      <c r="J38" s="71" t="str">
        <f>IF($E38="h",'IP Claims by DMIS ID'!J38/'IP Disp by DMISID'!J38," ")</f>
        <v xml:space="preserve"> </v>
      </c>
      <c r="K38" s="71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71">
        <f>IF($E39="h",'IP Claims by DMIS ID'!F39/'IP Disp by DMISID'!F39," ")</f>
        <v>4.2923433874709975E-2</v>
      </c>
      <c r="G39" s="71">
        <f>IF($E39="h",'IP Claims by DMIS ID'!G39/'IP Disp by DMISID'!G39," ")</f>
        <v>8.0225988700564965E-2</v>
      </c>
      <c r="H39" s="71">
        <f>IF($E39="h",'IP Claims by DMIS ID'!H39/'IP Disp by DMISID'!H39," ")</f>
        <v>0</v>
      </c>
      <c r="I39" s="71">
        <f>IF($E39="h",'IP Claims by DMIS ID'!I39/'IP Disp by DMISID'!I39," ")</f>
        <v>0</v>
      </c>
      <c r="J39" s="71">
        <f>IF($E39="h",'IP Claims by DMIS ID'!J39/'IP Disp by DMISID'!J39," ")</f>
        <v>1.6336056009334889E-2</v>
      </c>
      <c r="K39" s="71">
        <f>IF(E39="h",'IP Claims by DMIS ID'!K39/'IP Disp by DMISID'!K39," ")</f>
        <v>9.2996555683122845E-2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71" t="str">
        <f>IF($E40="h",'IP Claims by DMIS ID'!F40/'IP Disp by DMISID'!F40," ")</f>
        <v xml:space="preserve"> </v>
      </c>
      <c r="G40" s="71" t="str">
        <f>IF($E40="h",'IP Claims by DMIS ID'!G40/'IP Disp by DMISID'!G40," ")</f>
        <v xml:space="preserve"> </v>
      </c>
      <c r="H40" s="71" t="str">
        <f>IF($E40="h",'IP Claims by DMIS ID'!H40/'IP Disp by DMISID'!H40," ")</f>
        <v xml:space="preserve"> </v>
      </c>
      <c r="I40" s="71" t="str">
        <f>IF($E40="h",'IP Claims by DMIS ID'!I40/'IP Disp by DMISID'!I40," ")</f>
        <v xml:space="preserve"> </v>
      </c>
      <c r="J40" s="71" t="str">
        <f>IF($E40="h",'IP Claims by DMIS ID'!J40/'IP Disp by DMISID'!J40," ")</f>
        <v xml:space="preserve"> </v>
      </c>
      <c r="K40" s="71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71" t="str">
        <f>IF($E41="h",'IP Claims by DMIS ID'!F41/'IP Disp by DMISID'!F41," ")</f>
        <v xml:space="preserve"> </v>
      </c>
      <c r="G41" s="71" t="str">
        <f>IF($E41="h",'IP Claims by DMIS ID'!G41/'IP Disp by DMISID'!G41," ")</f>
        <v xml:space="preserve"> </v>
      </c>
      <c r="H41" s="71" t="str">
        <f>IF($E41="h",'IP Claims by DMIS ID'!H41/'IP Disp by DMISID'!H41," ")</f>
        <v xml:space="preserve"> </v>
      </c>
      <c r="I41" s="71" t="str">
        <f>IF($E41="h",'IP Claims by DMIS ID'!I41/'IP Disp by DMISID'!I41," ")</f>
        <v xml:space="preserve"> </v>
      </c>
      <c r="J41" s="71" t="str">
        <f>IF($E41="h",'IP Claims by DMIS ID'!J41/'IP Disp by DMISID'!J41," ")</f>
        <v xml:space="preserve"> </v>
      </c>
      <c r="K41" s="71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71" t="str">
        <f>IF($E42="h",'IP Claims by DMIS ID'!F42/'IP Disp by DMISID'!F42," ")</f>
        <v xml:space="preserve"> </v>
      </c>
      <c r="G42" s="71" t="str">
        <f>IF($E42="h",'IP Claims by DMIS ID'!G42/'IP Disp by DMISID'!G42," ")</f>
        <v xml:space="preserve"> </v>
      </c>
      <c r="H42" s="71" t="str">
        <f>IF($E42="h",'IP Claims by DMIS ID'!H42/'IP Disp by DMISID'!H42," ")</f>
        <v xml:space="preserve"> </v>
      </c>
      <c r="I42" s="71" t="str">
        <f>IF($E42="h",'IP Claims by DMIS ID'!I42/'IP Disp by DMISID'!I42," ")</f>
        <v xml:space="preserve"> </v>
      </c>
      <c r="J42" s="71" t="str">
        <f>IF($E42="h",'IP Claims by DMIS ID'!J42/'IP Disp by DMISID'!J42," ")</f>
        <v xml:space="preserve"> </v>
      </c>
      <c r="K42" s="71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71" t="str">
        <f>IF($E43="h",'IP Claims by DMIS ID'!F43/'IP Disp by DMISID'!F43," ")</f>
        <v xml:space="preserve"> </v>
      </c>
      <c r="G43" s="71" t="str">
        <f>IF($E43="h",'IP Claims by DMIS ID'!G43/'IP Disp by DMISID'!G43," ")</f>
        <v xml:space="preserve"> </v>
      </c>
      <c r="H43" s="71" t="str">
        <f>IF($E43="h",'IP Claims by DMIS ID'!H43/'IP Disp by DMISID'!H43," ")</f>
        <v xml:space="preserve"> </v>
      </c>
      <c r="I43" s="71" t="str">
        <f>IF($E43="h",'IP Claims by DMIS ID'!I43/'IP Disp by DMISID'!I43," ")</f>
        <v xml:space="preserve"> </v>
      </c>
      <c r="J43" s="71" t="str">
        <f>IF($E43="h",'IP Claims by DMIS ID'!J43/'IP Disp by DMISID'!J43," ")</f>
        <v xml:space="preserve"> </v>
      </c>
      <c r="K43" s="71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71" t="str">
        <f>IF($E44="h",'IP Claims by DMIS ID'!F44/'IP Disp by DMISID'!F44," ")</f>
        <v xml:space="preserve"> </v>
      </c>
      <c r="G44" s="71" t="str">
        <f>IF($E44="h",'IP Claims by DMIS ID'!G44/'IP Disp by DMISID'!G44," ")</f>
        <v xml:space="preserve"> </v>
      </c>
      <c r="H44" s="71" t="str">
        <f>IF($E44="h",'IP Claims by DMIS ID'!H44/'IP Disp by DMISID'!H44," ")</f>
        <v xml:space="preserve"> </v>
      </c>
      <c r="I44" s="71" t="str">
        <f>IF($E44="h",'IP Claims by DMIS ID'!I44/'IP Disp by DMISID'!I44," ")</f>
        <v xml:space="preserve"> </v>
      </c>
      <c r="J44" s="71" t="str">
        <f>IF($E44="h",'IP Claims by DMIS ID'!J44/'IP Disp by DMISID'!J44," ")</f>
        <v xml:space="preserve"> </v>
      </c>
      <c r="K44" s="71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71" t="str">
        <f>IF($E45="h",'IP Claims by DMIS ID'!F45/'IP Disp by DMISID'!F45," ")</f>
        <v xml:space="preserve"> </v>
      </c>
      <c r="G45" s="71" t="str">
        <f>IF($E45="h",'IP Claims by DMIS ID'!G45/'IP Disp by DMISID'!G45," ")</f>
        <v xml:space="preserve"> </v>
      </c>
      <c r="H45" s="71" t="str">
        <f>IF($E45="h",'IP Claims by DMIS ID'!H45/'IP Disp by DMISID'!H45," ")</f>
        <v xml:space="preserve"> </v>
      </c>
      <c r="I45" s="71" t="str">
        <f>IF($E45="h",'IP Claims by DMIS ID'!I45/'IP Disp by DMISID'!I45," ")</f>
        <v xml:space="preserve"> </v>
      </c>
      <c r="J45" s="71" t="str">
        <f>IF($E45="h",'IP Claims by DMIS ID'!J45/'IP Disp by DMISID'!J45," ")</f>
        <v xml:space="preserve"> </v>
      </c>
      <c r="K45" s="71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71" t="str">
        <f>IF($E46="h",'IP Claims by DMIS ID'!F46/'IP Disp by DMISID'!F46," ")</f>
        <v xml:space="preserve"> </v>
      </c>
      <c r="G46" s="71" t="str">
        <f>IF($E46="h",'IP Claims by DMIS ID'!G46/'IP Disp by DMISID'!G46," ")</f>
        <v xml:space="preserve"> </v>
      </c>
      <c r="H46" s="71" t="str">
        <f>IF($E46="h",'IP Claims by DMIS ID'!H46/'IP Disp by DMISID'!H46," ")</f>
        <v xml:space="preserve"> </v>
      </c>
      <c r="I46" s="71" t="str">
        <f>IF($E46="h",'IP Claims by DMIS ID'!I46/'IP Disp by DMISID'!I46," ")</f>
        <v xml:space="preserve"> </v>
      </c>
      <c r="J46" s="71" t="str">
        <f>IF($E46="h",'IP Claims by DMIS ID'!J46/'IP Disp by DMISID'!J46," ")</f>
        <v xml:space="preserve"> </v>
      </c>
      <c r="K46" s="71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71">
        <f>IF($E47="h",'IP Claims by DMIS ID'!F47/'IP Disp by DMISID'!F47," ")</f>
        <v>2.9634300126103404E-2</v>
      </c>
      <c r="G47" s="71">
        <f>IF($E47="h",'IP Claims by DMIS ID'!G47/'IP Disp by DMISID'!G47," ")</f>
        <v>2.4878640776699028E-2</v>
      </c>
      <c r="H47" s="71">
        <f>IF($E47="h",'IP Claims by DMIS ID'!H47/'IP Disp by DMISID'!H47," ")</f>
        <v>2.440424921045076E-2</v>
      </c>
      <c r="I47" s="71">
        <f>IF($E47="h",'IP Claims by DMIS ID'!I47/'IP Disp by DMISID'!I47," ")</f>
        <v>0</v>
      </c>
      <c r="J47" s="71">
        <f>IF($E47="h",'IP Claims by DMIS ID'!J47/'IP Disp by DMISID'!J47," ")</f>
        <v>2.8761984160066693E-2</v>
      </c>
      <c r="K47" s="71" t="e">
        <f>IF(E47="h",'IP Claims by DMIS ID'!K47/'IP Disp by DMISID'!K47," ")</f>
        <v>#DIV/0!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71" t="str">
        <f>IF($E48="h",'IP Claims by DMIS ID'!F48/'IP Disp by DMISID'!F48," ")</f>
        <v xml:space="preserve"> </v>
      </c>
      <c r="G48" s="71" t="str">
        <f>IF($E48="h",'IP Claims by DMIS ID'!G48/'IP Disp by DMISID'!G48," ")</f>
        <v xml:space="preserve"> </v>
      </c>
      <c r="H48" s="71" t="str">
        <f>IF($E48="h",'IP Claims by DMIS ID'!H48/'IP Disp by DMISID'!H48," ")</f>
        <v xml:space="preserve"> </v>
      </c>
      <c r="I48" s="71" t="str">
        <f>IF($E48="h",'IP Claims by DMIS ID'!I48/'IP Disp by DMISID'!I48," ")</f>
        <v xml:space="preserve"> </v>
      </c>
      <c r="J48" s="71" t="str">
        <f>IF($E48="h",'IP Claims by DMIS ID'!J48/'IP Disp by DMISID'!J48," ")</f>
        <v xml:space="preserve"> </v>
      </c>
      <c r="K48" s="71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71">
        <f>IF($E49="h",'IP Claims by DMIS ID'!F49/'IP Disp by DMISID'!F49," ")</f>
        <v>1.9417475728155339E-3</v>
      </c>
      <c r="G49" s="71">
        <f>IF($E49="h",'IP Claims by DMIS ID'!G49/'IP Disp by DMISID'!G49," ")</f>
        <v>1.9047619047619048E-3</v>
      </c>
      <c r="H49" s="71">
        <f>IF($E49="h",'IP Claims by DMIS ID'!H49/'IP Disp by DMISID'!H49," ")</f>
        <v>1.7605633802816902E-3</v>
      </c>
      <c r="I49" s="71">
        <f>IF($E49="h",'IP Claims by DMIS ID'!I49/'IP Disp by DMISID'!I49," ")</f>
        <v>0</v>
      </c>
      <c r="J49" s="71">
        <f>IF($E49="h",'IP Claims by DMIS ID'!J49/'IP Disp by DMISID'!J49," ")</f>
        <v>1.020408163265306E-2</v>
      </c>
      <c r="K49" s="71">
        <f>IF(E49="h",'IP Claims by DMIS ID'!K49/'IP Disp by DMISID'!K49," ")</f>
        <v>1.4970059880239522E-3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71" t="str">
        <f>IF($E50="h",'IP Claims by DMIS ID'!F50/'IP Disp by DMISID'!F50," ")</f>
        <v xml:space="preserve"> </v>
      </c>
      <c r="G50" s="71" t="str">
        <f>IF($E50="h",'IP Claims by DMIS ID'!G50/'IP Disp by DMISID'!G50," ")</f>
        <v xml:space="preserve"> </v>
      </c>
      <c r="H50" s="71" t="str">
        <f>IF($E50="h",'IP Claims by DMIS ID'!H50/'IP Disp by DMISID'!H50," ")</f>
        <v xml:space="preserve"> </v>
      </c>
      <c r="I50" s="71" t="str">
        <f>IF($E50="h",'IP Claims by DMIS ID'!I50/'IP Disp by DMISID'!I50," ")</f>
        <v xml:space="preserve"> </v>
      </c>
      <c r="J50" s="71" t="str">
        <f>IF($E50="h",'IP Claims by DMIS ID'!J50/'IP Disp by DMISID'!J50," ")</f>
        <v xml:space="preserve"> </v>
      </c>
      <c r="K50" s="71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71" t="str">
        <f>IF($E51="h",'IP Claims by DMIS ID'!F51/'IP Disp by DMISID'!F51," ")</f>
        <v xml:space="preserve"> </v>
      </c>
      <c r="G51" s="71" t="str">
        <f>IF($E51="h",'IP Claims by DMIS ID'!G51/'IP Disp by DMISID'!G51," ")</f>
        <v xml:space="preserve"> </v>
      </c>
      <c r="H51" s="71" t="str">
        <f>IF($E51="h",'IP Claims by DMIS ID'!H51/'IP Disp by DMISID'!H51," ")</f>
        <v xml:space="preserve"> </v>
      </c>
      <c r="I51" s="71" t="str">
        <f>IF($E51="h",'IP Claims by DMIS ID'!I51/'IP Disp by DMISID'!I51," ")</f>
        <v xml:space="preserve"> </v>
      </c>
      <c r="J51" s="71" t="str">
        <f>IF($E51="h",'IP Claims by DMIS ID'!J51/'IP Disp by DMISID'!J51," ")</f>
        <v xml:space="preserve"> </v>
      </c>
      <c r="K51" s="71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71" t="str">
        <f>IF($E52="h",'IP Claims by DMIS ID'!F52/'IP Disp by DMISID'!F52," ")</f>
        <v xml:space="preserve"> </v>
      </c>
      <c r="G52" s="71" t="str">
        <f>IF($E52="h",'IP Claims by DMIS ID'!G52/'IP Disp by DMISID'!G52," ")</f>
        <v xml:space="preserve"> </v>
      </c>
      <c r="H52" s="71" t="str">
        <f>IF($E52="h",'IP Claims by DMIS ID'!H52/'IP Disp by DMISID'!H52," ")</f>
        <v xml:space="preserve"> </v>
      </c>
      <c r="I52" s="71" t="str">
        <f>IF($E52="h",'IP Claims by DMIS ID'!I52/'IP Disp by DMISID'!I52," ")</f>
        <v xml:space="preserve"> </v>
      </c>
      <c r="J52" s="71" t="str">
        <f>IF($E52="h",'IP Claims by DMIS ID'!J52/'IP Disp by DMISID'!J52," ")</f>
        <v xml:space="preserve"> </v>
      </c>
      <c r="K52" s="71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71" t="str">
        <f>IF($E53="h",'IP Claims by DMIS ID'!F53/'IP Disp by DMISID'!F53," ")</f>
        <v xml:space="preserve"> </v>
      </c>
      <c r="G53" s="71" t="str">
        <f>IF($E53="h",'IP Claims by DMIS ID'!G53/'IP Disp by DMISID'!G53," ")</f>
        <v xml:space="preserve"> </v>
      </c>
      <c r="H53" s="71" t="str">
        <f>IF($E53="h",'IP Claims by DMIS ID'!H53/'IP Disp by DMISID'!H53," ")</f>
        <v xml:space="preserve"> </v>
      </c>
      <c r="I53" s="71" t="str">
        <f>IF($E53="h",'IP Claims by DMIS ID'!I53/'IP Disp by DMISID'!I53," ")</f>
        <v xml:space="preserve"> </v>
      </c>
      <c r="J53" s="71" t="str">
        <f>IF($E53="h",'IP Claims by DMIS ID'!J53/'IP Disp by DMISID'!J53," ")</f>
        <v xml:space="preserve"> </v>
      </c>
      <c r="K53" s="71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71" t="str">
        <f>IF($E54="h",'IP Claims by DMIS ID'!F54/'IP Disp by DMISID'!F54," ")</f>
        <v xml:space="preserve"> </v>
      </c>
      <c r="G54" s="71" t="str">
        <f>IF($E54="h",'IP Claims by DMIS ID'!G54/'IP Disp by DMISID'!G54," ")</f>
        <v xml:space="preserve"> </v>
      </c>
      <c r="H54" s="71" t="str">
        <f>IF($E54="h",'IP Claims by DMIS ID'!H54/'IP Disp by DMISID'!H54," ")</f>
        <v xml:space="preserve"> </v>
      </c>
      <c r="I54" s="71" t="str">
        <f>IF($E54="h",'IP Claims by DMIS ID'!I54/'IP Disp by DMISID'!I54," ")</f>
        <v xml:space="preserve"> </v>
      </c>
      <c r="J54" s="71" t="str">
        <f>IF($E54="h",'IP Claims by DMIS ID'!J54/'IP Disp by DMISID'!J54," ")</f>
        <v xml:space="preserve"> </v>
      </c>
      <c r="K54" s="71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71" t="str">
        <f>IF($E55="h",'IP Claims by DMIS ID'!F55/'IP Disp by DMISID'!F55," ")</f>
        <v xml:space="preserve"> </v>
      </c>
      <c r="G55" s="71" t="str">
        <f>IF($E55="h",'IP Claims by DMIS ID'!G55/'IP Disp by DMISID'!G55," ")</f>
        <v xml:space="preserve"> </v>
      </c>
      <c r="H55" s="71" t="str">
        <f>IF($E55="h",'IP Claims by DMIS ID'!H55/'IP Disp by DMISID'!H55," ")</f>
        <v xml:space="preserve"> </v>
      </c>
      <c r="I55" s="71" t="str">
        <f>IF($E55="h",'IP Claims by DMIS ID'!I55/'IP Disp by DMISID'!I55," ")</f>
        <v xml:space="preserve"> </v>
      </c>
      <c r="J55" s="71" t="str">
        <f>IF($E55="h",'IP Claims by DMIS ID'!J55/'IP Disp by DMISID'!J55," ")</f>
        <v xml:space="preserve"> </v>
      </c>
      <c r="K55" s="71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71" t="str">
        <f>IF($E56="h",'IP Claims by DMIS ID'!F56/'IP Disp by DMISID'!F56," ")</f>
        <v xml:space="preserve"> </v>
      </c>
      <c r="G56" s="71" t="str">
        <f>IF($E56="h",'IP Claims by DMIS ID'!G56/'IP Disp by DMISID'!G56," ")</f>
        <v xml:space="preserve"> </v>
      </c>
      <c r="H56" s="71" t="str">
        <f>IF($E56="h",'IP Claims by DMIS ID'!H56/'IP Disp by DMISID'!H56," ")</f>
        <v xml:space="preserve"> </v>
      </c>
      <c r="I56" s="71" t="str">
        <f>IF($E56="h",'IP Claims by DMIS ID'!I56/'IP Disp by DMISID'!I56," ")</f>
        <v xml:space="preserve"> </v>
      </c>
      <c r="J56" s="71" t="str">
        <f>IF($E56="h",'IP Claims by DMIS ID'!J56/'IP Disp by DMISID'!J56," ")</f>
        <v xml:space="preserve"> </v>
      </c>
      <c r="K56" s="71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71" t="str">
        <f>IF($E57="h",'IP Claims by DMIS ID'!F57/'IP Disp by DMISID'!F57," ")</f>
        <v xml:space="preserve"> </v>
      </c>
      <c r="G57" s="71" t="str">
        <f>IF($E57="h",'IP Claims by DMIS ID'!G57/'IP Disp by DMISID'!G57," ")</f>
        <v xml:space="preserve"> </v>
      </c>
      <c r="H57" s="71" t="str">
        <f>IF($E57="h",'IP Claims by DMIS ID'!H57/'IP Disp by DMISID'!H57," ")</f>
        <v xml:space="preserve"> </v>
      </c>
      <c r="I57" s="71" t="str">
        <f>IF($E57="h",'IP Claims by DMIS ID'!I57/'IP Disp by DMISID'!I57," ")</f>
        <v xml:space="preserve"> </v>
      </c>
      <c r="J57" s="71" t="str">
        <f>IF($E57="h",'IP Claims by DMIS ID'!J57/'IP Disp by DMISID'!J57," ")</f>
        <v xml:space="preserve"> </v>
      </c>
      <c r="K57" s="71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71" t="str">
        <f>IF($E58="h",'IP Claims by DMIS ID'!F58/'IP Disp by DMISID'!F58," ")</f>
        <v xml:space="preserve"> </v>
      </c>
      <c r="G58" s="71" t="str">
        <f>IF($E58="h",'IP Claims by DMIS ID'!G58/'IP Disp by DMISID'!G58," ")</f>
        <v xml:space="preserve"> </v>
      </c>
      <c r="H58" s="71" t="str">
        <f>IF($E58="h",'IP Claims by DMIS ID'!H58/'IP Disp by DMISID'!H58," ")</f>
        <v xml:space="preserve"> </v>
      </c>
      <c r="I58" s="71" t="str">
        <f>IF($E58="h",'IP Claims by DMIS ID'!I58/'IP Disp by DMISID'!I58," ")</f>
        <v xml:space="preserve"> </v>
      </c>
      <c r="J58" s="71" t="str">
        <f>IF($E58="h",'IP Claims by DMIS ID'!J58/'IP Disp by DMISID'!J58," ")</f>
        <v xml:space="preserve"> </v>
      </c>
      <c r="K58" s="71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71" t="str">
        <f>IF($E59="h",'IP Claims by DMIS ID'!F59/'IP Disp by DMISID'!F59," ")</f>
        <v xml:space="preserve"> </v>
      </c>
      <c r="G59" s="71" t="str">
        <f>IF($E59="h",'IP Claims by DMIS ID'!G59/'IP Disp by DMISID'!G59," ")</f>
        <v xml:space="preserve"> </v>
      </c>
      <c r="H59" s="71" t="str">
        <f>IF($E59="h",'IP Claims by DMIS ID'!H59/'IP Disp by DMISID'!H59," ")</f>
        <v xml:space="preserve"> </v>
      </c>
      <c r="I59" s="71" t="str">
        <f>IF($E59="h",'IP Claims by DMIS ID'!I59/'IP Disp by DMISID'!I59," ")</f>
        <v xml:space="preserve"> </v>
      </c>
      <c r="J59" s="71" t="str">
        <f>IF($E59="h",'IP Claims by DMIS ID'!J59/'IP Disp by DMISID'!J59," ")</f>
        <v xml:space="preserve"> </v>
      </c>
      <c r="K59" s="71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71" t="str">
        <f>IF($E60="h",'IP Claims by DMIS ID'!F60/'IP Disp by DMISID'!F60," ")</f>
        <v xml:space="preserve"> </v>
      </c>
      <c r="G60" s="71" t="str">
        <f>IF($E60="h",'IP Claims by DMIS ID'!G60/'IP Disp by DMISID'!G60," ")</f>
        <v xml:space="preserve"> </v>
      </c>
      <c r="H60" s="71" t="str">
        <f>IF($E60="h",'IP Claims by DMIS ID'!H60/'IP Disp by DMISID'!H60," ")</f>
        <v xml:space="preserve"> </v>
      </c>
      <c r="I60" s="71" t="str">
        <f>IF($E60="h",'IP Claims by DMIS ID'!I60/'IP Disp by DMISID'!I60," ")</f>
        <v xml:space="preserve"> </v>
      </c>
      <c r="J60" s="71" t="str">
        <f>IF($E60="h",'IP Claims by DMIS ID'!J60/'IP Disp by DMISID'!J60," ")</f>
        <v xml:space="preserve"> </v>
      </c>
      <c r="K60" s="71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71" t="str">
        <f>IF($E61="h",'IP Claims by DMIS ID'!F61/'IP Disp by DMISID'!F61," ")</f>
        <v xml:space="preserve"> </v>
      </c>
      <c r="G61" s="71" t="str">
        <f>IF($E61="h",'IP Claims by DMIS ID'!G61/'IP Disp by DMISID'!G61," ")</f>
        <v xml:space="preserve"> </v>
      </c>
      <c r="H61" s="71" t="str">
        <f>IF($E61="h",'IP Claims by DMIS ID'!H61/'IP Disp by DMISID'!H61," ")</f>
        <v xml:space="preserve"> </v>
      </c>
      <c r="I61" s="71" t="str">
        <f>IF($E61="h",'IP Claims by DMIS ID'!I61/'IP Disp by DMISID'!I61," ")</f>
        <v xml:space="preserve"> </v>
      </c>
      <c r="J61" s="71" t="str">
        <f>IF($E61="h",'IP Claims by DMIS ID'!J61/'IP Disp by DMISID'!J61," ")</f>
        <v xml:space="preserve"> </v>
      </c>
      <c r="K61" s="71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71" t="str">
        <f>IF($E62="h",'IP Claims by DMIS ID'!F62/'IP Disp by DMISID'!F62," ")</f>
        <v xml:space="preserve"> </v>
      </c>
      <c r="G62" s="71" t="str">
        <f>IF($E62="h",'IP Claims by DMIS ID'!G62/'IP Disp by DMISID'!G62," ")</f>
        <v xml:space="preserve"> </v>
      </c>
      <c r="H62" s="71" t="str">
        <f>IF($E62="h",'IP Claims by DMIS ID'!H62/'IP Disp by DMISID'!H62," ")</f>
        <v xml:space="preserve"> </v>
      </c>
      <c r="I62" s="71" t="str">
        <f>IF($E62="h",'IP Claims by DMIS ID'!I62/'IP Disp by DMISID'!I62," ")</f>
        <v xml:space="preserve"> </v>
      </c>
      <c r="J62" s="71" t="str">
        <f>IF($E62="h",'IP Claims by DMIS ID'!J62/'IP Disp by DMISID'!J62," ")</f>
        <v xml:space="preserve"> </v>
      </c>
      <c r="K62" s="71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71" t="str">
        <f>IF($E63="h",'IP Claims by DMIS ID'!F63/'IP Disp by DMISID'!F63," ")</f>
        <v xml:space="preserve"> </v>
      </c>
      <c r="G63" s="71" t="str">
        <f>IF($E63="h",'IP Claims by DMIS ID'!G63/'IP Disp by DMISID'!G63," ")</f>
        <v xml:space="preserve"> </v>
      </c>
      <c r="H63" s="71" t="str">
        <f>IF($E63="h",'IP Claims by DMIS ID'!H63/'IP Disp by DMISID'!H63," ")</f>
        <v xml:space="preserve"> </v>
      </c>
      <c r="I63" s="71" t="str">
        <f>IF($E63="h",'IP Claims by DMIS ID'!I63/'IP Disp by DMISID'!I63," ")</f>
        <v xml:space="preserve"> </v>
      </c>
      <c r="J63" s="71" t="str">
        <f>IF($E63="h",'IP Claims by DMIS ID'!J63/'IP Disp by DMISID'!J63," ")</f>
        <v xml:space="preserve"> </v>
      </c>
      <c r="K63" s="71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71" t="str">
        <f>IF($E64="h",'IP Claims by DMIS ID'!F64/'IP Disp by DMISID'!F64," ")</f>
        <v xml:space="preserve"> </v>
      </c>
      <c r="G64" s="71" t="str">
        <f>IF($E64="h",'IP Claims by DMIS ID'!G64/'IP Disp by DMISID'!G64," ")</f>
        <v xml:space="preserve"> </v>
      </c>
      <c r="H64" s="71" t="str">
        <f>IF($E64="h",'IP Claims by DMIS ID'!H64/'IP Disp by DMISID'!H64," ")</f>
        <v xml:space="preserve"> </v>
      </c>
      <c r="I64" s="71" t="str">
        <f>IF($E64="h",'IP Claims by DMIS ID'!I64/'IP Disp by DMISID'!I64," ")</f>
        <v xml:space="preserve"> </v>
      </c>
      <c r="J64" s="71" t="str">
        <f>IF($E64="h",'IP Claims by DMIS ID'!J64/'IP Disp by DMISID'!J64," ")</f>
        <v xml:space="preserve"> </v>
      </c>
      <c r="K64" s="71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71" t="str">
        <f>IF($E65="h",'IP Claims by DMIS ID'!F65/'IP Disp by DMISID'!F65," ")</f>
        <v xml:space="preserve"> </v>
      </c>
      <c r="G65" s="71" t="str">
        <f>IF($E65="h",'IP Claims by DMIS ID'!G65/'IP Disp by DMISID'!G65," ")</f>
        <v xml:space="preserve"> </v>
      </c>
      <c r="H65" s="71" t="str">
        <f>IF($E65="h",'IP Claims by DMIS ID'!H65/'IP Disp by DMISID'!H65," ")</f>
        <v xml:space="preserve"> </v>
      </c>
      <c r="I65" s="71" t="str">
        <f>IF($E65="h",'IP Claims by DMIS ID'!I65/'IP Disp by DMISID'!I65," ")</f>
        <v xml:space="preserve"> </v>
      </c>
      <c r="J65" s="71" t="str">
        <f>IF($E65="h",'IP Claims by DMIS ID'!J65/'IP Disp by DMISID'!J65," ")</f>
        <v xml:space="preserve"> </v>
      </c>
      <c r="K65" s="71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71" t="str">
        <f>IF($E66="h",'IP Claims by DMIS ID'!F66/'IP Disp by DMISID'!F66," ")</f>
        <v xml:space="preserve"> </v>
      </c>
      <c r="G66" s="71" t="str">
        <f>IF($E66="h",'IP Claims by DMIS ID'!G66/'IP Disp by DMISID'!G66," ")</f>
        <v xml:space="preserve"> </v>
      </c>
      <c r="H66" s="71" t="str">
        <f>IF($E66="h",'IP Claims by DMIS ID'!H66/'IP Disp by DMISID'!H66," ")</f>
        <v xml:space="preserve"> </v>
      </c>
      <c r="I66" s="71" t="str">
        <f>IF($E66="h",'IP Claims by DMIS ID'!I66/'IP Disp by DMISID'!I66," ")</f>
        <v xml:space="preserve"> </v>
      </c>
      <c r="J66" s="71" t="str">
        <f>IF($E66="h",'IP Claims by DMIS ID'!J66/'IP Disp by DMISID'!J66," ")</f>
        <v xml:space="preserve"> </v>
      </c>
      <c r="K66" s="71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71" t="str">
        <f>IF($E67="h",'IP Claims by DMIS ID'!F67/'IP Disp by DMISID'!F67," ")</f>
        <v xml:space="preserve"> </v>
      </c>
      <c r="G67" s="71" t="str">
        <f>IF($E67="h",'IP Claims by DMIS ID'!G67/'IP Disp by DMISID'!G67," ")</f>
        <v xml:space="preserve"> </v>
      </c>
      <c r="H67" s="71" t="str">
        <f>IF($E67="h",'IP Claims by DMIS ID'!H67/'IP Disp by DMISID'!H67," ")</f>
        <v xml:space="preserve"> </v>
      </c>
      <c r="I67" s="71" t="str">
        <f>IF($E67="h",'IP Claims by DMIS ID'!I67/'IP Disp by DMISID'!I67," ")</f>
        <v xml:space="preserve"> </v>
      </c>
      <c r="J67" s="71" t="str">
        <f>IF($E67="h",'IP Claims by DMIS ID'!J67/'IP Disp by DMISID'!J67," ")</f>
        <v xml:space="preserve"> </v>
      </c>
      <c r="K67" s="71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71" t="str">
        <f>IF($E68="h",'IP Claims by DMIS ID'!F68/'IP Disp by DMISID'!F68," ")</f>
        <v xml:space="preserve"> </v>
      </c>
      <c r="G68" s="71" t="str">
        <f>IF($E68="h",'IP Claims by DMIS ID'!G68/'IP Disp by DMISID'!G68," ")</f>
        <v xml:space="preserve"> </v>
      </c>
      <c r="H68" s="71" t="str">
        <f>IF($E68="h",'IP Claims by DMIS ID'!H68/'IP Disp by DMISID'!H68," ")</f>
        <v xml:space="preserve"> </v>
      </c>
      <c r="I68" s="71" t="str">
        <f>IF($E68="h",'IP Claims by DMIS ID'!I68/'IP Disp by DMISID'!I68," ")</f>
        <v xml:space="preserve"> </v>
      </c>
      <c r="J68" s="71" t="str">
        <f>IF($E68="h",'IP Claims by DMIS ID'!J68/'IP Disp by DMISID'!J68," ")</f>
        <v xml:space="preserve"> </v>
      </c>
      <c r="K68" s="71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71" t="str">
        <f>IF($E69="h",'IP Claims by DMIS ID'!F69/'IP Disp by DMISID'!F69," ")</f>
        <v xml:space="preserve"> </v>
      </c>
      <c r="G69" s="71" t="str">
        <f>IF($E69="h",'IP Claims by DMIS ID'!G69/'IP Disp by DMISID'!G69," ")</f>
        <v xml:space="preserve"> </v>
      </c>
      <c r="H69" s="71" t="str">
        <f>IF($E69="h",'IP Claims by DMIS ID'!H69/'IP Disp by DMISID'!H69," ")</f>
        <v xml:space="preserve"> </v>
      </c>
      <c r="I69" s="71" t="str">
        <f>IF($E69="h",'IP Claims by DMIS ID'!I69/'IP Disp by DMISID'!I69," ")</f>
        <v xml:space="preserve"> </v>
      </c>
      <c r="J69" s="71" t="str">
        <f>IF($E69="h",'IP Claims by DMIS ID'!J69/'IP Disp by DMISID'!J69," ")</f>
        <v xml:space="preserve"> </v>
      </c>
      <c r="K69" s="71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71" t="str">
        <f>IF($E70="h",'IP Claims by DMIS ID'!F70/'IP Disp by DMISID'!F70," ")</f>
        <v xml:space="preserve"> </v>
      </c>
      <c r="G70" s="71" t="str">
        <f>IF($E70="h",'IP Claims by DMIS ID'!G70/'IP Disp by DMISID'!G70," ")</f>
        <v xml:space="preserve"> </v>
      </c>
      <c r="H70" s="71" t="str">
        <f>IF($E70="h",'IP Claims by DMIS ID'!H70/'IP Disp by DMISID'!H70," ")</f>
        <v xml:space="preserve"> </v>
      </c>
      <c r="I70" s="71" t="str">
        <f>IF($E70="h",'IP Claims by DMIS ID'!I70/'IP Disp by DMISID'!I70," ")</f>
        <v xml:space="preserve"> </v>
      </c>
      <c r="J70" s="71" t="str">
        <f>IF($E70="h",'IP Claims by DMIS ID'!J70/'IP Disp by DMISID'!J70," ")</f>
        <v xml:space="preserve"> </v>
      </c>
      <c r="K70" s="71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71" t="str">
        <f>IF($E71="h",'IP Claims by DMIS ID'!F71/'IP Disp by DMISID'!F71," ")</f>
        <v xml:space="preserve"> </v>
      </c>
      <c r="G71" s="71" t="str">
        <f>IF($E71="h",'IP Claims by DMIS ID'!G71/'IP Disp by DMISID'!G71," ")</f>
        <v xml:space="preserve"> </v>
      </c>
      <c r="H71" s="71" t="str">
        <f>IF($E71="h",'IP Claims by DMIS ID'!H71/'IP Disp by DMISID'!H71," ")</f>
        <v xml:space="preserve"> </v>
      </c>
      <c r="I71" s="71" t="str">
        <f>IF($E71="h",'IP Claims by DMIS ID'!I71/'IP Disp by DMISID'!I71," ")</f>
        <v xml:space="preserve"> </v>
      </c>
      <c r="J71" s="71" t="str">
        <f>IF($E71="h",'IP Claims by DMIS ID'!J71/'IP Disp by DMISID'!J71," ")</f>
        <v xml:space="preserve"> </v>
      </c>
      <c r="K71" s="71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71" t="str">
        <f>IF($E72="h",'IP Claims by DMIS ID'!F72/'IP Disp by DMISID'!F72," ")</f>
        <v xml:space="preserve"> </v>
      </c>
      <c r="G72" s="71" t="str">
        <f>IF($E72="h",'IP Claims by DMIS ID'!G72/'IP Disp by DMISID'!G72," ")</f>
        <v xml:space="preserve"> </v>
      </c>
      <c r="H72" s="71" t="str">
        <f>IF($E72="h",'IP Claims by DMIS ID'!H72/'IP Disp by DMISID'!H72," ")</f>
        <v xml:space="preserve"> </v>
      </c>
      <c r="I72" s="71" t="str">
        <f>IF($E72="h",'IP Claims by DMIS ID'!I72/'IP Disp by DMISID'!I72," ")</f>
        <v xml:space="preserve"> </v>
      </c>
      <c r="J72" s="71" t="str">
        <f>IF($E72="h",'IP Claims by DMIS ID'!J72/'IP Disp by DMISID'!J72," ")</f>
        <v xml:space="preserve"> </v>
      </c>
      <c r="K72" s="71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71" t="str">
        <f>IF($E73="h",'IP Claims by DMIS ID'!F73/'IP Disp by DMISID'!F73," ")</f>
        <v xml:space="preserve"> </v>
      </c>
      <c r="G73" s="71" t="str">
        <f>IF($E73="h",'IP Claims by DMIS ID'!G73/'IP Disp by DMISID'!G73," ")</f>
        <v xml:space="preserve"> </v>
      </c>
      <c r="H73" s="71" t="str">
        <f>IF($E73="h",'IP Claims by DMIS ID'!H73/'IP Disp by DMISID'!H73," ")</f>
        <v xml:space="preserve"> </v>
      </c>
      <c r="I73" s="71" t="str">
        <f>IF($E73="h",'IP Claims by DMIS ID'!I73/'IP Disp by DMISID'!I73," ")</f>
        <v xml:space="preserve"> </v>
      </c>
      <c r="J73" s="71" t="str">
        <f>IF($E73="h",'IP Claims by DMIS ID'!J73/'IP Disp by DMISID'!J73," ")</f>
        <v xml:space="preserve"> </v>
      </c>
      <c r="K73" s="72" t="str">
        <f>IF(E73="h",'IP Claims by DMIS ID'!K73/'IP Disp by DMISID'!K73," ")</f>
        <v xml:space="preserve"> </v>
      </c>
      <c r="L73" s="43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71">
        <f>IF($E74="h",'IP Claims by DMIS ID'!F74/'IP Disp by DMISID'!F74," ")</f>
        <v>4.6920821114369501E-2</v>
      </c>
      <c r="G74" s="71">
        <f>IF($E74="h",'IP Claims by DMIS ID'!G74/'IP Disp by DMISID'!G74," ")</f>
        <v>3.5789473684210524E-2</v>
      </c>
      <c r="H74" s="71">
        <f>IF($E74="h",'IP Claims by DMIS ID'!H74/'IP Disp by DMISID'!H74," ")</f>
        <v>0</v>
      </c>
      <c r="I74" s="71">
        <f>IF($E74="h",'IP Claims by DMIS ID'!I74/'IP Disp by DMISID'!I74," ")</f>
        <v>2.7548209366391185E-3</v>
      </c>
      <c r="J74" s="71">
        <f>IF($E74="h",'IP Claims by DMIS ID'!J74/'IP Disp by DMISID'!J74," ")</f>
        <v>2.5700934579439252E-2</v>
      </c>
      <c r="K74" s="71">
        <f>IF(E74="h",'IP Claims by DMIS ID'!K74/'IP Disp by DMISID'!K74," ")</f>
        <v>4.1343669250645997E-2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71" t="str">
        <f>IF($E75="h",'IP Claims by DMIS ID'!F75/'IP Disp by DMISID'!F75," ")</f>
        <v xml:space="preserve"> </v>
      </c>
      <c r="G75" s="71" t="str">
        <f>IF($E75="h",'IP Claims by DMIS ID'!G75/'IP Disp by DMISID'!G75," ")</f>
        <v xml:space="preserve"> </v>
      </c>
      <c r="H75" s="71" t="str">
        <f>IF($E75="h",'IP Claims by DMIS ID'!H75/'IP Disp by DMISID'!H75," ")</f>
        <v xml:space="preserve"> </v>
      </c>
      <c r="I75" s="71" t="str">
        <f>IF($E75="h",'IP Claims by DMIS ID'!I75/'IP Disp by DMISID'!I75," ")</f>
        <v xml:space="preserve"> </v>
      </c>
      <c r="J75" s="71" t="str">
        <f>IF($E75="h",'IP Claims by DMIS ID'!J75/'IP Disp by DMISID'!J75," ")</f>
        <v xml:space="preserve"> </v>
      </c>
      <c r="K75" s="71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71">
        <f>IF($E76="h",'IP Claims by DMIS ID'!F76/'IP Disp by DMISID'!F76," ")</f>
        <v>9.6618357487922701E-3</v>
      </c>
      <c r="G76" s="71">
        <f>IF($E76="h",'IP Claims by DMIS ID'!G76/'IP Disp by DMISID'!G76," ")</f>
        <v>3.3984706881903144E-3</v>
      </c>
      <c r="H76" s="71">
        <f>IF($E76="h",'IP Claims by DMIS ID'!H76/'IP Disp by DMISID'!H76," ")</f>
        <v>2.7777777777777779E-3</v>
      </c>
      <c r="I76" s="71">
        <f>IF($E76="h",'IP Claims by DMIS ID'!I76/'IP Disp by DMISID'!I76," ")</f>
        <v>0</v>
      </c>
      <c r="J76" s="71">
        <f>IF($E76="h",'IP Claims by DMIS ID'!J76/'IP Disp by DMISID'!J76," ")</f>
        <v>4.9435028248587575E-3</v>
      </c>
      <c r="K76" s="71">
        <f>IF(E76="h",'IP Claims by DMIS ID'!K76/'IP Disp by DMISID'!K76," ")</f>
        <v>6.8166325835037492E-3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71">
        <f>IF($E77="h",'IP Claims by DMIS ID'!F77/'IP Disp by DMISID'!F77," ")</f>
        <v>4.1340782122905026E-2</v>
      </c>
      <c r="G77" s="71">
        <f>IF($E77="h",'IP Claims by DMIS ID'!G77/'IP Disp by DMISID'!G77," ")</f>
        <v>3.7309214245336349E-2</v>
      </c>
      <c r="H77" s="71">
        <f>IF($E77="h",'IP Claims by DMIS ID'!H77/'IP Disp by DMISID'!H77," ")</f>
        <v>5.027027027027027E-2</v>
      </c>
      <c r="I77" s="71">
        <f>IF($E77="h",'IP Claims by DMIS ID'!I77/'IP Disp by DMISID'!I77," ")</f>
        <v>5.9066745422327229E-4</v>
      </c>
      <c r="J77" s="71">
        <f>IF($E77="h",'IP Claims by DMIS ID'!J77/'IP Disp by DMISID'!J77," ")</f>
        <v>5.8146577831617204E-2</v>
      </c>
      <c r="K77" s="71" t="e">
        <f>IF(E77="h",'IP Claims by DMIS ID'!K77/'IP Disp by DMISID'!K77," ")</f>
        <v>#DIV/0!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71">
        <f>IF($E78="h",'IP Claims by DMIS ID'!F78/'IP Disp by DMISID'!F78," ")</f>
        <v>4.0055248618784532E-2</v>
      </c>
      <c r="G78" s="71">
        <f>IF($E78="h",'IP Claims by DMIS ID'!G78/'IP Disp by DMISID'!G78," ")</f>
        <v>4.2801556420233464E-2</v>
      </c>
      <c r="H78" s="71">
        <f>IF($E78="h",'IP Claims by DMIS ID'!H78/'IP Disp by DMISID'!H78," ")</f>
        <v>2.002503128911139E-2</v>
      </c>
      <c r="I78" s="71">
        <f>IF($E78="h",'IP Claims by DMIS ID'!I78/'IP Disp by DMISID'!I78," ")</f>
        <v>0</v>
      </c>
      <c r="J78" s="71">
        <f>IF($E78="h",'IP Claims by DMIS ID'!J78/'IP Disp by DMISID'!J78," ")</f>
        <v>4.3010752688172046E-2</v>
      </c>
      <c r="K78" s="71">
        <f>IF(E78="h",'IP Claims by DMIS ID'!K78/'IP Disp by DMISID'!K78," ")</f>
        <v>2.1680216802168022E-2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71">
        <f>IF($E79="h",'IP Claims by DMIS ID'!F79/'IP Disp by DMISID'!F79," ")</f>
        <v>1.1600928074245939E-2</v>
      </c>
      <c r="G79" s="71">
        <f>IF($E79="h",'IP Claims by DMIS ID'!G79/'IP Disp by DMISID'!G79," ")</f>
        <v>2.23463687150838E-2</v>
      </c>
      <c r="H79" s="71">
        <f>IF($E79="h",'IP Claims by DMIS ID'!H79/'IP Disp by DMISID'!H79," ")</f>
        <v>3.081232492997199E-2</v>
      </c>
      <c r="I79" s="71">
        <f>IF($E79="h",'IP Claims by DMIS ID'!I79/'IP Disp by DMISID'!I79," ")</f>
        <v>0</v>
      </c>
      <c r="J79" s="71">
        <f>IF($E79="h",'IP Claims by DMIS ID'!J79/'IP Disp by DMISID'!J79," ")</f>
        <v>1.5817223198594025E-2</v>
      </c>
      <c r="K79" s="71">
        <f>IF(E79="h",'IP Claims by DMIS ID'!K79/'IP Disp by DMISID'!K79," ")</f>
        <v>9.9255583126550868E-3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71">
        <f>IF($E80="h",'IP Claims by DMIS ID'!F80/'IP Disp by DMISID'!F80," ")</f>
        <v>5.6242969628796397E-3</v>
      </c>
      <c r="G80" s="71">
        <f>IF($E80="h",'IP Claims by DMIS ID'!G80/'IP Disp by DMISID'!G80," ")</f>
        <v>1.2690355329949238E-2</v>
      </c>
      <c r="H80" s="71">
        <f>IF($E80="h",'IP Claims by DMIS ID'!H80/'IP Disp by DMISID'!H80," ")</f>
        <v>1.3035381750465549E-2</v>
      </c>
      <c r="I80" s="71">
        <f>IF($E80="h",'IP Claims by DMIS ID'!I80/'IP Disp by DMISID'!I80," ")</f>
        <v>6.8399452804377564E-3</v>
      </c>
      <c r="J80" s="71">
        <f>IF($E80="h",'IP Claims by DMIS ID'!J80/'IP Disp by DMISID'!J80," ")</f>
        <v>1.7964071856287425E-2</v>
      </c>
      <c r="K80" s="71">
        <f>IF(E80="h",'IP Claims by DMIS ID'!K80/'IP Disp by DMISID'!K80," ")</f>
        <v>5.512679162072767E-3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71">
        <f>IF($E81="h",'IP Claims by DMIS ID'!F81/'IP Disp by DMISID'!F81," ")</f>
        <v>2.2274881516587679E-2</v>
      </c>
      <c r="G81" s="71">
        <f>IF($E81="h",'IP Claims by DMIS ID'!G81/'IP Disp by DMISID'!G81," ")</f>
        <v>1.9195275009228498E-2</v>
      </c>
      <c r="H81" s="71">
        <f>IF($E81="h",'IP Claims by DMIS ID'!H81/'IP Disp by DMISID'!H81," ")</f>
        <v>7.4324324324324328E-3</v>
      </c>
      <c r="I81" s="71">
        <f>IF($E81="h",'IP Claims by DMIS ID'!I81/'IP Disp by DMISID'!I81," ")</f>
        <v>0</v>
      </c>
      <c r="J81" s="71">
        <f>IF($E81="h",'IP Claims by DMIS ID'!J81/'IP Disp by DMISID'!J81," ")</f>
        <v>2.171945701357466E-2</v>
      </c>
      <c r="K81" s="71">
        <f>IF(E81="h",'IP Claims by DMIS ID'!K81/'IP Disp by DMISID'!K81," ")</f>
        <v>1.6148689823278488E-2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71">
        <f>IF($E82="h",'IP Claims by DMIS ID'!F82/'IP Disp by DMISID'!F82," ")</f>
        <v>7.889546351084813E-3</v>
      </c>
      <c r="G82" s="71">
        <f>IF($E82="h",'IP Claims by DMIS ID'!G82/'IP Disp by DMISID'!G82," ")</f>
        <v>5.9171597633136093E-3</v>
      </c>
      <c r="H82" s="71">
        <f>IF($E82="h",'IP Claims by DMIS ID'!H82/'IP Disp by DMISID'!H82," ")</f>
        <v>4.1841004184100415E-3</v>
      </c>
      <c r="I82" s="71">
        <f>IF($E82="h",'IP Claims by DMIS ID'!I82/'IP Disp by DMISID'!I82," ")</f>
        <v>8.5178875638841564E-3</v>
      </c>
      <c r="J82" s="71">
        <f>IF($E82="h",'IP Claims by DMIS ID'!J82/'IP Disp by DMISID'!J82," ")</f>
        <v>5.6577086280056579E-3</v>
      </c>
      <c r="K82" s="71">
        <f>IF(E82="h",'IP Claims by DMIS ID'!K82/'IP Disp by DMISID'!K82," ")</f>
        <v>7.4850299401197605E-3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71" t="str">
        <f>IF($E83="h",'IP Claims by DMIS ID'!F83/'IP Disp by DMISID'!F83," ")</f>
        <v xml:space="preserve"> </v>
      </c>
      <c r="G83" s="71" t="str">
        <f>IF($E83="h",'IP Claims by DMIS ID'!G83/'IP Disp by DMISID'!G83," ")</f>
        <v xml:space="preserve"> </v>
      </c>
      <c r="H83" s="71" t="str">
        <f>IF($E83="h",'IP Claims by DMIS ID'!H83/'IP Disp by DMISID'!H83," ")</f>
        <v xml:space="preserve"> </v>
      </c>
      <c r="I83" s="71" t="str">
        <f>IF($E83="h",'IP Claims by DMIS ID'!I83/'IP Disp by DMISID'!I83," ")</f>
        <v xml:space="preserve"> </v>
      </c>
      <c r="J83" s="71" t="str">
        <f>IF($E83="h",'IP Claims by DMIS ID'!J83/'IP Disp by DMISID'!J83," ")</f>
        <v xml:space="preserve"> </v>
      </c>
      <c r="K83" s="71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71">
        <f>IF($E84="h",'IP Claims by DMIS ID'!F84/'IP Disp by DMISID'!F84," ")</f>
        <v>1.021355617455896E-2</v>
      </c>
      <c r="G84" s="71">
        <f>IF($E84="h",'IP Claims by DMIS ID'!G84/'IP Disp by DMISID'!G84," ")</f>
        <v>2.7586206896551722E-3</v>
      </c>
      <c r="H84" s="71">
        <f>IF($E84="h",'IP Claims by DMIS ID'!H84/'IP Disp by DMISID'!H84," ")</f>
        <v>1.26953125E-2</v>
      </c>
      <c r="I84" s="71">
        <f>IF($E84="h",'IP Claims by DMIS ID'!I84/'IP Disp by DMISID'!I84," ")</f>
        <v>0</v>
      </c>
      <c r="J84" s="71">
        <f>IF($E84="h",'IP Claims by DMIS ID'!J84/'IP Disp by DMISID'!J84," ")</f>
        <v>5.0041701417848205E-3</v>
      </c>
      <c r="K84" s="71">
        <f>IF(E84="h",'IP Claims by DMIS ID'!K84/'IP Disp by DMISID'!K84," ")</f>
        <v>3.4512510785159622E-3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71">
        <f>IF($E85="h",'IP Claims by DMIS ID'!F85/'IP Disp by DMISID'!F85," ")</f>
        <v>5.1413881748071976E-3</v>
      </c>
      <c r="G85" s="71">
        <f>IF($E85="h",'IP Claims by DMIS ID'!G85/'IP Disp by DMISID'!G85," ")</f>
        <v>0</v>
      </c>
      <c r="H85" s="71">
        <f>IF($E85="h",'IP Claims by DMIS ID'!H85/'IP Disp by DMISID'!H85," ")</f>
        <v>0</v>
      </c>
      <c r="I85" s="71">
        <f>IF($E85="h",'IP Claims by DMIS ID'!I85/'IP Disp by DMISID'!I85," ")</f>
        <v>0</v>
      </c>
      <c r="J85" s="71">
        <f>IF($E85="h",'IP Claims by DMIS ID'!J85/'IP Disp by DMISID'!J85," ")</f>
        <v>1.1574074074074073E-2</v>
      </c>
      <c r="K85" s="71">
        <f>IF(E85="h",'IP Claims by DMIS ID'!K85/'IP Disp by DMISID'!K85," ")</f>
        <v>0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71">
        <f>IF($E86="h",'IP Claims by DMIS ID'!F86/'IP Disp by DMISID'!F86," ")</f>
        <v>5.3619302949061663E-3</v>
      </c>
      <c r="G86" s="71">
        <f>IF($E86="h",'IP Claims by DMIS ID'!G86/'IP Disp by DMISID'!G86," ")</f>
        <v>2.6737967914438501E-3</v>
      </c>
      <c r="H86" s="71">
        <f>IF($E86="h",'IP Claims by DMIS ID'!H86/'IP Disp by DMISID'!H86," ")</f>
        <v>3.0674846625766872E-3</v>
      </c>
      <c r="I86" s="71">
        <f>IF($E86="h",'IP Claims by DMIS ID'!I86/'IP Disp by DMISID'!I86," ")</f>
        <v>0</v>
      </c>
      <c r="J86" s="71">
        <f>IF($E86="h",'IP Claims by DMIS ID'!J86/'IP Disp by DMISID'!J86," ")</f>
        <v>2.8735632183908046E-3</v>
      </c>
      <c r="K86" s="71">
        <f>IF(E86="h",'IP Claims by DMIS ID'!K86/'IP Disp by DMISID'!K86," ")</f>
        <v>0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71" t="str">
        <f>IF($E87="h",'IP Claims by DMIS ID'!F87/'IP Disp by DMISID'!F87," ")</f>
        <v xml:space="preserve"> </v>
      </c>
      <c r="G87" s="71" t="str">
        <f>IF($E87="h",'IP Claims by DMIS ID'!G87/'IP Disp by DMISID'!G87," ")</f>
        <v xml:space="preserve"> </v>
      </c>
      <c r="H87" s="71" t="str">
        <f>IF($E87="h",'IP Claims by DMIS ID'!H87/'IP Disp by DMISID'!H87," ")</f>
        <v xml:space="preserve"> </v>
      </c>
      <c r="I87" s="71" t="str">
        <f>IF($E87="h",'IP Claims by DMIS ID'!I87/'IP Disp by DMISID'!I87," ")</f>
        <v xml:space="preserve"> </v>
      </c>
      <c r="J87" s="71" t="str">
        <f>IF($E87="h",'IP Claims by DMIS ID'!J87/'IP Disp by DMISID'!J87," ")</f>
        <v xml:space="preserve"> </v>
      </c>
      <c r="K87" s="71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71">
        <f>IF($E88="h",'IP Claims by DMIS ID'!F88/'IP Disp by DMISID'!F88," ")</f>
        <v>2.3316062176165803E-2</v>
      </c>
      <c r="G88" s="71">
        <f>IF($E88="h",'IP Claims by DMIS ID'!G88/'IP Disp by DMISID'!G88," ")</f>
        <v>8.3333333333333332E-3</v>
      </c>
      <c r="H88" s="71">
        <f>IF($E88="h",'IP Claims by DMIS ID'!H88/'IP Disp by DMISID'!H88," ")</f>
        <v>1.3043478260869565E-2</v>
      </c>
      <c r="I88" s="71">
        <f>IF($E88="h",'IP Claims by DMIS ID'!I88/'IP Disp by DMISID'!I88," ")</f>
        <v>0</v>
      </c>
      <c r="J88" s="71">
        <f>IF($E88="h",'IP Claims by DMIS ID'!J88/'IP Disp by DMISID'!J88," ")</f>
        <v>2.232142857142857E-3</v>
      </c>
      <c r="K88" s="71">
        <f>IF(E88="h",'IP Claims by DMIS ID'!K88/'IP Disp by DMISID'!K88," ")</f>
        <v>3.8910505836575876E-3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71" t="str">
        <f>IF($E89="h",'IP Claims by DMIS ID'!F89/'IP Disp by DMISID'!F89," ")</f>
        <v xml:space="preserve"> </v>
      </c>
      <c r="G89" s="71" t="str">
        <f>IF($E89="h",'IP Claims by DMIS ID'!G89/'IP Disp by DMISID'!G89," ")</f>
        <v xml:space="preserve"> </v>
      </c>
      <c r="H89" s="71" t="str">
        <f>IF($E89="h",'IP Claims by DMIS ID'!H89/'IP Disp by DMISID'!H89," ")</f>
        <v xml:space="preserve"> </v>
      </c>
      <c r="I89" s="71" t="str">
        <f>IF($E89="h",'IP Claims by DMIS ID'!I89/'IP Disp by DMISID'!I89," ")</f>
        <v xml:space="preserve"> </v>
      </c>
      <c r="J89" s="71" t="str">
        <f>IF($E89="h",'IP Claims by DMIS ID'!J89/'IP Disp by DMISID'!J89," ")</f>
        <v xml:space="preserve"> </v>
      </c>
      <c r="K89" s="71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71">
        <f>IF($E90="h",'IP Claims by DMIS ID'!F90/'IP Disp by DMISID'!F90," ")</f>
        <v>1.3605442176870748E-2</v>
      </c>
      <c r="G90" s="71">
        <f>IF($E90="h",'IP Claims by DMIS ID'!G90/'IP Disp by DMISID'!G90," ")</f>
        <v>3.6036036036036036E-2</v>
      </c>
      <c r="H90" s="71">
        <f>IF($E90="h",'IP Claims by DMIS ID'!H90/'IP Disp by DMISID'!H90," ")</f>
        <v>0</v>
      </c>
      <c r="I90" s="71">
        <f>IF($E90="h",'IP Claims by DMIS ID'!I90/'IP Disp by DMISID'!I90," ")</f>
        <v>0</v>
      </c>
      <c r="J90" s="71">
        <f>IF($E90="h",'IP Claims by DMIS ID'!J90/'IP Disp by DMISID'!J90," ")</f>
        <v>9.1743119266055051E-3</v>
      </c>
      <c r="K90" s="71">
        <f>IF(E90="h",'IP Claims by DMIS ID'!K90/'IP Disp by DMISID'!K90," ")</f>
        <v>0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71">
        <f>IF($E91="h",'IP Claims by DMIS ID'!F91/'IP Disp by DMISID'!F91," ")</f>
        <v>0.01</v>
      </c>
      <c r="G91" s="71">
        <f>IF($E91="h",'IP Claims by DMIS ID'!G91/'IP Disp by DMISID'!G91," ")</f>
        <v>1.3280865715691098E-2</v>
      </c>
      <c r="H91" s="71">
        <f>IF($E91="h",'IP Claims by DMIS ID'!H91/'IP Disp by DMISID'!H91," ")</f>
        <v>1.4358108108108109E-2</v>
      </c>
      <c r="I91" s="71">
        <f>IF($E91="h",'IP Claims by DMIS ID'!I91/'IP Disp by DMISID'!I91," ")</f>
        <v>0</v>
      </c>
      <c r="J91" s="71">
        <f>IF($E91="h",'IP Claims by DMIS ID'!J91/'IP Disp by DMISID'!J91," ")</f>
        <v>1.6666666666666666E-2</v>
      </c>
      <c r="K91" s="71">
        <f>IF(E91="h",'IP Claims by DMIS ID'!K91/'IP Disp by DMISID'!K91," ")</f>
        <v>1.7278617710583154E-2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71">
        <f>IF($E92="h",'IP Claims by DMIS ID'!F92/'IP Disp by DMISID'!F92," ")</f>
        <v>4.7318611987381704E-3</v>
      </c>
      <c r="G92" s="71">
        <f>IF($E92="h",'IP Claims by DMIS ID'!G92/'IP Disp by DMISID'!G92," ")</f>
        <v>4.8387096774193551E-3</v>
      </c>
      <c r="H92" s="71">
        <f>IF($E92="h",'IP Claims by DMIS ID'!H92/'IP Disp by DMISID'!H92," ")</f>
        <v>1.5772870662460567E-3</v>
      </c>
      <c r="I92" s="71">
        <f>IF($E92="h",'IP Claims by DMIS ID'!I92/'IP Disp by DMISID'!I92," ")</f>
        <v>0</v>
      </c>
      <c r="J92" s="71">
        <f>IF($E92="h",'IP Claims by DMIS ID'!J92/'IP Disp by DMISID'!J92," ")</f>
        <v>7.7279752704791345E-3</v>
      </c>
      <c r="K92" s="71">
        <f>IF(E92="h",'IP Claims by DMIS ID'!K92/'IP Disp by DMISID'!K92," ")</f>
        <v>4.7169811320754715E-3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71">
        <f>IF($E93="h",'IP Claims by DMIS ID'!F93/'IP Disp by DMISID'!F93," ")</f>
        <v>0</v>
      </c>
      <c r="G93" s="71">
        <f>IF($E93="h",'IP Claims by DMIS ID'!G93/'IP Disp by DMISID'!G93," ")</f>
        <v>0</v>
      </c>
      <c r="H93" s="71">
        <f>IF($E93="h",'IP Claims by DMIS ID'!H93/'IP Disp by DMISID'!H93," ")</f>
        <v>5.7142857142857141E-2</v>
      </c>
      <c r="I93" s="71">
        <f>IF($E93="h",'IP Claims by DMIS ID'!I93/'IP Disp by DMISID'!I93," ")</f>
        <v>0</v>
      </c>
      <c r="J93" s="71">
        <f>IF($E93="h",'IP Claims by DMIS ID'!J93/'IP Disp by DMISID'!J93," ")</f>
        <v>2.7027027027027029E-2</v>
      </c>
      <c r="K93" s="71">
        <f>IF(E93="h",'IP Claims by DMIS ID'!K93/'IP Disp by DMISID'!K93," ")</f>
        <v>8.3333333333333329E-2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71">
        <f>IF($E94="h",'IP Claims by DMIS ID'!F94/'IP Disp by DMISID'!F94," ")</f>
        <v>6.7204301075268823E-4</v>
      </c>
      <c r="G94" s="71">
        <f>IF($E94="h",'IP Claims by DMIS ID'!G94/'IP Disp by DMISID'!G94," ")</f>
        <v>1.9762845849802372E-2</v>
      </c>
      <c r="H94" s="71">
        <f>IF($E94="h",'IP Claims by DMIS ID'!H94/'IP Disp by DMISID'!H94," ")</f>
        <v>3.0779305828421741E-2</v>
      </c>
      <c r="I94" s="71">
        <f>IF($E94="h",'IP Claims by DMIS ID'!I94/'IP Disp by DMISID'!I94," ")</f>
        <v>0</v>
      </c>
      <c r="J94" s="71">
        <f>IF($E94="h",'IP Claims by DMIS ID'!J94/'IP Disp by DMISID'!J94," ")</f>
        <v>1.0483401281304601E-2</v>
      </c>
      <c r="K94" s="71">
        <f>IF(E94="h",'IP Claims by DMIS ID'!K94/'IP Disp by DMISID'!K94," ")</f>
        <v>1.2544802867383513E-2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Ft. Sam Houston (Brooke Army Medical Center)</v>
      </c>
      <c r="E95" t="str">
        <f>Details2!E983</f>
        <v>H</v>
      </c>
      <c r="F95" s="71">
        <f>IF($E95="h",'IP Claims by DMIS ID'!F95/'IP Disp by DMISID'!F95," ")</f>
        <v>0</v>
      </c>
      <c r="G95" s="71">
        <f>IF($E95="h",'IP Claims by DMIS ID'!G95/'IP Disp by DMISID'!G95," ")</f>
        <v>2.0882771713336499E-2</v>
      </c>
      <c r="H95" s="71">
        <f>IF($E95="h",'IP Claims by DMIS ID'!H95/'IP Disp by DMISID'!H95," ")</f>
        <v>2.1352313167259787E-2</v>
      </c>
      <c r="I95" s="71">
        <f>IF($E95="h",'IP Claims by DMIS ID'!I95/'IP Disp by DMISID'!I95," ")</f>
        <v>0</v>
      </c>
      <c r="J95" s="71">
        <f>IF($E95="h",'IP Claims by DMIS ID'!J95/'IP Disp by DMISID'!J95," ")</f>
        <v>3.9943938332165384E-2</v>
      </c>
      <c r="K95" s="71">
        <f>IF(E95="h",'IP Claims by DMIS ID'!K95/'IP Disp by DMISID'!K95," ")</f>
        <v>1.6923076923076923E-2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71">
        <f>IF($E96="h",'IP Claims by DMIS ID'!F96/'IP Disp by DMISID'!F96," ")</f>
        <v>1.1744966442953021E-2</v>
      </c>
      <c r="G96" s="71">
        <f>IF($E96="h",'IP Claims by DMIS ID'!G96/'IP Disp by DMISID'!G96," ")</f>
        <v>1.0275824770146024E-2</v>
      </c>
      <c r="H96" s="71">
        <f>IF($E96="h",'IP Claims by DMIS ID'!H96/'IP Disp by DMISID'!H96," ")</f>
        <v>8.2601961796592675E-3</v>
      </c>
      <c r="I96" s="71">
        <f>IF($E96="h",'IP Claims by DMIS ID'!I96/'IP Disp by DMISID'!I96," ")</f>
        <v>0</v>
      </c>
      <c r="J96" s="71">
        <f>IF($E96="h",'IP Claims by DMIS ID'!J96/'IP Disp by DMISID'!J96," ")</f>
        <v>4.1273584905660377E-3</v>
      </c>
      <c r="K96" s="71">
        <f>IF(E96="h",'IP Claims by DMIS ID'!K96/'IP Disp by DMISID'!K96," ")</f>
        <v>2.9205607476635513E-3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71" t="e">
        <f>IF($E97="h",'IP Claims by DMIS ID'!F97/'IP Disp by DMISID'!F97," ")</f>
        <v>#DIV/0!</v>
      </c>
      <c r="G97" s="71" t="e">
        <f>IF($E97="h",'IP Claims by DMIS ID'!G97/'IP Disp by DMISID'!G97," ")</f>
        <v>#DIV/0!</v>
      </c>
      <c r="H97" s="71" t="e">
        <f>IF($E97="h",'IP Claims by DMIS ID'!H97/'IP Disp by DMISID'!H97," ")</f>
        <v>#VALUE!</v>
      </c>
      <c r="I97" s="71" t="e">
        <f>IF($E97="h",'IP Claims by DMIS ID'!I97/'IP Disp by DMISID'!I97," ")</f>
        <v>#VALUE!</v>
      </c>
      <c r="J97" s="71" t="e">
        <f>IF($E97="h",'IP Claims by DMIS ID'!J97/'IP Disp by DMISID'!J97," ")</f>
        <v>#VALUE!</v>
      </c>
      <c r="K97" s="71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71" t="str">
        <f>IF($E98="h",'IP Claims by DMIS ID'!F98/'IP Disp by DMISID'!F98," ")</f>
        <v xml:space="preserve"> </v>
      </c>
      <c r="G98" s="71" t="str">
        <f>IF($E98="h",'IP Claims by DMIS ID'!G98/'IP Disp by DMISID'!G98," ")</f>
        <v xml:space="preserve"> </v>
      </c>
      <c r="H98" s="71" t="str">
        <f>IF($E98="h",'IP Claims by DMIS ID'!H98/'IP Disp by DMISID'!H98," ")</f>
        <v xml:space="preserve"> </v>
      </c>
      <c r="I98" s="71" t="str">
        <f>IF($E98="h",'IP Claims by DMIS ID'!I98/'IP Disp by DMISID'!I98," ")</f>
        <v xml:space="preserve"> </v>
      </c>
      <c r="J98" s="71" t="str">
        <f>IF($E98="h",'IP Claims by DMIS ID'!J98/'IP Disp by DMISID'!J98," ")</f>
        <v xml:space="preserve"> </v>
      </c>
      <c r="K98" s="71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71">
        <f>IF($E99="h",'IP Claims by DMIS ID'!F99/'IP Disp by DMISID'!F99," ")</f>
        <v>1.9390581717451522E-2</v>
      </c>
      <c r="G99" s="71">
        <f>IF($E99="h",'IP Claims by DMIS ID'!G99/'IP Disp by DMISID'!G99," ")</f>
        <v>2.0933977455716585E-2</v>
      </c>
      <c r="H99" s="71">
        <f>IF($E99="h",'IP Claims by DMIS ID'!H99/'IP Disp by DMISID'!H99," ")</f>
        <v>0</v>
      </c>
      <c r="I99" s="71">
        <f>IF($E99="h",'IP Claims by DMIS ID'!I99/'IP Disp by DMISID'!I99," ")</f>
        <v>0</v>
      </c>
      <c r="J99" s="71">
        <f>IF($E99="h",'IP Claims by DMIS ID'!J99/'IP Disp by DMISID'!J99," ")</f>
        <v>1.3253012048192771E-2</v>
      </c>
      <c r="K99" s="71">
        <f>IF(E99="h",'IP Claims by DMIS ID'!K99/'IP Disp by DMISID'!K99," ")</f>
        <v>0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71">
        <f>IF($E100="h",'IP Claims by DMIS ID'!F100/'IP Disp by DMISID'!F100," ")</f>
        <v>3.3384497313891023E-2</v>
      </c>
      <c r="G100" s="71">
        <f>IF($E100="h",'IP Claims by DMIS ID'!G100/'IP Disp by DMISID'!G100," ")</f>
        <v>3.2743695897628905E-2</v>
      </c>
      <c r="H100" s="71">
        <f>IF($E100="h",'IP Claims by DMIS ID'!H100/'IP Disp by DMISID'!H100," ")</f>
        <v>2.3757424195060956E-2</v>
      </c>
      <c r="I100" s="71">
        <f>IF($E100="h",'IP Claims by DMIS ID'!I100/'IP Disp by DMISID'!I100," ")</f>
        <v>0</v>
      </c>
      <c r="J100" s="71">
        <f>IF($E100="h",'IP Claims by DMIS ID'!J100/'IP Disp by DMISID'!J100," ")</f>
        <v>2.2160664819944598E-2</v>
      </c>
      <c r="K100" s="71">
        <f>IF(E100="h",'IP Claims by DMIS ID'!K100/'IP Disp by DMISID'!K100," ")</f>
        <v>2.1850170261066969E-2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71">
        <f>IF($E101="h",'IP Claims by DMIS ID'!F101/'IP Disp by DMISID'!F101," ")</f>
        <v>4.3668122270742356E-3</v>
      </c>
      <c r="G101" s="71">
        <f>IF($E101="h",'IP Claims by DMIS ID'!G101/'IP Disp by DMISID'!G101," ")</f>
        <v>0</v>
      </c>
      <c r="H101" s="71">
        <f>IF($E101="h",'IP Claims by DMIS ID'!H101/'IP Disp by DMISID'!H101," ")</f>
        <v>0</v>
      </c>
      <c r="I101" s="71">
        <f>IF($E101="h",'IP Claims by DMIS ID'!I101/'IP Disp by DMISID'!I101," ")</f>
        <v>0</v>
      </c>
      <c r="J101" s="71">
        <f>IF($E101="h",'IP Claims by DMIS ID'!J101/'IP Disp by DMISID'!J101," ")</f>
        <v>0</v>
      </c>
      <c r="K101" s="71">
        <f>IF(E101="h",'IP Claims by DMIS ID'!K101/'IP Disp by DMISID'!K101," ")</f>
        <v>0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71" t="str">
        <f>IF($E102="h",'IP Claims by DMIS ID'!F102/'IP Disp by DMISID'!F102," ")</f>
        <v xml:space="preserve"> </v>
      </c>
      <c r="G102" s="71" t="str">
        <f>IF($E102="h",'IP Claims by DMIS ID'!G102/'IP Disp by DMISID'!G102," ")</f>
        <v xml:space="preserve"> </v>
      </c>
      <c r="H102" s="71" t="str">
        <f>IF($E102="h",'IP Claims by DMIS ID'!H102/'IP Disp by DMISID'!H102," ")</f>
        <v xml:space="preserve"> </v>
      </c>
      <c r="I102" s="71" t="str">
        <f>IF($E102="h",'IP Claims by DMIS ID'!I102/'IP Disp by DMISID'!I102," ")</f>
        <v xml:space="preserve"> </v>
      </c>
      <c r="J102" s="71" t="str">
        <f>IF($E102="h",'IP Claims by DMIS ID'!J102/'IP Disp by DMISID'!J102," ")</f>
        <v xml:space="preserve"> </v>
      </c>
      <c r="K102" s="71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71" t="str">
        <f>IF($E103="h",'IP Claims by DMIS ID'!F103/'IP Disp by DMISID'!F103," ")</f>
        <v xml:space="preserve"> </v>
      </c>
      <c r="G103" s="71" t="str">
        <f>IF($E103="h",'IP Claims by DMIS ID'!G103/'IP Disp by DMISID'!G103," ")</f>
        <v xml:space="preserve"> </v>
      </c>
      <c r="H103" s="71" t="str">
        <f>IF($E103="h",'IP Claims by DMIS ID'!H103/'IP Disp by DMISID'!H103," ")</f>
        <v xml:space="preserve"> </v>
      </c>
      <c r="I103" s="71" t="str">
        <f>IF($E103="h",'IP Claims by DMIS ID'!I103/'IP Disp by DMISID'!I103," ")</f>
        <v xml:space="preserve"> </v>
      </c>
      <c r="J103" s="71" t="str">
        <f>IF($E103="h",'IP Claims by DMIS ID'!J103/'IP Disp by DMISID'!J103," ")</f>
        <v xml:space="preserve"> </v>
      </c>
      <c r="K103" s="71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71" t="str">
        <f>IF($E104="h",'IP Claims by DMIS ID'!F104/'IP Disp by DMISID'!F104," ")</f>
        <v xml:space="preserve"> </v>
      </c>
      <c r="G104" s="71" t="str">
        <f>IF($E104="h",'IP Claims by DMIS ID'!G104/'IP Disp by DMISID'!G104," ")</f>
        <v xml:space="preserve"> </v>
      </c>
      <c r="H104" s="71" t="str">
        <f>IF($E104="h",'IP Claims by DMIS ID'!H104/'IP Disp by DMISID'!H104," ")</f>
        <v xml:space="preserve"> </v>
      </c>
      <c r="I104" s="71" t="str">
        <f>IF($E104="h",'IP Claims by DMIS ID'!I104/'IP Disp by DMISID'!I104," ")</f>
        <v xml:space="preserve"> </v>
      </c>
      <c r="J104" s="71" t="str">
        <f>IF($E104="h",'IP Claims by DMIS ID'!J104/'IP Disp by DMISID'!J104," ")</f>
        <v xml:space="preserve"> </v>
      </c>
      <c r="K104" s="71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71" t="str">
        <f>IF($E105="h",'IP Claims by DMIS ID'!F105/'IP Disp by DMISID'!F105," ")</f>
        <v xml:space="preserve"> </v>
      </c>
      <c r="G105" s="71" t="str">
        <f>IF($E105="h",'IP Claims by DMIS ID'!G105/'IP Disp by DMISID'!G105," ")</f>
        <v xml:space="preserve"> </v>
      </c>
      <c r="H105" s="71" t="str">
        <f>IF($E105="h",'IP Claims by DMIS ID'!H105/'IP Disp by DMISID'!H105," ")</f>
        <v xml:space="preserve"> </v>
      </c>
      <c r="I105" s="71" t="str">
        <f>IF($E105="h",'IP Claims by DMIS ID'!I105/'IP Disp by DMISID'!I105," ")</f>
        <v xml:space="preserve"> </v>
      </c>
      <c r="J105" s="71" t="str">
        <f>IF($E105="h",'IP Claims by DMIS ID'!J105/'IP Disp by DMISID'!J105," ")</f>
        <v xml:space="preserve"> </v>
      </c>
      <c r="K105" s="71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71" t="str">
        <f>IF($E106="h",'IP Claims by DMIS ID'!F106/'IP Disp by DMISID'!F106," ")</f>
        <v xml:space="preserve"> </v>
      </c>
      <c r="G106" s="71" t="str">
        <f>IF($E106="h",'IP Claims by DMIS ID'!G106/'IP Disp by DMISID'!G106," ")</f>
        <v xml:space="preserve"> </v>
      </c>
      <c r="H106" s="71" t="str">
        <f>IF($E106="h",'IP Claims by DMIS ID'!H106/'IP Disp by DMISID'!H106," ")</f>
        <v xml:space="preserve"> </v>
      </c>
      <c r="I106" s="71" t="str">
        <f>IF($E106="h",'IP Claims by DMIS ID'!I106/'IP Disp by DMISID'!I106," ")</f>
        <v xml:space="preserve"> </v>
      </c>
      <c r="J106" s="71" t="str">
        <f>IF($E106="h",'IP Claims by DMIS ID'!J106/'IP Disp by DMISID'!J106," ")</f>
        <v xml:space="preserve"> </v>
      </c>
      <c r="K106" s="71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71" t="str">
        <f>IF($E107="h",'IP Claims by DMIS ID'!F107/'IP Disp by DMISID'!F107," ")</f>
        <v xml:space="preserve"> </v>
      </c>
      <c r="G107" s="71" t="str">
        <f>IF($E107="h",'IP Claims by DMIS ID'!G107/'IP Disp by DMISID'!G107," ")</f>
        <v xml:space="preserve"> </v>
      </c>
      <c r="H107" s="71" t="str">
        <f>IF($E107="h",'IP Claims by DMIS ID'!H107/'IP Disp by DMISID'!H107," ")</f>
        <v xml:space="preserve"> </v>
      </c>
      <c r="I107" s="71" t="str">
        <f>IF($E107="h",'IP Claims by DMIS ID'!I107/'IP Disp by DMISID'!I107," ")</f>
        <v xml:space="preserve"> </v>
      </c>
      <c r="J107" s="71" t="str">
        <f>IF($E107="h",'IP Claims by DMIS ID'!J107/'IP Disp by DMISID'!J107," ")</f>
        <v xml:space="preserve"> </v>
      </c>
      <c r="K107" s="71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71" t="str">
        <f>IF($E108="h",'IP Claims by DMIS ID'!F108/'IP Disp by DMISID'!F108," ")</f>
        <v xml:space="preserve"> </v>
      </c>
      <c r="G108" s="71" t="str">
        <f>IF($E108="h",'IP Claims by DMIS ID'!G108/'IP Disp by DMISID'!G108," ")</f>
        <v xml:space="preserve"> </v>
      </c>
      <c r="H108" s="71" t="str">
        <f>IF($E108="h",'IP Claims by DMIS ID'!H108/'IP Disp by DMISID'!H108," ")</f>
        <v xml:space="preserve"> </v>
      </c>
      <c r="I108" s="71" t="str">
        <f>IF($E108="h",'IP Claims by DMIS ID'!I108/'IP Disp by DMISID'!I108," ")</f>
        <v xml:space="preserve"> </v>
      </c>
      <c r="J108" s="71" t="str">
        <f>IF($E108="h",'IP Claims by DMIS ID'!J108/'IP Disp by DMISID'!J108," ")</f>
        <v xml:space="preserve"> </v>
      </c>
      <c r="K108" s="71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71" t="str">
        <f>IF($E109="h",'IP Claims by DMIS ID'!F109/'IP Disp by DMISID'!F109," ")</f>
        <v xml:space="preserve"> </v>
      </c>
      <c r="G109" s="71" t="str">
        <f>IF($E109="h",'IP Claims by DMIS ID'!G109/'IP Disp by DMISID'!G109," ")</f>
        <v xml:space="preserve"> </v>
      </c>
      <c r="H109" s="71" t="str">
        <f>IF($E109="h",'IP Claims by DMIS ID'!H109/'IP Disp by DMISID'!H109," ")</f>
        <v xml:space="preserve"> </v>
      </c>
      <c r="I109" s="71" t="str">
        <f>IF($E109="h",'IP Claims by DMIS ID'!I109/'IP Disp by DMISID'!I109," ")</f>
        <v xml:space="preserve"> </v>
      </c>
      <c r="J109" s="71" t="str">
        <f>IF($E109="h",'IP Claims by DMIS ID'!J109/'IP Disp by DMISID'!J109," ")</f>
        <v xml:space="preserve"> </v>
      </c>
      <c r="K109" s="71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71" t="str">
        <f>IF($E110="h",'IP Claims by DMIS ID'!F110/'IP Disp by DMISID'!F110," ")</f>
        <v xml:space="preserve"> </v>
      </c>
      <c r="G110" s="71" t="str">
        <f>IF($E110="h",'IP Claims by DMIS ID'!G110/'IP Disp by DMISID'!G110," ")</f>
        <v xml:space="preserve"> </v>
      </c>
      <c r="H110" s="71" t="str">
        <f>IF($E110="h",'IP Claims by DMIS ID'!H110/'IP Disp by DMISID'!H110," ")</f>
        <v xml:space="preserve"> </v>
      </c>
      <c r="I110" s="71" t="str">
        <f>IF($E110="h",'IP Claims by DMIS ID'!I110/'IP Disp by DMISID'!I110," ")</f>
        <v xml:space="preserve"> </v>
      </c>
      <c r="J110" s="71" t="str">
        <f>IF($E110="h",'IP Claims by DMIS ID'!J110/'IP Disp by DMISID'!J110," ")</f>
        <v xml:space="preserve"> </v>
      </c>
      <c r="K110" s="71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71" t="str">
        <f>IF($E111="h",'IP Claims by DMIS ID'!F111/'IP Disp by DMISID'!F111," ")</f>
        <v xml:space="preserve"> </v>
      </c>
      <c r="G111" s="71" t="str">
        <f>IF($E111="h",'IP Claims by DMIS ID'!G111/'IP Disp by DMISID'!G111," ")</f>
        <v xml:space="preserve"> </v>
      </c>
      <c r="H111" s="71" t="str">
        <f>IF($E111="h",'IP Claims by DMIS ID'!H111/'IP Disp by DMISID'!H111," ")</f>
        <v xml:space="preserve"> </v>
      </c>
      <c r="I111" s="71" t="str">
        <f>IF($E111="h",'IP Claims by DMIS ID'!I111/'IP Disp by DMISID'!I111," ")</f>
        <v xml:space="preserve"> </v>
      </c>
      <c r="J111" s="71" t="str">
        <f>IF($E111="h",'IP Claims by DMIS ID'!J111/'IP Disp by DMISID'!J111," ")</f>
        <v xml:space="preserve"> </v>
      </c>
      <c r="K111" s="71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71" t="str">
        <f>IF($E112="h",'IP Claims by DMIS ID'!F112/'IP Disp by DMISID'!F112," ")</f>
        <v xml:space="preserve"> </v>
      </c>
      <c r="G112" s="71" t="str">
        <f>IF($E112="h",'IP Claims by DMIS ID'!G112/'IP Disp by DMISID'!G112," ")</f>
        <v xml:space="preserve"> </v>
      </c>
      <c r="H112" s="71" t="str">
        <f>IF($E112="h",'IP Claims by DMIS ID'!H112/'IP Disp by DMISID'!H112," ")</f>
        <v xml:space="preserve"> </v>
      </c>
      <c r="I112" s="71" t="str">
        <f>IF($E112="h",'IP Claims by DMIS ID'!I112/'IP Disp by DMISID'!I112," ")</f>
        <v xml:space="preserve"> </v>
      </c>
      <c r="J112" s="71" t="str">
        <f>IF($E112="h",'IP Claims by DMIS ID'!J112/'IP Disp by DMISID'!J112," ")</f>
        <v xml:space="preserve"> </v>
      </c>
      <c r="K112" s="71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71" t="str">
        <f>IF($E113="h",'IP Claims by DMIS ID'!F113/'IP Disp by DMISID'!F113," ")</f>
        <v xml:space="preserve"> </v>
      </c>
      <c r="G113" s="71" t="str">
        <f>IF($E113="h",'IP Claims by DMIS ID'!G113/'IP Disp by DMISID'!G113," ")</f>
        <v xml:space="preserve"> </v>
      </c>
      <c r="H113" s="71" t="str">
        <f>IF($E113="h",'IP Claims by DMIS ID'!H113/'IP Disp by DMISID'!H113," ")</f>
        <v xml:space="preserve"> </v>
      </c>
      <c r="I113" s="71" t="str">
        <f>IF($E113="h",'IP Claims by DMIS ID'!I113/'IP Disp by DMISID'!I113," ")</f>
        <v xml:space="preserve"> </v>
      </c>
      <c r="J113" s="71" t="str">
        <f>IF($E113="h",'IP Claims by DMIS ID'!J113/'IP Disp by DMISID'!J113," ")</f>
        <v xml:space="preserve"> </v>
      </c>
      <c r="K113" s="71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71" t="str">
        <f>IF($E114="h",'IP Claims by DMIS ID'!F114/'IP Disp by DMISID'!F114," ")</f>
        <v xml:space="preserve"> </v>
      </c>
      <c r="G114" s="71" t="str">
        <f>IF($E114="h",'IP Claims by DMIS ID'!G114/'IP Disp by DMISID'!G114," ")</f>
        <v xml:space="preserve"> </v>
      </c>
      <c r="H114" s="71" t="str">
        <f>IF($E114="h",'IP Claims by DMIS ID'!H114/'IP Disp by DMISID'!H114," ")</f>
        <v xml:space="preserve"> </v>
      </c>
      <c r="I114" s="71" t="str">
        <f>IF($E114="h",'IP Claims by DMIS ID'!I114/'IP Disp by DMISID'!I114," ")</f>
        <v xml:space="preserve"> </v>
      </c>
      <c r="J114" s="71" t="str">
        <f>IF($E114="h",'IP Claims by DMIS ID'!J114/'IP Disp by DMISID'!J114," ")</f>
        <v xml:space="preserve"> </v>
      </c>
      <c r="K114" s="71" t="str">
        <f>IF(E114="h",'IP Claims by DMIS ID'!K114/'IP Disp by DMISID'!K114," ")</f>
        <v xml:space="preserve"> 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71">
        <f>IF($E115="h",'IP Claims by DMIS ID'!F115/'IP Disp by DMISID'!F115," ")</f>
        <v>1.8592297476759629E-2</v>
      </c>
      <c r="G115" s="71">
        <f>IF($E115="h",'IP Claims by DMIS ID'!G115/'IP Disp by DMISID'!G115," ")</f>
        <v>2.7190332326283987E-2</v>
      </c>
      <c r="H115" s="71">
        <f>IF($E115="h",'IP Claims by DMIS ID'!H115/'IP Disp by DMISID'!H115," ")</f>
        <v>2.3923444976076555E-2</v>
      </c>
      <c r="I115" s="71">
        <f>IF($E115="h",'IP Claims by DMIS ID'!I115/'IP Disp by DMISID'!I115," ")</f>
        <v>7.5187969924812026E-3</v>
      </c>
      <c r="J115" s="71">
        <f>IF($E115="h",'IP Claims by DMIS ID'!J115/'IP Disp by DMISID'!J115," ")</f>
        <v>1.4403292181069959E-2</v>
      </c>
      <c r="K115" s="71">
        <f>IF(E115="h",'IP Claims by DMIS ID'!K115/'IP Disp by DMISID'!K115," ")</f>
        <v>1.5544041450777202E-2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71" t="str">
        <f>IF($E116="h",'IP Claims by DMIS ID'!F116/'IP Disp by DMISID'!F116," ")</f>
        <v xml:space="preserve"> </v>
      </c>
      <c r="G116" s="71" t="str">
        <f>IF($E116="h",'IP Claims by DMIS ID'!G116/'IP Disp by DMISID'!G116," ")</f>
        <v xml:space="preserve"> </v>
      </c>
      <c r="H116" s="71" t="str">
        <f>IF($E116="h",'IP Claims by DMIS ID'!H116/'IP Disp by DMISID'!H116," ")</f>
        <v xml:space="preserve"> </v>
      </c>
      <c r="I116" s="71" t="str">
        <f>IF($E116="h",'IP Claims by DMIS ID'!I116/'IP Disp by DMISID'!I116," ")</f>
        <v xml:space="preserve"> </v>
      </c>
      <c r="J116" s="71" t="str">
        <f>IF($E116="h",'IP Claims by DMIS ID'!J116/'IP Disp by DMISID'!J116," ")</f>
        <v xml:space="preserve"> </v>
      </c>
      <c r="K116" s="71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71" t="str">
        <f>IF($E117="h",'IP Claims by DMIS ID'!F117/'IP Disp by DMISID'!F117," ")</f>
        <v xml:space="preserve"> </v>
      </c>
      <c r="G117" s="71" t="str">
        <f>IF($E117="h",'IP Claims by DMIS ID'!G117/'IP Disp by DMISID'!G117," ")</f>
        <v xml:space="preserve"> </v>
      </c>
      <c r="H117" s="71" t="str">
        <f>IF($E117="h",'IP Claims by DMIS ID'!H117/'IP Disp by DMISID'!H117," ")</f>
        <v xml:space="preserve"> </v>
      </c>
      <c r="I117" s="71" t="str">
        <f>IF($E117="h",'IP Claims by DMIS ID'!I117/'IP Disp by DMISID'!I117," ")</f>
        <v xml:space="preserve"> </v>
      </c>
      <c r="J117" s="71" t="str">
        <f>IF($E117="h",'IP Claims by DMIS ID'!J117/'IP Disp by DMISID'!J117," ")</f>
        <v xml:space="preserve"> </v>
      </c>
      <c r="K117" s="71" t="str">
        <f>IF(E117="h",'IP Claims by DMIS ID'!K117/'IP Disp by DMISID'!K117," ")</f>
        <v xml:space="preserve"> 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71">
        <f>IF($E118="h",'IP Claims by DMIS ID'!F118/'IP Disp by DMISID'!F118," ")</f>
        <v>3.5211267605633804E-3</v>
      </c>
      <c r="G118" s="71">
        <f>IF($E118="h",'IP Claims by DMIS ID'!G118/'IP Disp by DMISID'!G118," ")</f>
        <v>1.5686274509803921E-2</v>
      </c>
      <c r="H118" s="71">
        <f>IF($E118="h",'IP Claims by DMIS ID'!H118/'IP Disp by DMISID'!H118," ")</f>
        <v>0</v>
      </c>
      <c r="I118" s="71">
        <f>IF($E118="h",'IP Claims by DMIS ID'!I118/'IP Disp by DMISID'!I118," ")</f>
        <v>3.937007874015748E-3</v>
      </c>
      <c r="J118" s="71">
        <f>IF($E118="h",'IP Claims by DMIS ID'!J118/'IP Disp by DMISID'!J118," ")</f>
        <v>1.078167115902965E-2</v>
      </c>
      <c r="K118" s="71">
        <f>IF(E118="h",'IP Claims by DMIS ID'!K118/'IP Disp by DMISID'!K118," ")</f>
        <v>2.1645021645021644E-2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71">
        <f>IF($E119="h",'IP Claims by DMIS ID'!F119/'IP Disp by DMISID'!F119," ")</f>
        <v>6.1412487205731829E-3</v>
      </c>
      <c r="G119" s="71">
        <f>IF($E119="h",'IP Claims by DMIS ID'!G119/'IP Disp by DMISID'!G119," ")</f>
        <v>1.0857763300760044E-3</v>
      </c>
      <c r="H119" s="71">
        <f>IF($E119="h",'IP Claims by DMIS ID'!H119/'IP Disp by DMISID'!H119," ")</f>
        <v>0</v>
      </c>
      <c r="I119" s="71">
        <f>IF($E119="h",'IP Claims by DMIS ID'!I119/'IP Disp by DMISID'!I119," ")</f>
        <v>1.0152284263959391E-3</v>
      </c>
      <c r="J119" s="71">
        <f>IF($E119="h",'IP Claims by DMIS ID'!J119/'IP Disp by DMISID'!J119," ")</f>
        <v>0</v>
      </c>
      <c r="K119" s="71">
        <f>IF(E119="h",'IP Claims by DMIS ID'!K119/'IP Disp by DMISID'!K119," ")</f>
        <v>6.0975609756097563E-3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71">
        <f>IF($E120="h",'IP Claims by DMIS ID'!F120/'IP Disp by DMISID'!F120," ")</f>
        <v>1.4851485148514851E-2</v>
      </c>
      <c r="G120" s="71">
        <f>IF($E120="h",'IP Claims by DMIS ID'!G120/'IP Disp by DMISID'!G120," ")</f>
        <v>1.4150943396226415E-2</v>
      </c>
      <c r="H120" s="71">
        <f>IF($E120="h",'IP Claims by DMIS ID'!H120/'IP Disp by DMISID'!H120," ")</f>
        <v>0</v>
      </c>
      <c r="I120" s="71">
        <f>IF($E120="h",'IP Claims by DMIS ID'!I120/'IP Disp by DMISID'!I120," ")</f>
        <v>0</v>
      </c>
      <c r="J120" s="71">
        <f>IF($E120="h",'IP Claims by DMIS ID'!J120/'IP Disp by DMISID'!J120," ")</f>
        <v>0</v>
      </c>
      <c r="K120" s="71">
        <f>IF(E120="h",'IP Claims by DMIS ID'!K120/'IP Disp by DMISID'!K120," ")</f>
        <v>0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71">
        <f>IF($E121="h",'IP Claims by DMIS ID'!F121/'IP Disp by DMISID'!F121," ")</f>
        <v>8.5106382978723406E-3</v>
      </c>
      <c r="G121" s="71">
        <f>IF($E121="h",'IP Claims by DMIS ID'!G121/'IP Disp by DMISID'!G121," ")</f>
        <v>1.007690267833466E-2</v>
      </c>
      <c r="H121" s="71">
        <f>IF($E121="h",'IP Claims by DMIS ID'!H121/'IP Disp by DMISID'!H121," ")</f>
        <v>9.2561983471074385E-3</v>
      </c>
      <c r="I121" s="71">
        <f>IF($E121="h",'IP Claims by DMIS ID'!I121/'IP Disp by DMISID'!I121," ")</f>
        <v>8.3916083916083916E-4</v>
      </c>
      <c r="J121" s="71">
        <f>IF($E121="h",'IP Claims by DMIS ID'!J121/'IP Disp by DMISID'!J121," ")</f>
        <v>1.2055109070034443E-2</v>
      </c>
      <c r="K121" s="71">
        <f>IF(E121="h",'IP Claims by DMIS ID'!K121/'IP Disp by DMISID'!K121," ")</f>
        <v>8.92325996430696E-3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71">
        <f>IF($E122="h",'IP Claims by DMIS ID'!F122/'IP Disp by DMISID'!F122," ")</f>
        <v>4.4444444444444444E-3</v>
      </c>
      <c r="G122" s="71">
        <f>IF($E122="h",'IP Claims by DMIS ID'!G122/'IP Disp by DMISID'!G122," ")</f>
        <v>0</v>
      </c>
      <c r="H122" s="71">
        <f>IF($E122="h",'IP Claims by DMIS ID'!H122/'IP Disp by DMISID'!H122," ")</f>
        <v>1.0676156583629894E-2</v>
      </c>
      <c r="I122" s="71">
        <f>IF($E122="h",'IP Claims by DMIS ID'!I122/'IP Disp by DMISID'!I122," ")</f>
        <v>8.7463556851311956E-3</v>
      </c>
      <c r="J122" s="71">
        <f>IF($E122="h",'IP Claims by DMIS ID'!J122/'IP Disp by DMISID'!J122," ")</f>
        <v>0</v>
      </c>
      <c r="K122" s="71">
        <f>IF(E122="h",'IP Claims by DMIS ID'!K122/'IP Disp by DMISID'!K122," ")</f>
        <v>3.4246575342465752E-3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71" t="str">
        <f>IF($E123="h",'IP Claims by DMIS ID'!F123/'IP Disp by DMISID'!F123," ")</f>
        <v xml:space="preserve"> </v>
      </c>
      <c r="G123" s="71" t="str">
        <f>IF($E123="h",'IP Claims by DMIS ID'!G123/'IP Disp by DMISID'!G123," ")</f>
        <v xml:space="preserve"> </v>
      </c>
      <c r="H123" s="71" t="str">
        <f>IF($E123="h",'IP Claims by DMIS ID'!H123/'IP Disp by DMISID'!H123," ")</f>
        <v xml:space="preserve"> </v>
      </c>
      <c r="I123" s="71" t="str">
        <f>IF($E123="h",'IP Claims by DMIS ID'!I123/'IP Disp by DMISID'!I123," ")</f>
        <v xml:space="preserve"> </v>
      </c>
      <c r="J123" s="71" t="str">
        <f>IF($E123="h",'IP Claims by DMIS ID'!J123/'IP Disp by DMISID'!J123," ")</f>
        <v xml:space="preserve"> </v>
      </c>
      <c r="K123" s="71" t="str">
        <f>IF(E123="h",'IP Claims by DMIS ID'!K123/'IP Disp by DMISID'!K123," ")</f>
        <v xml:space="preserve"> 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71">
        <f>IF($E124="h",'IP Claims by DMIS ID'!F124/'IP Disp by DMISID'!F124," ")</f>
        <v>1.9817073170731708E-2</v>
      </c>
      <c r="G124" s="71">
        <f>IF($E124="h",'IP Claims by DMIS ID'!G124/'IP Disp by DMISID'!G124," ")</f>
        <v>1.0600706713780919E-2</v>
      </c>
      <c r="H124" s="71">
        <f>IF($E124="h",'IP Claims by DMIS ID'!H124/'IP Disp by DMISID'!H124," ")</f>
        <v>0</v>
      </c>
      <c r="I124" s="71">
        <f>IF($E124="h",'IP Claims by DMIS ID'!I124/'IP Disp by DMISID'!I124," ")</f>
        <v>1.6635859519408502E-2</v>
      </c>
      <c r="J124" s="71">
        <f>IF($E124="h",'IP Claims by DMIS ID'!J124/'IP Disp by DMISID'!J124," ")</f>
        <v>0</v>
      </c>
      <c r="K124" s="71">
        <f>IF(E124="h",'IP Claims by DMIS ID'!K124/'IP Disp by DMISID'!K124," ")</f>
        <v>2.0912547528517109E-2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71">
        <f>IF($E125="h",'IP Claims by DMIS ID'!F125/'IP Disp by DMISID'!F125," ")</f>
        <v>1.3197969543147208E-2</v>
      </c>
      <c r="G125" s="71">
        <f>IF($E125="h",'IP Claims by DMIS ID'!G125/'IP Disp by DMISID'!G125," ")</f>
        <v>1.9252548131370329E-2</v>
      </c>
      <c r="H125" s="71">
        <f>IF($E125="h",'IP Claims by DMIS ID'!H125/'IP Disp by DMISID'!H125," ")</f>
        <v>2.0556227327690448E-2</v>
      </c>
      <c r="I125" s="71">
        <f>IF($E125="h",'IP Claims by DMIS ID'!I125/'IP Disp by DMISID'!I125," ")</f>
        <v>1.8801410105757931E-2</v>
      </c>
      <c r="J125" s="71">
        <f>IF($E125="h",'IP Claims by DMIS ID'!J125/'IP Disp by DMISID'!J125," ")</f>
        <v>1.8648018648018648E-2</v>
      </c>
      <c r="K125" s="71">
        <f>IF(E125="h",'IP Claims by DMIS ID'!K125/'IP Disp by DMISID'!K125," ")</f>
        <v>4.7846889952153108E-3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71" t="str">
        <f>IF($E126="h",'IP Claims by DMIS ID'!F126/'IP Disp by DMISID'!F126," ")</f>
        <v xml:space="preserve"> </v>
      </c>
      <c r="G126" s="71" t="str">
        <f>IF($E126="h",'IP Claims by DMIS ID'!G126/'IP Disp by DMISID'!G126," ")</f>
        <v xml:space="preserve"> </v>
      </c>
      <c r="H126" s="71" t="str">
        <f>IF($E126="h",'IP Claims by DMIS ID'!H126/'IP Disp by DMISID'!H126," ")</f>
        <v xml:space="preserve"> </v>
      </c>
      <c r="I126" s="71" t="str">
        <f>IF($E126="h",'IP Claims by DMIS ID'!I126/'IP Disp by DMISID'!I126," ")</f>
        <v xml:space="preserve"> </v>
      </c>
      <c r="J126" s="71" t="str">
        <f>IF($E126="h",'IP Claims by DMIS ID'!J126/'IP Disp by DMISID'!J126," ")</f>
        <v xml:space="preserve"> </v>
      </c>
      <c r="K126" s="71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71">
        <f>IF($E127="h",'IP Claims by DMIS ID'!F127/'IP Disp by DMISID'!F127," ")</f>
        <v>4.0983606557377046E-2</v>
      </c>
      <c r="G127" s="71">
        <f>IF($E127="h",'IP Claims by DMIS ID'!G127/'IP Disp by DMISID'!G127," ")</f>
        <v>4.7516198704103674E-2</v>
      </c>
      <c r="H127" s="71">
        <f>IF($E127="h",'IP Claims by DMIS ID'!H127/'IP Disp by DMISID'!H127," ")</f>
        <v>1.943364797334814E-2</v>
      </c>
      <c r="I127" s="71">
        <f>IF($E127="h",'IP Claims by DMIS ID'!I127/'IP Disp by DMISID'!I127," ")</f>
        <v>0</v>
      </c>
      <c r="J127" s="71">
        <f>IF($E127="h",'IP Claims by DMIS ID'!J127/'IP Disp by DMISID'!J127," ")</f>
        <v>3.8413098236775821E-2</v>
      </c>
      <c r="K127" s="71">
        <f>IF(E127="h",'IP Claims by DMIS ID'!K127/'IP Disp by DMISID'!K127," ")</f>
        <v>1.7343173431734318E-2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71" t="str">
        <f>IF($E128="h",'IP Claims by DMIS ID'!F128/'IP Disp by DMISID'!F128," ")</f>
        <v xml:space="preserve"> </v>
      </c>
      <c r="G128" s="71" t="str">
        <f>IF($E128="h",'IP Claims by DMIS ID'!G128/'IP Disp by DMISID'!G128," ")</f>
        <v xml:space="preserve"> </v>
      </c>
      <c r="H128" s="71" t="str">
        <f>IF($E128="h",'IP Claims by DMIS ID'!H128/'IP Disp by DMISID'!H128," ")</f>
        <v xml:space="preserve"> </v>
      </c>
      <c r="I128" s="71" t="str">
        <f>IF($E128="h",'IP Claims by DMIS ID'!I128/'IP Disp by DMISID'!I128," ")</f>
        <v xml:space="preserve"> </v>
      </c>
      <c r="J128" s="71" t="str">
        <f>IF($E128="h",'IP Claims by DMIS ID'!J128/'IP Disp by DMISID'!J128," ")</f>
        <v xml:space="preserve"> </v>
      </c>
      <c r="K128" s="71" t="str">
        <f>IF(E128="h",'IP Claims by DMIS ID'!K128/'IP Disp by DMISID'!K128," ")</f>
        <v xml:space="preserve"> 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71">
        <f>IF($E129="h",'IP Claims by DMIS ID'!F129/'IP Disp by DMISID'!F129," ")</f>
        <v>1.2558869701726845E-2</v>
      </c>
      <c r="G129" s="71">
        <f>IF($E129="h",'IP Claims by DMIS ID'!G129/'IP Disp by DMISID'!G129," ")</f>
        <v>1.222707423580786E-2</v>
      </c>
      <c r="H129" s="71">
        <f>IF($E129="h",'IP Claims by DMIS ID'!H129/'IP Disp by DMISID'!H129," ")</f>
        <v>4.7581284694686752E-3</v>
      </c>
      <c r="I129" s="71">
        <f>IF($E129="h",'IP Claims by DMIS ID'!I129/'IP Disp by DMISID'!I129," ")</f>
        <v>1.0622154779969651E-2</v>
      </c>
      <c r="J129" s="71">
        <f>IF($E129="h",'IP Claims by DMIS ID'!J129/'IP Disp by DMISID'!J129," ")</f>
        <v>7.9307858687815425E-3</v>
      </c>
      <c r="K129" s="71">
        <f>IF(E129="h",'IP Claims by DMIS ID'!K129/'IP Disp by DMISID'!K129," ")</f>
        <v>2.8248587570621469E-3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71">
        <f>IF($E130="h",'IP Claims by DMIS ID'!F130/'IP Disp by DMISID'!F130," ")</f>
        <v>0</v>
      </c>
      <c r="G130" s="71" t="e">
        <f>IF($E130="h",'IP Claims by DMIS ID'!G130/'IP Disp by DMISID'!G130," ")</f>
        <v>#DIV/0!</v>
      </c>
      <c r="H130" s="71" t="e">
        <f>IF($E130="h",'IP Claims by DMIS ID'!H130/'IP Disp by DMISID'!H130," ")</f>
        <v>#DIV/0!</v>
      </c>
      <c r="I130" s="71" t="e">
        <f>IF($E130="h",'IP Claims by DMIS ID'!I130/'IP Disp by DMISID'!I130," ")</f>
        <v>#DIV/0!</v>
      </c>
      <c r="J130" s="71" t="e">
        <f>IF($E130="h",'IP Claims by DMIS ID'!J130/'IP Disp by DMISID'!J130," ")</f>
        <v>#VALUE!</v>
      </c>
      <c r="K130" s="71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71" t="str">
        <f>IF($E131="h",'IP Claims by DMIS ID'!F131/'IP Disp by DMISID'!F131," ")</f>
        <v xml:space="preserve"> </v>
      </c>
      <c r="G131" s="71" t="str">
        <f>IF($E131="h",'IP Claims by DMIS ID'!G131/'IP Disp by DMISID'!G131," ")</f>
        <v xml:space="preserve"> </v>
      </c>
      <c r="H131" s="71" t="str">
        <f>IF($E131="h",'IP Claims by DMIS ID'!H131/'IP Disp by DMISID'!H131," ")</f>
        <v xml:space="preserve"> </v>
      </c>
      <c r="I131" s="71" t="str">
        <f>IF($E131="h",'IP Claims by DMIS ID'!I131/'IP Disp by DMISID'!I131," ")</f>
        <v xml:space="preserve"> </v>
      </c>
      <c r="J131" s="71" t="str">
        <f>IF(D131="c",'IP Claims by DMIS ID'!J131/'IP Disp by DMISID'!J131," ")</f>
        <v xml:space="preserve"> </v>
      </c>
      <c r="K131" s="71" t="e">
        <f>IF(E131="c",'IP Claims by DMIS ID'!K131/'IP Disp by DMISID'!K131," ")</f>
        <v>#VALUE!</v>
      </c>
      <c r="L131" s="45" t="s">
        <v>299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71"/>
      <c r="G132" s="71"/>
      <c r="H132" s="71"/>
      <c r="I132" s="71"/>
      <c r="J132" s="71"/>
      <c r="K132" s="71"/>
      <c r="L132" s="45" t="s">
        <v>298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71">
        <f>IF($E133="h",'IP Claims by DMIS ID'!F133/'IP Disp by DMISID'!F133," ")</f>
        <v>3.0303030303030304E-2</v>
      </c>
      <c r="G133" s="71">
        <f>IF($E133="h",'IP Claims by DMIS ID'!G133/'IP Disp by DMISID'!G133," ")</f>
        <v>2.1739130434782608E-2</v>
      </c>
      <c r="H133" s="71">
        <f>IF($E133="h",'IP Claims by DMIS ID'!H133/'IP Disp by DMISID'!H133," ")</f>
        <v>0</v>
      </c>
      <c r="I133" s="71">
        <f>IF($E133="h",'IP Claims by DMIS ID'!I133/'IP Disp by DMISID'!I133," ")</f>
        <v>0</v>
      </c>
      <c r="J133" s="71">
        <f>IF($E133="h",'IP Claims by DMIS ID'!J133/'IP Disp by DMISID'!J133," ")</f>
        <v>0</v>
      </c>
      <c r="K133" s="71">
        <f>IF(E133="h",'IP Claims by DMIS ID'!K133/'IP Disp by DMISID'!K133," ")</f>
        <v>7.6923076923076927E-2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71" t="str">
        <f>IF($E134="h",'IP Claims by DMIS ID'!F134/'IP Disp by DMISID'!F134," ")</f>
        <v xml:space="preserve"> </v>
      </c>
      <c r="G134" s="71" t="str">
        <f>IF($E134="h",'IP Claims by DMIS ID'!G134/'IP Disp by DMISID'!G134," ")</f>
        <v xml:space="preserve"> </v>
      </c>
      <c r="H134" s="71" t="str">
        <f>IF($E134="h",'IP Claims by DMIS ID'!H134/'IP Disp by DMISID'!H134," ")</f>
        <v xml:space="preserve"> </v>
      </c>
      <c r="I134" s="71" t="str">
        <f>IF($E134="h",'IP Claims by DMIS ID'!I134/'IP Disp by DMISID'!I134," ")</f>
        <v xml:space="preserve"> </v>
      </c>
      <c r="J134" s="71" t="str">
        <f>IF($E134="h",'IP Claims by DMIS ID'!J134/'IP Disp by DMISID'!J134," ")</f>
        <v xml:space="preserve"> </v>
      </c>
      <c r="K134" s="71" t="str">
        <f>IF(E134="h",'IP Claims by DMIS ID'!K134/'IP Disp by DMISID'!K134," ")</f>
        <v xml:space="preserve"> 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71" t="str">
        <f>IF($E135="h",'IP Claims by DMIS ID'!F135/'IP Disp by DMISID'!F135," ")</f>
        <v xml:space="preserve"> </v>
      </c>
      <c r="G135" s="71" t="str">
        <f>IF($E135="h",'IP Claims by DMIS ID'!G135/'IP Disp by DMISID'!G135," ")</f>
        <v xml:space="preserve"> </v>
      </c>
      <c r="H135" s="71" t="str">
        <f>IF($E135="h",'IP Claims by DMIS ID'!H135/'IP Disp by DMISID'!H135," ")</f>
        <v xml:space="preserve"> </v>
      </c>
      <c r="I135" s="71" t="str">
        <f>IF($E135="h",'IP Claims by DMIS ID'!I135/'IP Disp by DMISID'!I135," ")</f>
        <v xml:space="preserve"> </v>
      </c>
      <c r="J135" s="71" t="str">
        <f>IF($E135="h",'IP Claims by DMIS ID'!J135/'IP Disp by DMISID'!J135," ")</f>
        <v xml:space="preserve"> </v>
      </c>
      <c r="K135" s="71" t="str">
        <f>IF(E135="h",'IP Claims by DMIS ID'!K135/'IP Disp by DMISID'!K135," ")</f>
        <v xml:space="preserve"> 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71">
        <f>IF($E136="h",'IP Claims by DMIS ID'!F136/'IP Disp by DMISID'!F136," ")</f>
        <v>1.1185006045949214E-2</v>
      </c>
      <c r="G136" s="71">
        <f>IF($E136="h",'IP Claims by DMIS ID'!G136/'IP Disp by DMISID'!G136," ")</f>
        <v>1.5426497277676952E-2</v>
      </c>
      <c r="H136" s="71">
        <f>IF($E136="h",'IP Claims by DMIS ID'!H136/'IP Disp by DMISID'!H136," ")</f>
        <v>1.1808576755748913E-2</v>
      </c>
      <c r="I136" s="71">
        <f>IF($E136="h",'IP Claims by DMIS ID'!I136/'IP Disp by DMISID'!I136," ")</f>
        <v>1.4896988906497623E-2</v>
      </c>
      <c r="J136" s="71">
        <f>IF($E136="h",'IP Claims by DMIS ID'!J136/'IP Disp by DMISID'!J136," ")</f>
        <v>1.4670760832480383E-2</v>
      </c>
      <c r="K136" s="71">
        <f>IF(E136="h",'IP Claims by DMIS ID'!K136/'IP Disp by DMISID'!K136," ")</f>
        <v>1.2642225031605562E-2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71">
        <f>IF($E137="h",'IP Claims by DMIS ID'!F137/'IP Disp by DMISID'!F137," ")</f>
        <v>1.7331022530329289E-2</v>
      </c>
      <c r="G137" s="71">
        <f>IF($E137="h",'IP Claims by DMIS ID'!G137/'IP Disp by DMISID'!G137," ")</f>
        <v>1.607142857142857E-2</v>
      </c>
      <c r="H137" s="71">
        <f>IF($E137="h",'IP Claims by DMIS ID'!H137/'IP Disp by DMISID'!H137," ")</f>
        <v>5.1457975986277877E-3</v>
      </c>
      <c r="I137" s="71">
        <f>IF($E137="h",'IP Claims by DMIS ID'!I137/'IP Disp by DMISID'!I137," ")</f>
        <v>3.0425963488843813E-2</v>
      </c>
      <c r="J137" s="71">
        <f>IF($E137="h",'IP Claims by DMIS ID'!J137/'IP Disp by DMISID'!J137," ")</f>
        <v>1.4035087719298246E-2</v>
      </c>
      <c r="K137" s="71">
        <f>IF(E137="h",'IP Claims by DMIS ID'!K137/'IP Disp by DMISID'!K137," ")</f>
        <v>1.935483870967742E-2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71">
        <f>IF($E138="h",'IP Claims by DMIS ID'!F138/'IP Disp by DMISID'!F138," ")</f>
        <v>0</v>
      </c>
      <c r="G138" s="71">
        <f>IF($E138="h",'IP Claims by DMIS ID'!G138/'IP Disp by DMISID'!G138," ")</f>
        <v>1.0582010582010581E-2</v>
      </c>
      <c r="H138" s="71">
        <f>IF($E138="h",'IP Claims by DMIS ID'!H138/'IP Disp by DMISID'!H138," ")</f>
        <v>1.7341040462427744E-2</v>
      </c>
      <c r="I138" s="71">
        <f>IF($E138="h",'IP Claims by DMIS ID'!I138/'IP Disp by DMISID'!I138," ")</f>
        <v>0</v>
      </c>
      <c r="J138" s="71">
        <f>IF($E138="h",'IP Claims by DMIS ID'!J138/'IP Disp by DMISID'!J138," ")</f>
        <v>0</v>
      </c>
      <c r="K138" s="71">
        <f>IF(E138="h",'IP Claims by DMIS ID'!K138/'IP Disp by DMISID'!K138," ")</f>
        <v>0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71" t="str">
        <f>IF($E139="h",'IP Claims by DMIS ID'!F139/'IP Disp by DMISID'!F139," ")</f>
        <v xml:space="preserve"> </v>
      </c>
      <c r="G139" s="71" t="str">
        <f>IF($E139="h",'IP Claims by DMIS ID'!G139/'IP Disp by DMISID'!G139," ")</f>
        <v xml:space="preserve"> </v>
      </c>
      <c r="H139" s="71" t="str">
        <f>IF($E139="h",'IP Claims by DMIS ID'!H139/'IP Disp by DMISID'!H139," ")</f>
        <v xml:space="preserve"> </v>
      </c>
      <c r="I139" s="71" t="str">
        <f>IF($E139="h",'IP Claims by DMIS ID'!I139/'IP Disp by DMISID'!I139," ")</f>
        <v xml:space="preserve"> </v>
      </c>
      <c r="J139" s="71" t="str">
        <f>IF($E139="h",'IP Claims by DMIS ID'!J139/'IP Disp by DMISID'!J139," ")</f>
        <v xml:space="preserve"> </v>
      </c>
      <c r="K139" s="71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71" t="str">
        <f>IF($E140="h",'IP Claims by DMIS ID'!F140/'IP Disp by DMISID'!F140," ")</f>
        <v xml:space="preserve"> </v>
      </c>
      <c r="G140" s="71" t="str">
        <f>IF($E140="h",'IP Claims by DMIS ID'!G140/'IP Disp by DMISID'!G140," ")</f>
        <v xml:space="preserve"> </v>
      </c>
      <c r="H140" s="71" t="str">
        <f>IF($E140="h",'IP Claims by DMIS ID'!H140/'IP Disp by DMISID'!H140," ")</f>
        <v xml:space="preserve"> </v>
      </c>
      <c r="I140" s="71" t="str">
        <f>IF($E140="h",'IP Claims by DMIS ID'!I140/'IP Disp by DMISID'!I140," ")</f>
        <v xml:space="preserve"> </v>
      </c>
      <c r="J140" s="71" t="str">
        <f>IF($E140="h",'IP Claims by DMIS ID'!J140/'IP Disp by DMISID'!J140," ")</f>
        <v xml:space="preserve"> </v>
      </c>
      <c r="K140" s="71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71" t="str">
        <f>IF($E141="h",'IP Claims by DMIS ID'!F141/'IP Disp by DMISID'!F141," ")</f>
        <v xml:space="preserve"> </v>
      </c>
      <c r="G141" s="71" t="str">
        <f>IF($E141="h",'IP Claims by DMIS ID'!G141/'IP Disp by DMISID'!G141," ")</f>
        <v xml:space="preserve"> </v>
      </c>
      <c r="H141" s="71" t="str">
        <f>IF($E141="h",'IP Claims by DMIS ID'!H141/'IP Disp by DMISID'!H141," ")</f>
        <v xml:space="preserve"> </v>
      </c>
      <c r="I141" s="71" t="str">
        <f>IF($E141="h",'IP Claims by DMIS ID'!I141/'IP Disp by DMISID'!I141," ")</f>
        <v xml:space="preserve"> </v>
      </c>
      <c r="J141" s="71" t="str">
        <f>IF($E141="h",'IP Claims by DMIS ID'!J141/'IP Disp by DMISID'!J141," ")</f>
        <v xml:space="preserve"> </v>
      </c>
      <c r="K141" s="71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71" t="str">
        <f>IF($E142="h",'IP Claims by DMIS ID'!F142/'IP Disp by DMISID'!F142," ")</f>
        <v xml:space="preserve"> </v>
      </c>
      <c r="G142" s="71" t="str">
        <f>IF($E142="h",'IP Claims by DMIS ID'!G142/'IP Disp by DMISID'!G142," ")</f>
        <v xml:space="preserve"> </v>
      </c>
      <c r="H142" s="71" t="str">
        <f>IF($E142="h",'IP Claims by DMIS ID'!H142/'IP Disp by DMISID'!H142," ")</f>
        <v xml:space="preserve"> </v>
      </c>
      <c r="I142" s="71" t="str">
        <f>IF($E142="h",'IP Claims by DMIS ID'!I142/'IP Disp by DMISID'!I142," ")</f>
        <v xml:space="preserve"> </v>
      </c>
      <c r="J142" s="71" t="str">
        <f>IF($E142="h",'IP Claims by DMIS ID'!J142/'IP Disp by DMISID'!J142," ")</f>
        <v xml:space="preserve"> </v>
      </c>
      <c r="K142" s="71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71" t="str">
        <f>IF($E143="h",'IP Claims by DMIS ID'!F143/'IP Disp by DMISID'!F143," ")</f>
        <v xml:space="preserve"> </v>
      </c>
      <c r="G143" s="71" t="str">
        <f>IF($E143="h",'IP Claims by DMIS ID'!G143/'IP Disp by DMISID'!G143," ")</f>
        <v xml:space="preserve"> </v>
      </c>
      <c r="H143" s="71" t="str">
        <f>IF($E143="h",'IP Claims by DMIS ID'!H143/'IP Disp by DMISID'!H143," ")</f>
        <v xml:space="preserve"> </v>
      </c>
      <c r="I143" s="71" t="str">
        <f>IF($E143="h",'IP Claims by DMIS ID'!I143/'IP Disp by DMISID'!I143," ")</f>
        <v xml:space="preserve"> </v>
      </c>
      <c r="J143" s="71" t="str">
        <f>IF($E143="h",'IP Claims by DMIS ID'!J143/'IP Disp by DMISID'!J143," ")</f>
        <v xml:space="preserve"> </v>
      </c>
      <c r="K143" s="71" t="str">
        <f>IF(E143="h",'IP Claims by DMIS ID'!K143/'IP Disp by DMISID'!K143," ")</f>
        <v xml:space="preserve"> 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71" t="str">
        <f>IF($E144="h",'IP Claims by DMIS ID'!F144/'IP Disp by DMISID'!F144," ")</f>
        <v xml:space="preserve"> </v>
      </c>
      <c r="G144" s="71" t="str">
        <f>IF($E144="h",'IP Claims by DMIS ID'!G144/'IP Disp by DMISID'!G144," ")</f>
        <v xml:space="preserve"> </v>
      </c>
      <c r="H144" s="71" t="str">
        <f>IF($E144="h",'IP Claims by DMIS ID'!H144/'IP Disp by DMISID'!H144," ")</f>
        <v xml:space="preserve"> </v>
      </c>
      <c r="I144" s="71" t="str">
        <f>IF($E144="h",'IP Claims by DMIS ID'!I144/'IP Disp by DMISID'!I144," ")</f>
        <v xml:space="preserve"> </v>
      </c>
      <c r="J144" s="71" t="str">
        <f>IF($E144="h",'IP Claims by DMIS ID'!J144/'IP Disp by DMISID'!J144," ")</f>
        <v xml:space="preserve"> </v>
      </c>
      <c r="K144" s="71" t="str">
        <f>IF(E144="h",'IP Claims by DMIS ID'!K144/'IP Disp by DMISID'!K144," ")</f>
        <v xml:space="preserve"> </v>
      </c>
      <c r="L144" s="45" t="s">
        <v>132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71">
        <f>IF($E145="h",'IP Claims by DMIS ID'!F145/'IP Disp by DMISID'!F145," ")</f>
        <v>0</v>
      </c>
      <c r="G145" s="71">
        <f>IF($E145="h",'IP Claims by DMIS ID'!G145/'IP Disp by DMISID'!G145," ")</f>
        <v>0</v>
      </c>
      <c r="H145" s="71">
        <f>IF($E145="h",'IP Claims by DMIS ID'!H145/'IP Disp by DMISID'!H145," ")</f>
        <v>3.0237580993520519E-2</v>
      </c>
      <c r="I145" s="71">
        <f>IF($E145="h",'IP Claims by DMIS ID'!I145/'IP Disp by DMISID'!I145," ")</f>
        <v>3.7664783427495289E-2</v>
      </c>
      <c r="J145" s="71">
        <f>IF($E145="h",'IP Claims by DMIS ID'!J145/'IP Disp by DMISID'!J145," ")</f>
        <v>0</v>
      </c>
      <c r="K145" s="71">
        <f>IF(E145="h",'IP Claims by DMIS ID'!K145/'IP Disp by DMISID'!K145," ")</f>
        <v>0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71" t="str">
        <f>IF($E146="h",'IP Claims by DMIS ID'!F146/'IP Disp by DMISID'!F146," ")</f>
        <v xml:space="preserve"> </v>
      </c>
      <c r="G146" s="71" t="str">
        <f>IF($E146="h",'IP Claims by DMIS ID'!G146/'IP Disp by DMISID'!G146," ")</f>
        <v xml:space="preserve"> </v>
      </c>
      <c r="H146" s="71" t="str">
        <f>IF($E146="h",'IP Claims by DMIS ID'!H146/'IP Disp by DMISID'!H146," ")</f>
        <v xml:space="preserve"> </v>
      </c>
      <c r="I146" s="71" t="str">
        <f>IF($E146="h",'IP Claims by DMIS ID'!I146/'IP Disp by DMISID'!I146," ")</f>
        <v xml:space="preserve"> </v>
      </c>
      <c r="J146" s="71" t="str">
        <f>IF($E146="h",'IP Claims by DMIS ID'!J146/'IP Disp by DMISID'!J146," ")</f>
        <v xml:space="preserve"> </v>
      </c>
      <c r="K146" s="71" t="str">
        <f>IF(E146="h",'IP Claims by DMIS ID'!K146/'IP Disp by DMISID'!K146," ")</f>
        <v xml:space="preserve"> </v>
      </c>
      <c r="L146" s="45" t="s">
        <v>346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71" t="str">
        <f>IF($E147="h",'IP Claims by DMIS ID'!F147/'IP Disp by DMISID'!F147," ")</f>
        <v xml:space="preserve"> </v>
      </c>
      <c r="G147" s="71" t="str">
        <f>IF($E147="h",'IP Claims by DMIS ID'!G147/'IP Disp by DMISID'!G147," ")</f>
        <v xml:space="preserve"> </v>
      </c>
      <c r="H147" s="71" t="str">
        <f>IF($E147="h",'IP Claims by DMIS ID'!H147/'IP Disp by DMISID'!H147," ")</f>
        <v xml:space="preserve"> </v>
      </c>
      <c r="I147" s="71" t="str">
        <f>IF($E147="h",'IP Claims by DMIS ID'!I147/'IP Disp by DMISID'!I147," ")</f>
        <v xml:space="preserve"> </v>
      </c>
      <c r="J147" s="71" t="str">
        <f>IF($E147="h",'IP Claims by DMIS ID'!J147/'IP Disp by DMISID'!J147," ")</f>
        <v xml:space="preserve"> </v>
      </c>
      <c r="K147" s="71" t="str">
        <f>IF(E147="h",'IP Claims by DMIS ID'!K147/'IP Disp by DMISID'!K147," ")</f>
        <v xml:space="preserve"> </v>
      </c>
      <c r="L147" s="45" t="s">
        <v>346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161"/>
  <sheetViews>
    <sheetView topLeftCell="A123" zoomScale="85" workbookViewId="0">
      <selection activeCell="J39" sqref="J39"/>
    </sheetView>
  </sheetViews>
  <sheetFormatPr defaultRowHeight="12.75" x14ac:dyDescent="0.2"/>
  <cols>
    <col min="4" max="4" width="38.85546875" customWidth="1"/>
    <col min="5" max="5" width="4" customWidth="1"/>
    <col min="6" max="6" width="13.8554687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145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293</v>
      </c>
      <c r="F3" s="2"/>
      <c r="G3" t="s">
        <v>144</v>
      </c>
      <c r="H3" s="2"/>
    </row>
    <row r="4" spans="1:15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335163.36</v>
      </c>
      <c r="G5" s="1">
        <f>Details2!G153</f>
        <v>146468.85</v>
      </c>
      <c r="H5" s="1">
        <f>Details2!H153</f>
        <v>219861.29</v>
      </c>
      <c r="I5" s="1">
        <f>Details2!I153</f>
        <v>517211.95</v>
      </c>
      <c r="J5" s="1">
        <f>Details2!J153</f>
        <v>310855.31</v>
      </c>
      <c r="K5" s="1">
        <f>Details2!K153</f>
        <v>772348.29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680880</v>
      </c>
      <c r="G6" s="1">
        <f>Details2!G154</f>
        <v>965688.02</v>
      </c>
      <c r="H6" s="1">
        <f>Details2!H154</f>
        <v>1770991.54</v>
      </c>
      <c r="I6" s="1">
        <f>Details2!I154</f>
        <v>2065325.12</v>
      </c>
      <c r="J6" s="1">
        <f>Details2!J154</f>
        <v>2036008.76</v>
      </c>
      <c r="K6" s="1">
        <f>Details2!K154</f>
        <v>1098778.24</v>
      </c>
      <c r="M6" t="str">
        <f t="shared" ref="M6:M69" si="0">IF(AND(I6*0.5 &lt;=K6, K6&lt;= I6*2)," ","review")</f>
        <v xml:space="preserve"> 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255953.48</v>
      </c>
      <c r="G7" s="1">
        <f>Details2!G155</f>
        <v>299872.24</v>
      </c>
      <c r="H7" s="1">
        <f>Details2!H155</f>
        <v>365579.93</v>
      </c>
      <c r="I7" s="1">
        <f>Details2!I155</f>
        <v>476622.51</v>
      </c>
      <c r="J7" s="1">
        <f>Details2!J155</f>
        <v>355481.98</v>
      </c>
      <c r="K7" s="1">
        <f>Details2!K155</f>
        <v>254704.72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66312.78</v>
      </c>
      <c r="G8" s="1">
        <f>Details2!G156</f>
        <v>73951.14</v>
      </c>
      <c r="H8" s="1">
        <f>Details2!H156</f>
        <v>122243.94</v>
      </c>
      <c r="I8" s="1">
        <f>Details2!I156</f>
        <v>162999.79</v>
      </c>
      <c r="J8" s="1">
        <f>Details2!J156</f>
        <v>136177.20000000001</v>
      </c>
      <c r="K8" s="1">
        <f>Details2!K156</f>
        <v>114443.23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168026.2</v>
      </c>
      <c r="G9" s="1">
        <f>Details2!G157</f>
        <v>159079.65</v>
      </c>
      <c r="H9" s="1">
        <f>Details2!H157</f>
        <v>291576.46999999997</v>
      </c>
      <c r="I9" s="1">
        <f>Details2!I157</f>
        <v>372358.35</v>
      </c>
      <c r="J9" s="1">
        <f>Details2!J157</f>
        <v>320508.84000000003</v>
      </c>
      <c r="K9" s="1">
        <f>Details2!K157</f>
        <v>201786.61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302410.64</v>
      </c>
      <c r="G10" s="1">
        <f>Details2!G158</f>
        <v>412418.88</v>
      </c>
      <c r="H10" s="1">
        <f>Details2!H158</f>
        <v>346291.94</v>
      </c>
      <c r="I10" s="1">
        <f>Details2!I158</f>
        <v>530718.43999999994</v>
      </c>
      <c r="J10" s="1">
        <f>Details2!J158</f>
        <v>465047.38</v>
      </c>
      <c r="K10" s="1">
        <f>Details2!K158</f>
        <v>730309.14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9924.7000000000007</v>
      </c>
      <c r="G11" s="1">
        <f>Details2!G159</f>
        <v>29116.5</v>
      </c>
      <c r="H11" s="1">
        <f>Details2!H159</f>
        <v>23161.69</v>
      </c>
      <c r="I11" s="1">
        <f>Details2!I159</f>
        <v>123111.49</v>
      </c>
      <c r="J11" s="1">
        <f>Details2!J159</f>
        <v>58277.8</v>
      </c>
      <c r="K11" s="1">
        <f>Details2!K159</f>
        <v>65648.13</v>
      </c>
      <c r="M11" t="str">
        <f t="shared" si="0"/>
        <v xml:space="preserve"> 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9248.8799999999992</v>
      </c>
      <c r="G12" s="1">
        <f>Details2!G160</f>
        <v>55282.14</v>
      </c>
      <c r="H12" s="1">
        <f>Details2!H160</f>
        <v>64045.22</v>
      </c>
      <c r="I12" s="1">
        <f>Details2!I160</f>
        <v>54860.49</v>
      </c>
      <c r="J12" s="1">
        <f>Details2!J160</f>
        <v>55624.639999999999</v>
      </c>
      <c r="K12" s="1">
        <f>Details2!K160</f>
        <v>42481.29</v>
      </c>
      <c r="M12" t="str">
        <f t="shared" si="0"/>
        <v xml:space="preserve"> </v>
      </c>
      <c r="N12" t="s">
        <v>299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28241.09</v>
      </c>
      <c r="G13" s="1">
        <f>Details2!G161</f>
        <v>42324.7</v>
      </c>
      <c r="H13" s="1">
        <f>Details2!H161</f>
        <v>77940.33</v>
      </c>
      <c r="I13" s="1">
        <f>Details2!I161</f>
        <v>81491.23</v>
      </c>
      <c r="J13" s="1">
        <f>Details2!J161</f>
        <v>58643.33</v>
      </c>
      <c r="K13" s="1">
        <f>Details2!K161</f>
        <v>53563.77</v>
      </c>
      <c r="M13" t="str">
        <f t="shared" si="0"/>
        <v xml:space="preserve"> </v>
      </c>
      <c r="N13" t="s">
        <v>299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121333.87</v>
      </c>
      <c r="G14" s="1">
        <f>Details2!G162</f>
        <v>134246.49</v>
      </c>
      <c r="H14" s="1">
        <f>Details2!H162</f>
        <v>230157.48</v>
      </c>
      <c r="I14" s="1">
        <f>Details2!I162</f>
        <v>341852.07</v>
      </c>
      <c r="J14" s="1">
        <f>Details2!J162</f>
        <v>221502.19</v>
      </c>
      <c r="K14" s="1">
        <f>Details2!K162</f>
        <v>208190.44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199478.26</v>
      </c>
      <c r="G15" s="1">
        <f>Details2!G163</f>
        <v>560757.66</v>
      </c>
      <c r="H15" s="1">
        <f>Details2!H163</f>
        <v>313133.61</v>
      </c>
      <c r="I15" s="1">
        <f>Details2!I163</f>
        <v>588825.80000000005</v>
      </c>
      <c r="J15" s="1">
        <f>Details2!J163</f>
        <v>519448.3</v>
      </c>
      <c r="K15" s="1">
        <f>Details2!K163</f>
        <v>506320.36</v>
      </c>
      <c r="M15" t="str">
        <f t="shared" si="0"/>
        <v xml:space="preserve"> 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407086.48</v>
      </c>
      <c r="G16" s="1">
        <f>Details2!G164</f>
        <v>945322.49</v>
      </c>
      <c r="H16" s="1">
        <f>Details2!H164</f>
        <v>611438</v>
      </c>
      <c r="I16" s="1">
        <f>Details2!I164</f>
        <v>758015.54</v>
      </c>
      <c r="J16" s="1">
        <f>Details2!J164</f>
        <v>424181.19</v>
      </c>
      <c r="K16" s="1">
        <f>Details2!K164</f>
        <v>374395.91</v>
      </c>
      <c r="M16" t="str">
        <f t="shared" si="0"/>
        <v>review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155373.20000000001</v>
      </c>
      <c r="G17" s="1">
        <f>Details2!G165</f>
        <v>212660.62</v>
      </c>
      <c r="H17" s="1">
        <f>Details2!H165</f>
        <v>101557.12</v>
      </c>
      <c r="I17" s="1">
        <f>Details2!I165</f>
        <v>338569.9</v>
      </c>
      <c r="J17" s="1">
        <f>Details2!J165</f>
        <v>173108.9</v>
      </c>
      <c r="K17" s="1">
        <f>Details2!K165</f>
        <v>185445</v>
      </c>
      <c r="M17" t="str">
        <f t="shared" si="0"/>
        <v xml:space="preserve"> </v>
      </c>
      <c r="N17" t="s">
        <v>299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283025.25</v>
      </c>
      <c r="G18" s="1">
        <f>Details2!G166</f>
        <v>808849.52</v>
      </c>
      <c r="H18" s="1">
        <f>Details2!H166</f>
        <v>889044.75</v>
      </c>
      <c r="I18" s="1">
        <f>Details2!I166</f>
        <v>769169.47</v>
      </c>
      <c r="J18" s="1">
        <f>Details2!J166</f>
        <v>578017.43000000005</v>
      </c>
      <c r="K18" s="1">
        <f>Details2!K166</f>
        <v>386830.08000000002</v>
      </c>
      <c r="M18" t="str">
        <f t="shared" si="0"/>
        <v xml:space="preserve"> </v>
      </c>
      <c r="N18" t="s">
        <v>299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406549.37</v>
      </c>
      <c r="G19" s="1">
        <f>Details2!G167</f>
        <v>1153182.18</v>
      </c>
      <c r="H19" s="1">
        <f>Details2!H167</f>
        <v>770905.99</v>
      </c>
      <c r="I19" s="1">
        <f>Details2!I167</f>
        <v>752041.41</v>
      </c>
      <c r="J19" s="1">
        <f>Details2!J167</f>
        <v>511318.84</v>
      </c>
      <c r="K19" s="1">
        <f>Details2!K167</f>
        <v>381209.69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40885.03</v>
      </c>
      <c r="G20" s="1">
        <f>Details2!G168</f>
        <v>66118.600000000006</v>
      </c>
      <c r="H20" s="1">
        <f>Details2!H168</f>
        <v>155322.29</v>
      </c>
      <c r="I20" s="1">
        <f>Details2!I168</f>
        <v>128092.12</v>
      </c>
      <c r="J20" s="1">
        <f>Details2!J168</f>
        <v>72506.509999999995</v>
      </c>
      <c r="K20" s="1">
        <f>Details2!K168</f>
        <v>57386.59</v>
      </c>
      <c r="M20" t="str">
        <f t="shared" si="0"/>
        <v>review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411833.89</v>
      </c>
      <c r="G21" s="1">
        <f>Details2!G169</f>
        <v>534998.54</v>
      </c>
      <c r="H21" s="1">
        <f>Details2!H169</f>
        <v>376769.91</v>
      </c>
      <c r="I21" s="1">
        <f>Details2!I169</f>
        <v>414086.21</v>
      </c>
      <c r="J21" s="1">
        <f>Details2!J169</f>
        <v>268814.89</v>
      </c>
      <c r="K21" s="1">
        <f>Details2!K169</f>
        <v>251427.66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140189.32999999999</v>
      </c>
      <c r="G22" s="1">
        <f>Details2!G170</f>
        <v>128589.75</v>
      </c>
      <c r="H22" s="1">
        <f>Details2!H170</f>
        <v>165489.87</v>
      </c>
      <c r="I22" s="1">
        <f>Details2!I170</f>
        <v>205159.88</v>
      </c>
      <c r="J22" s="1">
        <f>Details2!J170</f>
        <v>122710.79</v>
      </c>
      <c r="K22" s="1">
        <f>Details2!K170</f>
        <v>151709.54999999999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365496.86</v>
      </c>
      <c r="G23" s="1">
        <f>Details2!G171</f>
        <v>471438.59</v>
      </c>
      <c r="H23" s="1">
        <f>Details2!H171</f>
        <v>343836.12</v>
      </c>
      <c r="I23" s="1">
        <f>Details2!I171</f>
        <v>482856.88</v>
      </c>
      <c r="J23" s="1">
        <f>Details2!J171</f>
        <v>505321.42</v>
      </c>
      <c r="K23" s="1">
        <f>Details2!K171</f>
        <v>495147.21</v>
      </c>
      <c r="M23" t="str">
        <f t="shared" si="0"/>
        <v xml:space="preserve"> </v>
      </c>
      <c r="N23" t="s">
        <v>299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70171.89</v>
      </c>
      <c r="G24" s="1">
        <f>Details2!G172</f>
        <v>187778.09</v>
      </c>
      <c r="H24" s="1">
        <f>Details2!H172</f>
        <v>196811.98</v>
      </c>
      <c r="I24" s="1">
        <f>Details2!I172</f>
        <v>271271.76</v>
      </c>
      <c r="J24" s="1">
        <f>Details2!J172</f>
        <v>302471</v>
      </c>
      <c r="K24" s="1">
        <f>Details2!K172</f>
        <v>170062.24</v>
      </c>
      <c r="M24" t="str">
        <f t="shared" si="0"/>
        <v xml:space="preserve"> 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238577.15</v>
      </c>
      <c r="G25" s="1">
        <f>Details2!G173</f>
        <v>266348.28999999998</v>
      </c>
      <c r="H25" s="1">
        <f>Details2!H173</f>
        <v>382958.44</v>
      </c>
      <c r="I25" s="1">
        <f>Details2!I173</f>
        <v>498102.71</v>
      </c>
      <c r="J25" s="1">
        <f>Details2!J173</f>
        <v>321467.02</v>
      </c>
      <c r="K25" s="1">
        <f>Details2!K173</f>
        <v>201476</v>
      </c>
      <c r="M25" t="str">
        <f t="shared" si="0"/>
        <v>review</v>
      </c>
      <c r="N25" t="s">
        <v>299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259502.51</v>
      </c>
      <c r="G26" s="1">
        <f>Details2!G174</f>
        <v>470222.57</v>
      </c>
      <c r="H26" s="1">
        <f>Details2!H174</f>
        <v>568649.92000000004</v>
      </c>
      <c r="I26" s="1">
        <f>Details2!I174</f>
        <v>756261.23</v>
      </c>
      <c r="J26" s="1">
        <f>Details2!J174</f>
        <v>692716.21</v>
      </c>
      <c r="K26" s="1">
        <f>Details2!K174</f>
        <v>388681.01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335701.52</v>
      </c>
      <c r="G27" s="1">
        <f>Details2!G175</f>
        <v>283665.15000000002</v>
      </c>
      <c r="H27" s="1">
        <f>Details2!H175</f>
        <v>658453.49</v>
      </c>
      <c r="I27" s="1">
        <f>Details2!I175</f>
        <v>764574.34</v>
      </c>
      <c r="J27" s="1">
        <f>Details2!J175</f>
        <v>573495.78</v>
      </c>
      <c r="K27" s="1">
        <f>Details2!K175</f>
        <v>678821.24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55818.94</v>
      </c>
      <c r="G28" s="1">
        <f>Details2!G176</f>
        <v>70060.03</v>
      </c>
      <c r="H28" s="1">
        <f>Details2!H176</f>
        <v>474722.24</v>
      </c>
      <c r="I28" s="1">
        <f>Details2!I176</f>
        <v>152907.57</v>
      </c>
      <c r="J28" s="1">
        <f>Details2!J176</f>
        <v>123371.25</v>
      </c>
      <c r="K28" s="1">
        <f>Details2!K176</f>
        <v>73300.08</v>
      </c>
      <c r="M28" t="str">
        <f t="shared" si="0"/>
        <v>review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49956.95</v>
      </c>
      <c r="G29" s="1">
        <f>Details2!G177</f>
        <v>65363.47</v>
      </c>
      <c r="H29" s="1">
        <f>Details2!H177</f>
        <v>65085</v>
      </c>
      <c r="I29" s="1">
        <f>Details2!I177</f>
        <v>87264.82</v>
      </c>
      <c r="J29" s="1">
        <f>Details2!J177</f>
        <v>117142.52</v>
      </c>
      <c r="K29" s="1">
        <f>Details2!K177</f>
        <v>69472.73</v>
      </c>
      <c r="M29" t="str">
        <f t="shared" si="0"/>
        <v xml:space="preserve"> </v>
      </c>
      <c r="N29" t="s">
        <v>299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106917.71</v>
      </c>
      <c r="G30" s="1">
        <f>Details2!G178</f>
        <v>141809.79999999999</v>
      </c>
      <c r="H30" s="1">
        <f>Details2!H178</f>
        <v>124852.12</v>
      </c>
      <c r="I30" s="1">
        <f>Details2!I178</f>
        <v>113265.8</v>
      </c>
      <c r="J30" s="1">
        <f>Details2!J178</f>
        <v>41809.5</v>
      </c>
      <c r="K30" s="1">
        <f>Details2!K178</f>
        <v>53745.01</v>
      </c>
      <c r="M30" t="str">
        <f t="shared" si="0"/>
        <v>review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403582.47</v>
      </c>
      <c r="G31" s="1">
        <f>Details2!G179</f>
        <v>362900.84</v>
      </c>
      <c r="H31" s="1">
        <f>Details2!H179</f>
        <v>589198.29</v>
      </c>
      <c r="I31" s="1">
        <f>Details2!I179</f>
        <v>530106.39</v>
      </c>
      <c r="J31" s="1">
        <f>Details2!J179</f>
        <v>465696.85</v>
      </c>
      <c r="K31" s="1">
        <f>Details2!K179</f>
        <v>401712.56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315657.68</v>
      </c>
      <c r="G32" s="1">
        <f>Details2!G180</f>
        <v>224423.03</v>
      </c>
      <c r="H32" s="1">
        <f>Details2!H180</f>
        <v>380133.38</v>
      </c>
      <c r="I32" s="1">
        <f>Details2!I180</f>
        <v>435074.63</v>
      </c>
      <c r="J32" s="1">
        <f>Details2!J180</f>
        <v>390775.54</v>
      </c>
      <c r="K32" s="1">
        <f>Details2!K180</f>
        <v>388182.54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32642.98</v>
      </c>
      <c r="G33" s="1">
        <f>Details2!G181</f>
        <v>81757.61</v>
      </c>
      <c r="H33" s="1">
        <f>Details2!H181</f>
        <v>291875.96000000002</v>
      </c>
      <c r="I33" s="1">
        <f>Details2!I181</f>
        <v>168416.57</v>
      </c>
      <c r="J33" s="1">
        <f>Details2!J181</f>
        <v>131330.41</v>
      </c>
      <c r="K33" s="1">
        <f>Details2!K181</f>
        <v>96624.79</v>
      </c>
      <c r="M33" t="str">
        <f t="shared" si="0"/>
        <v xml:space="preserve"> </v>
      </c>
      <c r="N33" t="s">
        <v>299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41090.42</v>
      </c>
      <c r="G34" s="1">
        <f>Details2!G182</f>
        <v>46464.49</v>
      </c>
      <c r="H34" s="1">
        <f>Details2!H182</f>
        <v>74399.91</v>
      </c>
      <c r="I34" s="1">
        <f>Details2!I182</f>
        <v>81919.77</v>
      </c>
      <c r="J34" s="1">
        <f>Details2!J182</f>
        <v>41384.15</v>
      </c>
      <c r="K34" s="1">
        <f>Details2!K182</f>
        <v>40873.07</v>
      </c>
      <c r="M34" t="str">
        <f t="shared" si="0"/>
        <v>review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15589.45</v>
      </c>
      <c r="G35" s="1">
        <f>Details2!G183</f>
        <v>21301.02</v>
      </c>
      <c r="H35" s="1">
        <f>Details2!H183</f>
        <v>38902.94</v>
      </c>
      <c r="I35" s="1">
        <f>Details2!I183</f>
        <v>53347.48</v>
      </c>
      <c r="J35" s="1">
        <f>Details2!J183</f>
        <v>16855.41</v>
      </c>
      <c r="K35" s="1">
        <f>Details2!K183</f>
        <v>33446.230000000003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67815.55</v>
      </c>
      <c r="G36" s="1">
        <f>Details2!G184</f>
        <v>72568.320000000007</v>
      </c>
      <c r="H36" s="1">
        <f>Details2!H184</f>
        <v>245806.29</v>
      </c>
      <c r="I36" s="1">
        <f>Details2!I184</f>
        <v>288644.34999999998</v>
      </c>
      <c r="J36" s="1">
        <f>Details2!J184</f>
        <v>182915.43</v>
      </c>
      <c r="K36" s="1">
        <f>Details2!K184</f>
        <v>197192.55</v>
      </c>
      <c r="M36" t="str">
        <f t="shared" si="0"/>
        <v xml:space="preserve"> 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65179.49</v>
      </c>
      <c r="G37" s="1">
        <f>Details2!G185</f>
        <v>65344.4</v>
      </c>
      <c r="H37" s="1">
        <f>Details2!H185</f>
        <v>87958.02</v>
      </c>
      <c r="I37" s="1">
        <f>Details2!I185</f>
        <v>88839.39</v>
      </c>
      <c r="J37" s="1">
        <f>Details2!J185</f>
        <v>49976.74</v>
      </c>
      <c r="K37" s="1">
        <f>Details2!K185</f>
        <v>50706.39</v>
      </c>
      <c r="M37" t="str">
        <f t="shared" si="0"/>
        <v xml:space="preserve"> 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62793.22</v>
      </c>
      <c r="G38" s="1">
        <f>Details2!G186</f>
        <v>50334.18</v>
      </c>
      <c r="H38" s="1">
        <f>Details2!H186</f>
        <v>60728.08</v>
      </c>
      <c r="I38" s="1">
        <f>Details2!I186</f>
        <v>79187.27</v>
      </c>
      <c r="J38" s="1">
        <f>Details2!J186</f>
        <v>45598.9</v>
      </c>
      <c r="K38" s="1">
        <f>Details2!K186</f>
        <v>29902.51</v>
      </c>
      <c r="M38" t="str">
        <f t="shared" si="0"/>
        <v>review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973880.47</v>
      </c>
      <c r="G39" s="1">
        <f>Details2!G187</f>
        <v>1256269.75</v>
      </c>
      <c r="H39" s="1">
        <f>Details2!H187</f>
        <v>1532584.41</v>
      </c>
      <c r="I39" s="1">
        <f>Details2!I187</f>
        <v>1873635.76</v>
      </c>
      <c r="J39" s="1">
        <f>Details2!J187</f>
        <v>3336611.65</v>
      </c>
      <c r="K39" s="1">
        <f>Details2!K187</f>
        <v>1324131.3400000001</v>
      </c>
      <c r="M39" t="str">
        <f t="shared" si="0"/>
        <v xml:space="preserve"> 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368335.06</v>
      </c>
      <c r="G40" s="1">
        <f>Details2!G188</f>
        <v>721143.05</v>
      </c>
      <c r="H40" s="1">
        <f>Details2!H188</f>
        <v>1021400.51</v>
      </c>
      <c r="I40" s="1">
        <f>Details2!I188</f>
        <v>815100.54</v>
      </c>
      <c r="J40" s="1">
        <f>Details2!J188</f>
        <v>542426.49</v>
      </c>
      <c r="K40" s="1">
        <f>Details2!K188</f>
        <v>402173.19</v>
      </c>
      <c r="M40" t="str">
        <f t="shared" si="0"/>
        <v>review</v>
      </c>
      <c r="N40" t="s">
        <v>299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36414.639999999999</v>
      </c>
      <c r="G41" s="1">
        <f>Details2!G189</f>
        <v>36284.69</v>
      </c>
      <c r="H41" s="1">
        <f>Details2!H189</f>
        <v>71067.03</v>
      </c>
      <c r="I41" s="1">
        <f>Details2!I189</f>
        <v>70177.210000000006</v>
      </c>
      <c r="J41" s="1">
        <f>Details2!J189</f>
        <v>56510.21</v>
      </c>
      <c r="K41" s="1">
        <f>Details2!K189</f>
        <v>58811.07</v>
      </c>
      <c r="M41" t="str">
        <f t="shared" si="0"/>
        <v xml:space="preserve"> </v>
      </c>
      <c r="N41" t="s">
        <v>299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107400.61</v>
      </c>
      <c r="G42" s="1">
        <f>Details2!G190</f>
        <v>157273.5</v>
      </c>
      <c r="H42" s="1">
        <f>Details2!H190</f>
        <v>254699.95</v>
      </c>
      <c r="I42" s="1">
        <f>Details2!I190</f>
        <v>356580.42</v>
      </c>
      <c r="J42" s="1">
        <f>Details2!J190</f>
        <v>210263.16</v>
      </c>
      <c r="K42" s="1">
        <f>Details2!K190</f>
        <v>231651.61</v>
      </c>
      <c r="M42" t="str">
        <f t="shared" si="0"/>
        <v xml:space="preserve"> </v>
      </c>
      <c r="N42" t="s">
        <v>299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78184.97</v>
      </c>
      <c r="G43" s="1">
        <f>Details2!G191</f>
        <v>64032.44</v>
      </c>
      <c r="H43" s="1">
        <f>Details2!H191</f>
        <v>154319.01</v>
      </c>
      <c r="I43" s="1">
        <f>Details2!I191</f>
        <v>175366.79</v>
      </c>
      <c r="J43" s="1">
        <f>Details2!J191</f>
        <v>83871.31</v>
      </c>
      <c r="K43" s="1">
        <f>Details2!K191</f>
        <v>75872.14</v>
      </c>
      <c r="M43" t="str">
        <f t="shared" si="0"/>
        <v>review</v>
      </c>
      <c r="N43" t="s">
        <v>299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106704.01</v>
      </c>
      <c r="G44" s="1">
        <f>Details2!G192</f>
        <v>509101.95</v>
      </c>
      <c r="H44" s="1">
        <f>Details2!H192</f>
        <v>127501.29</v>
      </c>
      <c r="I44" s="1">
        <f>Details2!I192</f>
        <v>168561.45</v>
      </c>
      <c r="J44" s="1">
        <f>Details2!J192</f>
        <v>614644.49</v>
      </c>
      <c r="K44" s="1">
        <f>Details2!K192</f>
        <v>71305.88</v>
      </c>
      <c r="M44" t="str">
        <f t="shared" si="0"/>
        <v>review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280833.32</v>
      </c>
      <c r="G45" s="1">
        <f>Details2!G193</f>
        <v>137963.82</v>
      </c>
      <c r="H45" s="1">
        <f>Details2!H193</f>
        <v>305102.90000000002</v>
      </c>
      <c r="I45" s="1">
        <f>Details2!I193</f>
        <v>304741.53999999998</v>
      </c>
      <c r="J45" s="1">
        <f>Details2!J193</f>
        <v>239860.16</v>
      </c>
      <c r="K45" s="1">
        <f>Details2!K193</f>
        <v>176236.79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45833.99</v>
      </c>
      <c r="G46" s="1">
        <f>Details2!G194</f>
        <v>25139.61</v>
      </c>
      <c r="H46" s="1">
        <f>Details2!H194</f>
        <v>35082.32</v>
      </c>
      <c r="I46" s="1">
        <f>Details2!I194</f>
        <v>53432.33</v>
      </c>
      <c r="J46" s="1">
        <f>Details2!J194</f>
        <v>14871.61</v>
      </c>
      <c r="K46" s="1">
        <f>Details2!K194</f>
        <v>28478.7</v>
      </c>
      <c r="M46" t="str">
        <f t="shared" si="0"/>
        <v xml:space="preserve"> 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612793.72</v>
      </c>
      <c r="G47" s="1">
        <f>Details2!G195</f>
        <v>659207.47</v>
      </c>
      <c r="H47" s="1">
        <f>Details2!H195</f>
        <v>1109495.96</v>
      </c>
      <c r="I47" s="1">
        <f>Details2!I195</f>
        <v>1459556.64</v>
      </c>
      <c r="J47" s="1">
        <f>Details2!J195</f>
        <v>1568211.14</v>
      </c>
      <c r="K47" s="1">
        <f>Details2!K195</f>
        <v>954867.51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255459.08</v>
      </c>
      <c r="G48" s="1">
        <f>Details2!G196</f>
        <v>777772.36</v>
      </c>
      <c r="H48" s="1">
        <f>Details2!H196</f>
        <v>478602.75</v>
      </c>
      <c r="I48" s="1">
        <f>Details2!I196</f>
        <v>752640.76</v>
      </c>
      <c r="J48" s="1">
        <f>Details2!J196</f>
        <v>480341.04</v>
      </c>
      <c r="K48" s="1">
        <f>Details2!K196</f>
        <v>485368.74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149768.72</v>
      </c>
      <c r="G49" s="1">
        <f>Details2!G197</f>
        <v>190797.1</v>
      </c>
      <c r="H49" s="1">
        <f>Details2!H197</f>
        <v>349120.34</v>
      </c>
      <c r="I49" s="1">
        <f>Details2!I197</f>
        <v>542819.76</v>
      </c>
      <c r="J49" s="1">
        <f>Details2!J197</f>
        <v>288212.43</v>
      </c>
      <c r="K49" s="1">
        <f>Details2!K197</f>
        <v>369671.59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137750.93</v>
      </c>
      <c r="G50" s="1">
        <f>Details2!G198</f>
        <v>351962.13</v>
      </c>
      <c r="H50" s="1">
        <f>Details2!H198</f>
        <v>275644.69</v>
      </c>
      <c r="I50" s="1">
        <f>Details2!I198</f>
        <v>234011.28</v>
      </c>
      <c r="J50" s="1">
        <f>Details2!J198</f>
        <v>223019.23</v>
      </c>
      <c r="K50" s="1">
        <f>Details2!K198</f>
        <v>151910.38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86014.92</v>
      </c>
      <c r="G51" s="1">
        <f>Details2!G199</f>
        <v>254083.39</v>
      </c>
      <c r="H51" s="1">
        <f>Details2!H199</f>
        <v>50796.44</v>
      </c>
      <c r="I51" s="1">
        <f>Details2!I199</f>
        <v>151352.78</v>
      </c>
      <c r="J51" s="1">
        <f>Details2!J199</f>
        <v>153644.13</v>
      </c>
      <c r="K51" s="1">
        <f>Details2!K199</f>
        <v>107583.66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46473.99</v>
      </c>
      <c r="G52" s="1">
        <f>Details2!G200</f>
        <v>46815.17</v>
      </c>
      <c r="H52" s="1">
        <f>Details2!H200</f>
        <v>18781.43</v>
      </c>
      <c r="I52" s="1">
        <f>Details2!I200</f>
        <v>16916.419999999998</v>
      </c>
      <c r="J52" s="1">
        <f>Details2!J200</f>
        <v>23000.560000000001</v>
      </c>
      <c r="K52" s="1">
        <f>Details2!K200</f>
        <v>14784.29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37408.6</v>
      </c>
      <c r="G53" s="1">
        <f>Details2!G201</f>
        <v>192277.74</v>
      </c>
      <c r="H53" s="1">
        <f>Details2!H201</f>
        <v>215440.11</v>
      </c>
      <c r="I53" s="1">
        <f>Details2!I201</f>
        <v>129970.16</v>
      </c>
      <c r="J53" s="1">
        <f>Details2!J201</f>
        <v>90146.73</v>
      </c>
      <c r="K53" s="1">
        <f>Details2!K201</f>
        <v>93461.8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130713.86</v>
      </c>
      <c r="G55" s="1">
        <f>Details2!G203</f>
        <v>211676.44</v>
      </c>
      <c r="H55" s="1">
        <f>Details2!H203</f>
        <v>311283.61</v>
      </c>
      <c r="I55" s="1">
        <f>Details2!I203</f>
        <v>237808.69</v>
      </c>
      <c r="J55" s="1">
        <f>Details2!J203</f>
        <v>144325.4</v>
      </c>
      <c r="K55" s="1">
        <f>Details2!K203</f>
        <v>234469.86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69776.94</v>
      </c>
      <c r="G56" s="1">
        <f>Details2!G204</f>
        <v>95229.46</v>
      </c>
      <c r="H56" s="1">
        <f>Details2!H204</f>
        <v>211057.02</v>
      </c>
      <c r="I56" s="1">
        <f>Details2!I204</f>
        <v>163132.19</v>
      </c>
      <c r="J56" s="1">
        <f>Details2!J204</f>
        <v>51326.9</v>
      </c>
      <c r="K56" s="1">
        <f>Details2!K204</f>
        <v>58305.49</v>
      </c>
      <c r="M56" t="str">
        <f t="shared" si="0"/>
        <v>review</v>
      </c>
      <c r="N56" t="s">
        <v>299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12399.03</v>
      </c>
      <c r="G57" s="1">
        <f>Details2!G205</f>
        <v>242110.52</v>
      </c>
      <c r="H57" s="1">
        <f>Details2!H205</f>
        <v>76803.149999999994</v>
      </c>
      <c r="I57" s="1">
        <f>Details2!I205</f>
        <v>177831.07</v>
      </c>
      <c r="J57" s="1">
        <f>Details2!J205</f>
        <v>194585.2</v>
      </c>
      <c r="K57" s="1">
        <f>Details2!K205</f>
        <v>78802.92</v>
      </c>
      <c r="M57" t="str">
        <f t="shared" si="0"/>
        <v>review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168147.22</v>
      </c>
      <c r="G58" s="1">
        <f>Details2!G206</f>
        <v>276296.26</v>
      </c>
      <c r="H58" s="1">
        <f>Details2!H206</f>
        <v>385547.53</v>
      </c>
      <c r="I58" s="1">
        <f>Details2!I206</f>
        <v>321985.88</v>
      </c>
      <c r="J58" s="1">
        <f>Details2!J206</f>
        <v>274965.28000000003</v>
      </c>
      <c r="K58" s="1">
        <f>Details2!K206</f>
        <v>376915.6</v>
      </c>
      <c r="M58" t="str">
        <f t="shared" si="0"/>
        <v xml:space="preserve"> 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10253.299999999999</v>
      </c>
      <c r="G59" s="1">
        <f>Details2!G207</f>
        <v>17553.53</v>
      </c>
      <c r="H59" s="1">
        <f>Details2!H207</f>
        <v>36035.870000000003</v>
      </c>
      <c r="I59" s="1">
        <f>Details2!I207</f>
        <v>25531.71</v>
      </c>
      <c r="J59" s="1">
        <f>Details2!J207</f>
        <v>1642.1</v>
      </c>
      <c r="K59" s="1">
        <f>Details2!K207</f>
        <v>330.49</v>
      </c>
      <c r="M59" t="str">
        <f t="shared" si="0"/>
        <v>review</v>
      </c>
      <c r="N59" t="s">
        <v>299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23896.41</v>
      </c>
      <c r="G60" s="1">
        <f>Details2!G208</f>
        <v>26567.89</v>
      </c>
      <c r="H60" s="1">
        <f>Details2!H208</f>
        <v>93789.37</v>
      </c>
      <c r="I60" s="1">
        <f>Details2!I208</f>
        <v>121123.04</v>
      </c>
      <c r="J60" s="1">
        <f>Details2!J208</f>
        <v>66095.11</v>
      </c>
      <c r="K60" s="1">
        <f>Details2!K208</f>
        <v>64547.6</v>
      </c>
      <c r="M60" t="str">
        <f t="shared" si="0"/>
        <v xml:space="preserve"> 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64951.73</v>
      </c>
      <c r="G61" s="1">
        <f>Details2!G209</f>
        <v>168909.89</v>
      </c>
      <c r="H61" s="1">
        <f>Details2!H209</f>
        <v>273144.76</v>
      </c>
      <c r="I61" s="1">
        <f>Details2!I209</f>
        <v>216064.47</v>
      </c>
      <c r="J61" s="1">
        <f>Details2!J209</f>
        <v>115285.38</v>
      </c>
      <c r="K61" s="1">
        <f>Details2!K209</f>
        <v>138631.29999999999</v>
      </c>
      <c r="M61" t="str">
        <f t="shared" si="0"/>
        <v xml:space="preserve"> 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>
        <f>Details2!F210</f>
        <v>152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31465.61</v>
      </c>
      <c r="G63" s="1">
        <f>Details2!G211</f>
        <v>30902.28</v>
      </c>
      <c r="H63" s="1">
        <f>Details2!H211</f>
        <v>66623.06</v>
      </c>
      <c r="I63" s="1">
        <f>Details2!I211</f>
        <v>75713.67</v>
      </c>
      <c r="J63" s="1">
        <f>Details2!J211</f>
        <v>47240.21</v>
      </c>
      <c r="K63" s="1">
        <f>Details2!K211</f>
        <v>97514.42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53605.38</v>
      </c>
      <c r="G65" s="1">
        <f>Details2!G213</f>
        <v>74717.64</v>
      </c>
      <c r="H65" s="1">
        <f>Details2!H213</f>
        <v>189824.85</v>
      </c>
      <c r="I65" s="1">
        <f>Details2!I213</f>
        <v>210456.3</v>
      </c>
      <c r="J65" s="1">
        <f>Details2!J213</f>
        <v>160203.9</v>
      </c>
      <c r="K65" s="1">
        <f>Details2!K213</f>
        <v>204093.94</v>
      </c>
      <c r="M65" t="str">
        <f t="shared" si="0"/>
        <v xml:space="preserve"> 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71447.45</v>
      </c>
      <c r="G66" s="1">
        <f>Details2!G214</f>
        <v>287468.81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20719.45</v>
      </c>
      <c r="G67" s="1">
        <f>Details2!G215</f>
        <v>24740.41</v>
      </c>
      <c r="H67" s="1">
        <f>Details2!H215</f>
        <v>45614.6</v>
      </c>
      <c r="I67" s="1">
        <f>Details2!I215</f>
        <v>43840.14</v>
      </c>
      <c r="J67" s="1">
        <f>Details2!J215</f>
        <v>59164.88</v>
      </c>
      <c r="K67" s="1">
        <f>Details2!K215</f>
        <v>44861.64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33699.050000000003</v>
      </c>
      <c r="G68" s="1">
        <f>Details2!G216</f>
        <v>26317.439999999999</v>
      </c>
      <c r="H68" s="1">
        <f>Details2!H216</f>
        <v>51927.06</v>
      </c>
      <c r="I68" s="1">
        <f>Details2!I216</f>
        <v>78425.100000000006</v>
      </c>
      <c r="J68" s="1">
        <f>Details2!J216</f>
        <v>41389.18</v>
      </c>
      <c r="K68" s="1">
        <f>Details2!K216</f>
        <v>51057.05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428205.82</v>
      </c>
      <c r="G69" s="1">
        <f>Details2!G217</f>
        <v>846630.64</v>
      </c>
      <c r="H69" s="1">
        <f>Details2!H217</f>
        <v>482478.79</v>
      </c>
      <c r="I69" s="1">
        <f>Details2!I217</f>
        <v>356862.4</v>
      </c>
      <c r="J69" s="1">
        <f>Details2!J217</f>
        <v>159945.07999999999</v>
      </c>
      <c r="K69" s="1">
        <f>Details2!K217</f>
        <v>170110.32</v>
      </c>
      <c r="M69" t="str">
        <f t="shared" si="0"/>
        <v>review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58667.49</v>
      </c>
      <c r="G71" s="1">
        <f>Details2!G219</f>
        <v>765032.32</v>
      </c>
      <c r="H71" s="1">
        <f>Details2!H219</f>
        <v>1138026.28</v>
      </c>
      <c r="I71" s="1">
        <f>Details2!I219</f>
        <v>1578562.53</v>
      </c>
      <c r="J71" s="1">
        <f>Details2!J219</f>
        <v>946894.46</v>
      </c>
      <c r="K71" s="1">
        <f>Details2!K219</f>
        <v>788383.18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311379.14</v>
      </c>
      <c r="G73" s="1">
        <f>Details2!G221</f>
        <v>380690.52</v>
      </c>
      <c r="H73" s="1">
        <f>Details2!H221</f>
        <v>437836.4</v>
      </c>
      <c r="I73" s="1">
        <f>Details2!I221</f>
        <v>595118.02</v>
      </c>
      <c r="J73" s="1">
        <f>Details2!J221</f>
        <v>772062.27</v>
      </c>
      <c r="K73" s="1">
        <f>Details2!K221</f>
        <v>526014.64</v>
      </c>
      <c r="L73" s="32"/>
      <c r="M73" t="str">
        <f t="shared" si="1"/>
        <v xml:space="preserve"> </v>
      </c>
      <c r="N73" t="s">
        <v>299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114989.95</v>
      </c>
      <c r="G74" s="1">
        <f>Details2!G222</f>
        <v>95840.36</v>
      </c>
      <c r="H74" s="1">
        <f>Details2!H222</f>
        <v>242630.17</v>
      </c>
      <c r="I74" s="1">
        <f>Details2!I222</f>
        <v>688151.88</v>
      </c>
      <c r="J74" s="1">
        <f>Details2!J222</f>
        <v>408318.31</v>
      </c>
      <c r="K74" s="1">
        <f>Details2!K222</f>
        <v>440930.11</v>
      </c>
      <c r="L74" s="2"/>
      <c r="M74" t="str">
        <f t="shared" si="1"/>
        <v xml:space="preserve"> </v>
      </c>
      <c r="N74" t="s">
        <v>299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55193.93</v>
      </c>
      <c r="G75" s="1">
        <f>Details2!G223</f>
        <v>68910.94</v>
      </c>
      <c r="H75" s="1">
        <f>Details2!H223</f>
        <v>182613.08</v>
      </c>
      <c r="I75" s="1">
        <f>Details2!I223</f>
        <v>150730.47</v>
      </c>
      <c r="J75" s="1">
        <f>Details2!J223</f>
        <v>37703.46</v>
      </c>
      <c r="K75" s="1">
        <f>Details2!K223</f>
        <v>107718.46</v>
      </c>
      <c r="L75" s="2"/>
      <c r="M75" t="str">
        <f t="shared" si="1"/>
        <v>review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187678.69</v>
      </c>
      <c r="G76" s="1">
        <f>Details2!G224</f>
        <v>189148.95</v>
      </c>
      <c r="H76" s="1">
        <f>Details2!H224</f>
        <v>133154.1</v>
      </c>
      <c r="I76" s="1">
        <f>Details2!I224</f>
        <v>316854.03000000003</v>
      </c>
      <c r="J76" s="1">
        <f>Details2!J224</f>
        <v>221520.83</v>
      </c>
      <c r="K76" s="1">
        <f>Details2!K224</f>
        <v>296622.65999999997</v>
      </c>
      <c r="L76" s="2"/>
      <c r="M76" t="str">
        <f t="shared" si="1"/>
        <v xml:space="preserve"> 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1009961.97</v>
      </c>
      <c r="G77" s="1">
        <f>Details2!G225</f>
        <v>453530.97</v>
      </c>
      <c r="H77" s="1">
        <f>Details2!H225</f>
        <v>919896.13</v>
      </c>
      <c r="I77" s="1">
        <f>Details2!I225</f>
        <v>962843.2</v>
      </c>
      <c r="J77" s="1">
        <f>Details2!J225</f>
        <v>1148451.1100000001</v>
      </c>
      <c r="K77" s="1">
        <f>Details2!K225</f>
        <v>621289.07999999996</v>
      </c>
      <c r="L77" s="2"/>
      <c r="M77" t="str">
        <f t="shared" si="1"/>
        <v xml:space="preserve"> 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483365.37</v>
      </c>
      <c r="G78" s="1">
        <f>Details2!G226</f>
        <v>932137.77</v>
      </c>
      <c r="H78" s="1">
        <f>Details2!H226</f>
        <v>1004263.7</v>
      </c>
      <c r="I78" s="1">
        <f>Details2!I226</f>
        <v>1080827.3999999999</v>
      </c>
      <c r="J78" s="1">
        <f>Details2!J226</f>
        <v>735336.2</v>
      </c>
      <c r="K78" s="1">
        <f>Details2!K226</f>
        <v>391390.28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289296.21000000002</v>
      </c>
      <c r="G79" s="1">
        <f>Details2!G227</f>
        <v>338453.9</v>
      </c>
      <c r="H79" s="1">
        <f>Details2!H227</f>
        <v>431095.51</v>
      </c>
      <c r="I79" s="1">
        <f>Details2!I227</f>
        <v>360866.6</v>
      </c>
      <c r="J79" s="1">
        <f>Details2!J227</f>
        <v>304362.34999999998</v>
      </c>
      <c r="K79" s="1">
        <f>Details2!K227</f>
        <v>285746.93</v>
      </c>
      <c r="L79" s="2"/>
      <c r="M79" t="str">
        <f t="shared" si="1"/>
        <v xml:space="preserve"> </v>
      </c>
      <c r="N79" s="6" t="s">
        <v>299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392542.16</v>
      </c>
      <c r="G80" s="1">
        <f>Details2!G228</f>
        <v>447232.87</v>
      </c>
      <c r="H80" s="1">
        <f>Details2!H228</f>
        <v>470800.75</v>
      </c>
      <c r="I80" s="1">
        <f>Details2!I228</f>
        <v>597171.99</v>
      </c>
      <c r="J80" s="1">
        <f>Details2!J228</f>
        <v>392376.47</v>
      </c>
      <c r="K80" s="1">
        <f>Details2!K228</f>
        <v>355440.55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648856.27</v>
      </c>
      <c r="G81" s="1">
        <f>Details2!G229</f>
        <v>324343.84999999998</v>
      </c>
      <c r="H81" s="1">
        <f>Details2!H229</f>
        <v>819151.55</v>
      </c>
      <c r="I81" s="1">
        <f>Details2!I229</f>
        <v>1338294.26</v>
      </c>
      <c r="J81" s="1">
        <f>Details2!J229</f>
        <v>686342.66</v>
      </c>
      <c r="K81" s="1">
        <f>Details2!K229</f>
        <v>597675.6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118656.68</v>
      </c>
      <c r="G82" s="1">
        <f>Details2!G230</f>
        <v>160617.38</v>
      </c>
      <c r="H82" s="1">
        <f>Details2!H230</f>
        <v>180263.87</v>
      </c>
      <c r="I82" s="1">
        <f>Details2!I230</f>
        <v>251280.36</v>
      </c>
      <c r="J82" s="1">
        <f>Details2!J230</f>
        <v>144261.07</v>
      </c>
      <c r="K82" s="1">
        <f>Details2!K230</f>
        <v>238293.19</v>
      </c>
      <c r="L82" s="9"/>
      <c r="M82" t="str">
        <f t="shared" si="1"/>
        <v>review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49700.43</v>
      </c>
      <c r="G83" s="1">
        <f>Details2!G231</f>
        <v>45544.29</v>
      </c>
      <c r="H83" s="1">
        <f>Details2!H231</f>
        <v>106207.47</v>
      </c>
      <c r="I83" s="1">
        <f>Details2!I231</f>
        <v>24462.45</v>
      </c>
      <c r="J83" s="1">
        <f>Details2!J231</f>
        <v>104375.5</v>
      </c>
      <c r="K83" s="1">
        <f>Details2!K231</f>
        <v>33613.51</v>
      </c>
      <c r="L83" s="9"/>
      <c r="M83" t="str">
        <f t="shared" si="1"/>
        <v>review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364432.6</v>
      </c>
      <c r="G84" s="1">
        <f>Details2!G232</f>
        <v>496256.69</v>
      </c>
      <c r="H84" s="1">
        <f>Details2!H232</f>
        <v>548676.47</v>
      </c>
      <c r="I84" s="1">
        <f>Details2!I232</f>
        <v>524027.74</v>
      </c>
      <c r="J84" s="1">
        <f>Details2!J232</f>
        <v>153191.73000000001</v>
      </c>
      <c r="K84" s="1">
        <f>Details2!K232</f>
        <v>442496.32</v>
      </c>
      <c r="L84" s="9"/>
      <c r="M84" t="str">
        <f t="shared" si="1"/>
        <v>review</v>
      </c>
      <c r="N84" s="6" t="s">
        <v>299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234545.57</v>
      </c>
      <c r="G85" s="1">
        <f>Details2!G233</f>
        <v>481099.46</v>
      </c>
      <c r="H85" s="1">
        <f>Details2!H233</f>
        <v>505126.24</v>
      </c>
      <c r="I85" s="1">
        <f>Details2!I233</f>
        <v>694094.46</v>
      </c>
      <c r="J85" s="1">
        <f>Details2!J233</f>
        <v>300448.14</v>
      </c>
      <c r="K85" s="1">
        <f>Details2!K233</f>
        <v>265082.40999999997</v>
      </c>
      <c r="L85" s="9"/>
      <c r="M85" t="str">
        <f t="shared" si="1"/>
        <v xml:space="preserve"> </v>
      </c>
      <c r="N85" s="6" t="s">
        <v>299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132473.85</v>
      </c>
      <c r="G86" s="1">
        <f>Details2!G234</f>
        <v>169494.82</v>
      </c>
      <c r="H86" s="1">
        <f>Details2!H234</f>
        <v>241945.4</v>
      </c>
      <c r="I86" s="1">
        <f>Details2!I234</f>
        <v>250244.55</v>
      </c>
      <c r="J86" s="1">
        <f>Details2!J234</f>
        <v>124269.38</v>
      </c>
      <c r="K86" s="1">
        <f>Details2!K234</f>
        <v>104249.7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223993.55</v>
      </c>
      <c r="G87" s="1">
        <f>Details2!G235</f>
        <v>391540.79</v>
      </c>
      <c r="H87" s="1">
        <f>Details2!H235</f>
        <v>1191769.3999999999</v>
      </c>
      <c r="I87" s="1">
        <f>Details2!I235</f>
        <v>1442235.64</v>
      </c>
      <c r="J87" s="1">
        <f>Details2!J235</f>
        <v>790274.9</v>
      </c>
      <c r="K87" s="1">
        <f>Details2!K235</f>
        <v>1153980.67</v>
      </c>
      <c r="L87" s="3"/>
      <c r="M87" t="str">
        <f t="shared" si="1"/>
        <v xml:space="preserve"> 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45712.42</v>
      </c>
      <c r="G88" s="1">
        <f>Details2!G236</f>
        <v>68168.009999999995</v>
      </c>
      <c r="H88" s="1">
        <f>Details2!H236</f>
        <v>81002.36</v>
      </c>
      <c r="I88" s="1">
        <f>Details2!I236</f>
        <v>249985.26</v>
      </c>
      <c r="J88" s="1">
        <f>Details2!J236</f>
        <v>104515.99</v>
      </c>
      <c r="K88" s="1">
        <f>Details2!K236</f>
        <v>103572.11</v>
      </c>
      <c r="L88" s="3"/>
      <c r="M88" t="str">
        <f t="shared" si="1"/>
        <v xml:space="preserve"> 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124271.02</v>
      </c>
      <c r="G89" s="1">
        <f>Details2!G237</f>
        <v>175992.03</v>
      </c>
      <c r="H89" s="1">
        <f>Details2!H237</f>
        <v>171289.51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43" t="s">
        <v>305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25843.13</v>
      </c>
      <c r="G90" s="1">
        <f>Details2!G238</f>
        <v>38855.949999999997</v>
      </c>
      <c r="H90" s="1">
        <f>Details2!H238</f>
        <v>40581.25</v>
      </c>
      <c r="I90" s="1">
        <f>Details2!I238</f>
        <v>325976.75</v>
      </c>
      <c r="J90" s="1">
        <f>Details2!J238</f>
        <v>242449.94</v>
      </c>
      <c r="K90" s="1">
        <f>Details2!K238</f>
        <v>303649.46999999997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495312.25</v>
      </c>
      <c r="G91" s="1">
        <f>Details2!G239</f>
        <v>1329617.49</v>
      </c>
      <c r="H91" s="1">
        <f>Details2!H239</f>
        <v>1013656.29</v>
      </c>
      <c r="I91" s="1">
        <f>Details2!I239</f>
        <v>1057790.93</v>
      </c>
      <c r="J91" s="1">
        <f>Details2!J239</f>
        <v>947623.3</v>
      </c>
      <c r="K91" s="1">
        <f>Details2!K239</f>
        <v>361795.88</v>
      </c>
      <c r="M91" t="str">
        <f t="shared" si="1"/>
        <v>review</v>
      </c>
      <c r="N91" t="s">
        <v>299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215111.9</v>
      </c>
      <c r="G92" s="1">
        <f>Details2!G240</f>
        <v>320985.09999999998</v>
      </c>
      <c r="H92" s="1">
        <f>Details2!H240</f>
        <v>251720.7</v>
      </c>
      <c r="I92" s="1">
        <f>Details2!I240</f>
        <v>234300.86</v>
      </c>
      <c r="J92" s="1">
        <f>Details2!J240</f>
        <v>179396.8</v>
      </c>
      <c r="K92" s="1">
        <f>Details2!K240</f>
        <v>203056.44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289706.27</v>
      </c>
      <c r="G93" s="1">
        <f>Details2!G241</f>
        <v>250118.39</v>
      </c>
      <c r="H93" s="1">
        <f>Details2!H241</f>
        <v>381237.66</v>
      </c>
      <c r="I93" s="1">
        <f>Details2!I241</f>
        <v>753153.76</v>
      </c>
      <c r="J93" s="1">
        <f>Details2!J241</f>
        <v>527356.06999999995</v>
      </c>
      <c r="K93" s="1">
        <f>Details2!K241</f>
        <v>373131.81</v>
      </c>
      <c r="M93" t="str">
        <f t="shared" si="1"/>
        <v xml:space="preserve"> 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291432.2</v>
      </c>
      <c r="G94" s="1">
        <f>Details2!G242</f>
        <v>332755.73</v>
      </c>
      <c r="H94" s="1">
        <f>Details2!H242</f>
        <v>698401.75</v>
      </c>
      <c r="I94" s="1">
        <f>Details2!I242</f>
        <v>705998.75</v>
      </c>
      <c r="J94" s="1">
        <f>Details2!J242</f>
        <v>481256.85</v>
      </c>
      <c r="K94" s="1">
        <f>Details2!K242</f>
        <v>453515.11</v>
      </c>
      <c r="M94" t="str">
        <f t="shared" si="1"/>
        <v xml:space="preserve"> 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Ft. Sam Houston (Brooke Army Medical Center)</v>
      </c>
      <c r="E95" t="str">
        <f>Details2!E243</f>
        <v>H</v>
      </c>
      <c r="F95" s="1">
        <f>Details2!F243</f>
        <v>496790.73</v>
      </c>
      <c r="G95" s="1">
        <f>Details2!G243</f>
        <v>672047.92</v>
      </c>
      <c r="H95" s="1">
        <f>Details2!H243</f>
        <v>1036605.46</v>
      </c>
      <c r="I95" s="1">
        <f>Details2!I243</f>
        <v>1495947.51</v>
      </c>
      <c r="J95" s="1">
        <f>Details2!J243</f>
        <v>923117.77</v>
      </c>
      <c r="K95" s="1">
        <f>Details2!K243</f>
        <v>1038993.78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170167.67</v>
      </c>
      <c r="G96" s="1">
        <f>Details2!G244</f>
        <v>264005.21000000002</v>
      </c>
      <c r="H96" s="1">
        <f>Details2!H244</f>
        <v>279763.93</v>
      </c>
      <c r="I96" s="1">
        <f>Details2!I244</f>
        <v>232098.45</v>
      </c>
      <c r="J96" s="1">
        <f>Details2!J244</f>
        <v>247284.9</v>
      </c>
      <c r="K96" s="1">
        <f>Details2!K244</f>
        <v>233739.02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27912.79</v>
      </c>
      <c r="G97" s="1">
        <f>Details2!G245</f>
        <v>131297.07999999999</v>
      </c>
      <c r="H97" s="1">
        <f>Details2!H245</f>
        <v>150185.71</v>
      </c>
      <c r="I97" s="1">
        <f>Details2!I245</f>
        <v>68533.83</v>
      </c>
      <c r="J97" s="1">
        <f>Details2!J245</f>
        <v>220291.91</v>
      </c>
      <c r="K97" s="1">
        <f>Details2!K245</f>
        <v>245443.92</v>
      </c>
      <c r="M97" t="str">
        <f t="shared" si="1"/>
        <v xml:space="preserve"> </v>
      </c>
      <c r="N97" t="s">
        <v>299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22078.48</v>
      </c>
      <c r="G98" s="1">
        <f>Details2!G246</f>
        <v>121009.79</v>
      </c>
      <c r="H98" s="1">
        <f>Details2!H246</f>
        <v>36698.46</v>
      </c>
      <c r="I98" s="1">
        <f>Details2!I246</f>
        <v>111175.28</v>
      </c>
      <c r="J98" s="54">
        <f>Details2!J246</f>
        <v>276082.96999999997</v>
      </c>
      <c r="K98" s="1">
        <f>Details2!K246</f>
        <v>339234.26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0123</v>
      </c>
      <c r="D99" t="str">
        <f>Details2!D247</f>
        <v>Ft. Belvoir (FT. Belvoir Community Hospital)</v>
      </c>
      <c r="E99" t="str">
        <f>Details2!E247</f>
        <v>H</v>
      </c>
      <c r="F99" s="1">
        <f>Details2!F247</f>
        <v>524360.89</v>
      </c>
      <c r="G99" s="1">
        <f>Details2!G247</f>
        <v>1537087.73</v>
      </c>
      <c r="H99" s="1">
        <f>Details2!H247</f>
        <v>1590233.56</v>
      </c>
      <c r="I99" s="1">
        <f>Details2!I247</f>
        <v>1758757.75</v>
      </c>
      <c r="J99" s="1">
        <f>Details2!J247</f>
        <v>1754078.23</v>
      </c>
      <c r="K99" s="1">
        <f>Details2!K247</f>
        <v>1718187.6</v>
      </c>
      <c r="M99" t="str">
        <f t="shared" si="1"/>
        <v xml:space="preserve"> </v>
      </c>
    </row>
    <row r="100" spans="2:14" x14ac:dyDescent="0.2">
      <c r="B100" t="str">
        <f>Details2!B248</f>
        <v>Army</v>
      </c>
      <c r="C100" t="str">
        <f>Details2!C248</f>
        <v>0125</v>
      </c>
      <c r="D100" t="str">
        <f>Details2!D248</f>
        <v>Ft. Lewis (Madigan Army Medical Center)</v>
      </c>
      <c r="E100" t="str">
        <f>Details2!E248</f>
        <v>H</v>
      </c>
      <c r="F100" s="1">
        <f>Details2!F248</f>
        <v>323076.74</v>
      </c>
      <c r="G100" s="1">
        <f>Details2!G248</f>
        <v>545467.52</v>
      </c>
      <c r="H100" s="1">
        <f>Details2!H248</f>
        <v>872284.22</v>
      </c>
      <c r="I100" s="1">
        <f>Details2!I248</f>
        <v>788148.23</v>
      </c>
      <c r="J100" s="1">
        <f>Details2!J248</f>
        <v>660165.37</v>
      </c>
      <c r="K100" s="1">
        <f>Details2!K248</f>
        <v>729841.25</v>
      </c>
      <c r="M100" t="str">
        <f t="shared" si="1"/>
        <v xml:space="preserve"> </v>
      </c>
      <c r="N100" t="s">
        <v>299</v>
      </c>
    </row>
    <row r="101" spans="2:14" x14ac:dyDescent="0.2">
      <c r="B101" t="str">
        <f>Details2!B249</f>
        <v>Army</v>
      </c>
      <c r="C101" t="str">
        <f>Details2!C249</f>
        <v>0131</v>
      </c>
      <c r="D101" t="str">
        <f>Details2!D249</f>
        <v>Ft. Irwin (Weed Army Community Hospital)</v>
      </c>
      <c r="E101" t="str">
        <f>Details2!E249</f>
        <v>H</v>
      </c>
      <c r="F101" s="1">
        <f>Details2!F249</f>
        <v>1923.65</v>
      </c>
      <c r="G101" s="1">
        <f>Details2!G249</f>
        <v>5198.5200000000004</v>
      </c>
      <c r="H101" s="1">
        <f>Details2!H249</f>
        <v>20863.38</v>
      </c>
      <c r="I101" s="1">
        <f>Details2!I249</f>
        <v>13487.72</v>
      </c>
      <c r="J101" s="1">
        <f>Details2!J249</f>
        <v>9309.52</v>
      </c>
      <c r="K101" s="1">
        <f>Details2!K249</f>
        <v>3680.74</v>
      </c>
      <c r="M101" t="str">
        <f t="shared" si="1"/>
        <v>review</v>
      </c>
    </row>
    <row r="102" spans="2:14" x14ac:dyDescent="0.2">
      <c r="B102" t="str">
        <f>Details2!B250</f>
        <v>Army</v>
      </c>
      <c r="C102" t="str">
        <f>Details2!C250</f>
        <v>0206</v>
      </c>
      <c r="D102" t="str">
        <f>Details2!D250</f>
        <v>Yuma Proving Grounds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43" t="s">
        <v>373</v>
      </c>
    </row>
    <row r="103" spans="2:14" x14ac:dyDescent="0.2">
      <c r="B103" t="str">
        <f>Details2!B251</f>
        <v>Army</v>
      </c>
      <c r="C103" t="str">
        <f>Details2!C251</f>
        <v>0256</v>
      </c>
      <c r="D103" t="str">
        <f>Details2!D251</f>
        <v>Pentagon Army Health Clinic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43" t="s">
        <v>374</v>
      </c>
    </row>
    <row r="104" spans="2:14" x14ac:dyDescent="0.2">
      <c r="B104" t="str">
        <f>Details2!B252</f>
        <v>Army</v>
      </c>
      <c r="C104" t="str">
        <f>Details2!C252</f>
        <v>0273</v>
      </c>
      <c r="D104" t="str">
        <f>Details2!D252</f>
        <v>Ft. McPherson (Lawrence Joel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0308</v>
      </c>
      <c r="D105" t="str">
        <f>Details2!D253</f>
        <v>Aberdeen Proving Grounds (Kirk Army Health Clinic)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299</v>
      </c>
    </row>
    <row r="106" spans="2:14" x14ac:dyDescent="0.2">
      <c r="B106" t="str">
        <f>Details2!B254</f>
        <v>Army</v>
      </c>
      <c r="C106" t="str">
        <f>Details2!C254</f>
        <v>0309</v>
      </c>
      <c r="D106" t="str">
        <f>Details2!D254</f>
        <v>Ft. Detrick US Army Health Clinic</v>
      </c>
      <c r="E106" t="str">
        <f>Details2!E254</f>
        <v>I</v>
      </c>
      <c r="F106" s="1" t="str">
        <f>Details2!F254</f>
        <v>NULL</v>
      </c>
      <c r="G106" s="1" t="str">
        <f>Details2!G254</f>
        <v>NULL</v>
      </c>
      <c r="H106" s="1" t="str">
        <f>Details2!H254</f>
        <v>NULL</v>
      </c>
      <c r="I106" s="1" t="str">
        <f>Details2!I254</f>
        <v>NULL</v>
      </c>
      <c r="J106" s="1" t="str">
        <f>Details2!J254</f>
        <v>NULL</v>
      </c>
      <c r="K106" s="1" t="str">
        <f>Details2!K254</f>
        <v>NULL</v>
      </c>
      <c r="M106" t="e">
        <f t="shared" si="1"/>
        <v>#VALUE!</v>
      </c>
      <c r="N106" t="s">
        <v>299</v>
      </c>
    </row>
    <row r="107" spans="2:14" x14ac:dyDescent="0.2">
      <c r="B107" t="str">
        <f>Details2!B255</f>
        <v>Army</v>
      </c>
      <c r="C107" t="str">
        <f>Details2!C255</f>
        <v>0330</v>
      </c>
      <c r="D107" t="str">
        <f>Details2!D255</f>
        <v>Ft. Drum (Guthrie Army Health Clinic)</v>
      </c>
      <c r="E107" t="str">
        <f>Details2!E255</f>
        <v>C</v>
      </c>
      <c r="F107" s="1">
        <f>Details2!F255</f>
        <v>47048.31</v>
      </c>
      <c r="G107" s="1">
        <f>Details2!G255</f>
        <v>95042.07</v>
      </c>
      <c r="H107" s="1">
        <f>Details2!H255</f>
        <v>116869.71</v>
      </c>
      <c r="I107" s="1">
        <f>Details2!I255</f>
        <v>113787.33</v>
      </c>
      <c r="J107" s="1">
        <f>Details2!J255</f>
        <v>69912.55</v>
      </c>
      <c r="K107" s="1">
        <f>Details2!K255</f>
        <v>77663.320000000007</v>
      </c>
      <c r="M107" t="str">
        <f t="shared" si="1"/>
        <v xml:space="preserve"> </v>
      </c>
    </row>
    <row r="108" spans="2:14" x14ac:dyDescent="0.2">
      <c r="B108" t="str">
        <f>Details2!B256</f>
        <v>Army</v>
      </c>
      <c r="C108" t="str">
        <f>Details2!C256</f>
        <v>0350</v>
      </c>
      <c r="D108" t="str">
        <f>Details2!D256</f>
        <v>Ft. Indiantown Gap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0351</v>
      </c>
      <c r="D109" t="str">
        <f>Details2!D257</f>
        <v>Letterkenny US Army Health Clinic</v>
      </c>
      <c r="E109" t="str">
        <f>Details2!E257</f>
        <v>I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0352</v>
      </c>
      <c r="D110" t="str">
        <f>Details2!D258</f>
        <v>Carlisle (Dunham Army Health Clinic)</v>
      </c>
      <c r="E110" t="str">
        <f>Details2!E258</f>
        <v>C</v>
      </c>
      <c r="F110" s="1">
        <f>Details2!F258</f>
        <v>211296.23</v>
      </c>
      <c r="G110" s="1">
        <f>Details2!G258</f>
        <v>467629.03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0353</v>
      </c>
      <c r="D111" t="str">
        <f>Details2!D259</f>
        <v>Tobyhanna US Army Health Clinic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43" t="s">
        <v>375</v>
      </c>
    </row>
    <row r="112" spans="2:14" x14ac:dyDescent="0.2">
      <c r="B112" t="str">
        <f>Details2!B260</f>
        <v>Army</v>
      </c>
      <c r="C112" t="str">
        <f>Details2!C260</f>
        <v>0371</v>
      </c>
      <c r="D112" t="str">
        <f>Details2!D260</f>
        <v>Dugway Proving Ground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0441</v>
      </c>
      <c r="D113" t="str">
        <f>Details2!D261</f>
        <v>New Cumberland US Army Health Clinic</v>
      </c>
      <c r="E113" t="str">
        <f>Details2!E261</f>
        <v>I</v>
      </c>
      <c r="F113" s="1" t="str">
        <f>Details2!F261</f>
        <v>NULL</v>
      </c>
      <c r="G113" s="1" t="str">
        <f>Details2!G261</f>
        <v>NULL</v>
      </c>
      <c r="H113" s="1" t="str">
        <f>Details2!H261</f>
        <v>NULL</v>
      </c>
      <c r="I113" s="1" t="str">
        <f>Details2!I261</f>
        <v>NULL</v>
      </c>
      <c r="J113" s="1" t="str">
        <f>Details2!J261</f>
        <v>NULL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0606</v>
      </c>
      <c r="D114" t="str">
        <f>Details2!D262</f>
        <v>Heidelberg MEDDAC</v>
      </c>
      <c r="E114" t="str">
        <f>Details2!E262</f>
        <v>C</v>
      </c>
      <c r="F114" s="1">
        <f>Details2!F262</f>
        <v>12311.15</v>
      </c>
      <c r="G114" s="1">
        <f>Details2!G262</f>
        <v>83946.46</v>
      </c>
      <c r="H114" s="1">
        <f>Details2!H262</f>
        <v>117188.78</v>
      </c>
      <c r="I114" s="1">
        <f>Details2!I262</f>
        <v>95993.34</v>
      </c>
      <c r="J114" s="1">
        <f>Details2!J262</f>
        <v>52612.97</v>
      </c>
      <c r="K114" s="1">
        <f>Details2!K262</f>
        <v>182244.22</v>
      </c>
      <c r="M114" t="str">
        <f t="shared" si="1"/>
        <v>review</v>
      </c>
    </row>
    <row r="115" spans="2:14" x14ac:dyDescent="0.2">
      <c r="B115" t="str">
        <f>Details2!B263</f>
        <v>Army</v>
      </c>
      <c r="C115" t="str">
        <f>Details2!C263</f>
        <v>0607</v>
      </c>
      <c r="D115" t="str">
        <f>Details2!D263</f>
        <v>Landstuhl Regional Medical Center</v>
      </c>
      <c r="E115" t="str">
        <f>Details2!E263</f>
        <v>H</v>
      </c>
      <c r="F115" s="1">
        <f>Details2!F263</f>
        <v>57374.85</v>
      </c>
      <c r="G115" s="1">
        <f>Details2!G263</f>
        <v>244671</v>
      </c>
      <c r="H115" s="1">
        <f>Details2!H263</f>
        <v>181217.06</v>
      </c>
      <c r="I115" s="1">
        <f>Details2!I263</f>
        <v>123416.36</v>
      </c>
      <c r="J115" s="1">
        <f>Details2!J263</f>
        <v>211310.63</v>
      </c>
      <c r="K115" s="1">
        <f>Details2!K263</f>
        <v>567887.04</v>
      </c>
      <c r="M115" t="str">
        <f t="shared" si="1"/>
        <v>review</v>
      </c>
    </row>
    <row r="116" spans="2:14" x14ac:dyDescent="0.2">
      <c r="B116" t="str">
        <f>Details2!B264</f>
        <v>Army</v>
      </c>
      <c r="C116" t="str">
        <f>Details2!C264</f>
        <v>0609</v>
      </c>
      <c r="D116" t="str">
        <f>Details2!D264</f>
        <v>Bavaria MEDDAC</v>
      </c>
      <c r="E116" t="str">
        <f>Details2!E264</f>
        <v>C</v>
      </c>
      <c r="F116" s="1">
        <f>Details2!F264</f>
        <v>8742.39</v>
      </c>
      <c r="G116" s="1">
        <f>Details2!G264</f>
        <v>56933.07</v>
      </c>
      <c r="H116" s="1">
        <f>Details2!H264</f>
        <v>18742.03</v>
      </c>
      <c r="I116" s="1">
        <f>Details2!I264</f>
        <v>34237.120000000003</v>
      </c>
      <c r="J116" s="1">
        <f>Details2!J264</f>
        <v>15457.64</v>
      </c>
      <c r="K116" s="1">
        <f>Details2!K264</f>
        <v>61968.41</v>
      </c>
      <c r="M116" t="str">
        <f t="shared" si="1"/>
        <v>review</v>
      </c>
      <c r="N116" t="s">
        <v>299</v>
      </c>
    </row>
    <row r="117" spans="2:14" x14ac:dyDescent="0.2">
      <c r="B117" t="str">
        <f>Details2!B265</f>
        <v>Army</v>
      </c>
      <c r="C117" t="str">
        <f>Details2!C265</f>
        <v>0610</v>
      </c>
      <c r="D117" t="str">
        <f>Details2!D265</f>
        <v>BG CRAWFORD SAMS AHC-CAMP ZAMA</v>
      </c>
      <c r="E117" t="str">
        <f>Details2!E265</f>
        <v>I</v>
      </c>
      <c r="F117" s="1" t="str">
        <f>Details2!F265</f>
        <v>NULL</v>
      </c>
      <c r="G117" s="1" t="str">
        <f>Details2!G265</f>
        <v>NULL</v>
      </c>
      <c r="H117" s="1" t="str">
        <f>Details2!H265</f>
        <v>NULL</v>
      </c>
      <c r="I117" s="1" t="str">
        <f>Details2!I265</f>
        <v>NULL</v>
      </c>
      <c r="J117" s="1" t="str">
        <f>Details2!J265</f>
        <v>NULL</v>
      </c>
      <c r="K117" s="1">
        <f>Details2!K265</f>
        <v>921.1</v>
      </c>
    </row>
    <row r="118" spans="2:14" x14ac:dyDescent="0.2">
      <c r="B118" t="str">
        <f>Details2!B266</f>
        <v>Army</v>
      </c>
      <c r="C118" t="str">
        <f>Details2!C266</f>
        <v>0612</v>
      </c>
      <c r="D118" t="str">
        <f>Details2!D266</f>
        <v>Brian Allgood ACH - Seoul</v>
      </c>
      <c r="E118" t="str">
        <f>Details2!E266</f>
        <v>H</v>
      </c>
      <c r="F118" s="1">
        <f>Details2!F266</f>
        <v>3102.26</v>
      </c>
      <c r="G118" s="1">
        <f>Details2!G266</f>
        <v>696.22</v>
      </c>
      <c r="H118" s="1">
        <f>Details2!H266</f>
        <v>258</v>
      </c>
      <c r="I118" s="1">
        <f>Details2!I266</f>
        <v>0</v>
      </c>
      <c r="J118" s="1">
        <f>Details2!J266</f>
        <v>101439.06</v>
      </c>
      <c r="K118" s="1">
        <f>Details2!K266</f>
        <v>102363.51</v>
      </c>
      <c r="L118" s="43" t="s">
        <v>362</v>
      </c>
    </row>
    <row r="119" spans="2:14" x14ac:dyDescent="0.2">
      <c r="B119" t="str">
        <f>Details2!B267</f>
        <v>Navy</v>
      </c>
      <c r="C119" t="str">
        <f>Details2!C267</f>
        <v>0024</v>
      </c>
      <c r="D119" t="str">
        <f>Details2!D267</f>
        <v>NH Camp Pendelton</v>
      </c>
      <c r="E119" t="str">
        <f>Details2!E267</f>
        <v>H</v>
      </c>
      <c r="F119" s="1">
        <f>Details2!F267</f>
        <v>51503.51</v>
      </c>
      <c r="G119" s="1">
        <f>Details2!G267</f>
        <v>71174.14</v>
      </c>
      <c r="H119" s="1">
        <f>Details2!H267</f>
        <v>91684.27</v>
      </c>
      <c r="I119" s="1">
        <f>Details2!I267</f>
        <v>93989.54</v>
      </c>
      <c r="J119" s="1">
        <f>Details2!J267</f>
        <v>89097.18</v>
      </c>
      <c r="K119" s="1">
        <f>Details2!K267</f>
        <v>65870.61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0028</v>
      </c>
      <c r="D120" t="str">
        <f>Details2!D268</f>
        <v>NH Lemoore</v>
      </c>
      <c r="E120" t="str">
        <f>Details2!E268</f>
        <v>H</v>
      </c>
      <c r="F120" s="1">
        <f>Details2!F268</f>
        <v>32918.230000000003</v>
      </c>
      <c r="G120" s="1">
        <f>Details2!G268</f>
        <v>59333.95</v>
      </c>
      <c r="H120" s="1">
        <f>Details2!H268</f>
        <v>299593.78999999998</v>
      </c>
      <c r="I120" s="1">
        <f>Details2!I268</f>
        <v>240661.63</v>
      </c>
      <c r="J120" s="1">
        <f>Details2!J268</f>
        <v>191388.34</v>
      </c>
      <c r="K120" s="1">
        <f>Details2!K268</f>
        <v>165645.62</v>
      </c>
      <c r="M120" t="str">
        <f t="shared" si="1"/>
        <v xml:space="preserve"> </v>
      </c>
    </row>
    <row r="121" spans="2:14" x14ac:dyDescent="0.2">
      <c r="B121" t="str">
        <f>Details2!B269</f>
        <v>Navy</v>
      </c>
      <c r="C121" t="str">
        <f>Details2!C269</f>
        <v>0029</v>
      </c>
      <c r="D121" t="str">
        <f>Details2!D269</f>
        <v>NMC San Diego</v>
      </c>
      <c r="E121" t="str">
        <f>Details2!E269</f>
        <v>H</v>
      </c>
      <c r="F121" s="1">
        <f>Details2!F269</f>
        <v>178047.62</v>
      </c>
      <c r="G121" s="1">
        <f>Details2!G269</f>
        <v>230153.45</v>
      </c>
      <c r="H121" s="1">
        <f>Details2!H269</f>
        <v>346015.63</v>
      </c>
      <c r="I121" s="1">
        <f>Details2!I269</f>
        <v>522849.69</v>
      </c>
      <c r="J121" s="1">
        <f>Details2!J269</f>
        <v>322042.17</v>
      </c>
      <c r="K121" s="1">
        <f>Details2!K269</f>
        <v>304357.81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0030</v>
      </c>
      <c r="D122" t="str">
        <f>Details2!D270</f>
        <v>NH 29 Palms</v>
      </c>
      <c r="E122" t="str">
        <f>Details2!E270</f>
        <v>H</v>
      </c>
      <c r="F122" s="1">
        <f>Details2!F270</f>
        <v>20902.79</v>
      </c>
      <c r="G122" s="1">
        <f>Details2!G270</f>
        <v>56502.74</v>
      </c>
      <c r="H122" s="1">
        <f>Details2!H270</f>
        <v>14793.87</v>
      </c>
      <c r="I122" s="1">
        <f>Details2!I270</f>
        <v>44429.02</v>
      </c>
      <c r="J122" s="1">
        <f>Details2!J270</f>
        <v>112576.28</v>
      </c>
      <c r="K122" s="1">
        <f>Details2!K270</f>
        <v>68352.210000000006</v>
      </c>
      <c r="M122" t="str">
        <f t="shared" si="1"/>
        <v xml:space="preserve"> </v>
      </c>
    </row>
    <row r="123" spans="2:14" x14ac:dyDescent="0.2">
      <c r="B123" t="str">
        <f>Details2!B271</f>
        <v>Navy</v>
      </c>
      <c r="C123" t="str">
        <f>Details2!C271</f>
        <v>0035</v>
      </c>
      <c r="D123" t="str">
        <f>Details2!D271</f>
        <v>NBHC Groton</v>
      </c>
      <c r="E123" t="str">
        <f>Details2!E271</f>
        <v>C</v>
      </c>
      <c r="F123" s="1">
        <f>Details2!F271</f>
        <v>73274.899999999994</v>
      </c>
      <c r="G123" s="1">
        <f>Details2!G271</f>
        <v>66875.259999999995</v>
      </c>
      <c r="H123" s="1">
        <f>Details2!H271</f>
        <v>53875.05</v>
      </c>
      <c r="I123" s="1">
        <f>Details2!I271</f>
        <v>72804.350000000006</v>
      </c>
      <c r="J123" s="1">
        <f>Details2!J271</f>
        <v>14237.83</v>
      </c>
      <c r="K123" s="1">
        <f>Details2!K271</f>
        <v>104981.66</v>
      </c>
      <c r="M123" t="str">
        <f t="shared" si="1"/>
        <v>review</v>
      </c>
    </row>
    <row r="124" spans="2:14" x14ac:dyDescent="0.2">
      <c r="B124" t="str">
        <f>Details2!B272</f>
        <v>Navy</v>
      </c>
      <c r="C124" t="str">
        <f>Details2!C272</f>
        <v>0038</v>
      </c>
      <c r="D124" t="str">
        <f>Details2!D272</f>
        <v>NH Pensacola</v>
      </c>
      <c r="E124" t="str">
        <f>Details2!E272</f>
        <v>H</v>
      </c>
      <c r="F124" s="1">
        <f>Details2!F272</f>
        <v>152007.73000000001</v>
      </c>
      <c r="G124" s="1">
        <f>Details2!G272</f>
        <v>469169.35</v>
      </c>
      <c r="H124" s="1">
        <f>Details2!H272</f>
        <v>321940.77</v>
      </c>
      <c r="I124" s="1">
        <f>Details2!I272</f>
        <v>501796.76</v>
      </c>
      <c r="J124" s="1">
        <f>Details2!J272</f>
        <v>163902.04</v>
      </c>
      <c r="K124" s="1">
        <f>Details2!K272</f>
        <v>665451.72</v>
      </c>
      <c r="M124" t="str">
        <f t="shared" si="1"/>
        <v>review</v>
      </c>
    </row>
    <row r="125" spans="2:14" x14ac:dyDescent="0.2">
      <c r="B125" t="str">
        <f>Details2!B273</f>
        <v>Navy</v>
      </c>
      <c r="C125" t="str">
        <f>Details2!C273</f>
        <v>0039</v>
      </c>
      <c r="D125" t="str">
        <f>Details2!D273</f>
        <v>NH Jacksonville</v>
      </c>
      <c r="E125" t="str">
        <f>Details2!E273</f>
        <v>H</v>
      </c>
      <c r="F125" s="1">
        <f>Details2!F273</f>
        <v>603298.34</v>
      </c>
      <c r="G125" s="1">
        <f>Details2!G273</f>
        <v>1290727.33</v>
      </c>
      <c r="H125" s="1">
        <f>Details2!H273</f>
        <v>1667009.42</v>
      </c>
      <c r="I125" s="1">
        <f>Details2!I273</f>
        <v>2265246.23</v>
      </c>
      <c r="J125" s="1">
        <f>Details2!J273</f>
        <v>1418562.08</v>
      </c>
      <c r="K125" s="1">
        <f>Details2!K273</f>
        <v>890044.35</v>
      </c>
      <c r="M125" t="str">
        <f t="shared" si="1"/>
        <v xml:space="preserve"> </v>
      </c>
    </row>
    <row r="126" spans="2:14" x14ac:dyDescent="0.2">
      <c r="B126" t="str">
        <f>Details2!B274</f>
        <v>Navy</v>
      </c>
      <c r="C126" t="str">
        <f>Details2!C274</f>
        <v>0056</v>
      </c>
      <c r="D126" t="str">
        <f>Details2!D274</f>
        <v>NHC Great Lakes</v>
      </c>
      <c r="E126" t="str">
        <f>Details2!E274</f>
        <v>C</v>
      </c>
      <c r="F126" s="1">
        <f>Details2!F274</f>
        <v>319429.40999999997</v>
      </c>
      <c r="G126" s="1">
        <f>Details2!G274</f>
        <v>396856.99</v>
      </c>
      <c r="H126" s="1">
        <f>Details2!H274</f>
        <v>557524.61</v>
      </c>
      <c r="I126" s="1">
        <f>Details2!I274</f>
        <v>660245.25</v>
      </c>
      <c r="J126" s="1">
        <f>Details2!J274</f>
        <v>445175.47</v>
      </c>
      <c r="K126" s="1" t="str">
        <f>Details2!K274</f>
        <v>NULL</v>
      </c>
      <c r="M126" t="str">
        <f t="shared" si="1"/>
        <v>review</v>
      </c>
    </row>
    <row r="127" spans="2:14" x14ac:dyDescent="0.2">
      <c r="B127" t="str">
        <f>Details2!B275</f>
        <v>Navy</v>
      </c>
      <c r="C127" t="str">
        <f>Details2!C275</f>
        <v>0067</v>
      </c>
      <c r="D127" t="str">
        <f>Details2!D275</f>
        <v>Walter Reed National Military Medical Center</v>
      </c>
      <c r="E127" t="str">
        <f>Details2!E275</f>
        <v>H</v>
      </c>
      <c r="F127" s="1">
        <f>Details2!F275</f>
        <v>818720.15</v>
      </c>
      <c r="G127" s="1">
        <f>Details2!G275</f>
        <v>855306.8</v>
      </c>
      <c r="H127" s="1">
        <f>Details2!H275</f>
        <v>1086665.97</v>
      </c>
      <c r="I127" s="1">
        <f>Details2!I275</f>
        <v>344285.71</v>
      </c>
      <c r="J127" s="1">
        <f>Details2!J275</f>
        <v>1355357.04</v>
      </c>
      <c r="K127" s="1">
        <f>Details2!K275</f>
        <v>1083443.56</v>
      </c>
      <c r="M127" t="str">
        <f t="shared" si="1"/>
        <v xml:space="preserve"> </v>
      </c>
    </row>
    <row r="128" spans="2:14" x14ac:dyDescent="0.2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60784.09</v>
      </c>
      <c r="G128" s="1">
        <f>Details2!G276</f>
        <v>121425.63</v>
      </c>
      <c r="H128" s="1">
        <f>Details2!H276</f>
        <v>156529.47</v>
      </c>
      <c r="I128" s="1">
        <f>Details2!I276</f>
        <v>159002.93</v>
      </c>
      <c r="J128" s="1">
        <f>Details2!J276</f>
        <v>111731.39</v>
      </c>
      <c r="K128" s="1">
        <f>Details2!K276</f>
        <v>83177.13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181701.52</v>
      </c>
      <c r="G129" s="1">
        <f>Details2!G277</f>
        <v>549575.47</v>
      </c>
      <c r="H129" s="1">
        <f>Details2!H277</f>
        <v>206073.25</v>
      </c>
      <c r="I129" s="1">
        <f>Details2!I277</f>
        <v>338985.01</v>
      </c>
      <c r="J129" s="1">
        <f>Details2!J277</f>
        <v>349778.62</v>
      </c>
      <c r="K129" s="1">
        <f>Details2!K277</f>
        <v>294960.8</v>
      </c>
      <c r="M129" t="str">
        <f t="shared" si="1"/>
        <v xml:space="preserve"> </v>
      </c>
      <c r="N129" t="s">
        <v>299</v>
      </c>
    </row>
    <row r="130" spans="2:14" x14ac:dyDescent="0.2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57923.23</v>
      </c>
      <c r="G130" s="1">
        <f>Details2!G278</f>
        <v>171474.24</v>
      </c>
      <c r="H130" s="1">
        <f>Details2!H278</f>
        <v>236203.76</v>
      </c>
      <c r="I130" s="1">
        <f>Details2!I278</f>
        <v>204619.59</v>
      </c>
      <c r="J130" s="1">
        <f>Details2!J278</f>
        <v>173097.47</v>
      </c>
      <c r="K130" s="1">
        <f>Details2!K278</f>
        <v>93177.24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0100</v>
      </c>
      <c r="D131" t="str">
        <f>Details2!D279</f>
        <v>NBHC Newport</v>
      </c>
      <c r="E131" t="str">
        <f>Details2!E279</f>
        <v>C</v>
      </c>
      <c r="F131" s="1">
        <f>Details2!F279</f>
        <v>94666</v>
      </c>
      <c r="G131" s="1">
        <f>Details2!G279</f>
        <v>94632</v>
      </c>
      <c r="H131" s="1">
        <f>Details2!H279</f>
        <v>119203</v>
      </c>
      <c r="I131" s="1">
        <f>Details2!I279</f>
        <v>136876.26999999999</v>
      </c>
      <c r="J131" s="1">
        <f>Details2!J279</f>
        <v>61031.25</v>
      </c>
      <c r="K131" s="1">
        <f>Details2!K279</f>
        <v>54524.13</v>
      </c>
      <c r="L131" s="45"/>
      <c r="M131" t="str">
        <f t="shared" si="1"/>
        <v xml:space="preserve"> </v>
      </c>
    </row>
    <row r="132" spans="2:14" x14ac:dyDescent="0.2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179505.17</v>
      </c>
      <c r="G132" s="1">
        <f>Details2!G280</f>
        <v>541768.53</v>
      </c>
      <c r="H132" s="1">
        <f>Details2!H280</f>
        <v>624944.15</v>
      </c>
      <c r="I132" s="1">
        <f>Details2!I280</f>
        <v>520655.51</v>
      </c>
      <c r="J132" s="1">
        <f>Details2!J280</f>
        <v>225936.17</v>
      </c>
      <c r="K132" s="1">
        <f>Details2!K280</f>
        <v>237432.47</v>
      </c>
      <c r="L132" s="45"/>
      <c r="M132" t="str">
        <f t="shared" si="1"/>
        <v xml:space="preserve"> </v>
      </c>
    </row>
    <row r="133" spans="2:14" x14ac:dyDescent="0.2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189072.67</v>
      </c>
      <c r="G133" s="1">
        <f>Details2!G281</f>
        <v>304462.59999999998</v>
      </c>
      <c r="H133" s="1">
        <f>Details2!H281</f>
        <v>338910.71999999997</v>
      </c>
      <c r="I133" s="1">
        <f>Details2!I281</f>
        <v>179177.88</v>
      </c>
      <c r="J133" s="1">
        <f>Details2!J281</f>
        <v>130591.31</v>
      </c>
      <c r="K133" s="1">
        <f>Details2!K281</f>
        <v>98749.88</v>
      </c>
      <c r="M133" t="str">
        <f t="shared" si="1"/>
        <v xml:space="preserve"> </v>
      </c>
    </row>
    <row r="134" spans="2:14" x14ac:dyDescent="0.2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59395.74</v>
      </c>
      <c r="G134" s="1">
        <f>Details2!G282</f>
        <v>203482.34</v>
      </c>
      <c r="H134" s="1">
        <f>Details2!H282</f>
        <v>223173.32</v>
      </c>
      <c r="I134" s="1">
        <f>Details2!I282</f>
        <v>385648.22</v>
      </c>
      <c r="J134" s="1">
        <f>Details2!J282</f>
        <v>59261.33</v>
      </c>
      <c r="K134" s="1" t="str">
        <f>Details2!K282</f>
        <v>NULL</v>
      </c>
      <c r="M134" t="str">
        <f t="shared" ref="M134:M145" si="2">IF(AND(J134*0.5 &lt;=K134, K134&lt;= J134*1.5)," ","review")</f>
        <v>review</v>
      </c>
    </row>
    <row r="135" spans="2:14" x14ac:dyDescent="0.2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96837.49</v>
      </c>
      <c r="G135" s="1">
        <f>Details2!G283</f>
        <v>114325.27</v>
      </c>
      <c r="H135" s="1">
        <f>Details2!H283</f>
        <v>124723.72</v>
      </c>
      <c r="I135" s="1">
        <f>Details2!I283</f>
        <v>191926.68</v>
      </c>
      <c r="J135" s="1">
        <f>Details2!J283</f>
        <v>115808.81</v>
      </c>
      <c r="K135" s="1">
        <f>Details2!K283</f>
        <v>139611.9</v>
      </c>
      <c r="L135" s="45" t="s">
        <v>376</v>
      </c>
    </row>
    <row r="136" spans="2:14" x14ac:dyDescent="0.2">
      <c r="B136" t="str">
        <f>Details2!B284</f>
        <v>Navy</v>
      </c>
      <c r="C136" t="str">
        <f>Details2!C284</f>
        <v>0124</v>
      </c>
      <c r="D136" t="str">
        <f>Details2!D284</f>
        <v>NMC Portsmouth (VA)</v>
      </c>
      <c r="E136" t="str">
        <f>Details2!E284</f>
        <v>H</v>
      </c>
      <c r="F136" s="1">
        <f>Details2!F284</f>
        <v>542949.75</v>
      </c>
      <c r="G136" s="1">
        <f>Details2!G284</f>
        <v>658419.54</v>
      </c>
      <c r="H136" s="1">
        <f>Details2!H284</f>
        <v>845912.45</v>
      </c>
      <c r="I136" s="1">
        <f>Details2!I284</f>
        <v>931877.38</v>
      </c>
      <c r="J136" s="1">
        <f>Details2!J284</f>
        <v>1048103.95</v>
      </c>
      <c r="K136" s="1">
        <f>Details2!K284</f>
        <v>803257.9</v>
      </c>
      <c r="M136" t="str">
        <f t="shared" si="2"/>
        <v xml:space="preserve"> </v>
      </c>
      <c r="N136" t="s">
        <v>299</v>
      </c>
    </row>
    <row r="137" spans="2:14" x14ac:dyDescent="0.2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341578.8</v>
      </c>
      <c r="G137" s="1">
        <f>Details2!G285</f>
        <v>593103.81999999995</v>
      </c>
      <c r="H137" s="1">
        <f>Details2!H285</f>
        <v>645795.39</v>
      </c>
      <c r="I137" s="1">
        <f>Details2!I285</f>
        <v>758158.53</v>
      </c>
      <c r="J137" s="1">
        <f>Details2!J285</f>
        <v>465230.26</v>
      </c>
      <c r="K137" s="1">
        <f>Details2!K285</f>
        <v>560678.86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82045.56</v>
      </c>
      <c r="G138" s="1">
        <f>Details2!G286</f>
        <v>127295.78</v>
      </c>
      <c r="H138" s="1">
        <f>Details2!H286</f>
        <v>77647.63</v>
      </c>
      <c r="I138" s="1">
        <f>Details2!I286</f>
        <v>116647.21</v>
      </c>
      <c r="J138" s="1">
        <f>Details2!J286</f>
        <v>93811.19</v>
      </c>
      <c r="K138" s="1">
        <f>Details2!K286</f>
        <v>94664.58</v>
      </c>
      <c r="M138" t="str">
        <f t="shared" si="2"/>
        <v xml:space="preserve"> </v>
      </c>
    </row>
    <row r="139" spans="2:14" x14ac:dyDescent="0.2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77742.83</v>
      </c>
      <c r="G139" s="1">
        <f>Details2!G287</f>
        <v>61885.03</v>
      </c>
      <c r="H139" s="1">
        <f>Details2!H287</f>
        <v>219508.39</v>
      </c>
      <c r="I139" s="1">
        <f>Details2!I287</f>
        <v>240736.17</v>
      </c>
      <c r="J139" s="1">
        <f>Details2!J287</f>
        <v>39030.870000000003</v>
      </c>
      <c r="K139" s="1">
        <f>Details2!K287</f>
        <v>90746.27</v>
      </c>
      <c r="M139" t="str">
        <f t="shared" si="2"/>
        <v>review</v>
      </c>
    </row>
    <row r="140" spans="2:14" x14ac:dyDescent="0.2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12116.89</v>
      </c>
      <c r="G140" s="1">
        <f>Details2!G288</f>
        <v>22517.57</v>
      </c>
      <c r="H140" s="1">
        <f>Details2!H288</f>
        <v>16267.4</v>
      </c>
      <c r="I140" s="1">
        <f>Details2!I288</f>
        <v>24631.3</v>
      </c>
      <c r="J140" s="1">
        <f>Details2!J288</f>
        <v>2112.5500000000002</v>
      </c>
      <c r="K140" s="1" t="str">
        <f>Details2!K288</f>
        <v>NULL</v>
      </c>
      <c r="L140" s="45" t="s">
        <v>376</v>
      </c>
    </row>
    <row r="141" spans="2:14" x14ac:dyDescent="0.2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54819.69</v>
      </c>
      <c r="G141" s="1">
        <f>Details2!G289</f>
        <v>69612.37</v>
      </c>
      <c r="H141" s="1">
        <f>Details2!H289</f>
        <v>115635.44</v>
      </c>
      <c r="I141" s="1">
        <f>Details2!I289</f>
        <v>34620.449999999997</v>
      </c>
      <c r="J141" s="1">
        <f>Details2!J289</f>
        <v>87092.46</v>
      </c>
      <c r="K141" s="1">
        <f>Details2!K289</f>
        <v>52905.07</v>
      </c>
      <c r="M141" t="str">
        <f t="shared" si="2"/>
        <v xml:space="preserve"> </v>
      </c>
      <c r="N141" t="s">
        <v>299</v>
      </c>
    </row>
    <row r="142" spans="2:14" x14ac:dyDescent="0.2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23305</v>
      </c>
      <c r="G142" s="1">
        <f>Details2!G290</f>
        <v>28314</v>
      </c>
      <c r="H142" s="1">
        <f>Details2!H290</f>
        <v>21910</v>
      </c>
      <c r="I142" s="1">
        <f>Details2!I290</f>
        <v>32150.799999999999</v>
      </c>
      <c r="J142" s="1">
        <f>Details2!J290</f>
        <v>7275.39</v>
      </c>
      <c r="K142" s="1">
        <f>Details2!K290</f>
        <v>12260.45</v>
      </c>
      <c r="M142" t="str">
        <f t="shared" si="2"/>
        <v>review</v>
      </c>
      <c r="N142" t="s">
        <v>299</v>
      </c>
    </row>
    <row r="143" spans="2:14" x14ac:dyDescent="0.2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17071.189999999999</v>
      </c>
      <c r="G143" s="1">
        <f>Details2!G291</f>
        <v>44733.34</v>
      </c>
      <c r="H143" s="1">
        <f>Details2!H291</f>
        <v>96239.76</v>
      </c>
      <c r="I143" s="1">
        <f>Details2!I291</f>
        <v>57171.01</v>
      </c>
      <c r="J143" s="1">
        <f>Details2!J291</f>
        <v>25480.65</v>
      </c>
      <c r="K143" s="1">
        <f>Details2!K291</f>
        <v>22976.959999999999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45" t="s">
        <v>132</v>
      </c>
    </row>
    <row r="145" spans="2:13" x14ac:dyDescent="0.2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23541.25</v>
      </c>
      <c r="G145" s="1">
        <f>Details2!G293</f>
        <v>17849.259999999998</v>
      </c>
      <c r="H145" s="1">
        <f>Details2!H293</f>
        <v>36673.69</v>
      </c>
      <c r="I145" s="1">
        <f>Details2!I293</f>
        <v>48994.93</v>
      </c>
      <c r="J145" s="1">
        <f>Details2!J293</f>
        <v>62366.67</v>
      </c>
      <c r="K145" s="1">
        <f>Details2!K293</f>
        <v>36311.19</v>
      </c>
      <c r="M145" t="str">
        <f t="shared" si="2"/>
        <v xml:space="preserve"> </v>
      </c>
    </row>
    <row r="146" spans="2:13" x14ac:dyDescent="0.2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45" t="s">
        <v>346</v>
      </c>
    </row>
    <row r="147" spans="2:13" x14ac:dyDescent="0.2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45" t="s">
        <v>346</v>
      </c>
    </row>
    <row r="151" spans="2:13" x14ac:dyDescent="0.2">
      <c r="B151" s="14" t="s">
        <v>137</v>
      </c>
      <c r="C151" s="9"/>
      <c r="F151" s="11">
        <f t="shared" ref="F151:K151" si="3">SUM(F5:F69)</f>
        <v>10951100.880000001</v>
      </c>
      <c r="G151" s="11">
        <f t="shared" si="3"/>
        <v>17319953.23</v>
      </c>
      <c r="H151" s="11">
        <f>SUM(H5:H69)</f>
        <v>19703652.359999999</v>
      </c>
      <c r="I151" s="11">
        <f t="shared" si="3"/>
        <v>22666191.230000019</v>
      </c>
      <c r="J151" s="11">
        <f>ROUND(SUM(J5:J69),2)</f>
        <v>19932365.370000001</v>
      </c>
      <c r="K151" s="11">
        <f t="shared" si="3"/>
        <v>15272274.180000002</v>
      </c>
      <c r="L151" s="2"/>
    </row>
    <row r="152" spans="2:13" x14ac:dyDescent="0.2">
      <c r="B152" s="14" t="s">
        <v>138</v>
      </c>
      <c r="C152" s="9"/>
      <c r="F152" s="11">
        <f t="shared" ref="F152:K152" si="4">SUM(F71:F118)</f>
        <v>8069309.1899999995</v>
      </c>
      <c r="G152" s="11">
        <f t="shared" si="4"/>
        <v>12481400.200000001</v>
      </c>
      <c r="H152" s="11">
        <f t="shared" si="4"/>
        <v>15612256.340000004</v>
      </c>
      <c r="I152" s="11">
        <f t="shared" si="4"/>
        <v>19018554.809999999</v>
      </c>
      <c r="J152" s="11">
        <f t="shared" si="4"/>
        <v>14293851.310000006</v>
      </c>
      <c r="K152" s="11">
        <f t="shared" si="4"/>
        <v>13749816.280000001</v>
      </c>
      <c r="L152" s="32"/>
    </row>
    <row r="153" spans="2:13" x14ac:dyDescent="0.2">
      <c r="B153" s="14" t="s">
        <v>319</v>
      </c>
      <c r="C153" s="9"/>
      <c r="F153" s="11">
        <f t="shared" ref="F153:K153" si="5">SUM(F119:F145)</f>
        <v>4345159.55</v>
      </c>
      <c r="G153" s="11">
        <f t="shared" si="5"/>
        <v>7220976.7999999998</v>
      </c>
      <c r="H153" s="11">
        <f t="shared" si="5"/>
        <v>8544454.9199999981</v>
      </c>
      <c r="I153" s="11">
        <f t="shared" si="5"/>
        <v>9108188.0499999989</v>
      </c>
      <c r="J153" s="11">
        <f t="shared" si="5"/>
        <v>7170078.7699999986</v>
      </c>
      <c r="K153" s="11">
        <f t="shared" si="5"/>
        <v>6023582.370000002</v>
      </c>
      <c r="L153" s="46" t="s">
        <v>320</v>
      </c>
    </row>
    <row r="154" spans="2:13" x14ac:dyDescent="0.2">
      <c r="B154" s="14" t="s">
        <v>142</v>
      </c>
      <c r="C154" s="9"/>
      <c r="F154" s="11">
        <f t="shared" ref="F154:K154" si="6">SUM(F5:F145)</f>
        <v>23365569.620000001</v>
      </c>
      <c r="G154" s="11">
        <f t="shared" si="6"/>
        <v>37022330.230000019</v>
      </c>
      <c r="H154" s="11">
        <f t="shared" si="6"/>
        <v>43860363.619999997</v>
      </c>
      <c r="I154" s="11">
        <f t="shared" si="6"/>
        <v>50792934.090000011</v>
      </c>
      <c r="J154" s="11">
        <f t="shared" si="6"/>
        <v>41396295.449999988</v>
      </c>
      <c r="K154" s="11">
        <f t="shared" si="6"/>
        <v>35045672.830000006</v>
      </c>
      <c r="L154" s="2"/>
    </row>
    <row r="155" spans="2:13" x14ac:dyDescent="0.2">
      <c r="L155" s="2"/>
    </row>
    <row r="156" spans="2:13" x14ac:dyDescent="0.2">
      <c r="B156" s="15" t="s">
        <v>139</v>
      </c>
      <c r="C156" s="3"/>
      <c r="D156" s="3"/>
      <c r="E156" s="3"/>
      <c r="F156" s="3" t="str">
        <f>IF(F151='Total Collections'!C14,"yes","no")</f>
        <v>yes</v>
      </c>
      <c r="G156" s="3" t="str">
        <f>IF(G151='Total Collections'!D14,"yes","no")</f>
        <v>yes</v>
      </c>
      <c r="H156" s="3" t="str">
        <f>IF(H151='Total Collections'!E14,"yes","no")</f>
        <v>yes</v>
      </c>
      <c r="I156" s="3" t="str">
        <f>IF(I151='Total Collections'!F14,"yes","no")</f>
        <v>yes</v>
      </c>
      <c r="J156" s="100" t="str">
        <f>IF(J151='Total Collections'!G14,"yes","no")</f>
        <v>yes</v>
      </c>
      <c r="K156" s="3" t="str">
        <f>IF(K151='Total Collections'!H14,"yes","no")</f>
        <v>yes</v>
      </c>
      <c r="L156" s="2"/>
    </row>
    <row r="157" spans="2:13" x14ac:dyDescent="0.2">
      <c r="B157" s="15" t="s">
        <v>140</v>
      </c>
      <c r="C157" s="3"/>
      <c r="D157" s="3"/>
      <c r="E157" s="3"/>
      <c r="F157" s="3" t="str">
        <f>IF(F152='Total Collections'!C15,"yes","no")</f>
        <v>yes</v>
      </c>
      <c r="G157" s="3" t="str">
        <f>IF(G152='Total Collections'!D15,"yes","no")</f>
        <v>yes</v>
      </c>
      <c r="H157" s="3" t="str">
        <f>IF(H152='Total Collections'!E15,"yes","no")</f>
        <v>yes</v>
      </c>
      <c r="I157" s="3" t="str">
        <f>IF(I152='Total Collections'!F15,"yes","no")</f>
        <v>yes</v>
      </c>
      <c r="J157" s="100" t="str">
        <f>IF(J152='Total Collections'!G15,"yes","no")</f>
        <v>yes</v>
      </c>
      <c r="K157" s="3" t="str">
        <f>IF(K152='Total Collections'!H15,"yes","no")</f>
        <v>yes</v>
      </c>
      <c r="L157" s="2"/>
    </row>
    <row r="158" spans="2:13" x14ac:dyDescent="0.2">
      <c r="B158" s="15" t="s">
        <v>141</v>
      </c>
      <c r="C158" s="3"/>
      <c r="D158" s="3"/>
      <c r="E158" s="3"/>
      <c r="F158" s="3" t="str">
        <f>IF(F153='Total Collections'!C16,"yes","no")</f>
        <v>yes</v>
      </c>
      <c r="G158" s="3" t="str">
        <f>IF(G153='Total Collections'!D16,"yes","no")</f>
        <v>yes</v>
      </c>
      <c r="H158" s="3" t="str">
        <f>IF(H153='Total Collections'!E16,"yes","no")</f>
        <v>yes</v>
      </c>
      <c r="I158" s="3" t="str">
        <f>IF(I153='Total Collections'!F16,"yes","no")</f>
        <v>yes</v>
      </c>
      <c r="J158" s="100" t="str">
        <f>IF(J153='Total Collections'!G16,"yes","no")</f>
        <v>yes</v>
      </c>
      <c r="K158" s="3" t="str">
        <f>IF(K153='Total Collections'!H16,"yes","no")</f>
        <v>yes</v>
      </c>
      <c r="L158" s="46" t="s">
        <v>320</v>
      </c>
    </row>
    <row r="159" spans="2:13" x14ac:dyDescent="0.2">
      <c r="B159" s="15" t="s">
        <v>143</v>
      </c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100" t="str">
        <f>IF(J154='Total Collections'!G17,"yes","no")</f>
        <v>yes</v>
      </c>
      <c r="K159" s="3" t="str">
        <f>IF(K154='Total Collections'!H17,"yes","no")</f>
        <v>yes</v>
      </c>
    </row>
    <row r="160" spans="2:13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61"/>
  <sheetViews>
    <sheetView topLeftCell="A125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145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293</v>
      </c>
      <c r="F3" s="2"/>
      <c r="G3" t="s">
        <v>321</v>
      </c>
      <c r="H3" s="2"/>
    </row>
    <row r="4" spans="1:11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595100.47</v>
      </c>
      <c r="G5" s="1">
        <f>Details2!G449</f>
        <v>435060.88</v>
      </c>
      <c r="H5" s="1">
        <f>Details2!H449</f>
        <v>694198.58</v>
      </c>
      <c r="I5" s="1">
        <f>Details2!I449</f>
        <v>623138.76</v>
      </c>
      <c r="J5" s="1">
        <f>Details2!J449</f>
        <v>410503.07</v>
      </c>
      <c r="K5" s="1">
        <f>Details2!K449</f>
        <v>638998.4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1190215.55</v>
      </c>
      <c r="G6" s="1">
        <f>Details2!G450</f>
        <v>1908944.97</v>
      </c>
      <c r="H6" s="1">
        <f>Details2!H450</f>
        <v>1827792.96</v>
      </c>
      <c r="I6" s="1">
        <f>Details2!I450</f>
        <v>2274514.7799999998</v>
      </c>
      <c r="J6" s="1">
        <f>Details2!J450</f>
        <v>1438766.97</v>
      </c>
      <c r="K6" s="1">
        <f>Details2!K450</f>
        <v>1114486.54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968997.74</v>
      </c>
      <c r="G7" s="1">
        <f>Details2!G451</f>
        <v>717255.28</v>
      </c>
      <c r="H7" s="1">
        <f>Details2!H451</f>
        <v>851357.81</v>
      </c>
      <c r="I7" s="1">
        <f>Details2!I451</f>
        <v>807091.65</v>
      </c>
      <c r="J7" s="1">
        <f>Details2!J451</f>
        <v>564559.6</v>
      </c>
      <c r="K7" s="1">
        <f>Details2!K451</f>
        <v>514723.54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311510.55</v>
      </c>
      <c r="G8" s="1">
        <f>Details2!G452</f>
        <v>90301.95</v>
      </c>
      <c r="H8" s="1">
        <f>Details2!H452</f>
        <v>331755.24</v>
      </c>
      <c r="I8" s="1">
        <f>Details2!I452</f>
        <v>257000.95</v>
      </c>
      <c r="J8" s="1">
        <f>Details2!J452</f>
        <v>147547.65</v>
      </c>
      <c r="K8" s="1">
        <f>Details2!K452</f>
        <v>213766.7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435058.77</v>
      </c>
      <c r="G9" s="1">
        <f>Details2!G453</f>
        <v>365467.87</v>
      </c>
      <c r="H9" s="1">
        <f>Details2!H453</f>
        <v>609987.44999999995</v>
      </c>
      <c r="I9" s="1">
        <f>Details2!I453</f>
        <v>626057.24</v>
      </c>
      <c r="J9" s="1">
        <f>Details2!J453</f>
        <v>484555.96</v>
      </c>
      <c r="K9" s="1">
        <f>Details2!K453</f>
        <v>399836.35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1518329.8</v>
      </c>
      <c r="G10" s="1">
        <f>Details2!G454</f>
        <v>1080622.42</v>
      </c>
      <c r="H10" s="1">
        <f>Details2!H454</f>
        <v>1730529.84</v>
      </c>
      <c r="I10" s="1">
        <f>Details2!I454</f>
        <v>1556260.22</v>
      </c>
      <c r="J10" s="1">
        <f>Details2!J454</f>
        <v>1033071.44</v>
      </c>
      <c r="K10" s="1">
        <f>Details2!K454</f>
        <v>1079908.6399999999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66365.73</v>
      </c>
      <c r="G11" s="1">
        <f>Details2!G455</f>
        <v>52298.47</v>
      </c>
      <c r="H11" s="1">
        <f>Details2!H455</f>
        <v>63171.45</v>
      </c>
      <c r="I11" s="1">
        <f>Details2!I455</f>
        <v>132030.34</v>
      </c>
      <c r="J11" s="1">
        <f>Details2!J455</f>
        <v>79948</v>
      </c>
      <c r="K11" s="1">
        <f>Details2!K455</f>
        <v>103762.78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24093.95</v>
      </c>
      <c r="G12" s="1">
        <f>Details2!G456</f>
        <v>85492.57</v>
      </c>
      <c r="H12" s="1">
        <f>Details2!H456</f>
        <v>121027.06</v>
      </c>
      <c r="I12" s="1">
        <f>Details2!I456</f>
        <v>132851</v>
      </c>
      <c r="J12" s="1">
        <f>Details2!J456</f>
        <v>69730.25</v>
      </c>
      <c r="K12" s="1">
        <f>Details2!K456</f>
        <v>80321.440000000002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65100.7</v>
      </c>
      <c r="G13" s="1">
        <f>Details2!G457</f>
        <v>43569.43</v>
      </c>
      <c r="H13" s="1">
        <f>Details2!H457</f>
        <v>107259</v>
      </c>
      <c r="I13" s="1">
        <f>Details2!I457</f>
        <v>171937.97</v>
      </c>
      <c r="J13" s="1">
        <f>Details2!J457</f>
        <v>112623.4</v>
      </c>
      <c r="K13" s="1">
        <f>Details2!K457</f>
        <v>113768.7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656399.28</v>
      </c>
      <c r="G14" s="1">
        <f>Details2!G458</f>
        <v>481646.19</v>
      </c>
      <c r="H14" s="1">
        <f>Details2!H458</f>
        <v>629220.32999999996</v>
      </c>
      <c r="I14" s="1">
        <f>Details2!I458</f>
        <v>630610.16</v>
      </c>
      <c r="J14" s="1">
        <f>Details2!J458</f>
        <v>400024.97</v>
      </c>
      <c r="K14" s="1">
        <f>Details2!K458</f>
        <v>490490.03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985450.18</v>
      </c>
      <c r="G15" s="1">
        <f>Details2!G459</f>
        <v>421345.83</v>
      </c>
      <c r="H15" s="1">
        <f>Details2!H459</f>
        <v>1250839.0900000001</v>
      </c>
      <c r="I15" s="1">
        <f>Details2!I459</f>
        <v>1203495.27</v>
      </c>
      <c r="J15" s="1">
        <f>Details2!J459</f>
        <v>740392.26</v>
      </c>
      <c r="K15" s="1">
        <f>Details2!K459</f>
        <v>789629.7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891645</v>
      </c>
      <c r="G16" s="1">
        <f>Details2!G460</f>
        <v>1117650.02</v>
      </c>
      <c r="H16" s="1">
        <f>Details2!H460</f>
        <v>1158596.58</v>
      </c>
      <c r="I16" s="1">
        <f>Details2!I460</f>
        <v>1206410.6599999999</v>
      </c>
      <c r="J16" s="1">
        <f>Details2!J460</f>
        <v>699752.53</v>
      </c>
      <c r="K16" s="1">
        <f>Details2!K460</f>
        <v>733890.71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443009.52</v>
      </c>
      <c r="G17" s="1">
        <f>Details2!G461</f>
        <v>401574.91</v>
      </c>
      <c r="H17" s="1">
        <f>Details2!H461</f>
        <v>200070.77</v>
      </c>
      <c r="I17" s="1">
        <f>Details2!I461</f>
        <v>421989.23</v>
      </c>
      <c r="J17" s="1">
        <f>Details2!J461</f>
        <v>297320.78999999998</v>
      </c>
      <c r="K17" s="1">
        <f>Details2!K461</f>
        <v>277324.59000000003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1655509.68</v>
      </c>
      <c r="G18" s="1">
        <f>Details2!G462</f>
        <v>1587494.78</v>
      </c>
      <c r="H18" s="1">
        <f>Details2!H462</f>
        <v>1630910.73</v>
      </c>
      <c r="I18" s="1">
        <f>Details2!I462</f>
        <v>1575884.69</v>
      </c>
      <c r="J18" s="1">
        <f>Details2!J462</f>
        <v>922613.95</v>
      </c>
      <c r="K18" s="1">
        <f>Details2!K462</f>
        <v>971427.57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1297288.3799999999</v>
      </c>
      <c r="G19" s="1">
        <f>Details2!G463</f>
        <v>1724614.83</v>
      </c>
      <c r="H19" s="1">
        <f>Details2!H463</f>
        <v>1653640.41</v>
      </c>
      <c r="I19" s="1">
        <f>Details2!I463</f>
        <v>1475774.2</v>
      </c>
      <c r="J19" s="1">
        <f>Details2!J463</f>
        <v>999441.52</v>
      </c>
      <c r="K19" s="1">
        <f>Details2!K463</f>
        <v>809206.73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147322.87</v>
      </c>
      <c r="G20" s="1">
        <f>Details2!G464</f>
        <v>141224.67000000001</v>
      </c>
      <c r="H20" s="1">
        <f>Details2!H464</f>
        <v>238705.57</v>
      </c>
      <c r="I20" s="1">
        <f>Details2!I464</f>
        <v>243934.45</v>
      </c>
      <c r="J20" s="1">
        <f>Details2!J464</f>
        <v>131128.95000000001</v>
      </c>
      <c r="K20" s="1">
        <f>Details2!K464</f>
        <v>110450.51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949827.94</v>
      </c>
      <c r="G21" s="1">
        <f>Details2!G465</f>
        <v>788161.24</v>
      </c>
      <c r="H21" s="1">
        <f>Details2!H465</f>
        <v>959104.75</v>
      </c>
      <c r="I21" s="1">
        <f>Details2!I465</f>
        <v>876789.6</v>
      </c>
      <c r="J21" s="1">
        <f>Details2!J465</f>
        <v>492122.82</v>
      </c>
      <c r="K21" s="1">
        <f>Details2!K465</f>
        <v>542087.80000000005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320235.43</v>
      </c>
      <c r="G22" s="1">
        <f>Details2!G466</f>
        <v>284345.64</v>
      </c>
      <c r="H22" s="1">
        <f>Details2!H466</f>
        <v>360383.25</v>
      </c>
      <c r="I22" s="1">
        <f>Details2!I466</f>
        <v>340764.69</v>
      </c>
      <c r="J22" s="1">
        <f>Details2!J466</f>
        <v>226506.08</v>
      </c>
      <c r="K22" s="1">
        <f>Details2!K466</f>
        <v>225502.12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795751.84</v>
      </c>
      <c r="G23" s="1">
        <f>Details2!G467</f>
        <v>864700.6</v>
      </c>
      <c r="H23" s="1">
        <f>Details2!H467</f>
        <v>1023647.91</v>
      </c>
      <c r="I23" s="1">
        <f>Details2!I467</f>
        <v>1478396.39</v>
      </c>
      <c r="J23" s="1">
        <f>Details2!J467</f>
        <v>874496.63</v>
      </c>
      <c r="K23" s="1">
        <f>Details2!K467</f>
        <v>890330.11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284267.28000000003</v>
      </c>
      <c r="G24" s="1">
        <f>Details2!G468</f>
        <v>363406.38</v>
      </c>
      <c r="H24" s="1">
        <f>Details2!H468</f>
        <v>516773.12</v>
      </c>
      <c r="I24" s="1">
        <f>Details2!I468</f>
        <v>558281</v>
      </c>
      <c r="J24" s="1">
        <f>Details2!J468</f>
        <v>335124.86</v>
      </c>
      <c r="K24" s="1">
        <f>Details2!K468</f>
        <v>335972.89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749435.93</v>
      </c>
      <c r="G25" s="1">
        <f>Details2!G469</f>
        <v>501798.07</v>
      </c>
      <c r="H25" s="1">
        <f>Details2!H469</f>
        <v>837305.28</v>
      </c>
      <c r="I25" s="1">
        <f>Details2!I469</f>
        <v>786199.1</v>
      </c>
      <c r="J25" s="1">
        <f>Details2!J469</f>
        <v>457199.18</v>
      </c>
      <c r="K25" s="1">
        <f>Details2!K469</f>
        <v>471935.27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727126.02</v>
      </c>
      <c r="G26" s="1">
        <f>Details2!G470</f>
        <v>709685.65</v>
      </c>
      <c r="H26" s="1">
        <f>Details2!H470</f>
        <v>951016.49</v>
      </c>
      <c r="I26" s="1">
        <f>Details2!I470</f>
        <v>1179110.33</v>
      </c>
      <c r="J26" s="1">
        <f>Details2!J470</f>
        <v>771880.15</v>
      </c>
      <c r="K26" s="1">
        <f>Details2!K470</f>
        <v>861432.22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1049540.3700000001</v>
      </c>
      <c r="G27" s="1">
        <f>Details2!G471</f>
        <v>646300.18999999994</v>
      </c>
      <c r="H27" s="1">
        <f>Details2!H471</f>
        <v>1701830.02</v>
      </c>
      <c r="I27" s="1">
        <f>Details2!I471</f>
        <v>1373625.64</v>
      </c>
      <c r="J27" s="1">
        <f>Details2!J471</f>
        <v>817439.48</v>
      </c>
      <c r="K27" s="1">
        <f>Details2!K471</f>
        <v>1099265.22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123655.91</v>
      </c>
      <c r="G28" s="1">
        <f>Details2!G472</f>
        <v>98978.240000000005</v>
      </c>
      <c r="H28" s="1">
        <f>Details2!H472</f>
        <v>265923.34000000003</v>
      </c>
      <c r="I28" s="1">
        <f>Details2!I472</f>
        <v>252687.33</v>
      </c>
      <c r="J28" s="1">
        <f>Details2!J472</f>
        <v>140279.54999999999</v>
      </c>
      <c r="K28" s="1">
        <f>Details2!K472</f>
        <v>144207.6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192924.59</v>
      </c>
      <c r="G29" s="1">
        <f>Details2!G473</f>
        <v>163807.42000000001</v>
      </c>
      <c r="H29" s="1">
        <f>Details2!H473</f>
        <v>195271.06</v>
      </c>
      <c r="I29" s="1">
        <f>Details2!I473</f>
        <v>180124.45</v>
      </c>
      <c r="J29" s="1">
        <f>Details2!J473</f>
        <v>164749.29</v>
      </c>
      <c r="K29" s="1">
        <f>Details2!K473</f>
        <v>176172.98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191689.78</v>
      </c>
      <c r="G30" s="1">
        <f>Details2!G474</f>
        <v>246613.11</v>
      </c>
      <c r="H30" s="1">
        <f>Details2!H474</f>
        <v>279952.75</v>
      </c>
      <c r="I30" s="1">
        <f>Details2!I474</f>
        <v>233027.34</v>
      </c>
      <c r="J30" s="1">
        <f>Details2!J474</f>
        <v>157421.44</v>
      </c>
      <c r="K30" s="1">
        <f>Details2!K474</f>
        <v>138481.07999999999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1082620.73</v>
      </c>
      <c r="G31" s="1">
        <f>Details2!G475</f>
        <v>748919.96</v>
      </c>
      <c r="H31" s="1">
        <f>Details2!H475</f>
        <v>1108981</v>
      </c>
      <c r="I31" s="1">
        <f>Details2!I475</f>
        <v>980920.33</v>
      </c>
      <c r="J31" s="1">
        <f>Details2!J475</f>
        <v>705819.09</v>
      </c>
      <c r="K31" s="1">
        <f>Details2!K475</f>
        <v>697722.35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1605698.35</v>
      </c>
      <c r="G32" s="1">
        <f>Details2!G476</f>
        <v>1144885.21</v>
      </c>
      <c r="H32" s="1">
        <f>Details2!H476</f>
        <v>1349801.16</v>
      </c>
      <c r="I32" s="1">
        <f>Details2!I476</f>
        <v>1230453.8899999999</v>
      </c>
      <c r="J32" s="1">
        <f>Details2!J476</f>
        <v>803941.4</v>
      </c>
      <c r="K32" s="1">
        <f>Details2!K476</f>
        <v>1063642.25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177107.67</v>
      </c>
      <c r="G33" s="1">
        <f>Details2!G477</f>
        <v>77638.649999999994</v>
      </c>
      <c r="H33" s="1">
        <f>Details2!H477</f>
        <v>749902.98</v>
      </c>
      <c r="I33" s="1">
        <f>Details2!I477</f>
        <v>662950.41</v>
      </c>
      <c r="J33" s="1">
        <f>Details2!J477</f>
        <v>348001.28000000003</v>
      </c>
      <c r="K33" s="1">
        <f>Details2!K477</f>
        <v>293112.07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155455.28</v>
      </c>
      <c r="G34" s="1">
        <f>Details2!G478</f>
        <v>125295.47</v>
      </c>
      <c r="H34" s="1">
        <f>Details2!H478</f>
        <v>156196.38</v>
      </c>
      <c r="I34" s="1">
        <f>Details2!I478</f>
        <v>117270.69</v>
      </c>
      <c r="J34" s="1">
        <f>Details2!J478</f>
        <v>64660.88</v>
      </c>
      <c r="K34" s="1">
        <f>Details2!K478</f>
        <v>61334.75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59297.35</v>
      </c>
      <c r="G35" s="1">
        <f>Details2!G479</f>
        <v>69164</v>
      </c>
      <c r="H35" s="1">
        <f>Details2!H479</f>
        <v>107287.61</v>
      </c>
      <c r="I35" s="1">
        <f>Details2!I479</f>
        <v>133821.63</v>
      </c>
      <c r="J35" s="1">
        <f>Details2!J479</f>
        <v>30522.09</v>
      </c>
      <c r="K35" s="1">
        <f>Details2!K479</f>
        <v>68701.320000000007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207683.49</v>
      </c>
      <c r="G36" s="1">
        <f>Details2!G480</f>
        <v>2753.98</v>
      </c>
      <c r="H36" s="1">
        <f>Details2!H480</f>
        <v>689719.3</v>
      </c>
      <c r="I36" s="1">
        <f>Details2!I480</f>
        <v>624041.37</v>
      </c>
      <c r="J36" s="1">
        <f>Details2!J480</f>
        <v>351239.52</v>
      </c>
      <c r="K36" s="1">
        <f>Details2!K480</f>
        <v>342213.78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116721.23</v>
      </c>
      <c r="G37" s="1">
        <f>Details2!G481</f>
        <v>67512.59</v>
      </c>
      <c r="H37" s="1">
        <f>Details2!H481</f>
        <v>179736.53</v>
      </c>
      <c r="I37" s="1">
        <f>Details2!I481</f>
        <v>144273.26</v>
      </c>
      <c r="J37" s="1">
        <f>Details2!J481</f>
        <v>75819.45</v>
      </c>
      <c r="K37" s="1">
        <f>Details2!K481</f>
        <v>83209.759999999995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118997.61</v>
      </c>
      <c r="G38" s="1">
        <f>Details2!G482</f>
        <v>129109.75999999999</v>
      </c>
      <c r="H38" s="1">
        <f>Details2!H482</f>
        <v>132690.22</v>
      </c>
      <c r="I38" s="1">
        <f>Details2!I482</f>
        <v>114119.51</v>
      </c>
      <c r="J38" s="1">
        <f>Details2!J482</f>
        <v>75590.84</v>
      </c>
      <c r="K38" s="1">
        <f>Details2!K482</f>
        <v>62942.16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3197235.65</v>
      </c>
      <c r="G39" s="1">
        <f>Details2!G483</f>
        <v>3762692.17</v>
      </c>
      <c r="H39" s="1">
        <f>Details2!H483</f>
        <v>4109238.6</v>
      </c>
      <c r="I39" s="1">
        <f>Details2!I483</f>
        <v>3697122.09</v>
      </c>
      <c r="J39" s="1">
        <f>Details2!J483</f>
        <v>2356089.4700000002</v>
      </c>
      <c r="K39" s="1">
        <f>Details2!K483</f>
        <v>2266847.27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1130851.74</v>
      </c>
      <c r="G40" s="1">
        <f>Details2!G484</f>
        <v>1249314.6200000001</v>
      </c>
      <c r="H40" s="1">
        <f>Details2!H484</f>
        <v>1408493.86</v>
      </c>
      <c r="I40" s="1">
        <f>Details2!I484</f>
        <v>1322819.28</v>
      </c>
      <c r="J40" s="1">
        <f>Details2!J484</f>
        <v>602818.9</v>
      </c>
      <c r="K40" s="1">
        <f>Details2!K484</f>
        <v>732685.96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78350.740000000005</v>
      </c>
      <c r="G41" s="1">
        <f>Details2!G485</f>
        <v>66476.17</v>
      </c>
      <c r="H41" s="1">
        <f>Details2!H485</f>
        <v>101611.95</v>
      </c>
      <c r="I41" s="1">
        <f>Details2!I485</f>
        <v>122871.23</v>
      </c>
      <c r="J41" s="1">
        <f>Details2!J485</f>
        <v>82777.66</v>
      </c>
      <c r="K41" s="1">
        <f>Details2!K485</f>
        <v>76810.600000000006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377040.73</v>
      </c>
      <c r="G42" s="1">
        <f>Details2!G486</f>
        <v>370418.3</v>
      </c>
      <c r="H42" s="1">
        <f>Details2!H486</f>
        <v>482778.25</v>
      </c>
      <c r="I42" s="1">
        <f>Details2!I486</f>
        <v>509875.33</v>
      </c>
      <c r="J42" s="1">
        <f>Details2!J486</f>
        <v>311866.49</v>
      </c>
      <c r="K42" s="1">
        <f>Details2!K486</f>
        <v>395297.2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217977.49</v>
      </c>
      <c r="G43" s="1">
        <f>Details2!G487</f>
        <v>125275.54</v>
      </c>
      <c r="H43" s="1">
        <f>Details2!H487</f>
        <v>339638.78</v>
      </c>
      <c r="I43" s="1">
        <f>Details2!I487</f>
        <v>219841.49</v>
      </c>
      <c r="J43" s="1">
        <f>Details2!J487</f>
        <v>141926.15</v>
      </c>
      <c r="K43" s="1">
        <f>Details2!K487</f>
        <v>160977.38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311984.95</v>
      </c>
      <c r="G44" s="1">
        <f>Details2!G488</f>
        <v>1638476.29</v>
      </c>
      <c r="H44" s="1">
        <f>Details2!H488</f>
        <v>402777.99</v>
      </c>
      <c r="I44" s="1">
        <f>Details2!I488</f>
        <v>414301.59</v>
      </c>
      <c r="J44" s="1">
        <f>Details2!J488</f>
        <v>277293.38</v>
      </c>
      <c r="K44" s="1">
        <f>Details2!K488</f>
        <v>260748.34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566669.65</v>
      </c>
      <c r="G45" s="1">
        <f>Details2!G489</f>
        <v>362165.72</v>
      </c>
      <c r="H45" s="1">
        <f>Details2!H489</f>
        <v>686307.4</v>
      </c>
      <c r="I45" s="1">
        <f>Details2!I489</f>
        <v>551107.02</v>
      </c>
      <c r="J45" s="1">
        <f>Details2!J489</f>
        <v>357586.45</v>
      </c>
      <c r="K45" s="1">
        <f>Details2!K489</f>
        <v>391441.33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93689.44</v>
      </c>
      <c r="G46" s="1">
        <f>Details2!G490</f>
        <v>57661.91</v>
      </c>
      <c r="H46" s="1">
        <f>Details2!H490</f>
        <v>74351.31</v>
      </c>
      <c r="I46" s="1">
        <f>Details2!I490</f>
        <v>77774.45</v>
      </c>
      <c r="J46" s="1">
        <f>Details2!J490</f>
        <v>52396.58</v>
      </c>
      <c r="K46" s="1">
        <f>Details2!K490</f>
        <v>44823.01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1877495.03</v>
      </c>
      <c r="G47" s="1">
        <f>Details2!G491</f>
        <v>1502755.45</v>
      </c>
      <c r="H47" s="1">
        <f>Details2!H491</f>
        <v>2511912.37</v>
      </c>
      <c r="I47" s="1">
        <f>Details2!I491</f>
        <v>1917363.13</v>
      </c>
      <c r="J47" s="1">
        <f>Details2!J491</f>
        <v>1238054.7</v>
      </c>
      <c r="K47" s="1">
        <f>Details2!K491</f>
        <v>1614033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1102585.1299999999</v>
      </c>
      <c r="G48" s="1">
        <f>Details2!G492</f>
        <v>1573950.43</v>
      </c>
      <c r="H48" s="1">
        <f>Details2!H492</f>
        <v>1545641.87</v>
      </c>
      <c r="I48" s="1">
        <f>Details2!I492</f>
        <v>1646074.72</v>
      </c>
      <c r="J48" s="1">
        <f>Details2!J492</f>
        <v>1057353.3700000001</v>
      </c>
      <c r="K48" s="1">
        <f>Details2!K492</f>
        <v>1019545.46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813672.53</v>
      </c>
      <c r="G49" s="1">
        <f>Details2!G493</f>
        <v>520147.52</v>
      </c>
      <c r="H49" s="1">
        <f>Details2!H493</f>
        <v>880978.97</v>
      </c>
      <c r="I49" s="1">
        <f>Details2!I493</f>
        <v>907817.24</v>
      </c>
      <c r="J49" s="1">
        <f>Details2!J493</f>
        <v>604105.74</v>
      </c>
      <c r="K49" s="1">
        <f>Details2!K493</f>
        <v>555756.4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331269.14</v>
      </c>
      <c r="G50" s="1">
        <f>Details2!G494</f>
        <v>227339.53</v>
      </c>
      <c r="H50" s="1">
        <f>Details2!H494</f>
        <v>711066.34</v>
      </c>
      <c r="I50" s="1">
        <f>Details2!I494</f>
        <v>679851.16</v>
      </c>
      <c r="J50" s="1">
        <f>Details2!J494</f>
        <v>354042.71</v>
      </c>
      <c r="K50" s="1">
        <f>Details2!K494</f>
        <v>367894.85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244397.77</v>
      </c>
      <c r="G51" s="1">
        <f>Details2!G495</f>
        <v>185951.81</v>
      </c>
      <c r="H51" s="1">
        <f>Details2!H495</f>
        <v>304916.03000000003</v>
      </c>
      <c r="I51" s="1">
        <f>Details2!I495</f>
        <v>334991.84999999998</v>
      </c>
      <c r="J51" s="1">
        <f>Details2!J495</f>
        <v>224638.03</v>
      </c>
      <c r="K51" s="1">
        <f>Details2!K495</f>
        <v>192727.84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25450.33</v>
      </c>
      <c r="G52" s="1">
        <f>Details2!G496</f>
        <v>39617.370000000003</v>
      </c>
      <c r="H52" s="1">
        <f>Details2!H496</f>
        <v>40026.82</v>
      </c>
      <c r="I52" s="1">
        <f>Details2!I496</f>
        <v>28003.96</v>
      </c>
      <c r="J52" s="1">
        <f>Details2!J496</f>
        <v>38120.14</v>
      </c>
      <c r="K52" s="1">
        <f>Details2!K496</f>
        <v>43307.14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248666.92</v>
      </c>
      <c r="G53" s="1">
        <f>Details2!G497</f>
        <v>170080.13</v>
      </c>
      <c r="H53" s="1">
        <f>Details2!H497</f>
        <v>469464.02</v>
      </c>
      <c r="I53" s="1">
        <f>Details2!I497</f>
        <v>433073.96</v>
      </c>
      <c r="J53" s="1">
        <f>Details2!J497</f>
        <v>261140</v>
      </c>
      <c r="K53" s="1">
        <f>Details2!K497</f>
        <v>191179.37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590057.55000000005</v>
      </c>
      <c r="G55" s="1">
        <f>Details2!G499</f>
        <v>651588.52</v>
      </c>
      <c r="H55" s="1">
        <f>Details2!H499</f>
        <v>682507.16</v>
      </c>
      <c r="I55" s="1">
        <f>Details2!I499</f>
        <v>613211.17000000004</v>
      </c>
      <c r="J55" s="1">
        <f>Details2!J499</f>
        <v>378710.2</v>
      </c>
      <c r="K55" s="1">
        <f>Details2!K499</f>
        <v>371516.09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177696.49</v>
      </c>
      <c r="G56" s="1">
        <f>Details2!G500</f>
        <v>159610.47</v>
      </c>
      <c r="H56" s="1">
        <f>Details2!H500</f>
        <v>216415.37</v>
      </c>
      <c r="I56" s="1">
        <f>Details2!I500</f>
        <v>219880.93</v>
      </c>
      <c r="J56" s="1">
        <f>Details2!J500</f>
        <v>129954.2</v>
      </c>
      <c r="K56" s="1">
        <f>Details2!K500</f>
        <v>130462.18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231605.73</v>
      </c>
      <c r="G57" s="1">
        <f>Details2!G501</f>
        <v>312407.28999999998</v>
      </c>
      <c r="H57" s="1">
        <f>Details2!H501</f>
        <v>432023.68</v>
      </c>
      <c r="I57" s="1">
        <f>Details2!I501</f>
        <v>344295.24</v>
      </c>
      <c r="J57" s="1">
        <f>Details2!J501</f>
        <v>128278.25</v>
      </c>
      <c r="K57" s="1">
        <f>Details2!K501</f>
        <v>190186.23999999999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444489.3</v>
      </c>
      <c r="G58" s="1">
        <f>Details2!G502</f>
        <v>295604.5</v>
      </c>
      <c r="H58" s="1">
        <f>Details2!H502</f>
        <v>674406.98</v>
      </c>
      <c r="I58" s="1">
        <f>Details2!I502</f>
        <v>745191.54</v>
      </c>
      <c r="J58" s="1">
        <f>Details2!J502</f>
        <v>450821.5</v>
      </c>
      <c r="K58" s="1">
        <f>Details2!K502</f>
        <v>545635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42664.1</v>
      </c>
      <c r="G59" s="1">
        <f>Details2!G503</f>
        <v>28295.33</v>
      </c>
      <c r="H59" s="1">
        <f>Details2!H503</f>
        <v>51471.11</v>
      </c>
      <c r="I59" s="1">
        <f>Details2!I503</f>
        <v>59349.48</v>
      </c>
      <c r="J59" s="1">
        <f>Details2!J503</f>
        <v>0</v>
      </c>
      <c r="K59" s="1">
        <f>Details2!K503</f>
        <v>0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52947.18</v>
      </c>
      <c r="G60" s="1">
        <f>Details2!G504</f>
        <v>87511.39</v>
      </c>
      <c r="H60" s="1">
        <f>Details2!H504</f>
        <v>158748.93</v>
      </c>
      <c r="I60" s="1">
        <f>Details2!I504</f>
        <v>162664.63</v>
      </c>
      <c r="J60" s="1">
        <f>Details2!J504</f>
        <v>107697.13</v>
      </c>
      <c r="K60" s="1">
        <f>Details2!K504</f>
        <v>95915.58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397484.95</v>
      </c>
      <c r="G61" s="1">
        <f>Details2!G505</f>
        <v>368769.94</v>
      </c>
      <c r="H61" s="1">
        <f>Details2!H505</f>
        <v>417478.02</v>
      </c>
      <c r="I61" s="1">
        <f>Details2!I505</f>
        <v>380337.9</v>
      </c>
      <c r="J61" s="1">
        <f>Details2!J505</f>
        <v>264025.69</v>
      </c>
      <c r="K61" s="1">
        <f>Details2!K505</f>
        <v>252571.38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>
        <f>Details2!F506</f>
        <v>0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126887.33</v>
      </c>
      <c r="G63" s="1">
        <f>Details2!G507</f>
        <v>89032.27</v>
      </c>
      <c r="H63" s="1">
        <f>Details2!H507</f>
        <v>163534.32999999999</v>
      </c>
      <c r="I63" s="1">
        <f>Details2!I507</f>
        <v>168737.05</v>
      </c>
      <c r="J63" s="1">
        <f>Details2!J507</f>
        <v>123400.14</v>
      </c>
      <c r="K63" s="1">
        <f>Details2!K507</f>
        <v>176168.95999999999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299122.32</v>
      </c>
      <c r="G65" s="1">
        <f>Details2!G509</f>
        <v>297331.31</v>
      </c>
      <c r="H65" s="1">
        <f>Details2!H509</f>
        <v>395471.18</v>
      </c>
      <c r="I65" s="1">
        <f>Details2!I509</f>
        <v>426942.31</v>
      </c>
      <c r="J65" s="1">
        <f>Details2!J509</f>
        <v>303344.84000000003</v>
      </c>
      <c r="K65" s="1">
        <f>Details2!K509</f>
        <v>453959.9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150721.28</v>
      </c>
      <c r="G66" s="1">
        <f>Details2!G510</f>
        <v>365470.69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54882.26</v>
      </c>
      <c r="G67" s="1">
        <f>Details2!G511</f>
        <v>39332.129999999997</v>
      </c>
      <c r="H67" s="1">
        <f>Details2!H511</f>
        <v>61809.42</v>
      </c>
      <c r="I67" s="1">
        <f>Details2!I511</f>
        <v>88836.89</v>
      </c>
      <c r="J67" s="1">
        <f>Details2!J511</f>
        <v>55090.92</v>
      </c>
      <c r="K67" s="1">
        <f>Details2!K511</f>
        <v>69990.490000000005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112054.94</v>
      </c>
      <c r="G68" s="1">
        <f>Details2!G512</f>
        <v>101518.17</v>
      </c>
      <c r="H68" s="1">
        <f>Details2!H512</f>
        <v>165133.32999999999</v>
      </c>
      <c r="I68" s="1">
        <f>Details2!I512</f>
        <v>154337.28</v>
      </c>
      <c r="J68" s="1">
        <f>Details2!J512</f>
        <v>98187.9</v>
      </c>
      <c r="K68" s="1">
        <f>Details2!K512</f>
        <v>114134.76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2002104.02</v>
      </c>
      <c r="G69" s="1">
        <f>Details2!G513</f>
        <v>1076006.17</v>
      </c>
      <c r="H69" s="1">
        <f>Details2!H513</f>
        <v>961673.15</v>
      </c>
      <c r="I69" s="1">
        <f>Details2!I513</f>
        <v>909158.76</v>
      </c>
      <c r="J69" s="1">
        <f>Details2!J513</f>
        <v>478338.8</v>
      </c>
      <c r="K69" s="1">
        <f>Details2!K513</f>
        <v>409270.61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769889.99</v>
      </c>
      <c r="G71" s="1">
        <f>Details2!G515</f>
        <v>974199.87</v>
      </c>
      <c r="H71" s="1">
        <f>Details2!H515</f>
        <v>1134569.29</v>
      </c>
      <c r="I71" s="1">
        <f>Details2!I515</f>
        <v>1162967.73</v>
      </c>
      <c r="J71" s="1">
        <f>Details2!J515</f>
        <v>1009391.42</v>
      </c>
      <c r="K71" s="1">
        <f>Details2!K515</f>
        <v>632841.69999999995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330471.15999999997</v>
      </c>
      <c r="G73" s="1">
        <f>Details2!G517</f>
        <v>464625.08</v>
      </c>
      <c r="H73" s="1">
        <f>Details2!H517</f>
        <v>616254.34</v>
      </c>
      <c r="I73" s="1">
        <f>Details2!I517</f>
        <v>550635.49</v>
      </c>
      <c r="J73" s="1">
        <f>Details2!J517</f>
        <v>482495.93</v>
      </c>
      <c r="K73" s="1">
        <f>Details2!K517</f>
        <v>537181.76</v>
      </c>
      <c r="L73" s="32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24754.15</v>
      </c>
      <c r="G74" s="1">
        <f>Details2!G518</f>
        <v>6017.76</v>
      </c>
      <c r="H74" s="1">
        <f>Details2!H518</f>
        <v>80931.350000000006</v>
      </c>
      <c r="I74" s="1">
        <f>Details2!I518</f>
        <v>108622.18</v>
      </c>
      <c r="J74" s="1">
        <f>Details2!J518</f>
        <v>249900.42</v>
      </c>
      <c r="K74" s="1">
        <f>Details2!K518</f>
        <v>439233.74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163969.17000000001</v>
      </c>
      <c r="G75" s="1">
        <f>Details2!G519</f>
        <v>148375.84</v>
      </c>
      <c r="H75" s="1">
        <f>Details2!H519</f>
        <v>213231.04</v>
      </c>
      <c r="I75" s="1">
        <f>Details2!I519</f>
        <v>237349.27</v>
      </c>
      <c r="J75" s="1">
        <f>Details2!J519</f>
        <v>155897.57</v>
      </c>
      <c r="K75" s="1">
        <f>Details2!K519</f>
        <v>160623.96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305510.18</v>
      </c>
      <c r="G76" s="1">
        <f>Details2!G520</f>
        <v>222625.69</v>
      </c>
      <c r="H76" s="1">
        <f>Details2!H520</f>
        <v>182712.54</v>
      </c>
      <c r="I76" s="1">
        <f>Details2!I520</f>
        <v>340964.14</v>
      </c>
      <c r="J76" s="1">
        <f>Details2!J520</f>
        <v>256926.39</v>
      </c>
      <c r="K76" s="1">
        <f>Details2!K520</f>
        <v>346770.58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1077228.96</v>
      </c>
      <c r="G77" s="1">
        <f>Details2!G521</f>
        <v>1038752.21</v>
      </c>
      <c r="H77" s="1">
        <f>Details2!H521</f>
        <v>1204032.94</v>
      </c>
      <c r="I77" s="1">
        <f>Details2!I521</f>
        <v>1507619.01</v>
      </c>
      <c r="J77" s="1">
        <f>Details2!J521</f>
        <v>1141115.49</v>
      </c>
      <c r="K77" s="1">
        <f>Details2!K521</f>
        <v>0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776711.6</v>
      </c>
      <c r="G78" s="1">
        <f>Details2!G522</f>
        <v>1154384.22</v>
      </c>
      <c r="H78" s="1">
        <f>Details2!H522</f>
        <v>1218925.83</v>
      </c>
      <c r="I78" s="1">
        <f>Details2!I522</f>
        <v>1233869.7</v>
      </c>
      <c r="J78" s="1">
        <f>Details2!J522</f>
        <v>835044.52</v>
      </c>
      <c r="K78" s="1">
        <f>Details2!K522</f>
        <v>381867.85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590124.38</v>
      </c>
      <c r="G79" s="1">
        <f>Details2!G523</f>
        <v>568892.55000000005</v>
      </c>
      <c r="H79" s="1">
        <f>Details2!H523</f>
        <v>625466.34</v>
      </c>
      <c r="I79" s="1">
        <f>Details2!I523</f>
        <v>566955.16</v>
      </c>
      <c r="J79" s="1">
        <f>Details2!J523</f>
        <v>366031.45</v>
      </c>
      <c r="K79" s="1">
        <f>Details2!K523</f>
        <v>393654.24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996662.31</v>
      </c>
      <c r="G80" s="1">
        <f>Details2!G524</f>
        <v>1005719.57</v>
      </c>
      <c r="H80" s="1">
        <f>Details2!H524</f>
        <v>1048287.24</v>
      </c>
      <c r="I80" s="1">
        <f>Details2!I524</f>
        <v>1007563.63</v>
      </c>
      <c r="J80" s="1">
        <f>Details2!J524</f>
        <v>637925.51</v>
      </c>
      <c r="K80" s="1">
        <f>Details2!K524</f>
        <v>537022.05000000005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1000043.28</v>
      </c>
      <c r="G81" s="1">
        <f>Details2!G525</f>
        <v>715117.42</v>
      </c>
      <c r="H81" s="1">
        <f>Details2!H525</f>
        <v>945221.98</v>
      </c>
      <c r="I81" s="1">
        <f>Details2!I525</f>
        <v>1198006.17</v>
      </c>
      <c r="J81" s="1">
        <f>Details2!J525</f>
        <v>773356.21</v>
      </c>
      <c r="K81" s="1">
        <f>Details2!K525</f>
        <v>970461.61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255969.3</v>
      </c>
      <c r="G82" s="1">
        <f>Details2!G526</f>
        <v>228288.42</v>
      </c>
      <c r="H82" s="1">
        <f>Details2!H526</f>
        <v>188376.34</v>
      </c>
      <c r="I82" s="1">
        <f>Details2!I526</f>
        <v>232225.65</v>
      </c>
      <c r="J82" s="1">
        <f>Details2!J526</f>
        <v>205351.12</v>
      </c>
      <c r="K82" s="1">
        <f>Details2!K526</f>
        <v>198967.85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140751.01999999999</v>
      </c>
      <c r="G83" s="1">
        <f>Details2!G527</f>
        <v>110921.27</v>
      </c>
      <c r="H83" s="1">
        <f>Details2!H527</f>
        <v>223591.16</v>
      </c>
      <c r="I83" s="1">
        <f>Details2!I527</f>
        <v>175741.26</v>
      </c>
      <c r="J83" s="1">
        <f>Details2!J527</f>
        <v>145382.81</v>
      </c>
      <c r="K83" s="1">
        <f>Details2!K527</f>
        <v>30336.62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637396.13</v>
      </c>
      <c r="G84" s="1">
        <f>Details2!G528</f>
        <v>578439.73</v>
      </c>
      <c r="H84" s="1">
        <f>Details2!H528</f>
        <v>898683.33</v>
      </c>
      <c r="I84" s="1">
        <f>Details2!I528</f>
        <v>576123.61</v>
      </c>
      <c r="J84" s="1">
        <f>Details2!J528</f>
        <v>207693.04</v>
      </c>
      <c r="K84" s="1">
        <f>Details2!K528</f>
        <v>300410.28999999998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618016.67000000004</v>
      </c>
      <c r="G85" s="1">
        <f>Details2!G529</f>
        <v>402164.82</v>
      </c>
      <c r="H85" s="1">
        <f>Details2!H529</f>
        <v>858677.39</v>
      </c>
      <c r="I85" s="1">
        <f>Details2!I529</f>
        <v>813958.02</v>
      </c>
      <c r="J85" s="1">
        <f>Details2!J529</f>
        <v>403666.61</v>
      </c>
      <c r="K85" s="1">
        <f>Details2!K529</f>
        <v>278.94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285426.90999999997</v>
      </c>
      <c r="G86" s="1">
        <f>Details2!G530</f>
        <v>281497.73</v>
      </c>
      <c r="H86" s="1">
        <f>Details2!H530</f>
        <v>344595.91</v>
      </c>
      <c r="I86" s="1">
        <f>Details2!I530</f>
        <v>287438.62</v>
      </c>
      <c r="J86" s="1">
        <f>Details2!J530</f>
        <v>212049.57</v>
      </c>
      <c r="K86" s="1">
        <f>Details2!K530</f>
        <v>132084.49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438189.76</v>
      </c>
      <c r="G87" s="1">
        <f>Details2!G531</f>
        <v>403822.66</v>
      </c>
      <c r="H87" s="1">
        <f>Details2!H531</f>
        <v>868711.56</v>
      </c>
      <c r="I87" s="1">
        <f>Details2!I531</f>
        <v>1022364.26</v>
      </c>
      <c r="J87" s="1">
        <f>Details2!J531</f>
        <v>589831.86</v>
      </c>
      <c r="K87" s="1">
        <f>Details2!K531</f>
        <v>1765366.47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108277.49</v>
      </c>
      <c r="G88" s="1">
        <f>Details2!G532</f>
        <v>69.150000000000006</v>
      </c>
      <c r="H88" s="1">
        <f>Details2!H532</f>
        <v>173660.76</v>
      </c>
      <c r="I88" s="1">
        <f>Details2!I532</f>
        <v>185940.28</v>
      </c>
      <c r="J88" s="1">
        <f>Details2!J532</f>
        <v>279834.75</v>
      </c>
      <c r="K88" s="1">
        <f>Details2!K532</f>
        <v>198437.19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246993.59</v>
      </c>
      <c r="G89" s="1">
        <f>Details2!G533</f>
        <v>295377.37</v>
      </c>
      <c r="H89" s="1">
        <f>Details2!H533</f>
        <v>219753.9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43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187450.03</v>
      </c>
      <c r="G90" s="1">
        <f>Details2!G534</f>
        <v>143728.29</v>
      </c>
      <c r="H90" s="1">
        <f>Details2!H534</f>
        <v>203113.68</v>
      </c>
      <c r="I90" s="1">
        <f>Details2!I534</f>
        <v>574364.86</v>
      </c>
      <c r="J90" s="1">
        <f>Details2!J534</f>
        <v>258975.19</v>
      </c>
      <c r="K90" s="1">
        <f>Details2!K534</f>
        <v>234607.64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847619.83</v>
      </c>
      <c r="G91" s="1">
        <f>Details2!G535</f>
        <v>456383.76</v>
      </c>
      <c r="H91" s="1">
        <f>Details2!H535</f>
        <v>572655.31000000006</v>
      </c>
      <c r="I91" s="1">
        <f>Details2!I535</f>
        <v>1053296.56</v>
      </c>
      <c r="J91" s="1">
        <f>Details2!J535</f>
        <v>546321.09</v>
      </c>
      <c r="K91" s="1">
        <f>Details2!K535</f>
        <v>517363.22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170978.5</v>
      </c>
      <c r="G92" s="1">
        <f>Details2!G536</f>
        <v>322718.13</v>
      </c>
      <c r="H92" s="1">
        <f>Details2!H536</f>
        <v>355276.26</v>
      </c>
      <c r="I92" s="1">
        <f>Details2!I536</f>
        <v>276468.92</v>
      </c>
      <c r="J92" s="1">
        <f>Details2!J536</f>
        <v>215483.07</v>
      </c>
      <c r="K92" s="1">
        <f>Details2!K536</f>
        <v>259518.62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48200.78</v>
      </c>
      <c r="G93" s="1">
        <f>Details2!G537</f>
        <v>284453.28000000003</v>
      </c>
      <c r="H93" s="1">
        <f>Details2!H537</f>
        <v>396236.15</v>
      </c>
      <c r="I93" s="1">
        <f>Details2!I537</f>
        <v>76891.8</v>
      </c>
      <c r="J93" s="1">
        <f>Details2!J537</f>
        <v>349995.57</v>
      </c>
      <c r="K93" s="1">
        <f>Details2!K537</f>
        <v>438804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645894.63</v>
      </c>
      <c r="G94" s="1">
        <f>Details2!G538</f>
        <v>705388.76</v>
      </c>
      <c r="H94" s="1">
        <f>Details2!H538</f>
        <v>815304.67</v>
      </c>
      <c r="I94" s="1">
        <f>Details2!I538</f>
        <v>933618.33</v>
      </c>
      <c r="J94" s="1">
        <f>Details2!J538</f>
        <v>543284.62</v>
      </c>
      <c r="K94" s="1">
        <f>Details2!K538</f>
        <v>609318.61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Ft. Sam Houston (Brooke Army Medical Center)</v>
      </c>
      <c r="E95" t="str">
        <f>Details2!E539</f>
        <v>H</v>
      </c>
      <c r="F95" s="1">
        <f>Details2!F539</f>
        <v>367949.49</v>
      </c>
      <c r="G95" s="1">
        <f>Details2!G539</f>
        <v>28015.75</v>
      </c>
      <c r="H95" s="1">
        <f>Details2!H539</f>
        <v>470352.71</v>
      </c>
      <c r="I95" s="1">
        <f>Details2!I539</f>
        <v>639725.46</v>
      </c>
      <c r="J95" s="1">
        <f>Details2!J539</f>
        <v>784393.65</v>
      </c>
      <c r="K95" s="1">
        <f>Details2!K539</f>
        <v>913220.46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189907.66</v>
      </c>
      <c r="G96" s="1">
        <f>Details2!G540</f>
        <v>177504.75</v>
      </c>
      <c r="H96" s="1">
        <f>Details2!H540</f>
        <v>273226.19</v>
      </c>
      <c r="I96" s="1">
        <f>Details2!I540</f>
        <v>217159.9</v>
      </c>
      <c r="J96" s="1">
        <f>Details2!J540</f>
        <v>171361.28</v>
      </c>
      <c r="K96" s="1">
        <f>Details2!K540</f>
        <v>243975.27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81047.62</v>
      </c>
      <c r="G97" s="1">
        <f>Details2!G541</f>
        <v>222867.14</v>
      </c>
      <c r="H97" s="1">
        <f>Details2!H541</f>
        <v>239855.35</v>
      </c>
      <c r="I97" s="1">
        <f>Details2!I541</f>
        <v>329075.32</v>
      </c>
      <c r="J97" s="1">
        <f>Details2!J541</f>
        <v>251017.84</v>
      </c>
      <c r="K97" s="1">
        <f>Details2!K541</f>
        <v>321872.94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67352.08</v>
      </c>
      <c r="G98" s="1">
        <f>Details2!G542</f>
        <v>230593.09</v>
      </c>
      <c r="H98" s="1">
        <f>Details2!H542</f>
        <v>18052.98</v>
      </c>
      <c r="I98" s="1">
        <f>Details2!I542</f>
        <v>53345.58</v>
      </c>
      <c r="J98" s="1">
        <f>Details2!J542</f>
        <v>189974.09</v>
      </c>
      <c r="K98" s="1">
        <f>Details2!K542</f>
        <v>364223.78</v>
      </c>
    </row>
    <row r="99" spans="2:11" x14ac:dyDescent="0.2">
      <c r="B99" t="str">
        <f>Details2!B543</f>
        <v>Army</v>
      </c>
      <c r="C99" t="str">
        <f>Details2!C543</f>
        <v>0123</v>
      </c>
      <c r="D99" t="str">
        <f>Details2!D543</f>
        <v>Ft. Belvoir (FT. Belvoir Community Hospital)</v>
      </c>
      <c r="E99" t="str">
        <f>Details2!E543</f>
        <v>H</v>
      </c>
      <c r="F99" s="1">
        <f>Details2!F543</f>
        <v>1066033.43</v>
      </c>
      <c r="G99" s="1">
        <f>Details2!G543</f>
        <v>330349.74</v>
      </c>
      <c r="H99" s="1">
        <f>Details2!H543</f>
        <v>999643.27</v>
      </c>
      <c r="I99" s="1">
        <f>Details2!I543</f>
        <v>908119.6</v>
      </c>
      <c r="J99" s="1">
        <f>Details2!J543</f>
        <v>953497.75</v>
      </c>
      <c r="K99" s="1">
        <f>Details2!K543</f>
        <v>1943046.44</v>
      </c>
    </row>
    <row r="100" spans="2:11" x14ac:dyDescent="0.2">
      <c r="B100" t="str">
        <f>Details2!B544</f>
        <v>Army</v>
      </c>
      <c r="C100" t="str">
        <f>Details2!C544</f>
        <v>0125</v>
      </c>
      <c r="D100" t="str">
        <f>Details2!D544</f>
        <v>Ft. Lewis (Madigan Army Medical Center)</v>
      </c>
      <c r="E100" t="str">
        <f>Details2!E544</f>
        <v>H</v>
      </c>
      <c r="F100" s="1">
        <f>Details2!F544</f>
        <v>358114.95</v>
      </c>
      <c r="G100" s="1">
        <f>Details2!G544</f>
        <v>502783.69</v>
      </c>
      <c r="H100" s="1">
        <f>Details2!H544</f>
        <v>703498.36</v>
      </c>
      <c r="I100" s="1">
        <f>Details2!I544</f>
        <v>639835.41</v>
      </c>
      <c r="J100" s="1">
        <f>Details2!J544</f>
        <v>602734</v>
      </c>
      <c r="K100" s="1">
        <f>Details2!K544</f>
        <v>1002058.42</v>
      </c>
    </row>
    <row r="101" spans="2:11" x14ac:dyDescent="0.2">
      <c r="B101" t="str">
        <f>Details2!B545</f>
        <v>Army</v>
      </c>
      <c r="C101" t="str">
        <f>Details2!C545</f>
        <v>0131</v>
      </c>
      <c r="D101" t="str">
        <f>Details2!D545</f>
        <v>Ft. Irwin (Weed Army Community Hospital)</v>
      </c>
      <c r="E101" t="str">
        <f>Details2!E545</f>
        <v>H</v>
      </c>
      <c r="F101" s="1">
        <f>Details2!F545</f>
        <v>1745.85</v>
      </c>
      <c r="G101" s="1">
        <f>Details2!G545</f>
        <v>5526.84</v>
      </c>
      <c r="H101" s="1">
        <f>Details2!H545</f>
        <v>15634.71</v>
      </c>
      <c r="I101" s="1">
        <f>Details2!I545</f>
        <v>17079.919999999998</v>
      </c>
      <c r="J101" s="1">
        <f>Details2!J545</f>
        <v>7522.42</v>
      </c>
      <c r="K101" s="1">
        <f>Details2!K545</f>
        <v>15867.38</v>
      </c>
    </row>
    <row r="102" spans="2:11" x14ac:dyDescent="0.2">
      <c r="B102" t="str">
        <f>Details2!B546</f>
        <v>Army</v>
      </c>
      <c r="C102" t="str">
        <f>Details2!C546</f>
        <v>0206</v>
      </c>
      <c r="D102" t="str">
        <f>Details2!D546</f>
        <v>Yuma Proving Grounds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0256</v>
      </c>
      <c r="D103" t="str">
        <f>Details2!D547</f>
        <v>Pentagon Army Health Clinic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0273</v>
      </c>
      <c r="D104" t="str">
        <f>Details2!D548</f>
        <v>Ft. McPherson (Lawrence Joel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0308</v>
      </c>
      <c r="D105" t="str">
        <f>Details2!D549</f>
        <v>Aberdeen Proving Grounds (Kirk Army Health Clinic)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0309</v>
      </c>
      <c r="D106" t="str">
        <f>Details2!D550</f>
        <v>Ft. Detrick US Army Health Clinic</v>
      </c>
      <c r="E106" t="str">
        <f>Details2!E550</f>
        <v>I</v>
      </c>
      <c r="F106" s="1" t="str">
        <f>Details2!F550</f>
        <v>NULL</v>
      </c>
      <c r="G106" s="1" t="str">
        <f>Details2!G550</f>
        <v>NULL</v>
      </c>
      <c r="H106" s="1" t="str">
        <f>Details2!H550</f>
        <v>NULL</v>
      </c>
      <c r="I106" s="1" t="str">
        <f>Details2!I550</f>
        <v>NULL</v>
      </c>
      <c r="J106" s="1" t="str">
        <f>Details2!J550</f>
        <v>NULL</v>
      </c>
      <c r="K106" s="1" t="str">
        <f>Details2!K550</f>
        <v>NULL</v>
      </c>
    </row>
    <row r="107" spans="2:11" x14ac:dyDescent="0.2">
      <c r="B107" t="str">
        <f>Details2!B551</f>
        <v>Army</v>
      </c>
      <c r="C107" t="str">
        <f>Details2!C551</f>
        <v>0330</v>
      </c>
      <c r="D107" t="str">
        <f>Details2!D551</f>
        <v>Ft. Drum (Guthrie Army Health Clinic)</v>
      </c>
      <c r="E107" t="str">
        <f>Details2!E551</f>
        <v>C</v>
      </c>
      <c r="F107" s="1">
        <f>Details2!F551</f>
        <v>200053.9</v>
      </c>
      <c r="G107" s="1">
        <f>Details2!G551</f>
        <v>193082.7</v>
      </c>
      <c r="H107" s="1">
        <f>Details2!H551</f>
        <v>185518.47</v>
      </c>
      <c r="I107" s="1">
        <f>Details2!I551</f>
        <v>135501.4</v>
      </c>
      <c r="J107" s="1">
        <f>Details2!J551</f>
        <v>97238.92</v>
      </c>
      <c r="K107" s="1">
        <f>Details2!K551</f>
        <v>101745.68</v>
      </c>
    </row>
    <row r="108" spans="2:11" x14ac:dyDescent="0.2">
      <c r="B108" t="str">
        <f>Details2!B552</f>
        <v>Army</v>
      </c>
      <c r="C108" t="str">
        <f>Details2!C552</f>
        <v>0350</v>
      </c>
      <c r="D108" t="str">
        <f>Details2!D552</f>
        <v>Ft. Indiantown Gap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0351</v>
      </c>
      <c r="D109" t="str">
        <f>Details2!D553</f>
        <v>Letterkenny US Army Health Clinic</v>
      </c>
      <c r="E109" t="str">
        <f>Details2!E553</f>
        <v>I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0352</v>
      </c>
      <c r="D110" t="str">
        <f>Details2!D554</f>
        <v>Carlisle (Dunham Army Health Clinic)</v>
      </c>
      <c r="E110" t="str">
        <f>Details2!E554</f>
        <v>C</v>
      </c>
      <c r="F110" s="1">
        <f>Details2!F554</f>
        <v>58153.599999999999</v>
      </c>
      <c r="G110" s="1">
        <f>Details2!G554</f>
        <v>245131.53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0353</v>
      </c>
      <c r="D111" t="str">
        <f>Details2!D555</f>
        <v>Tobyhanna US Army Health Clinic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0371</v>
      </c>
      <c r="D112" t="str">
        <f>Details2!D556</f>
        <v>Dugway Proving Ground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0441</v>
      </c>
      <c r="D113" t="str">
        <f>Details2!D557</f>
        <v>New Cumberland US Army Health Clinic</v>
      </c>
      <c r="E113" t="str">
        <f>Details2!E557</f>
        <v>I</v>
      </c>
      <c r="F113" s="1" t="str">
        <f>Details2!F557</f>
        <v>NULL</v>
      </c>
      <c r="G113" s="1" t="str">
        <f>Details2!G557</f>
        <v>NULL</v>
      </c>
      <c r="H113" s="1" t="str">
        <f>Details2!H557</f>
        <v>NULL</v>
      </c>
      <c r="I113" s="1" t="str">
        <f>Details2!I557</f>
        <v>NULL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0606</v>
      </c>
      <c r="D114" t="str">
        <f>Details2!D558</f>
        <v>Heidelberg MEDDAC</v>
      </c>
      <c r="E114" t="str">
        <f>Details2!E558</f>
        <v>C</v>
      </c>
      <c r="F114" s="1">
        <f>Details2!F558</f>
        <v>111454.87</v>
      </c>
      <c r="G114" s="1">
        <f>Details2!G558</f>
        <v>134630.97</v>
      </c>
      <c r="H114" s="1">
        <f>Details2!H558</f>
        <v>97179.06</v>
      </c>
      <c r="I114" s="1">
        <f>Details2!I558</f>
        <v>27479.31</v>
      </c>
      <c r="J114" s="1">
        <f>Details2!J558</f>
        <v>32389.41</v>
      </c>
      <c r="K114" s="1">
        <f>Details2!K558</f>
        <v>171876.65</v>
      </c>
    </row>
    <row r="115" spans="2:12" x14ac:dyDescent="0.2">
      <c r="B115" t="str">
        <f>Details2!B559</f>
        <v>Army</v>
      </c>
      <c r="C115" t="str">
        <f>Details2!C559</f>
        <v>0607</v>
      </c>
      <c r="D115" t="str">
        <f>Details2!D559</f>
        <v>Landstuhl Regional Medical Center</v>
      </c>
      <c r="E115" t="str">
        <f>Details2!E559</f>
        <v>H</v>
      </c>
      <c r="F115" s="1">
        <f>Details2!F559</f>
        <v>155843.74</v>
      </c>
      <c r="G115" s="1">
        <f>Details2!G559</f>
        <v>365682.13</v>
      </c>
      <c r="H115" s="1">
        <f>Details2!H559</f>
        <v>202500.9</v>
      </c>
      <c r="I115" s="1">
        <f>Details2!I559</f>
        <v>64132.94</v>
      </c>
      <c r="J115" s="1">
        <f>Details2!J559</f>
        <v>113540.56</v>
      </c>
      <c r="K115" s="1">
        <f>Details2!K559</f>
        <v>654444.38</v>
      </c>
    </row>
    <row r="116" spans="2:12" x14ac:dyDescent="0.2">
      <c r="B116" t="str">
        <f>Details2!B560</f>
        <v>Army</v>
      </c>
      <c r="C116" t="str">
        <f>Details2!C560</f>
        <v>0609</v>
      </c>
      <c r="D116" t="str">
        <f>Details2!D560</f>
        <v>Bavaria MEDDAC</v>
      </c>
      <c r="E116" t="str">
        <f>Details2!E560</f>
        <v>C</v>
      </c>
      <c r="F116" s="1">
        <f>Details2!F560</f>
        <v>38038.89</v>
      </c>
      <c r="G116" s="1">
        <f>Details2!G560</f>
        <v>21006.81</v>
      </c>
      <c r="H116" s="1">
        <f>Details2!H560</f>
        <v>29705.19</v>
      </c>
      <c r="I116" s="1">
        <f>Details2!I560</f>
        <v>7291.89</v>
      </c>
      <c r="J116" s="1">
        <f>Details2!J560</f>
        <v>5058.37</v>
      </c>
      <c r="K116" s="1">
        <f>Details2!K560</f>
        <v>70129.94</v>
      </c>
    </row>
    <row r="117" spans="2:12" x14ac:dyDescent="0.2">
      <c r="B117" t="str">
        <f>Details2!B561</f>
        <v>Army</v>
      </c>
      <c r="C117" t="str">
        <f>Details2!C561</f>
        <v>0610</v>
      </c>
      <c r="D117" t="str">
        <f>Details2!D561</f>
        <v>BG CRAWFORD SAMS AHC-CAMP ZAMA</v>
      </c>
      <c r="E117" t="str">
        <f>Details2!E561</f>
        <v>I</v>
      </c>
      <c r="F117" s="1" t="str">
        <f>Details2!F561</f>
        <v>NULL</v>
      </c>
      <c r="G117" s="1" t="str">
        <f>Details2!G561</f>
        <v>NULL</v>
      </c>
      <c r="H117" s="1" t="str">
        <f>Details2!H561</f>
        <v>NULL</v>
      </c>
      <c r="I117" s="1" t="str">
        <f>Details2!I561</f>
        <v>NULL</v>
      </c>
      <c r="J117" s="1" t="str">
        <f>Details2!J561</f>
        <v>NULL</v>
      </c>
      <c r="K117" s="1">
        <f>Details2!K561</f>
        <v>19789.09</v>
      </c>
      <c r="L117" s="43"/>
    </row>
    <row r="118" spans="2:12" x14ac:dyDescent="0.2">
      <c r="B118" t="str">
        <f>Details2!B562</f>
        <v>Army</v>
      </c>
      <c r="C118" t="str">
        <f>Details2!C562</f>
        <v>0612</v>
      </c>
      <c r="D118" t="str">
        <f>Details2!D562</f>
        <v>Brian Allgood ACH - Seoul</v>
      </c>
      <c r="E118" t="str">
        <f>Details2!E562</f>
        <v>H</v>
      </c>
      <c r="F118" s="1">
        <f>Details2!F562</f>
        <v>0</v>
      </c>
      <c r="G118" s="1">
        <f>Details2!G562</f>
        <v>13168.64</v>
      </c>
      <c r="H118" s="1">
        <f>Details2!H562</f>
        <v>27971.43</v>
      </c>
      <c r="I118" s="1">
        <f>Details2!I562</f>
        <v>0</v>
      </c>
      <c r="J118" s="1">
        <f>Details2!J562</f>
        <v>59641.89</v>
      </c>
      <c r="K118" s="1">
        <f>Details2!K562</f>
        <v>114774.47</v>
      </c>
      <c r="L118" s="43"/>
    </row>
    <row r="119" spans="2:12" x14ac:dyDescent="0.2">
      <c r="B119" t="str">
        <f>Details2!B563</f>
        <v>Navy</v>
      </c>
      <c r="C119" t="str">
        <f>Details2!C563</f>
        <v>0024</v>
      </c>
      <c r="D119" t="str">
        <f>Details2!D563</f>
        <v>NH Camp Pendelton</v>
      </c>
      <c r="E119" t="str">
        <f>Details2!E563</f>
        <v>H</v>
      </c>
      <c r="F119" s="1">
        <f>Details2!F563</f>
        <v>112040.64</v>
      </c>
      <c r="G119" s="1">
        <f>Details2!G563</f>
        <v>131009.74</v>
      </c>
      <c r="H119" s="1">
        <f>Details2!H563</f>
        <v>97350.47</v>
      </c>
      <c r="I119" s="1">
        <f>Details2!I563</f>
        <v>94806.38</v>
      </c>
      <c r="J119" s="1">
        <f>Details2!J563</f>
        <v>164483.9</v>
      </c>
      <c r="K119" s="1">
        <f>Details2!K563</f>
        <v>115534.39999999999</v>
      </c>
    </row>
    <row r="120" spans="2:12" x14ac:dyDescent="0.2">
      <c r="B120" t="str">
        <f>Details2!B564</f>
        <v>Navy</v>
      </c>
      <c r="C120" t="str">
        <f>Details2!C564</f>
        <v>0028</v>
      </c>
      <c r="D120" t="str">
        <f>Details2!D564</f>
        <v>NH Lemoore</v>
      </c>
      <c r="E120" t="str">
        <f>Details2!E564</f>
        <v>H</v>
      </c>
      <c r="F120" s="1">
        <f>Details2!F564</f>
        <v>22101.39</v>
      </c>
      <c r="G120" s="1">
        <f>Details2!G564</f>
        <v>33334.550000000003</v>
      </c>
      <c r="H120" s="1">
        <f>Details2!H564</f>
        <v>100423.62</v>
      </c>
      <c r="I120" s="1">
        <f>Details2!I564</f>
        <v>106633.75</v>
      </c>
      <c r="J120" s="1">
        <f>Details2!J564</f>
        <v>233315.47</v>
      </c>
      <c r="K120" s="1">
        <f>Details2!K564</f>
        <v>230519.6</v>
      </c>
    </row>
    <row r="121" spans="2:12" x14ac:dyDescent="0.2">
      <c r="B121" t="str">
        <f>Details2!B565</f>
        <v>Navy</v>
      </c>
      <c r="C121" t="str">
        <f>Details2!C565</f>
        <v>0029</v>
      </c>
      <c r="D121" t="str">
        <f>Details2!D565</f>
        <v>NMC San Diego</v>
      </c>
      <c r="E121" t="str">
        <f>Details2!E565</f>
        <v>H</v>
      </c>
      <c r="F121" s="1">
        <f>Details2!F565</f>
        <v>117909.31</v>
      </c>
      <c r="G121" s="1">
        <f>Details2!G565</f>
        <v>230274.73</v>
      </c>
      <c r="H121" s="1">
        <f>Details2!H565</f>
        <v>202831.6</v>
      </c>
      <c r="I121" s="1">
        <f>Details2!I565</f>
        <v>192357.65</v>
      </c>
      <c r="J121" s="1">
        <f>Details2!J565</f>
        <v>223236.76</v>
      </c>
      <c r="K121" s="1">
        <f>Details2!K565</f>
        <v>276701.67</v>
      </c>
    </row>
    <row r="122" spans="2:12" x14ac:dyDescent="0.2">
      <c r="B122" t="str">
        <f>Details2!B566</f>
        <v>Navy</v>
      </c>
      <c r="C122" t="str">
        <f>Details2!C566</f>
        <v>0030</v>
      </c>
      <c r="D122" t="str">
        <f>Details2!D566</f>
        <v>NH 29 Palms</v>
      </c>
      <c r="E122" t="str">
        <f>Details2!E566</f>
        <v>H</v>
      </c>
      <c r="F122" s="1">
        <f>Details2!F566</f>
        <v>138313.48000000001</v>
      </c>
      <c r="G122" s="1">
        <f>Details2!G566</f>
        <v>81954.7</v>
      </c>
      <c r="H122" s="1">
        <f>Details2!H566</f>
        <v>75558.44</v>
      </c>
      <c r="I122" s="1">
        <f>Details2!I566</f>
        <v>108578.18</v>
      </c>
      <c r="J122" s="1">
        <f>Details2!J566</f>
        <v>121298.75</v>
      </c>
      <c r="K122" s="1">
        <f>Details2!K566</f>
        <v>96025.04</v>
      </c>
    </row>
    <row r="123" spans="2:12" x14ac:dyDescent="0.2">
      <c r="B123" t="str">
        <f>Details2!B567</f>
        <v>Navy</v>
      </c>
      <c r="C123" t="str">
        <f>Details2!C567</f>
        <v>0035</v>
      </c>
      <c r="D123" t="str">
        <f>Details2!D567</f>
        <v>NBHC Groton</v>
      </c>
      <c r="E123" t="str">
        <f>Details2!E567</f>
        <v>C</v>
      </c>
      <c r="F123" s="1">
        <f>Details2!F567</f>
        <v>108861.15</v>
      </c>
      <c r="G123" s="1">
        <f>Details2!G567</f>
        <v>87502.15</v>
      </c>
      <c r="H123" s="1">
        <f>Details2!H567</f>
        <v>64298.239999999998</v>
      </c>
      <c r="I123" s="1">
        <f>Details2!I567</f>
        <v>108042.55</v>
      </c>
      <c r="J123" s="1">
        <f>Details2!J567</f>
        <v>175333.54</v>
      </c>
      <c r="K123" s="1">
        <f>Details2!K567</f>
        <v>141481.04999999999</v>
      </c>
    </row>
    <row r="124" spans="2:12" x14ac:dyDescent="0.2">
      <c r="B124" t="str">
        <f>Details2!B568</f>
        <v>Navy</v>
      </c>
      <c r="C124" t="str">
        <f>Details2!C568</f>
        <v>0038</v>
      </c>
      <c r="D124" t="str">
        <f>Details2!D568</f>
        <v>NH Pensacola</v>
      </c>
      <c r="E124" t="str">
        <f>Details2!E568</f>
        <v>H</v>
      </c>
      <c r="F124" s="1">
        <f>Details2!F568</f>
        <v>114693.4</v>
      </c>
      <c r="G124" s="1">
        <f>Details2!G568</f>
        <v>386183.18</v>
      </c>
      <c r="H124" s="1">
        <f>Details2!H568</f>
        <v>26264.14</v>
      </c>
      <c r="I124" s="1">
        <f>Details2!I568</f>
        <v>294938.69</v>
      </c>
      <c r="J124" s="1">
        <f>Details2!J568</f>
        <v>358713.04</v>
      </c>
      <c r="K124" s="1">
        <f>Details2!K568</f>
        <v>682841.8</v>
      </c>
    </row>
    <row r="125" spans="2:12" x14ac:dyDescent="0.2">
      <c r="B125" t="str">
        <f>Details2!B569</f>
        <v>Navy</v>
      </c>
      <c r="C125" t="str">
        <f>Details2!C569</f>
        <v>0039</v>
      </c>
      <c r="D125" t="str">
        <f>Details2!D569</f>
        <v>NH Jacksonville</v>
      </c>
      <c r="E125" t="str">
        <f>Details2!E569</f>
        <v>H</v>
      </c>
      <c r="F125" s="1">
        <f>Details2!F569</f>
        <v>809752.45</v>
      </c>
      <c r="G125" s="1">
        <f>Details2!G569</f>
        <v>715985.99</v>
      </c>
      <c r="H125" s="1">
        <f>Details2!H569</f>
        <v>1359990.55</v>
      </c>
      <c r="I125" s="1">
        <f>Details2!I569</f>
        <v>1488287.72</v>
      </c>
      <c r="J125" s="1">
        <f>Details2!J569</f>
        <v>997450.07</v>
      </c>
      <c r="K125" s="1">
        <f>Details2!K569</f>
        <v>846759.36</v>
      </c>
    </row>
    <row r="126" spans="2:12" x14ac:dyDescent="0.2">
      <c r="B126" t="str">
        <f>Details2!B570</f>
        <v>Navy</v>
      </c>
      <c r="C126" t="str">
        <f>Details2!C570</f>
        <v>0056</v>
      </c>
      <c r="D126" t="str">
        <f>Details2!D570</f>
        <v>NHC Great Lakes</v>
      </c>
      <c r="E126" t="str">
        <f>Details2!E570</f>
        <v>C</v>
      </c>
      <c r="F126" s="1">
        <f>Details2!F570</f>
        <v>495363.24</v>
      </c>
      <c r="G126" s="1">
        <f>Details2!G570</f>
        <v>313622.53999999998</v>
      </c>
      <c r="H126" s="1">
        <f>Details2!H570</f>
        <v>472540.29</v>
      </c>
      <c r="I126" s="1">
        <f>Details2!I570</f>
        <v>430882.53</v>
      </c>
      <c r="J126" s="1">
        <f>Details2!J570</f>
        <v>232730.68</v>
      </c>
      <c r="K126" s="1" t="str">
        <f>Details2!K570</f>
        <v>NULL</v>
      </c>
    </row>
    <row r="127" spans="2:12" x14ac:dyDescent="0.2">
      <c r="B127" t="str">
        <f>Details2!B571</f>
        <v>Navy</v>
      </c>
      <c r="C127" t="str">
        <f>Details2!C571</f>
        <v>0067</v>
      </c>
      <c r="D127" t="str">
        <f>Details2!D571</f>
        <v>Walter Reed National Military Medical Center</v>
      </c>
      <c r="E127" t="str">
        <f>Details2!E571</f>
        <v>H</v>
      </c>
      <c r="F127" s="1">
        <f>Details2!F571</f>
        <v>986232.3</v>
      </c>
      <c r="G127" s="1">
        <f>Details2!G571</f>
        <v>1591610.02</v>
      </c>
      <c r="H127" s="1">
        <f>Details2!H571</f>
        <v>1397301.56</v>
      </c>
      <c r="I127" s="1">
        <f>Details2!I571</f>
        <v>133971.71</v>
      </c>
      <c r="J127" s="1">
        <f>Details2!J571</f>
        <v>195308.02</v>
      </c>
      <c r="K127" s="1">
        <f>Details2!K571</f>
        <v>2466337.77</v>
      </c>
    </row>
    <row r="128" spans="2:12" x14ac:dyDescent="0.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119035.7</v>
      </c>
      <c r="G128" s="1">
        <f>Details2!G572</f>
        <v>188592.3</v>
      </c>
      <c r="H128" s="1">
        <f>Details2!H572</f>
        <v>228249.03</v>
      </c>
      <c r="I128" s="1">
        <f>Details2!I572</f>
        <v>202654.4</v>
      </c>
      <c r="J128" s="1">
        <f>Details2!J572</f>
        <v>139300.70000000001</v>
      </c>
      <c r="K128" s="1">
        <f>Details2!K572</f>
        <v>126460.02</v>
      </c>
    </row>
    <row r="129" spans="2:12" x14ac:dyDescent="0.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48880.33</v>
      </c>
      <c r="G129" s="1">
        <f>Details2!G573</f>
        <v>579126.17000000004</v>
      </c>
      <c r="H129" s="1">
        <f>Details2!H573</f>
        <v>46255.75</v>
      </c>
      <c r="I129" s="1">
        <f>Details2!I573</f>
        <v>549064.42000000004</v>
      </c>
      <c r="J129" s="1">
        <f>Details2!J573</f>
        <v>526428.56999999995</v>
      </c>
      <c r="K129" s="1">
        <f>Details2!K573</f>
        <v>471215.51</v>
      </c>
    </row>
    <row r="130" spans="2:12" x14ac:dyDescent="0.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84601.91</v>
      </c>
      <c r="G130" s="1">
        <f>Details2!G574</f>
        <v>264105.42</v>
      </c>
      <c r="H130" s="1">
        <f>Details2!H574</f>
        <v>323312.32</v>
      </c>
      <c r="I130" s="1">
        <f>Details2!I574</f>
        <v>350519.28</v>
      </c>
      <c r="J130" s="1">
        <f>Details2!J574</f>
        <v>246535.84</v>
      </c>
      <c r="K130" s="1">
        <f>Details2!K574</f>
        <v>212170.48</v>
      </c>
    </row>
    <row r="131" spans="2:12" x14ac:dyDescent="0.2">
      <c r="B131" t="str">
        <f>Details2!B575</f>
        <v>Navy</v>
      </c>
      <c r="C131" t="str">
        <f>Details2!C575</f>
        <v>0100</v>
      </c>
      <c r="D131" t="str">
        <f>Details2!D575</f>
        <v>NBHC Newport</v>
      </c>
      <c r="E131" t="str">
        <f>Details2!E575</f>
        <v>C</v>
      </c>
      <c r="F131" s="1">
        <f>Details2!F575</f>
        <v>137655</v>
      </c>
      <c r="G131" s="1">
        <f>Details2!G575</f>
        <v>110931</v>
      </c>
      <c r="H131" s="1">
        <f>Details2!H575</f>
        <v>92321</v>
      </c>
      <c r="I131" s="1">
        <f>Details2!I575</f>
        <v>88186.57</v>
      </c>
      <c r="J131" s="1">
        <f>Details2!J575</f>
        <v>47982.63</v>
      </c>
      <c r="K131" s="1">
        <f>Details2!K575</f>
        <v>47469.75</v>
      </c>
      <c r="L131" s="45"/>
    </row>
    <row r="132" spans="2:12" x14ac:dyDescent="0.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423103.88</v>
      </c>
      <c r="G132" s="1">
        <f>Details2!G576</f>
        <v>408316</v>
      </c>
      <c r="H132" s="1">
        <f>Details2!H576</f>
        <v>742063.4</v>
      </c>
      <c r="I132" s="1">
        <f>Details2!I576</f>
        <v>698838.73</v>
      </c>
      <c r="J132" s="1">
        <f>Details2!J576</f>
        <v>287089.67</v>
      </c>
      <c r="K132" s="1">
        <f>Details2!K576</f>
        <v>346507.73</v>
      </c>
      <c r="L132" s="45"/>
    </row>
    <row r="133" spans="2:12" x14ac:dyDescent="0.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239955.56</v>
      </c>
      <c r="G133" s="1">
        <f>Details2!G577</f>
        <v>203362.53</v>
      </c>
      <c r="H133" s="1">
        <f>Details2!H577</f>
        <v>152123.12</v>
      </c>
      <c r="I133" s="1">
        <f>Details2!I577</f>
        <v>140099.64000000001</v>
      </c>
      <c r="J133" s="1">
        <f>Details2!J577</f>
        <v>88065.1</v>
      </c>
      <c r="K133" s="1">
        <f>Details2!K577</f>
        <v>130856.29</v>
      </c>
    </row>
    <row r="134" spans="2:12" x14ac:dyDescent="0.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86290.16</v>
      </c>
      <c r="G134" s="1">
        <f>Details2!G578</f>
        <v>231875.33</v>
      </c>
      <c r="H134" s="1">
        <f>Details2!H578</f>
        <v>1655.72</v>
      </c>
      <c r="I134" s="1">
        <f>Details2!I578</f>
        <v>228073.88</v>
      </c>
      <c r="J134" s="1">
        <f>Details2!J578</f>
        <v>0</v>
      </c>
      <c r="K134" s="1" t="str">
        <f>Details2!K578</f>
        <v>NULL</v>
      </c>
    </row>
    <row r="135" spans="2:12" x14ac:dyDescent="0.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158388.44</v>
      </c>
      <c r="G135" s="1">
        <f>Details2!G579</f>
        <v>141840.76999999999</v>
      </c>
      <c r="H135" s="1">
        <f>Details2!H579</f>
        <v>76177.38</v>
      </c>
      <c r="I135" s="1">
        <f>Details2!I579</f>
        <v>137097.37</v>
      </c>
      <c r="J135" s="1">
        <f>Details2!J579</f>
        <v>182033.38</v>
      </c>
      <c r="K135" s="1">
        <f>Details2!K579</f>
        <v>216427.57</v>
      </c>
    </row>
    <row r="136" spans="2:12" x14ac:dyDescent="0.2">
      <c r="B136" t="str">
        <f>Details2!B580</f>
        <v>Navy</v>
      </c>
      <c r="C136" t="str">
        <f>Details2!C580</f>
        <v>0124</v>
      </c>
      <c r="D136" t="str">
        <f>Details2!D580</f>
        <v>NMC Portsmouth (VA)</v>
      </c>
      <c r="E136" t="str">
        <f>Details2!E580</f>
        <v>H</v>
      </c>
      <c r="F136" s="1">
        <f>Details2!F580</f>
        <v>1101694.06</v>
      </c>
      <c r="G136" s="1">
        <f>Details2!G580</f>
        <v>1158230.1599999999</v>
      </c>
      <c r="H136" s="1">
        <f>Details2!H580</f>
        <v>1020969.63</v>
      </c>
      <c r="I136" s="1">
        <f>Details2!I580</f>
        <v>1199019.82</v>
      </c>
      <c r="J136" s="1">
        <f>Details2!J580</f>
        <v>1298319.69</v>
      </c>
      <c r="K136" s="1">
        <f>Details2!K580</f>
        <v>1164050.27</v>
      </c>
    </row>
    <row r="137" spans="2:12" x14ac:dyDescent="0.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384249.17</v>
      </c>
      <c r="G137" s="1">
        <f>Details2!G581</f>
        <v>543583.39</v>
      </c>
      <c r="H137" s="1">
        <f>Details2!H581</f>
        <v>655724.81000000006</v>
      </c>
      <c r="I137" s="1">
        <f>Details2!I581</f>
        <v>734948.49</v>
      </c>
      <c r="J137" s="1">
        <f>Details2!J581</f>
        <v>440585.05</v>
      </c>
      <c r="K137" s="1">
        <f>Details2!K581</f>
        <v>540990.85</v>
      </c>
    </row>
    <row r="138" spans="2:12" x14ac:dyDescent="0.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60815.78</v>
      </c>
      <c r="G138" s="1">
        <f>Details2!G582</f>
        <v>65291.56</v>
      </c>
      <c r="H138" s="1">
        <f>Details2!H582</f>
        <v>66053.649999999994</v>
      </c>
      <c r="I138" s="1">
        <f>Details2!I582</f>
        <v>18757.46</v>
      </c>
      <c r="J138" s="1">
        <f>Details2!J582</f>
        <v>106299.09</v>
      </c>
      <c r="K138" s="1">
        <f>Details2!K582</f>
        <v>131421.68</v>
      </c>
    </row>
    <row r="139" spans="2:12" x14ac:dyDescent="0.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129479.12</v>
      </c>
      <c r="G139" s="1">
        <f>Details2!G583</f>
        <v>81986.259999999995</v>
      </c>
      <c r="H139" s="1">
        <f>Details2!H583</f>
        <v>101259.84</v>
      </c>
      <c r="I139" s="1">
        <f>Details2!I583</f>
        <v>96536.75</v>
      </c>
      <c r="J139" s="1">
        <f>Details2!J583</f>
        <v>51249.440000000002</v>
      </c>
      <c r="K139" s="1">
        <f>Details2!K583</f>
        <v>41514.129999999997</v>
      </c>
    </row>
    <row r="140" spans="2:12" x14ac:dyDescent="0.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19380.240000000002</v>
      </c>
      <c r="G140" s="1">
        <f>Details2!G584</f>
        <v>39734.97</v>
      </c>
      <c r="H140" s="1">
        <f>Details2!H584</f>
        <v>526.32000000000005</v>
      </c>
      <c r="I140" s="1">
        <f>Details2!I584</f>
        <v>14030.76</v>
      </c>
      <c r="J140" s="1">
        <f>Details2!J584</f>
        <v>0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103298.03</v>
      </c>
      <c r="G141" s="1">
        <f>Details2!G585</f>
        <v>130828.98</v>
      </c>
      <c r="H141" s="1">
        <f>Details2!H585</f>
        <v>145476.51999999999</v>
      </c>
      <c r="I141" s="1">
        <f>Details2!I585</f>
        <v>15035.4</v>
      </c>
      <c r="J141" s="1">
        <f>Details2!J585</f>
        <v>21299.71</v>
      </c>
      <c r="K141" s="1">
        <f>Details2!K585</f>
        <v>115526.62</v>
      </c>
    </row>
    <row r="142" spans="2:12" x14ac:dyDescent="0.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40792</v>
      </c>
      <c r="G142" s="1">
        <f>Details2!G586</f>
        <v>51199</v>
      </c>
      <c r="H142" s="1">
        <f>Details2!H586</f>
        <v>40451</v>
      </c>
      <c r="I142" s="1">
        <f>Details2!I586</f>
        <v>39959.96</v>
      </c>
      <c r="J142" s="1">
        <f>Details2!J586</f>
        <v>22390.55</v>
      </c>
      <c r="K142" s="1">
        <f>Details2!K586</f>
        <v>20460.740000000002</v>
      </c>
    </row>
    <row r="143" spans="2:12" x14ac:dyDescent="0.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35558.620000000003</v>
      </c>
      <c r="G143" s="1">
        <f>Details2!G587</f>
        <v>50190.39</v>
      </c>
      <c r="H143" s="1">
        <f>Details2!H587</f>
        <v>72966.83</v>
      </c>
      <c r="I143" s="1">
        <f>Details2!I587</f>
        <v>40888.769999999997</v>
      </c>
      <c r="J143" s="1">
        <f>Details2!J587</f>
        <v>88277.52</v>
      </c>
      <c r="K143" s="1">
        <f>Details2!K587</f>
        <v>112466.95</v>
      </c>
    </row>
    <row r="144" spans="2:12" x14ac:dyDescent="0.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45"/>
    </row>
    <row r="145" spans="2:12" x14ac:dyDescent="0.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24942.69</v>
      </c>
      <c r="G145" s="1">
        <f>Details2!G589</f>
        <v>39652.67</v>
      </c>
      <c r="H145" s="1">
        <f>Details2!H589</f>
        <v>80075.490000000005</v>
      </c>
      <c r="I145" s="1">
        <f>Details2!I589</f>
        <v>68469.34</v>
      </c>
      <c r="J145" s="1">
        <f>Details2!J589</f>
        <v>151362.06</v>
      </c>
      <c r="K145" s="1">
        <f>Details2!K589</f>
        <v>220353.14</v>
      </c>
    </row>
    <row r="146" spans="2:12" x14ac:dyDescent="0.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45"/>
    </row>
    <row r="147" spans="2:12" x14ac:dyDescent="0.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45"/>
    </row>
    <row r="151" spans="2:12" x14ac:dyDescent="0.2">
      <c r="B151" s="14" t="s">
        <v>137</v>
      </c>
      <c r="C151" s="9"/>
      <c r="F151" s="11">
        <f t="shared" ref="F151:K151" si="0">SUM(F5:F69)</f>
        <v>35459489.659999996</v>
      </c>
      <c r="G151" s="11">
        <f t="shared" si="0"/>
        <v>33412442.369999997</v>
      </c>
      <c r="H151" s="11">
        <f t="shared" si="0"/>
        <v>43114463.239999987</v>
      </c>
      <c r="I151" s="11">
        <f t="shared" si="0"/>
        <v>41741670.210000001</v>
      </c>
      <c r="J151" s="11">
        <f t="shared" si="0"/>
        <v>25902854.679999992</v>
      </c>
      <c r="K151" s="11">
        <f t="shared" si="0"/>
        <v>27124144.999999996</v>
      </c>
      <c r="L151" s="2"/>
    </row>
    <row r="152" spans="2:12" x14ac:dyDescent="0.2">
      <c r="B152" s="14" t="s">
        <v>138</v>
      </c>
      <c r="C152" s="9"/>
      <c r="F152" s="11">
        <f t="shared" ref="F152:K152" si="1">SUM(F71:F118)</f>
        <v>13362225.899999997</v>
      </c>
      <c r="G152" s="11">
        <f t="shared" si="1"/>
        <v>12982307.359999999</v>
      </c>
      <c r="H152" s="11">
        <f t="shared" si="1"/>
        <v>16651407.930000003</v>
      </c>
      <c r="I152" s="11">
        <f t="shared" si="1"/>
        <v>17161731.379999999</v>
      </c>
      <c r="J152" s="11">
        <f t="shared" si="1"/>
        <v>13134324.390000001</v>
      </c>
      <c r="K152" s="11">
        <f t="shared" si="1"/>
        <v>15022176.33</v>
      </c>
      <c r="L152" s="32"/>
    </row>
    <row r="153" spans="2:12" x14ac:dyDescent="0.2">
      <c r="B153" s="14" t="s">
        <v>319</v>
      </c>
      <c r="C153" s="9"/>
      <c r="F153" s="11">
        <f t="shared" ref="F153:K153" si="2">SUM(F119:F145)</f>
        <v>6103388.0500000017</v>
      </c>
      <c r="G153" s="11">
        <f t="shared" si="2"/>
        <v>7860324.4999999991</v>
      </c>
      <c r="H153" s="11">
        <f t="shared" si="2"/>
        <v>7642220.7200000007</v>
      </c>
      <c r="I153" s="76">
        <f t="shared" si="2"/>
        <v>7580680.1999999993</v>
      </c>
      <c r="J153" s="11">
        <f t="shared" si="2"/>
        <v>6399089.2299999995</v>
      </c>
      <c r="K153" s="11">
        <f t="shared" si="2"/>
        <v>8754092.4199999999</v>
      </c>
      <c r="L153" s="46" t="s">
        <v>320</v>
      </c>
    </row>
    <row r="154" spans="2:12" x14ac:dyDescent="0.2">
      <c r="B154" s="14" t="s">
        <v>142</v>
      </c>
      <c r="C154" s="9"/>
      <c r="F154" s="11">
        <f t="shared" ref="F154:K154" si="3">SUM(F5:F145)</f>
        <v>54925103.610000007</v>
      </c>
      <c r="G154" s="11">
        <f t="shared" si="3"/>
        <v>54255074.229999997</v>
      </c>
      <c r="H154" s="11">
        <f t="shared" si="3"/>
        <v>67408091.889999971</v>
      </c>
      <c r="I154" s="11">
        <f t="shared" si="3"/>
        <v>66484081.789999999</v>
      </c>
      <c r="J154" s="11">
        <f t="shared" si="3"/>
        <v>45436268.300000012</v>
      </c>
      <c r="K154" s="11">
        <f t="shared" si="3"/>
        <v>50900413.75</v>
      </c>
      <c r="L154" s="2"/>
    </row>
    <row r="155" spans="2:12" x14ac:dyDescent="0.2">
      <c r="L155" s="2"/>
    </row>
    <row r="156" spans="2:12" x14ac:dyDescent="0.2">
      <c r="B156" s="15" t="s">
        <v>426</v>
      </c>
      <c r="C156" s="3"/>
      <c r="D156" s="3"/>
      <c r="E156" s="3"/>
      <c r="F156" s="3" t="str">
        <f>IF(F151='Total Billings'!C14,"yes","no")</f>
        <v>yes</v>
      </c>
      <c r="G156" s="3" t="str">
        <f>IF(G151='Total Billings'!D14,"yes","no")</f>
        <v>yes</v>
      </c>
      <c r="H156" s="3" t="str">
        <f>IF(H151='Total Billings'!E14,"yes","no")</f>
        <v>yes</v>
      </c>
      <c r="I156" s="3" t="str">
        <f>IF(I151='Total Billings'!F14,"yes","no")</f>
        <v>yes</v>
      </c>
      <c r="J156" s="3" t="str">
        <f>IF(J151='Total Billings'!G14,"yes","no")</f>
        <v>yes</v>
      </c>
      <c r="K156" s="3" t="str">
        <f>IF(K151='Total Billings'!H14,"yes","no")</f>
        <v>yes</v>
      </c>
      <c r="L156" s="2"/>
    </row>
    <row r="157" spans="2:12" x14ac:dyDescent="0.2">
      <c r="B157" s="15" t="s">
        <v>427</v>
      </c>
      <c r="C157" s="3"/>
      <c r="D157" s="3"/>
      <c r="E157" s="3"/>
      <c r="F157" s="3" t="str">
        <f>IF(F152='Total Billings'!C15,"yes","no")</f>
        <v>yes</v>
      </c>
      <c r="G157" s="3" t="str">
        <f>IF(G152='Total Billings'!D15,"yes","no")</f>
        <v>yes</v>
      </c>
      <c r="H157" s="3" t="str">
        <f>IF(H152='Total Billings'!E15,"yes","no")</f>
        <v>yes</v>
      </c>
      <c r="I157" s="3" t="str">
        <f>IF(I152='Total Billings'!F15,"yes","no")</f>
        <v>yes</v>
      </c>
      <c r="J157" s="3" t="str">
        <f>IF(J152='Total Billings'!G15,"yes","no")</f>
        <v>yes</v>
      </c>
      <c r="K157" s="3" t="str">
        <f>IF(K152='Total Billings'!H15,"yes","no")</f>
        <v>yes</v>
      </c>
      <c r="L157" s="2"/>
    </row>
    <row r="158" spans="2:12" x14ac:dyDescent="0.2">
      <c r="B158" s="15" t="s">
        <v>428</v>
      </c>
      <c r="C158" s="3"/>
      <c r="D158" s="3"/>
      <c r="E158" s="3"/>
      <c r="F158" s="3" t="str">
        <f>IF(F153='Total Billings'!C16,"yes","no")</f>
        <v>yes</v>
      </c>
      <c r="G158" s="3" t="str">
        <f>IF(G153='Total Billings'!D16,"yes","no")</f>
        <v>yes</v>
      </c>
      <c r="H158" s="3" t="str">
        <f>IF(H153='Total Billings'!E16,"yes","no")</f>
        <v>yes</v>
      </c>
      <c r="I158" s="3" t="str">
        <f>IF(I153='Total Billings'!F16,"yes","no")</f>
        <v>yes</v>
      </c>
      <c r="J158" s="3" t="str">
        <f>IF(J153='Total Billings'!G16,"yes","no")</f>
        <v>yes</v>
      </c>
      <c r="K158" s="3" t="str">
        <f>IF(K153='Total Billings'!H16,"yes","no")</f>
        <v>yes</v>
      </c>
      <c r="L158" s="46" t="s">
        <v>320</v>
      </c>
    </row>
    <row r="159" spans="2:12" x14ac:dyDescent="0.2">
      <c r="B159" s="15" t="s">
        <v>429</v>
      </c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</row>
    <row r="160" spans="2:12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8" style="28" customWidth="1"/>
    <col min="7" max="7" width="8.42578125" style="28" customWidth="1"/>
    <col min="8" max="8" width="8.85546875" style="28" customWidth="1"/>
    <col min="9" max="9" width="7.7109375" style="28" customWidth="1"/>
    <col min="10" max="11" width="8" style="28" customWidth="1"/>
    <col min="12" max="13" width="12" customWidth="1"/>
    <col min="14" max="14" width="12" bestFit="1" customWidth="1"/>
  </cols>
  <sheetData>
    <row r="1" spans="1:11" x14ac:dyDescent="0.2">
      <c r="A1" t="s">
        <v>145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293</v>
      </c>
      <c r="G3" s="28" t="s">
        <v>133</v>
      </c>
    </row>
    <row r="4" spans="1:11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28">
        <f>Details2!F1041</f>
        <v>962</v>
      </c>
      <c r="G5" s="28">
        <f>Details2!G1041</f>
        <v>28</v>
      </c>
      <c r="H5" s="28">
        <f>Details2!H1041</f>
        <v>817</v>
      </c>
      <c r="I5" s="28">
        <f>Details2!I1041</f>
        <v>496</v>
      </c>
      <c r="J5" s="28">
        <f>Details2!J1041</f>
        <v>188</v>
      </c>
      <c r="K5" s="28">
        <f>Details2!K1041</f>
        <v>399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28">
        <f>Details2!F1042</f>
        <v>2158</v>
      </c>
      <c r="G6" s="28">
        <f>Details2!G1042</f>
        <v>201</v>
      </c>
      <c r="H6" s="28">
        <f>Details2!H1042</f>
        <v>3311</v>
      </c>
      <c r="I6" s="28">
        <f>Details2!I1042</f>
        <v>2137</v>
      </c>
      <c r="J6" s="28">
        <f>Details2!J1042</f>
        <v>726</v>
      </c>
      <c r="K6" s="28">
        <f>Details2!K1042</f>
        <v>1584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28">
        <f>Details2!F1043</f>
        <v>712</v>
      </c>
      <c r="G7" s="28">
        <f>Details2!G1043</f>
        <v>597</v>
      </c>
      <c r="H7" s="28">
        <f>Details2!H1043</f>
        <v>732</v>
      </c>
      <c r="I7" s="28">
        <f>Details2!I1043</f>
        <v>991</v>
      </c>
      <c r="J7" s="28">
        <f>Details2!J1043</f>
        <v>922</v>
      </c>
      <c r="K7" s="28">
        <f>Details2!K1043</f>
        <v>806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28">
        <f>Details2!F1044</f>
        <v>139</v>
      </c>
      <c r="G8" s="28">
        <f>Details2!G1044</f>
        <v>10</v>
      </c>
      <c r="H8" s="28">
        <f>Details2!H1044</f>
        <v>173</v>
      </c>
      <c r="I8" s="28">
        <f>Details2!I1044</f>
        <v>221</v>
      </c>
      <c r="J8" s="28">
        <f>Details2!J1044</f>
        <v>105</v>
      </c>
      <c r="K8" s="28">
        <f>Details2!K1044</f>
        <v>106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28">
        <f>Details2!F1045</f>
        <v>582</v>
      </c>
      <c r="G9" s="28">
        <f>Details2!G1045</f>
        <v>7</v>
      </c>
      <c r="H9" s="28">
        <f>Details2!H1045</f>
        <v>336</v>
      </c>
      <c r="I9" s="28">
        <f>Details2!I1045</f>
        <v>525</v>
      </c>
      <c r="J9" s="28">
        <f>Details2!J1045</f>
        <v>183</v>
      </c>
      <c r="K9" s="28">
        <f>Details2!K1045</f>
        <v>480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28">
        <f>Details2!F1046</f>
        <v>917</v>
      </c>
      <c r="G10" s="28">
        <f>Details2!G1046</f>
        <v>824</v>
      </c>
      <c r="H10" s="28">
        <f>Details2!H1046</f>
        <v>353</v>
      </c>
      <c r="I10" s="28">
        <f>Details2!I1046</f>
        <v>449</v>
      </c>
      <c r="J10" s="28">
        <f>Details2!J1046</f>
        <v>1035</v>
      </c>
      <c r="K10" s="28">
        <f>Details2!K1046</f>
        <v>1265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28">
        <f>Details2!F1047</f>
        <v>7</v>
      </c>
      <c r="G11" s="28">
        <f>Details2!G1047</f>
        <v>8</v>
      </c>
      <c r="H11" s="28">
        <f>Details2!H1047</f>
        <v>3</v>
      </c>
      <c r="I11" s="28">
        <f>Details2!I1047</f>
        <v>60</v>
      </c>
      <c r="J11" s="28">
        <f>Details2!J1047</f>
        <v>49</v>
      </c>
      <c r="K11" s="28">
        <f>Details2!K1047</f>
        <v>52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28">
        <f>Details2!F1048</f>
        <v>11</v>
      </c>
      <c r="G12" s="28">
        <f>Details2!G1048</f>
        <v>0</v>
      </c>
      <c r="H12" s="28">
        <f>Details2!H1048</f>
        <v>40</v>
      </c>
      <c r="I12" s="28">
        <f>Details2!I1048</f>
        <v>64</v>
      </c>
      <c r="J12" s="28">
        <f>Details2!J1048</f>
        <v>1</v>
      </c>
      <c r="K12" s="28">
        <f>Details2!K1048</f>
        <v>13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28">
        <f>Details2!F1049</f>
        <v>33</v>
      </c>
      <c r="G13" s="28">
        <f>Details2!G1049</f>
        <v>99</v>
      </c>
      <c r="H13" s="28">
        <f>Details2!H1049</f>
        <v>34</v>
      </c>
      <c r="I13" s="28">
        <f>Details2!I1049</f>
        <v>132</v>
      </c>
      <c r="J13" s="28">
        <f>Details2!J1049</f>
        <v>120</v>
      </c>
      <c r="K13" s="28">
        <f>Details2!K1049</f>
        <v>95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28">
        <f>Details2!F1050</f>
        <v>350</v>
      </c>
      <c r="G14" s="28">
        <f>Details2!G1050</f>
        <v>41</v>
      </c>
      <c r="H14" s="28">
        <f>Details2!H1050</f>
        <v>136</v>
      </c>
      <c r="I14" s="28">
        <f>Details2!I1050</f>
        <v>322</v>
      </c>
      <c r="J14" s="28">
        <f>Details2!J1050</f>
        <v>254</v>
      </c>
      <c r="K14" s="28">
        <f>Details2!K1050</f>
        <v>447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28">
        <f>Details2!F1051</f>
        <v>456</v>
      </c>
      <c r="G15" s="28">
        <f>Details2!G1051</f>
        <v>470</v>
      </c>
      <c r="H15" s="28">
        <f>Details2!H1051</f>
        <v>148</v>
      </c>
      <c r="I15" s="28">
        <f>Details2!I1051</f>
        <v>1157</v>
      </c>
      <c r="J15" s="28">
        <f>Details2!J1051</f>
        <v>1658</v>
      </c>
      <c r="K15" s="28">
        <f>Details2!K1051</f>
        <v>1159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28">
        <f>Details2!F1052</f>
        <v>1344</v>
      </c>
      <c r="G16" s="28">
        <f>Details2!G1052</f>
        <v>1620</v>
      </c>
      <c r="H16" s="28">
        <f>Details2!H1052</f>
        <v>959</v>
      </c>
      <c r="I16" s="28">
        <f>Details2!I1052</f>
        <v>125</v>
      </c>
      <c r="J16" s="28">
        <f>Details2!J1052</f>
        <v>1052</v>
      </c>
      <c r="K16" s="28">
        <f>Details2!K1052</f>
        <v>1304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28">
        <f>Details2!F1053</f>
        <v>461</v>
      </c>
      <c r="G17" s="28">
        <f>Details2!G1053</f>
        <v>192</v>
      </c>
      <c r="H17" s="28">
        <f>Details2!H1053</f>
        <v>86</v>
      </c>
      <c r="I17" s="28">
        <f>Details2!I1053</f>
        <v>277</v>
      </c>
      <c r="J17" s="28">
        <f>Details2!J1053</f>
        <v>240</v>
      </c>
      <c r="K17" s="28">
        <f>Details2!K1053</f>
        <v>259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28">
        <f>Details2!F1054</f>
        <v>191</v>
      </c>
      <c r="G18" s="28">
        <f>Details2!G1054</f>
        <v>476</v>
      </c>
      <c r="H18" s="28">
        <f>Details2!H1054</f>
        <v>630</v>
      </c>
      <c r="I18" s="28">
        <f>Details2!I1054</f>
        <v>774</v>
      </c>
      <c r="J18" s="28">
        <f>Details2!J1054</f>
        <v>1165</v>
      </c>
      <c r="K18" s="28">
        <f>Details2!K1054</f>
        <v>1127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28">
        <f>Details2!F1055</f>
        <v>1226</v>
      </c>
      <c r="G19" s="28">
        <f>Details2!G1055</f>
        <v>1962</v>
      </c>
      <c r="H19" s="28">
        <f>Details2!H1055</f>
        <v>841</v>
      </c>
      <c r="I19" s="28">
        <f>Details2!I1055</f>
        <v>989</v>
      </c>
      <c r="J19" s="28">
        <f>Details2!J1055</f>
        <v>1123</v>
      </c>
      <c r="K19" s="28">
        <f>Details2!K1055</f>
        <v>964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28">
        <f>Details2!F1056</f>
        <v>181</v>
      </c>
      <c r="G20" s="28">
        <f>Details2!G1056</f>
        <v>63</v>
      </c>
      <c r="H20" s="28">
        <f>Details2!H1056</f>
        <v>101</v>
      </c>
      <c r="I20" s="28">
        <f>Details2!I1056</f>
        <v>89</v>
      </c>
      <c r="J20" s="28">
        <f>Details2!J1056</f>
        <v>94</v>
      </c>
      <c r="K20" s="28">
        <f>Details2!K1056</f>
        <v>125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28">
        <f>Details2!F1057</f>
        <v>1537</v>
      </c>
      <c r="G21" s="28">
        <f>Details2!G1057</f>
        <v>1462</v>
      </c>
      <c r="H21" s="28">
        <f>Details2!H1057</f>
        <v>207</v>
      </c>
      <c r="I21" s="28">
        <f>Details2!I1057</f>
        <v>711</v>
      </c>
      <c r="J21" s="28">
        <f>Details2!J1057</f>
        <v>712</v>
      </c>
      <c r="K21" s="28">
        <f>Details2!K1057</f>
        <v>776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28">
        <f>Details2!F1058</f>
        <v>295</v>
      </c>
      <c r="G22" s="28">
        <f>Details2!G1058</f>
        <v>156</v>
      </c>
      <c r="H22" s="28">
        <f>Details2!H1058</f>
        <v>400</v>
      </c>
      <c r="I22" s="28">
        <f>Details2!I1058</f>
        <v>289</v>
      </c>
      <c r="J22" s="28">
        <f>Details2!J1058</f>
        <v>274</v>
      </c>
      <c r="K22" s="28">
        <f>Details2!K1058</f>
        <v>227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28">
        <f>Details2!F1059</f>
        <v>1357</v>
      </c>
      <c r="G23" s="28">
        <f>Details2!G1059</f>
        <v>1048</v>
      </c>
      <c r="H23" s="28">
        <f>Details2!H1059</f>
        <v>839</v>
      </c>
      <c r="I23" s="28">
        <f>Details2!I1059</f>
        <v>473</v>
      </c>
      <c r="J23" s="28">
        <f>Details2!J1059</f>
        <v>1219</v>
      </c>
      <c r="K23" s="28">
        <f>Details2!K1059</f>
        <v>1268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28">
        <f>Details2!F1060</f>
        <v>143</v>
      </c>
      <c r="G24" s="28">
        <f>Details2!G1060</f>
        <v>191</v>
      </c>
      <c r="H24" s="28">
        <f>Details2!H1060</f>
        <v>266</v>
      </c>
      <c r="I24" s="28">
        <f>Details2!I1060</f>
        <v>297</v>
      </c>
      <c r="J24" s="28">
        <f>Details2!J1060</f>
        <v>215</v>
      </c>
      <c r="K24" s="28">
        <f>Details2!K1060</f>
        <v>631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28">
        <f>Details2!F1061</f>
        <v>465</v>
      </c>
      <c r="G25" s="28">
        <f>Details2!G1061</f>
        <v>128</v>
      </c>
      <c r="H25" s="28">
        <f>Details2!H1061</f>
        <v>413</v>
      </c>
      <c r="I25" s="28">
        <f>Details2!I1061</f>
        <v>620</v>
      </c>
      <c r="J25" s="28">
        <f>Details2!J1061</f>
        <v>415</v>
      </c>
      <c r="K25" s="28">
        <f>Details2!K1061</f>
        <v>284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28">
        <f>Details2!F1062</f>
        <v>334</v>
      </c>
      <c r="G26" s="28">
        <f>Details2!G1062</f>
        <v>24</v>
      </c>
      <c r="H26" s="28">
        <f>Details2!H1062</f>
        <v>145</v>
      </c>
      <c r="I26" s="28">
        <f>Details2!I1062</f>
        <v>489</v>
      </c>
      <c r="J26" s="28">
        <f>Details2!J1062</f>
        <v>821</v>
      </c>
      <c r="K26" s="28">
        <f>Details2!K1062</f>
        <v>1034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28">
        <f>Details2!F1063</f>
        <v>694</v>
      </c>
      <c r="G27" s="28">
        <f>Details2!G1063</f>
        <v>59</v>
      </c>
      <c r="H27" s="28">
        <f>Details2!H1063</f>
        <v>269</v>
      </c>
      <c r="I27" s="28">
        <f>Details2!I1063</f>
        <v>389</v>
      </c>
      <c r="J27" s="28">
        <f>Details2!J1063</f>
        <v>424</v>
      </c>
      <c r="K27" s="28">
        <f>Details2!K1063</f>
        <v>1717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28">
        <f>Details2!F1064</f>
        <v>178</v>
      </c>
      <c r="G28" s="28">
        <f>Details2!G1064</f>
        <v>131</v>
      </c>
      <c r="H28" s="28">
        <f>Details2!H1064</f>
        <v>432</v>
      </c>
      <c r="I28" s="28">
        <f>Details2!I1064</f>
        <v>456</v>
      </c>
      <c r="J28" s="28">
        <f>Details2!J1064</f>
        <v>238</v>
      </c>
      <c r="K28" s="28">
        <f>Details2!K1064</f>
        <v>101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28">
        <f>Details2!F1065</f>
        <v>62</v>
      </c>
      <c r="G29" s="28">
        <f>Details2!G1065</f>
        <v>65</v>
      </c>
      <c r="H29" s="28">
        <f>Details2!H1065</f>
        <v>36</v>
      </c>
      <c r="I29" s="28">
        <f>Details2!I1065</f>
        <v>116</v>
      </c>
      <c r="J29" s="28">
        <f>Details2!J1065</f>
        <v>105</v>
      </c>
      <c r="K29" s="28">
        <f>Details2!K1065</f>
        <v>59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28">
        <f>Details2!F1066</f>
        <v>394</v>
      </c>
      <c r="G30" s="28">
        <f>Details2!G1066</f>
        <v>80</v>
      </c>
      <c r="H30" s="28">
        <f>Details2!H1066</f>
        <v>183</v>
      </c>
      <c r="I30" s="28">
        <f>Details2!I1066</f>
        <v>73</v>
      </c>
      <c r="J30" s="28">
        <f>Details2!J1066</f>
        <v>9</v>
      </c>
      <c r="K30" s="28">
        <f>Details2!K1066</f>
        <v>86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28">
        <f>Details2!F1067</f>
        <v>1356</v>
      </c>
      <c r="G31" s="28">
        <f>Details2!G1067</f>
        <v>440</v>
      </c>
      <c r="H31" s="28">
        <f>Details2!H1067</f>
        <v>735</v>
      </c>
      <c r="I31" s="28">
        <f>Details2!I1067</f>
        <v>599</v>
      </c>
      <c r="J31" s="28">
        <f>Details2!J1067</f>
        <v>604</v>
      </c>
      <c r="K31" s="28">
        <f>Details2!K1067</f>
        <v>1088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28">
        <f>Details2!F1068</f>
        <v>1224</v>
      </c>
      <c r="G32" s="28">
        <f>Details2!G1068</f>
        <v>93</v>
      </c>
      <c r="H32" s="28">
        <f>Details2!H1068</f>
        <v>1022</v>
      </c>
      <c r="I32" s="28">
        <f>Details2!I1068</f>
        <v>750</v>
      </c>
      <c r="J32" s="28">
        <f>Details2!J1068</f>
        <v>824</v>
      </c>
      <c r="K32" s="28">
        <f>Details2!K1068</f>
        <v>1365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28">
        <f>Details2!F1069</f>
        <v>61</v>
      </c>
      <c r="G33" s="28">
        <f>Details2!G1069</f>
        <v>61</v>
      </c>
      <c r="H33" s="28">
        <f>Details2!H1069</f>
        <v>136</v>
      </c>
      <c r="I33" s="28">
        <f>Details2!I1069</f>
        <v>216</v>
      </c>
      <c r="J33" s="28">
        <f>Details2!J1069</f>
        <v>185</v>
      </c>
      <c r="K33" s="28">
        <f>Details2!K1069</f>
        <v>245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28">
        <f>Details2!F1070</f>
        <v>225</v>
      </c>
      <c r="G34" s="28">
        <f>Details2!G1070</f>
        <v>51</v>
      </c>
      <c r="H34" s="28">
        <f>Details2!H1070</f>
        <v>14</v>
      </c>
      <c r="I34" s="28">
        <f>Details2!I1070</f>
        <v>130</v>
      </c>
      <c r="J34" s="28">
        <f>Details2!J1070</f>
        <v>73</v>
      </c>
      <c r="K34" s="28">
        <f>Details2!K1070</f>
        <v>161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28">
        <f>Details2!F1071</f>
        <v>94</v>
      </c>
      <c r="G35" s="28">
        <f>Details2!G1071</f>
        <v>17</v>
      </c>
      <c r="H35" s="28">
        <f>Details2!H1071</f>
        <v>16</v>
      </c>
      <c r="I35" s="28">
        <f>Details2!I1071</f>
        <v>140</v>
      </c>
      <c r="J35" s="28">
        <f>Details2!J1071</f>
        <v>25</v>
      </c>
      <c r="K35" s="28">
        <f>Details2!K1071</f>
        <v>50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28">
        <f>Details2!F1072</f>
        <v>25</v>
      </c>
      <c r="G36" s="28">
        <f>Details2!G1072</f>
        <v>1</v>
      </c>
      <c r="H36" s="28">
        <f>Details2!H1072</f>
        <v>536</v>
      </c>
      <c r="I36" s="28">
        <f>Details2!I1072</f>
        <v>359</v>
      </c>
      <c r="J36" s="28">
        <f>Details2!J1072</f>
        <v>372</v>
      </c>
      <c r="K36" s="28">
        <f>Details2!K1072</f>
        <v>413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28">
        <f>Details2!F1073</f>
        <v>293</v>
      </c>
      <c r="G37" s="28">
        <f>Details2!G1073</f>
        <v>165</v>
      </c>
      <c r="H37" s="28">
        <f>Details2!H1073</f>
        <v>173</v>
      </c>
      <c r="I37" s="28">
        <f>Details2!I1073</f>
        <v>113</v>
      </c>
      <c r="J37" s="28">
        <f>Details2!J1073</f>
        <v>147</v>
      </c>
      <c r="K37" s="28">
        <f>Details2!K1073</f>
        <v>125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28">
        <f>Details2!F1074</f>
        <v>200</v>
      </c>
      <c r="G38" s="28">
        <f>Details2!G1074</f>
        <v>45</v>
      </c>
      <c r="H38" s="28">
        <f>Details2!H1074</f>
        <v>37</v>
      </c>
      <c r="I38" s="28">
        <f>Details2!I1074</f>
        <v>105</v>
      </c>
      <c r="J38" s="28">
        <f>Details2!J1074</f>
        <v>69</v>
      </c>
      <c r="K38" s="28">
        <f>Details2!K1074</f>
        <v>71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28">
        <f>Details2!F1075</f>
        <v>3929</v>
      </c>
      <c r="G39" s="28">
        <f>Details2!G1075</f>
        <v>1723</v>
      </c>
      <c r="H39" s="28">
        <f>Details2!H1075</f>
        <v>3373</v>
      </c>
      <c r="I39" s="28">
        <f>Details2!I1075</f>
        <v>4043</v>
      </c>
      <c r="J39" s="28">
        <f>Details2!J1075</f>
        <v>5658</v>
      </c>
      <c r="K39" s="28">
        <f>Details2!K1075</f>
        <v>5618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28">
        <f>Details2!F1076</f>
        <v>652</v>
      </c>
      <c r="G40" s="28">
        <f>Details2!G1076</f>
        <v>0</v>
      </c>
      <c r="H40" s="28">
        <f>Details2!H1076</f>
        <v>0</v>
      </c>
      <c r="I40" s="28">
        <f>Details2!I1076</f>
        <v>969</v>
      </c>
      <c r="J40" s="28">
        <f>Details2!J1076</f>
        <v>390</v>
      </c>
      <c r="K40" s="28">
        <f>Details2!K1076</f>
        <v>687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28">
        <f>Details2!F1077</f>
        <v>94</v>
      </c>
      <c r="G41" s="28">
        <f>Details2!G1077</f>
        <v>36</v>
      </c>
      <c r="H41" s="28">
        <f>Details2!H1077</f>
        <v>66</v>
      </c>
      <c r="I41" s="28">
        <f>Details2!I1077</f>
        <v>140</v>
      </c>
      <c r="J41" s="28">
        <f>Details2!J1077</f>
        <v>109</v>
      </c>
      <c r="K41" s="28">
        <f>Details2!K1077</f>
        <v>169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28">
        <f>Details2!F1078</f>
        <v>487</v>
      </c>
      <c r="G42" s="28">
        <f>Details2!G1078</f>
        <v>62</v>
      </c>
      <c r="H42" s="28">
        <f>Details2!H1078</f>
        <v>280</v>
      </c>
      <c r="I42" s="28">
        <f>Details2!I1078</f>
        <v>231</v>
      </c>
      <c r="J42" s="28">
        <f>Details2!J1078</f>
        <v>410</v>
      </c>
      <c r="K42" s="28">
        <f>Details2!K1078</f>
        <v>561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28">
        <f>Details2!F1079</f>
        <v>233</v>
      </c>
      <c r="G43" s="28">
        <f>Details2!G1079</f>
        <v>9</v>
      </c>
      <c r="H43" s="28">
        <f>Details2!H1079</f>
        <v>190</v>
      </c>
      <c r="I43" s="28">
        <f>Details2!I1079</f>
        <v>124</v>
      </c>
      <c r="J43" s="28">
        <f>Details2!J1079</f>
        <v>170</v>
      </c>
      <c r="K43" s="28">
        <f>Details2!K1079</f>
        <v>251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28">
        <f>Details2!F1080</f>
        <v>418</v>
      </c>
      <c r="G44" s="28">
        <f>Details2!G1080</f>
        <v>4624</v>
      </c>
      <c r="H44" s="28">
        <f>Details2!H1080</f>
        <v>132</v>
      </c>
      <c r="I44" s="28">
        <f>Details2!I1080</f>
        <v>270</v>
      </c>
      <c r="J44" s="28">
        <f>Details2!J1080</f>
        <v>199</v>
      </c>
      <c r="K44" s="28">
        <f>Details2!K1080</f>
        <v>158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28">
        <f>Details2!F1081</f>
        <v>973</v>
      </c>
      <c r="G45" s="28">
        <f>Details2!G1081</f>
        <v>178</v>
      </c>
      <c r="H45" s="28">
        <f>Details2!H1081</f>
        <v>264</v>
      </c>
      <c r="I45" s="28">
        <f>Details2!I1081</f>
        <v>401</v>
      </c>
      <c r="J45" s="28">
        <f>Details2!J1081</f>
        <v>360</v>
      </c>
      <c r="K45" s="28">
        <f>Details2!K1081</f>
        <v>513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28">
        <f>Details2!F1082</f>
        <v>124</v>
      </c>
      <c r="G46" s="28">
        <f>Details2!G1082</f>
        <v>38</v>
      </c>
      <c r="H46" s="28">
        <f>Details2!H1082</f>
        <v>27</v>
      </c>
      <c r="I46" s="28">
        <f>Details2!I1082</f>
        <v>136</v>
      </c>
      <c r="J46" s="28">
        <f>Details2!J1082</f>
        <v>39</v>
      </c>
      <c r="K46" s="28">
        <f>Details2!K1082</f>
        <v>89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28">
        <f>Details2!F1083</f>
        <v>1632</v>
      </c>
      <c r="G47" s="28">
        <f>Details2!G1083</f>
        <v>407</v>
      </c>
      <c r="H47" s="28">
        <f>Details2!H1083</f>
        <v>1443</v>
      </c>
      <c r="I47" s="28">
        <f>Details2!I1083</f>
        <v>2901</v>
      </c>
      <c r="J47" s="28">
        <f>Details2!J1083</f>
        <v>943</v>
      </c>
      <c r="K47" s="28">
        <f>Details2!K1083</f>
        <v>2599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28">
        <f>Details2!F1084</f>
        <v>464</v>
      </c>
      <c r="G48" s="28">
        <f>Details2!G1084</f>
        <v>455</v>
      </c>
      <c r="H48" s="28">
        <f>Details2!H1084</f>
        <v>272</v>
      </c>
      <c r="I48" s="28">
        <f>Details2!I1084</f>
        <v>1341</v>
      </c>
      <c r="J48" s="28">
        <f>Details2!J1084</f>
        <v>1320</v>
      </c>
      <c r="K48" s="28">
        <f>Details2!K1084</f>
        <v>1266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28">
        <f>Details2!F1085</f>
        <v>365</v>
      </c>
      <c r="G49" s="28">
        <f>Details2!G1085</f>
        <v>106</v>
      </c>
      <c r="H49" s="28">
        <f>Details2!H1085</f>
        <v>547</v>
      </c>
      <c r="I49" s="28">
        <f>Details2!I1085</f>
        <v>650</v>
      </c>
      <c r="J49" s="28">
        <f>Details2!J1085</f>
        <v>334</v>
      </c>
      <c r="K49" s="28">
        <f>Details2!K1085</f>
        <v>942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28">
        <f>Details2!F1086</f>
        <v>333</v>
      </c>
      <c r="G50" s="28">
        <f>Details2!G1086</f>
        <v>305</v>
      </c>
      <c r="H50" s="28">
        <f>Details2!H1086</f>
        <v>234</v>
      </c>
      <c r="I50" s="28">
        <f>Details2!I1086</f>
        <v>300</v>
      </c>
      <c r="J50" s="28">
        <f>Details2!J1086</f>
        <v>447</v>
      </c>
      <c r="K50" s="28">
        <f>Details2!K1086</f>
        <v>440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28">
        <f>Details2!F1087</f>
        <v>212</v>
      </c>
      <c r="G51" s="28">
        <f>Details2!G1087</f>
        <v>252</v>
      </c>
      <c r="H51" s="28">
        <f>Details2!H1087</f>
        <v>44</v>
      </c>
      <c r="I51" s="28">
        <f>Details2!I1087</f>
        <v>136</v>
      </c>
      <c r="J51" s="28">
        <f>Details2!J1087</f>
        <v>283</v>
      </c>
      <c r="K51" s="28">
        <f>Details2!K1087</f>
        <v>238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28">
        <f>Details2!F1088</f>
        <v>42</v>
      </c>
      <c r="G52" s="28">
        <f>Details2!G1088</f>
        <v>42</v>
      </c>
      <c r="H52" s="28">
        <f>Details2!H1088</f>
        <v>10</v>
      </c>
      <c r="I52" s="28">
        <f>Details2!I1088</f>
        <v>28</v>
      </c>
      <c r="J52" s="28">
        <f>Details2!J1088</f>
        <v>89</v>
      </c>
      <c r="K52" s="28">
        <f>Details2!K1088</f>
        <v>103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28">
        <f>Details2!F1089</f>
        <v>141</v>
      </c>
      <c r="G53" s="28">
        <f>Details2!G1089</f>
        <v>167</v>
      </c>
      <c r="H53" s="28">
        <f>Details2!H1089</f>
        <v>183</v>
      </c>
      <c r="I53" s="28">
        <f>Details2!I1089</f>
        <v>87</v>
      </c>
      <c r="J53" s="28">
        <f>Details2!J1089</f>
        <v>190</v>
      </c>
      <c r="K53" s="28">
        <f>Details2!K1089</f>
        <v>126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28" t="str">
        <f>Details2!F1090</f>
        <v>NULL</v>
      </c>
      <c r="G54" s="28" t="str">
        <f>Details2!G1090</f>
        <v>NULL</v>
      </c>
      <c r="H54" s="28" t="str">
        <f>Details2!H1090</f>
        <v>NULL</v>
      </c>
      <c r="I54" s="28" t="str">
        <f>Details2!I1090</f>
        <v>NULL</v>
      </c>
      <c r="J54" s="28" t="str">
        <f>Details2!J1090</f>
        <v>NULL</v>
      </c>
      <c r="K54" s="28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28">
        <f>Details2!F1091</f>
        <v>307</v>
      </c>
      <c r="G55" s="28">
        <f>Details2!G1091</f>
        <v>290</v>
      </c>
      <c r="H55" s="28">
        <f>Details2!H1091</f>
        <v>321</v>
      </c>
      <c r="I55" s="28">
        <f>Details2!I1091</f>
        <v>359</v>
      </c>
      <c r="J55" s="28">
        <f>Details2!J1091</f>
        <v>242</v>
      </c>
      <c r="K55" s="28">
        <f>Details2!K1091</f>
        <v>530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28">
        <f>Details2!F1092</f>
        <v>202</v>
      </c>
      <c r="G56" s="28">
        <f>Details2!G1092</f>
        <v>391</v>
      </c>
      <c r="H56" s="28">
        <f>Details2!H1092</f>
        <v>525</v>
      </c>
      <c r="I56" s="28">
        <f>Details2!I1092</f>
        <v>264</v>
      </c>
      <c r="J56" s="28">
        <f>Details2!J1092</f>
        <v>47</v>
      </c>
      <c r="K56" s="28">
        <f>Details2!K1092</f>
        <v>210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28">
        <f>Details2!F1093</f>
        <v>33</v>
      </c>
      <c r="G57" s="28">
        <f>Details2!G1093</f>
        <v>288</v>
      </c>
      <c r="H57" s="28">
        <f>Details2!H1093</f>
        <v>113</v>
      </c>
      <c r="I57" s="28">
        <f>Details2!I1093</f>
        <v>170</v>
      </c>
      <c r="J57" s="28">
        <f>Details2!J1093</f>
        <v>248</v>
      </c>
      <c r="K57" s="28">
        <f>Details2!K1093</f>
        <v>300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28">
        <f>Details2!F1094</f>
        <v>221</v>
      </c>
      <c r="G58" s="28">
        <f>Details2!G1094</f>
        <v>2</v>
      </c>
      <c r="H58" s="28">
        <f>Details2!H1094</f>
        <v>150</v>
      </c>
      <c r="I58" s="28">
        <f>Details2!I1094</f>
        <v>182</v>
      </c>
      <c r="J58" s="28">
        <f>Details2!J1094</f>
        <v>558</v>
      </c>
      <c r="K58" s="28">
        <f>Details2!K1094</f>
        <v>1012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28">
        <f>Details2!F1095</f>
        <v>30</v>
      </c>
      <c r="G59" s="28">
        <f>Details2!G1095</f>
        <v>29</v>
      </c>
      <c r="H59" s="28">
        <f>Details2!H1095</f>
        <v>24</v>
      </c>
      <c r="I59" s="28">
        <f>Details2!I1095</f>
        <v>38</v>
      </c>
      <c r="J59" s="28">
        <f>Details2!J1095</f>
        <v>0</v>
      </c>
      <c r="K59" s="28">
        <f>Details2!K1095</f>
        <v>0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28">
        <f>Details2!F1096</f>
        <v>33</v>
      </c>
      <c r="G60" s="28">
        <f>Details2!G1096</f>
        <v>14</v>
      </c>
      <c r="H60" s="28">
        <f>Details2!H1096</f>
        <v>227</v>
      </c>
      <c r="I60" s="28">
        <f>Details2!I1096</f>
        <v>106</v>
      </c>
      <c r="J60" s="28">
        <f>Details2!J1096</f>
        <v>171</v>
      </c>
      <c r="K60" s="28">
        <f>Details2!K1096</f>
        <v>176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28">
        <f>Details2!F1097</f>
        <v>95</v>
      </c>
      <c r="G61" s="28">
        <f>Details2!G1097</f>
        <v>125</v>
      </c>
      <c r="H61" s="28">
        <f>Details2!H1097</f>
        <v>280</v>
      </c>
      <c r="I61" s="28">
        <f>Details2!I1097</f>
        <v>270</v>
      </c>
      <c r="J61" s="28">
        <f>Details2!J1097</f>
        <v>319</v>
      </c>
      <c r="K61" s="28">
        <f>Details2!K1097</f>
        <v>432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28">
        <f>Details2!F1098</f>
        <v>0</v>
      </c>
      <c r="G62" s="28" t="str">
        <f>Details2!G1098</f>
        <v>NULL</v>
      </c>
      <c r="H62" s="28" t="str">
        <f>Details2!H1098</f>
        <v>NULL</v>
      </c>
      <c r="I62" s="28" t="str">
        <f>Details2!I1098</f>
        <v>NULL</v>
      </c>
      <c r="J62" s="28" t="str">
        <f>Details2!J1098</f>
        <v>NULL</v>
      </c>
      <c r="K62" s="28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28">
        <f>Details2!F1099</f>
        <v>104</v>
      </c>
      <c r="G63" s="28">
        <f>Details2!G1099</f>
        <v>61</v>
      </c>
      <c r="H63" s="28">
        <f>Details2!H1099</f>
        <v>70</v>
      </c>
      <c r="I63" s="28">
        <f>Details2!I1099</f>
        <v>99</v>
      </c>
      <c r="J63" s="28">
        <f>Details2!J1099</f>
        <v>72</v>
      </c>
      <c r="K63" s="28">
        <f>Details2!K1099</f>
        <v>151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28" t="str">
        <f>Details2!F1100</f>
        <v>NULL</v>
      </c>
      <c r="G64" s="28" t="str">
        <f>Details2!G1100</f>
        <v>NULL</v>
      </c>
      <c r="H64" s="28" t="str">
        <f>Details2!H1100</f>
        <v>NULL</v>
      </c>
      <c r="I64" s="28" t="str">
        <f>Details2!I1100</f>
        <v>NULL</v>
      </c>
      <c r="J64" s="28" t="str">
        <f>Details2!J1100</f>
        <v>NULL</v>
      </c>
      <c r="K64" s="28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28">
        <f>Details2!F1101</f>
        <v>8</v>
      </c>
      <c r="G65" s="28">
        <f>Details2!G1101</f>
        <v>36</v>
      </c>
      <c r="H65" s="28">
        <f>Details2!H1101</f>
        <v>306</v>
      </c>
      <c r="I65" s="28">
        <f>Details2!I1101</f>
        <v>314</v>
      </c>
      <c r="J65" s="28">
        <f>Details2!J1101</f>
        <v>215</v>
      </c>
      <c r="K65" s="28">
        <f>Details2!K1101</f>
        <v>559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28">
        <f>Details2!F1102</f>
        <v>219</v>
      </c>
      <c r="G66" s="28">
        <f>Details2!G1102</f>
        <v>411</v>
      </c>
      <c r="H66" s="28" t="str">
        <f>Details2!H1102</f>
        <v>NULL</v>
      </c>
      <c r="I66" s="28" t="str">
        <f>Details2!I1102</f>
        <v>NULL</v>
      </c>
      <c r="J66" s="28" t="str">
        <f>Details2!J1102</f>
        <v>NULL</v>
      </c>
      <c r="K66" s="28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28">
        <f>Details2!F1103</f>
        <v>22</v>
      </c>
      <c r="G67" s="28">
        <f>Details2!G1103</f>
        <v>1</v>
      </c>
      <c r="H67" s="28">
        <f>Details2!H1103</f>
        <v>1</v>
      </c>
      <c r="I67" s="28">
        <f>Details2!I1103</f>
        <v>13</v>
      </c>
      <c r="J67" s="28">
        <f>Details2!J1103</f>
        <v>80</v>
      </c>
      <c r="K67" s="28">
        <f>Details2!K1103</f>
        <v>40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28">
        <f>Details2!F1104</f>
        <v>126</v>
      </c>
      <c r="G68" s="28">
        <f>Details2!G1104</f>
        <v>16</v>
      </c>
      <c r="H68" s="28">
        <f>Details2!H1104</f>
        <v>9</v>
      </c>
      <c r="I68" s="28">
        <f>Details2!I1104</f>
        <v>94</v>
      </c>
      <c r="J68" s="28">
        <f>Details2!J1104</f>
        <v>57</v>
      </c>
      <c r="K68" s="28">
        <f>Details2!K1104</f>
        <v>138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28">
        <f>Details2!F1105</f>
        <v>5585</v>
      </c>
      <c r="G69" s="28">
        <f>Details2!G1105</f>
        <v>298</v>
      </c>
      <c r="H69" s="28">
        <f>Details2!H1105</f>
        <v>553</v>
      </c>
      <c r="I69" s="28">
        <f>Details2!I1105</f>
        <v>372</v>
      </c>
      <c r="J69" s="28">
        <f>Details2!J1105</f>
        <v>202</v>
      </c>
      <c r="K69" s="28">
        <f>Details2!K1105</f>
        <v>489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28" t="str">
        <f>Details2!F1106</f>
        <v>NULL</v>
      </c>
      <c r="G70" s="28" t="str">
        <f>Details2!G1106</f>
        <v>NULL</v>
      </c>
      <c r="H70" s="28" t="str">
        <f>Details2!H1106</f>
        <v>NULL</v>
      </c>
      <c r="I70" s="28" t="str">
        <f>Details2!I1106</f>
        <v>NULL</v>
      </c>
      <c r="J70" s="28" t="str">
        <f>Details2!J1106</f>
        <v>NULL</v>
      </c>
      <c r="K70" s="28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28">
        <f>Details2!F1107</f>
        <v>0</v>
      </c>
      <c r="G71" s="28">
        <f>Details2!G1107</f>
        <v>2</v>
      </c>
      <c r="H71" s="28">
        <f>Details2!H1107</f>
        <v>1</v>
      </c>
      <c r="I71" s="28">
        <f>Details2!I1107</f>
        <v>8</v>
      </c>
      <c r="J71" s="28">
        <f>Details2!J1107</f>
        <v>20</v>
      </c>
      <c r="K71" s="28">
        <f>Details2!K1107</f>
        <v>12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28" t="str">
        <f>Details2!F1108</f>
        <v>NULL</v>
      </c>
      <c r="G72" s="28" t="str">
        <f>Details2!G1108</f>
        <v>NULL</v>
      </c>
      <c r="H72" s="28" t="str">
        <f>Details2!H1108</f>
        <v>NULL</v>
      </c>
      <c r="I72" s="28" t="str">
        <f>Details2!I1108</f>
        <v>NULL</v>
      </c>
      <c r="J72" s="28" t="str">
        <f>Details2!J1108</f>
        <v>NULL</v>
      </c>
      <c r="K72" s="28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28">
        <f>Details2!F1109</f>
        <v>201</v>
      </c>
      <c r="G73" s="28">
        <f>Details2!G1109</f>
        <v>535</v>
      </c>
      <c r="H73" s="28">
        <f>Details2!H1109</f>
        <v>979</v>
      </c>
      <c r="I73" s="28">
        <f>Details2!I1109</f>
        <v>1949</v>
      </c>
      <c r="J73" s="28">
        <f>Details2!J1109</f>
        <v>2416</v>
      </c>
      <c r="K73" s="28">
        <f>Details2!K1109</f>
        <v>2031</v>
      </c>
      <c r="L73" s="32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28">
        <f>Details2!F1110</f>
        <v>0</v>
      </c>
      <c r="G74" s="28">
        <f>Details2!G1110</f>
        <v>5</v>
      </c>
      <c r="H74" s="28">
        <f>Details2!H1110</f>
        <v>0</v>
      </c>
      <c r="I74" s="28">
        <f>Details2!I1110</f>
        <v>0</v>
      </c>
      <c r="J74" s="28">
        <f>Details2!J1110</f>
        <v>16</v>
      </c>
      <c r="K74" s="28">
        <f>Details2!K1110</f>
        <v>92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28">
        <f>Details2!F1111</f>
        <v>125</v>
      </c>
      <c r="G75" s="28">
        <f>Details2!G1111</f>
        <v>33</v>
      </c>
      <c r="H75" s="28">
        <f>Details2!H1111</f>
        <v>129</v>
      </c>
      <c r="I75" s="28">
        <f>Details2!I1111</f>
        <v>540</v>
      </c>
      <c r="J75" s="28">
        <f>Details2!J1111</f>
        <v>7</v>
      </c>
      <c r="K75" s="28">
        <f>Details2!K1111</f>
        <v>419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28">
        <f>Details2!F1112</f>
        <v>753</v>
      </c>
      <c r="G76" s="28">
        <f>Details2!G1112</f>
        <v>367</v>
      </c>
      <c r="H76" s="28">
        <f>Details2!H1112</f>
        <v>143</v>
      </c>
      <c r="I76" s="28">
        <f>Details2!I1112</f>
        <v>579</v>
      </c>
      <c r="J76" s="28">
        <f>Details2!J1112</f>
        <v>607</v>
      </c>
      <c r="K76" s="28">
        <f>Details2!K1112</f>
        <v>1006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28">
        <f>Details2!F1113</f>
        <v>2811</v>
      </c>
      <c r="G77" s="28">
        <f>Details2!G1113</f>
        <v>390</v>
      </c>
      <c r="H77" s="28">
        <f>Details2!H1113</f>
        <v>2668</v>
      </c>
      <c r="I77" s="28">
        <f>Details2!I1113</f>
        <v>3923</v>
      </c>
      <c r="J77" s="28">
        <f>Details2!J1113</f>
        <v>4296</v>
      </c>
      <c r="K77" s="28">
        <f>Details2!K1113</f>
        <v>0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28">
        <f>Details2!F1114</f>
        <v>1783</v>
      </c>
      <c r="G78" s="28">
        <f>Details2!G1114</f>
        <v>2673</v>
      </c>
      <c r="H78" s="28">
        <f>Details2!H1114</f>
        <v>2625</v>
      </c>
      <c r="I78" s="28">
        <f>Details2!I1114</f>
        <v>3617</v>
      </c>
      <c r="J78" s="28">
        <f>Details2!J1114</f>
        <v>3204</v>
      </c>
      <c r="K78" s="28">
        <f>Details2!K1114</f>
        <v>1350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28">
        <f>Details2!F1115</f>
        <v>1267</v>
      </c>
      <c r="G79" s="28">
        <f>Details2!G1115</f>
        <v>630</v>
      </c>
      <c r="H79" s="28">
        <f>Details2!H1115</f>
        <v>445</v>
      </c>
      <c r="I79" s="28">
        <f>Details2!I1115</f>
        <v>231</v>
      </c>
      <c r="J79" s="28">
        <f>Details2!J1115</f>
        <v>580</v>
      </c>
      <c r="K79" s="28">
        <f>Details2!K1115</f>
        <v>412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28">
        <f>Details2!F1116</f>
        <v>8324</v>
      </c>
      <c r="G80" s="28">
        <f>Details2!G1116</f>
        <v>6222</v>
      </c>
      <c r="H80" s="28">
        <f>Details2!H1116</f>
        <v>6328</v>
      </c>
      <c r="I80" s="28">
        <f>Details2!I1116</f>
        <v>2131</v>
      </c>
      <c r="J80" s="28">
        <f>Details2!J1116</f>
        <v>5422</v>
      </c>
      <c r="K80" s="28">
        <f>Details2!K1116</f>
        <v>5739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28">
        <f>Details2!F1117</f>
        <v>1948</v>
      </c>
      <c r="G81" s="28">
        <f>Details2!G1117</f>
        <v>1370</v>
      </c>
      <c r="H81" s="28">
        <f>Details2!H1117</f>
        <v>1989</v>
      </c>
      <c r="I81" s="28">
        <f>Details2!I1117</f>
        <v>3970</v>
      </c>
      <c r="J81" s="28">
        <f>Details2!J1117</f>
        <v>4556</v>
      </c>
      <c r="K81" s="28">
        <f>Details2!K1117</f>
        <v>914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28">
        <f>Details2!F1118</f>
        <v>665</v>
      </c>
      <c r="G82" s="28">
        <f>Details2!G1118</f>
        <v>731</v>
      </c>
      <c r="H82" s="28">
        <f>Details2!H1118</f>
        <v>420</v>
      </c>
      <c r="I82" s="28">
        <f>Details2!I1118</f>
        <v>562</v>
      </c>
      <c r="J82" s="28">
        <f>Details2!J1118</f>
        <v>385</v>
      </c>
      <c r="K82" s="28">
        <f>Details2!K1118</f>
        <v>853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28">
        <f>Details2!F1119</f>
        <v>43</v>
      </c>
      <c r="G83" s="28">
        <f>Details2!G1119</f>
        <v>16</v>
      </c>
      <c r="H83" s="28">
        <f>Details2!H1119</f>
        <v>0</v>
      </c>
      <c r="I83" s="28">
        <f>Details2!I1119</f>
        <v>0</v>
      </c>
      <c r="J83" s="28">
        <f>Details2!J1119</f>
        <v>256</v>
      </c>
      <c r="K83" s="28">
        <f>Details2!K1119</f>
        <v>3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28">
        <f>Details2!F1120</f>
        <v>1200</v>
      </c>
      <c r="G84" s="28">
        <f>Details2!G1120</f>
        <v>766</v>
      </c>
      <c r="H84" s="28">
        <f>Details2!H1120</f>
        <v>684</v>
      </c>
      <c r="I84" s="28">
        <f>Details2!I1120</f>
        <v>297</v>
      </c>
      <c r="J84" s="28">
        <f>Details2!J1120</f>
        <v>15</v>
      </c>
      <c r="K84" s="28">
        <f>Details2!K1120</f>
        <v>856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28">
        <f>Details2!F1121</f>
        <v>1074</v>
      </c>
      <c r="G85" s="28">
        <f>Details2!G1121</f>
        <v>837</v>
      </c>
      <c r="H85" s="28">
        <f>Details2!H1121</f>
        <v>1842</v>
      </c>
      <c r="I85" s="28">
        <f>Details2!I1121</f>
        <v>2277</v>
      </c>
      <c r="J85" s="28">
        <f>Details2!J1121</f>
        <v>640</v>
      </c>
      <c r="K85" s="28">
        <f>Details2!K1121</f>
        <v>0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28">
        <f>Details2!F1122</f>
        <v>492</v>
      </c>
      <c r="G86" s="28">
        <f>Details2!G1122</f>
        <v>166</v>
      </c>
      <c r="H86" s="28">
        <f>Details2!H1122</f>
        <v>335</v>
      </c>
      <c r="I86" s="28">
        <f>Details2!I1122</f>
        <v>403</v>
      </c>
      <c r="J86" s="28">
        <f>Details2!J1122</f>
        <v>191</v>
      </c>
      <c r="K86" s="28">
        <f>Details2!K1122</f>
        <v>36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28">
        <f>Details2!F1123</f>
        <v>639</v>
      </c>
      <c r="G87" s="28">
        <f>Details2!G1123</f>
        <v>120</v>
      </c>
      <c r="H87" s="28">
        <f>Details2!H1123</f>
        <v>913</v>
      </c>
      <c r="I87" s="28">
        <f>Details2!I1123</f>
        <v>1610</v>
      </c>
      <c r="J87" s="28">
        <f>Details2!J1123</f>
        <v>844</v>
      </c>
      <c r="K87" s="28">
        <f>Details2!K1123</f>
        <v>979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28">
        <f>Details2!F1124</f>
        <v>45</v>
      </c>
      <c r="G88" s="28">
        <f>Details2!G1124</f>
        <v>1</v>
      </c>
      <c r="H88" s="28">
        <f>Details2!H1124</f>
        <v>39</v>
      </c>
      <c r="I88" s="28">
        <f>Details2!I1124</f>
        <v>82</v>
      </c>
      <c r="J88" s="28">
        <f>Details2!J1124</f>
        <v>431</v>
      </c>
      <c r="K88" s="28">
        <f>Details2!K1124</f>
        <v>349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28">
        <f>Details2!F1125</f>
        <v>396</v>
      </c>
      <c r="G89" s="28">
        <f>Details2!G1125</f>
        <v>275</v>
      </c>
      <c r="H89" s="28">
        <f>Details2!H1125</f>
        <v>131</v>
      </c>
      <c r="I89" s="28" t="str">
        <f>Details2!I1125</f>
        <v>NULL</v>
      </c>
      <c r="J89" s="28" t="str">
        <f>Details2!J1125</f>
        <v>NULL</v>
      </c>
      <c r="K89" s="28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28">
        <f>Details2!F1126</f>
        <v>12</v>
      </c>
      <c r="G90" s="28">
        <f>Details2!G1126</f>
        <v>113</v>
      </c>
      <c r="H90" s="28">
        <f>Details2!H1126</f>
        <v>86</v>
      </c>
      <c r="I90" s="28">
        <f>Details2!I1126</f>
        <v>418</v>
      </c>
      <c r="J90" s="28">
        <f>Details2!J1126</f>
        <v>392</v>
      </c>
      <c r="K90" s="28">
        <f>Details2!K1126</f>
        <v>396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28">
        <f>Details2!F1127</f>
        <v>696</v>
      </c>
      <c r="G91" s="28">
        <f>Details2!G1127</f>
        <v>194</v>
      </c>
      <c r="H91" s="28">
        <f>Details2!H1127</f>
        <v>943</v>
      </c>
      <c r="I91" s="28">
        <f>Details2!I1127</f>
        <v>621</v>
      </c>
      <c r="J91" s="28">
        <f>Details2!J1127</f>
        <v>1462</v>
      </c>
      <c r="K91" s="28">
        <f>Details2!K1127</f>
        <v>95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28">
        <f>Details2!F1128</f>
        <v>298</v>
      </c>
      <c r="G92" s="28">
        <f>Details2!G1128</f>
        <v>576</v>
      </c>
      <c r="H92" s="28">
        <f>Details2!H1128</f>
        <v>231</v>
      </c>
      <c r="I92" s="28">
        <f>Details2!I1128</f>
        <v>414</v>
      </c>
      <c r="J92" s="28">
        <f>Details2!J1128</f>
        <v>835</v>
      </c>
      <c r="K92" s="28">
        <f>Details2!K1128</f>
        <v>1163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28">
        <f>Details2!F1129</f>
        <v>420</v>
      </c>
      <c r="G93" s="28">
        <f>Details2!G1129</f>
        <v>0</v>
      </c>
      <c r="H93" s="28">
        <f>Details2!H1129</f>
        <v>0</v>
      </c>
      <c r="I93" s="28">
        <f>Details2!I1129</f>
        <v>151</v>
      </c>
      <c r="J93" s="28">
        <f>Details2!J1129</f>
        <v>0</v>
      </c>
      <c r="K93" s="28">
        <f>Details2!K1129</f>
        <v>551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28">
        <f>Details2!F1130</f>
        <v>2211</v>
      </c>
      <c r="G94" s="28">
        <f>Details2!G1130</f>
        <v>936</v>
      </c>
      <c r="H94" s="28">
        <f>Details2!H1130</f>
        <v>195</v>
      </c>
      <c r="I94" s="28">
        <f>Details2!I1130</f>
        <v>696</v>
      </c>
      <c r="J94" s="28">
        <f>Details2!J1130</f>
        <v>1730</v>
      </c>
      <c r="K94" s="28">
        <f>Details2!K1130</f>
        <v>1873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Ft. Sam Houston (Brooke Army Medical Center)</v>
      </c>
      <c r="E95" t="str">
        <f>Details2!E1131</f>
        <v>H</v>
      </c>
      <c r="F95" s="28">
        <f>Details2!F1131</f>
        <v>817</v>
      </c>
      <c r="G95" s="28">
        <f>Details2!G1131</f>
        <v>86</v>
      </c>
      <c r="H95" s="28">
        <f>Details2!H1131</f>
        <v>423</v>
      </c>
      <c r="I95" s="28">
        <f>Details2!I1131</f>
        <v>432</v>
      </c>
      <c r="J95" s="28">
        <f>Details2!J1131</f>
        <v>781</v>
      </c>
      <c r="K95" s="28">
        <f>Details2!K1131</f>
        <v>884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28">
        <f>Details2!F1132</f>
        <v>442</v>
      </c>
      <c r="G96" s="28">
        <f>Details2!G1132</f>
        <v>501</v>
      </c>
      <c r="H96" s="28">
        <f>Details2!H1132</f>
        <v>2577</v>
      </c>
      <c r="I96" s="28">
        <f>Details2!I1132</f>
        <v>2077</v>
      </c>
      <c r="J96" s="28">
        <f>Details2!J1132</f>
        <v>2220</v>
      </c>
      <c r="K96" s="28">
        <f>Details2!K1132</f>
        <v>594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28">
        <f>Details2!F1133</f>
        <v>40</v>
      </c>
      <c r="G97" s="28">
        <f>Details2!G1133</f>
        <v>2</v>
      </c>
      <c r="H97" s="28">
        <f>Details2!H1133</f>
        <v>5</v>
      </c>
      <c r="I97" s="28">
        <f>Details2!I1133</f>
        <v>0</v>
      </c>
      <c r="J97" s="28">
        <f>Details2!J1133</f>
        <v>499</v>
      </c>
      <c r="K97" s="28">
        <f>Details2!K1133</f>
        <v>435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28">
        <f>Details2!F1134</f>
        <v>63</v>
      </c>
      <c r="G98" s="28">
        <f>Details2!G1134</f>
        <v>0</v>
      </c>
      <c r="H98" s="28">
        <f>Details2!H1134</f>
        <v>0</v>
      </c>
      <c r="I98" s="28">
        <f>Details2!I1134</f>
        <v>6</v>
      </c>
      <c r="J98" s="28">
        <f>Details2!J1134</f>
        <v>329</v>
      </c>
      <c r="K98" s="28">
        <f>Details2!K1134</f>
        <v>756</v>
      </c>
    </row>
    <row r="99" spans="2:11" x14ac:dyDescent="0.2">
      <c r="B99" t="str">
        <f>Details2!B1135</f>
        <v>Army</v>
      </c>
      <c r="C99" t="str">
        <f>Details2!C1135</f>
        <v>0123</v>
      </c>
      <c r="D99" t="str">
        <f>Details2!D1135</f>
        <v>Ft. Belvoir (FT. Belvoir Community Hospital)</v>
      </c>
      <c r="E99" t="str">
        <f>Details2!E1135</f>
        <v>H</v>
      </c>
      <c r="F99" s="28">
        <f>Details2!F1135</f>
        <v>550</v>
      </c>
      <c r="G99" s="28">
        <f>Details2!G1135</f>
        <v>90</v>
      </c>
      <c r="H99" s="28">
        <f>Details2!H1135</f>
        <v>687</v>
      </c>
      <c r="I99" s="28">
        <f>Details2!I1135</f>
        <v>908</v>
      </c>
      <c r="J99" s="28">
        <f>Details2!J1135</f>
        <v>1889</v>
      </c>
      <c r="K99" s="28">
        <f>Details2!K1135</f>
        <v>1018</v>
      </c>
    </row>
    <row r="100" spans="2:11" x14ac:dyDescent="0.2">
      <c r="B100" t="str">
        <f>Details2!B1136</f>
        <v>Army</v>
      </c>
      <c r="C100" t="str">
        <f>Details2!C1136</f>
        <v>0125</v>
      </c>
      <c r="D100" t="str">
        <f>Details2!D1136</f>
        <v>Ft. Lewis (Madigan Army Medical Center)</v>
      </c>
      <c r="E100" t="str">
        <f>Details2!E1136</f>
        <v>H</v>
      </c>
      <c r="F100" s="28">
        <f>Details2!F1136</f>
        <v>63</v>
      </c>
      <c r="G100" s="28">
        <f>Details2!G1136</f>
        <v>453</v>
      </c>
      <c r="H100" s="28">
        <f>Details2!H1136</f>
        <v>469</v>
      </c>
      <c r="I100" s="28">
        <f>Details2!I1136</f>
        <v>838</v>
      </c>
      <c r="J100" s="28">
        <f>Details2!J1136</f>
        <v>2214</v>
      </c>
      <c r="K100" s="28">
        <f>Details2!K1136</f>
        <v>1038</v>
      </c>
    </row>
    <row r="101" spans="2:11" x14ac:dyDescent="0.2">
      <c r="B101" t="str">
        <f>Details2!B1137</f>
        <v>Army</v>
      </c>
      <c r="C101" t="str">
        <f>Details2!C1137</f>
        <v>0131</v>
      </c>
      <c r="D101" t="str">
        <f>Details2!D1137</f>
        <v>Ft. Irwin (Weed Army Community Hospital)</v>
      </c>
      <c r="E101" t="str">
        <f>Details2!E1137</f>
        <v>H</v>
      </c>
      <c r="F101" s="28">
        <f>Details2!F1137</f>
        <v>0</v>
      </c>
      <c r="G101" s="28">
        <f>Details2!G1137</f>
        <v>32</v>
      </c>
      <c r="H101" s="28">
        <f>Details2!H1137</f>
        <v>20</v>
      </c>
      <c r="I101" s="28">
        <f>Details2!I1137</f>
        <v>23</v>
      </c>
      <c r="J101" s="28">
        <f>Details2!J1137</f>
        <v>10</v>
      </c>
      <c r="K101" s="28">
        <f>Details2!K1137</f>
        <v>2</v>
      </c>
    </row>
    <row r="102" spans="2:11" x14ac:dyDescent="0.2">
      <c r="B102" t="str">
        <f>Details2!B1138</f>
        <v>Army</v>
      </c>
      <c r="C102" t="str">
        <f>Details2!C1138</f>
        <v>0206</v>
      </c>
      <c r="D102" t="str">
        <f>Details2!D1138</f>
        <v>Yuma Proving Grounds</v>
      </c>
      <c r="E102" t="str">
        <f>Details2!E1138</f>
        <v>I</v>
      </c>
      <c r="F102" s="28" t="str">
        <f>Details2!F1138</f>
        <v>NULL</v>
      </c>
      <c r="G102" s="28" t="str">
        <f>Details2!G1138</f>
        <v>NULL</v>
      </c>
      <c r="H102" s="28" t="str">
        <f>Details2!H1138</f>
        <v>NULL</v>
      </c>
      <c r="I102" s="28" t="str">
        <f>Details2!I1138</f>
        <v>NULL</v>
      </c>
      <c r="J102" s="28" t="str">
        <f>Details2!J1138</f>
        <v>NULL</v>
      </c>
      <c r="K102" s="28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0256</v>
      </c>
      <c r="D103" t="str">
        <f>Details2!D1139</f>
        <v>Pentagon Army Health Clinic</v>
      </c>
      <c r="E103" t="str">
        <f>Details2!E1139</f>
        <v>I</v>
      </c>
      <c r="F103" s="28" t="str">
        <f>Details2!F1139</f>
        <v>NULL</v>
      </c>
      <c r="G103" s="28" t="str">
        <f>Details2!G1139</f>
        <v>NULL</v>
      </c>
      <c r="H103" s="28" t="str">
        <f>Details2!H1139</f>
        <v>NULL</v>
      </c>
      <c r="I103" s="28" t="str">
        <f>Details2!I1139</f>
        <v>NULL</v>
      </c>
      <c r="J103" s="28" t="str">
        <f>Details2!J1139</f>
        <v>NULL</v>
      </c>
      <c r="K103" s="28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0273</v>
      </c>
      <c r="D104" t="str">
        <f>Details2!D1140</f>
        <v>Ft. McPherson (Lawrence Joel Army Health Clinic)</v>
      </c>
      <c r="E104" t="str">
        <f>Details2!E1140</f>
        <v>I</v>
      </c>
      <c r="F104" s="28" t="str">
        <f>Details2!F1140</f>
        <v>NULL</v>
      </c>
      <c r="G104" s="28" t="str">
        <f>Details2!G1140</f>
        <v>NULL</v>
      </c>
      <c r="H104" s="28" t="str">
        <f>Details2!H1140</f>
        <v>NULL</v>
      </c>
      <c r="I104" s="28" t="str">
        <f>Details2!I1140</f>
        <v>NULL</v>
      </c>
      <c r="J104" s="28" t="str">
        <f>Details2!J1140</f>
        <v>NULL</v>
      </c>
      <c r="K104" s="28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0308</v>
      </c>
      <c r="D105" t="str">
        <f>Details2!D1141</f>
        <v>Aberdeen Proving Grounds (Kirk Army Health Clinic)</v>
      </c>
      <c r="E105" t="str">
        <f>Details2!E1141</f>
        <v>I</v>
      </c>
      <c r="F105" s="28" t="str">
        <f>Details2!F1141</f>
        <v>NULL</v>
      </c>
      <c r="G105" s="28" t="str">
        <f>Details2!G1141</f>
        <v>NULL</v>
      </c>
      <c r="H105" s="28" t="str">
        <f>Details2!H1141</f>
        <v>NULL</v>
      </c>
      <c r="I105" s="28" t="str">
        <f>Details2!I1141</f>
        <v>NULL</v>
      </c>
      <c r="J105" s="28" t="str">
        <f>Details2!J1141</f>
        <v>NULL</v>
      </c>
      <c r="K105" s="28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0309</v>
      </c>
      <c r="D106" t="str">
        <f>Details2!D1142</f>
        <v>Ft. Detrick US Army Health Clinic</v>
      </c>
      <c r="E106" t="str">
        <f>Details2!E1142</f>
        <v>I</v>
      </c>
      <c r="F106" s="28" t="str">
        <f>Details2!F1142</f>
        <v>NULL</v>
      </c>
      <c r="G106" s="28" t="str">
        <f>Details2!G1142</f>
        <v>NULL</v>
      </c>
      <c r="H106" s="28" t="str">
        <f>Details2!H1142</f>
        <v>NULL</v>
      </c>
      <c r="I106" s="28" t="str">
        <f>Details2!I1142</f>
        <v>NULL</v>
      </c>
      <c r="J106" s="28" t="str">
        <f>Details2!J1142</f>
        <v>NULL</v>
      </c>
      <c r="K106" s="28" t="str">
        <f>Details2!K1142</f>
        <v>NULL</v>
      </c>
    </row>
    <row r="107" spans="2:11" x14ac:dyDescent="0.2">
      <c r="B107" t="str">
        <f>Details2!B1143</f>
        <v>Army</v>
      </c>
      <c r="C107" t="str">
        <f>Details2!C1143</f>
        <v>0330</v>
      </c>
      <c r="D107" t="str">
        <f>Details2!D1143</f>
        <v>Ft. Drum (Guthrie Army Health Clinic)</v>
      </c>
      <c r="E107" t="str">
        <f>Details2!E1143</f>
        <v>C</v>
      </c>
      <c r="F107" s="28">
        <f>Details2!F1143</f>
        <v>310</v>
      </c>
      <c r="G107" s="28">
        <f>Details2!G1143</f>
        <v>225</v>
      </c>
      <c r="H107" s="28">
        <f>Details2!H1143</f>
        <v>231</v>
      </c>
      <c r="I107" s="28">
        <f>Details2!I1143</f>
        <v>448</v>
      </c>
      <c r="J107" s="28">
        <f>Details2!J1143</f>
        <v>320</v>
      </c>
      <c r="K107" s="28">
        <f>Details2!K1143</f>
        <v>281</v>
      </c>
    </row>
    <row r="108" spans="2:11" x14ac:dyDescent="0.2">
      <c r="B108" t="str">
        <f>Details2!B1144</f>
        <v>Army</v>
      </c>
      <c r="C108" t="str">
        <f>Details2!C1144</f>
        <v>0350</v>
      </c>
      <c r="D108" t="str">
        <f>Details2!D1144</f>
        <v>Ft. Indiantown Gap US Army Health Clinic</v>
      </c>
      <c r="E108" t="str">
        <f>Details2!E1144</f>
        <v>I</v>
      </c>
      <c r="F108" s="28" t="str">
        <f>Details2!F1144</f>
        <v>NULL</v>
      </c>
      <c r="G108" s="28" t="str">
        <f>Details2!G1144</f>
        <v>NULL</v>
      </c>
      <c r="H108" s="28" t="str">
        <f>Details2!H1144</f>
        <v>NULL</v>
      </c>
      <c r="I108" s="28" t="str">
        <f>Details2!I1144</f>
        <v>NULL</v>
      </c>
      <c r="J108" s="28" t="str">
        <f>Details2!J1144</f>
        <v>NULL</v>
      </c>
      <c r="K108" s="28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0351</v>
      </c>
      <c r="D109" t="str">
        <f>Details2!D1145</f>
        <v>Letterkenny US Army Health Clinic</v>
      </c>
      <c r="E109" t="str">
        <f>Details2!E1145</f>
        <v>I</v>
      </c>
      <c r="F109" s="28" t="str">
        <f>Details2!F1145</f>
        <v>NULL</v>
      </c>
      <c r="G109" s="28" t="str">
        <f>Details2!G1145</f>
        <v>NULL</v>
      </c>
      <c r="H109" s="28" t="str">
        <f>Details2!H1145</f>
        <v>NULL</v>
      </c>
      <c r="I109" s="28" t="str">
        <f>Details2!I1145</f>
        <v>NULL</v>
      </c>
      <c r="J109" s="28" t="str">
        <f>Details2!J1145</f>
        <v>NULL</v>
      </c>
      <c r="K109" s="28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0352</v>
      </c>
      <c r="D110" t="str">
        <f>Details2!D1146</f>
        <v>Carlisle (Dunham Army Health Clinic)</v>
      </c>
      <c r="E110" t="str">
        <f>Details2!E1146</f>
        <v>C</v>
      </c>
      <c r="F110" s="28">
        <f>Details2!F1146</f>
        <v>120</v>
      </c>
      <c r="G110" s="28">
        <f>Details2!G1146</f>
        <v>193</v>
      </c>
      <c r="H110" s="28" t="str">
        <f>Details2!H1146</f>
        <v>NULL</v>
      </c>
      <c r="I110" s="28" t="str">
        <f>Details2!I1146</f>
        <v>NULL</v>
      </c>
      <c r="J110" s="28" t="str">
        <f>Details2!J1146</f>
        <v>NULL</v>
      </c>
      <c r="K110" s="28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0353</v>
      </c>
      <c r="D111" t="str">
        <f>Details2!D1147</f>
        <v>Tobyhanna US Army Health Clinic</v>
      </c>
      <c r="E111" t="str">
        <f>Details2!E1147</f>
        <v>I</v>
      </c>
      <c r="F111" s="28" t="str">
        <f>Details2!F1147</f>
        <v>NULL</v>
      </c>
      <c r="G111" s="28" t="str">
        <f>Details2!G1147</f>
        <v>NULL</v>
      </c>
      <c r="H111" s="28" t="str">
        <f>Details2!H1147</f>
        <v>NULL</v>
      </c>
      <c r="I111" s="28" t="str">
        <f>Details2!I1147</f>
        <v>NULL</v>
      </c>
      <c r="J111" s="28" t="str">
        <f>Details2!J1147</f>
        <v>NULL</v>
      </c>
      <c r="K111" s="28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0371</v>
      </c>
      <c r="D112" t="str">
        <f>Details2!D1148</f>
        <v>Dugway Proving Ground</v>
      </c>
      <c r="E112" t="str">
        <f>Details2!E1148</f>
        <v>I</v>
      </c>
      <c r="F112" s="28" t="str">
        <f>Details2!F1148</f>
        <v>NULL</v>
      </c>
      <c r="G112" s="28" t="str">
        <f>Details2!G1148</f>
        <v>NULL</v>
      </c>
      <c r="H112" s="28" t="str">
        <f>Details2!H1148</f>
        <v>NULL</v>
      </c>
      <c r="I112" s="28" t="str">
        <f>Details2!I1148</f>
        <v>NULL</v>
      </c>
      <c r="J112" s="28" t="str">
        <f>Details2!J1148</f>
        <v>NULL</v>
      </c>
      <c r="K112" s="28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0441</v>
      </c>
      <c r="D113" t="str">
        <f>Details2!D1149</f>
        <v>New Cumberland US Army Health Clinic</v>
      </c>
      <c r="E113" t="str">
        <f>Details2!E1149</f>
        <v>I</v>
      </c>
      <c r="F113" s="28" t="str">
        <f>Details2!F1149</f>
        <v>NULL</v>
      </c>
      <c r="G113" s="28" t="str">
        <f>Details2!G1149</f>
        <v>NULL</v>
      </c>
      <c r="H113" s="28" t="str">
        <f>Details2!H1149</f>
        <v>NULL</v>
      </c>
      <c r="I113" s="28" t="str">
        <f>Details2!I1149</f>
        <v>NULL</v>
      </c>
      <c r="J113" s="28" t="str">
        <f>Details2!J1149</f>
        <v>NULL</v>
      </c>
      <c r="K113" s="28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0606</v>
      </c>
      <c r="D114" t="str">
        <f>Details2!D1150</f>
        <v>Heidelberg MEDDAC</v>
      </c>
      <c r="E114" t="str">
        <f>Details2!E1150</f>
        <v>C</v>
      </c>
      <c r="F114" s="28">
        <f>Details2!F1150</f>
        <v>4</v>
      </c>
      <c r="G114" s="28">
        <f>Details2!G1150</f>
        <v>92</v>
      </c>
      <c r="H114" s="28">
        <f>Details2!H1150</f>
        <v>8</v>
      </c>
      <c r="I114" s="28">
        <f>Details2!I1150</f>
        <v>0</v>
      </c>
      <c r="J114" s="28">
        <f>Details2!J1150</f>
        <v>4</v>
      </c>
      <c r="K114" s="28">
        <f>Details2!K1150</f>
        <v>48</v>
      </c>
    </row>
    <row r="115" spans="2:11" x14ac:dyDescent="0.2">
      <c r="B115" t="str">
        <f>Details2!B1151</f>
        <v>Army</v>
      </c>
      <c r="C115" t="str">
        <f>Details2!C1151</f>
        <v>0607</v>
      </c>
      <c r="D115" t="str">
        <f>Details2!D1151</f>
        <v>Landstuhl Regional Medical Center</v>
      </c>
      <c r="E115" t="str">
        <f>Details2!E1151</f>
        <v>H</v>
      </c>
      <c r="F115" s="28">
        <f>Details2!F1151</f>
        <v>20</v>
      </c>
      <c r="G115" s="28">
        <f>Details2!G1151</f>
        <v>195</v>
      </c>
      <c r="H115" s="28">
        <f>Details2!H1151</f>
        <v>14</v>
      </c>
      <c r="I115" s="28">
        <f>Details2!I1151</f>
        <v>0</v>
      </c>
      <c r="J115" s="28">
        <f>Details2!J1151</f>
        <v>28</v>
      </c>
      <c r="K115" s="28">
        <f>Details2!K1151</f>
        <v>119</v>
      </c>
    </row>
    <row r="116" spans="2:11" x14ac:dyDescent="0.2">
      <c r="B116" t="str">
        <f>Details2!B1152</f>
        <v>Army</v>
      </c>
      <c r="C116" t="str">
        <f>Details2!C1152</f>
        <v>0609</v>
      </c>
      <c r="D116" t="str">
        <f>Details2!D1152</f>
        <v>Bavaria MEDDAC</v>
      </c>
      <c r="E116" t="str">
        <f>Details2!E1152</f>
        <v>C</v>
      </c>
      <c r="F116" s="28">
        <f>Details2!F1152</f>
        <v>8</v>
      </c>
      <c r="G116" s="28">
        <f>Details2!G1152</f>
        <v>13</v>
      </c>
      <c r="H116" s="28">
        <f>Details2!H1152</f>
        <v>1</v>
      </c>
      <c r="I116" s="28">
        <f>Details2!I1152</f>
        <v>0</v>
      </c>
      <c r="J116" s="28">
        <f>Details2!J1152</f>
        <v>6</v>
      </c>
      <c r="K116" s="28">
        <f>Details2!K1152</f>
        <v>9</v>
      </c>
    </row>
    <row r="117" spans="2:11" x14ac:dyDescent="0.2">
      <c r="B117" t="str">
        <f>Details2!B1153</f>
        <v>Army</v>
      </c>
      <c r="C117" t="str">
        <f>Details2!C1153</f>
        <v>0610</v>
      </c>
      <c r="D117" t="str">
        <f>Details2!D1153</f>
        <v>BG CRAWFORD SAMS AHC-CAMP ZAMA</v>
      </c>
      <c r="E117" t="str">
        <f>Details2!E1153</f>
        <v>I</v>
      </c>
      <c r="F117" s="28" t="str">
        <f>Details2!F1153</f>
        <v>NULL</v>
      </c>
      <c r="G117" s="28" t="str">
        <f>Details2!G1153</f>
        <v>NULL</v>
      </c>
      <c r="H117" s="28" t="str">
        <f>Details2!H1153</f>
        <v>NULL</v>
      </c>
      <c r="I117" s="28" t="str">
        <f>Details2!I1153</f>
        <v>NULL</v>
      </c>
      <c r="J117" s="28" t="str">
        <f>Details2!J1153</f>
        <v>NULL</v>
      </c>
      <c r="K117" s="28">
        <f>Details2!K1153</f>
        <v>1</v>
      </c>
    </row>
    <row r="118" spans="2:11" x14ac:dyDescent="0.2">
      <c r="B118" t="str">
        <f>Details2!B1154</f>
        <v>Army</v>
      </c>
      <c r="C118" t="str">
        <f>Details2!C1154</f>
        <v>0612</v>
      </c>
      <c r="D118" t="str">
        <f>Details2!D1154</f>
        <v>Brian Allgood ACH - Seoul</v>
      </c>
      <c r="E118" t="str">
        <f>Details2!E1154</f>
        <v>H</v>
      </c>
      <c r="F118" s="28">
        <f>Details2!F1154</f>
        <v>0</v>
      </c>
      <c r="G118" s="28">
        <f>Details2!G1154</f>
        <v>0</v>
      </c>
      <c r="H118" s="28">
        <f>Details2!H1154</f>
        <v>3</v>
      </c>
      <c r="I118" s="28">
        <f>Details2!I1154</f>
        <v>0</v>
      </c>
      <c r="J118" s="28">
        <f>Details2!J1154</f>
        <v>257</v>
      </c>
      <c r="K118" s="28">
        <f>Details2!K1154</f>
        <v>125</v>
      </c>
    </row>
    <row r="119" spans="2:11" x14ac:dyDescent="0.2">
      <c r="B119" t="str">
        <f>Details2!B1155</f>
        <v>Navy</v>
      </c>
      <c r="C119" t="str">
        <f>Details2!C1155</f>
        <v>0024</v>
      </c>
      <c r="D119" t="str">
        <f>Details2!D1155</f>
        <v>NH Camp Pendelton</v>
      </c>
      <c r="E119" t="str">
        <f>Details2!E1155</f>
        <v>H</v>
      </c>
      <c r="F119" s="28">
        <f>Details2!F1155</f>
        <v>109</v>
      </c>
      <c r="G119" s="28">
        <f>Details2!G1155</f>
        <v>38</v>
      </c>
      <c r="H119" s="28">
        <f>Details2!H1155</f>
        <v>193</v>
      </c>
      <c r="I119" s="28">
        <f>Details2!I1155</f>
        <v>292</v>
      </c>
      <c r="J119" s="28">
        <f>Details2!J1155</f>
        <v>246</v>
      </c>
      <c r="K119" s="28">
        <f>Details2!K1155</f>
        <v>428</v>
      </c>
    </row>
    <row r="120" spans="2:11" x14ac:dyDescent="0.2">
      <c r="B120" t="str">
        <f>Details2!B1156</f>
        <v>Navy</v>
      </c>
      <c r="C120" t="str">
        <f>Details2!C1156</f>
        <v>0028</v>
      </c>
      <c r="D120" t="str">
        <f>Details2!D1156</f>
        <v>NH Lemoore</v>
      </c>
      <c r="E120" t="str">
        <f>Details2!E1156</f>
        <v>H</v>
      </c>
      <c r="F120" s="28">
        <f>Details2!F1156</f>
        <v>16</v>
      </c>
      <c r="G120" s="28">
        <f>Details2!G1156</f>
        <v>10</v>
      </c>
      <c r="H120" s="28">
        <f>Details2!H1156</f>
        <v>0</v>
      </c>
      <c r="I120" s="28">
        <f>Details2!I1156</f>
        <v>75</v>
      </c>
      <c r="J120" s="28">
        <f>Details2!J1156</f>
        <v>677</v>
      </c>
      <c r="K120" s="28">
        <f>Details2!K1156</f>
        <v>229</v>
      </c>
    </row>
    <row r="121" spans="2:11" x14ac:dyDescent="0.2">
      <c r="B121" t="str">
        <f>Details2!B1157</f>
        <v>Navy</v>
      </c>
      <c r="C121" t="str">
        <f>Details2!C1157</f>
        <v>0029</v>
      </c>
      <c r="D121" t="str">
        <f>Details2!D1157</f>
        <v>NMC San Diego</v>
      </c>
      <c r="E121" t="str">
        <f>Details2!E1157</f>
        <v>H</v>
      </c>
      <c r="F121" s="28">
        <f>Details2!F1157</f>
        <v>180</v>
      </c>
      <c r="G121" s="28">
        <f>Details2!G1157</f>
        <v>252</v>
      </c>
      <c r="H121" s="28">
        <f>Details2!H1157</f>
        <v>298</v>
      </c>
      <c r="I121" s="28">
        <f>Details2!I1157</f>
        <v>388</v>
      </c>
      <c r="J121" s="28">
        <f>Details2!J1157</f>
        <v>259</v>
      </c>
      <c r="K121" s="28">
        <f>Details2!K1157</f>
        <v>706</v>
      </c>
    </row>
    <row r="122" spans="2:11" x14ac:dyDescent="0.2">
      <c r="B122" t="str">
        <f>Details2!B1158</f>
        <v>Navy</v>
      </c>
      <c r="C122" t="str">
        <f>Details2!C1158</f>
        <v>0030</v>
      </c>
      <c r="D122" t="str">
        <f>Details2!D1158</f>
        <v>NH 29 Palms</v>
      </c>
      <c r="E122" t="str">
        <f>Details2!E1158</f>
        <v>H</v>
      </c>
      <c r="F122" s="28">
        <f>Details2!F1158</f>
        <v>0</v>
      </c>
      <c r="G122" s="28">
        <f>Details2!G1158</f>
        <v>114</v>
      </c>
      <c r="H122" s="28">
        <f>Details2!H1158</f>
        <v>1</v>
      </c>
      <c r="I122" s="28">
        <f>Details2!I1158</f>
        <v>46</v>
      </c>
      <c r="J122" s="28">
        <f>Details2!J1158</f>
        <v>509</v>
      </c>
      <c r="K122" s="28">
        <f>Details2!K1158</f>
        <v>110</v>
      </c>
    </row>
    <row r="123" spans="2:11" x14ac:dyDescent="0.2">
      <c r="B123" t="str">
        <f>Details2!B1159</f>
        <v>Navy</v>
      </c>
      <c r="C123" t="str">
        <f>Details2!C1159</f>
        <v>0035</v>
      </c>
      <c r="D123" t="str">
        <f>Details2!D1159</f>
        <v>NBHC Groton</v>
      </c>
      <c r="E123" t="str">
        <f>Details2!E1159</f>
        <v>C</v>
      </c>
      <c r="F123" s="28">
        <f>Details2!F1159</f>
        <v>12</v>
      </c>
      <c r="G123" s="28">
        <f>Details2!G1159</f>
        <v>163</v>
      </c>
      <c r="H123" s="28">
        <f>Details2!H1159</f>
        <v>43</v>
      </c>
      <c r="I123" s="28">
        <f>Details2!I1159</f>
        <v>205</v>
      </c>
      <c r="J123" s="28">
        <f>Details2!J1159</f>
        <v>126</v>
      </c>
      <c r="K123" s="28">
        <f>Details2!K1159</f>
        <v>264</v>
      </c>
    </row>
    <row r="124" spans="2:11" x14ac:dyDescent="0.2">
      <c r="B124" t="str">
        <f>Details2!B1160</f>
        <v>Navy</v>
      </c>
      <c r="C124" t="str">
        <f>Details2!C1160</f>
        <v>0038</v>
      </c>
      <c r="D124" t="str">
        <f>Details2!D1160</f>
        <v>NH Pensacola</v>
      </c>
      <c r="E124" t="str">
        <f>Details2!E1160</f>
        <v>H</v>
      </c>
      <c r="F124" s="28">
        <f>Details2!F1160</f>
        <v>5</v>
      </c>
      <c r="G124" s="28">
        <f>Details2!G1160</f>
        <v>128</v>
      </c>
      <c r="H124" s="28">
        <f>Details2!H1160</f>
        <v>87</v>
      </c>
      <c r="I124" s="28">
        <f>Details2!I1160</f>
        <v>177</v>
      </c>
      <c r="J124" s="28">
        <f>Details2!J1160</f>
        <v>164</v>
      </c>
      <c r="K124" s="28">
        <f>Details2!K1160</f>
        <v>1959</v>
      </c>
    </row>
    <row r="125" spans="2:11" x14ac:dyDescent="0.2">
      <c r="B125" t="str">
        <f>Details2!B1161</f>
        <v>Navy</v>
      </c>
      <c r="C125" t="str">
        <f>Details2!C1161</f>
        <v>0039</v>
      </c>
      <c r="D125" t="str">
        <f>Details2!D1161</f>
        <v>NH Jacksonville</v>
      </c>
      <c r="E125" t="str">
        <f>Details2!E1161</f>
        <v>H</v>
      </c>
      <c r="F125" s="28">
        <f>Details2!F1161</f>
        <v>1975</v>
      </c>
      <c r="G125" s="28">
        <f>Details2!G1161</f>
        <v>1289</v>
      </c>
      <c r="H125" s="28">
        <f>Details2!H1161</f>
        <v>2022</v>
      </c>
      <c r="I125" s="28">
        <f>Details2!I1161</f>
        <v>2183</v>
      </c>
      <c r="J125" s="28">
        <f>Details2!J1161</f>
        <v>2391</v>
      </c>
      <c r="K125" s="28">
        <f>Details2!K1161</f>
        <v>515</v>
      </c>
    </row>
    <row r="126" spans="2:11" x14ac:dyDescent="0.2">
      <c r="B126" t="str">
        <f>Details2!B1162</f>
        <v>Navy</v>
      </c>
      <c r="C126" t="str">
        <f>Details2!C1162</f>
        <v>0056</v>
      </c>
      <c r="D126" t="str">
        <f>Details2!D1162</f>
        <v>NHC Great Lakes</v>
      </c>
      <c r="E126" t="str">
        <f>Details2!E1162</f>
        <v>C</v>
      </c>
      <c r="F126" s="28">
        <f>Details2!F1162</f>
        <v>754</v>
      </c>
      <c r="G126" s="28">
        <f>Details2!G1162</f>
        <v>121</v>
      </c>
      <c r="H126" s="28">
        <f>Details2!H1162</f>
        <v>56</v>
      </c>
      <c r="I126" s="28">
        <f>Details2!I1162</f>
        <v>134</v>
      </c>
      <c r="J126" s="28">
        <f>Details2!J1162</f>
        <v>226</v>
      </c>
      <c r="K126" s="28" t="str">
        <f>Details2!K1162</f>
        <v>NULL</v>
      </c>
    </row>
    <row r="127" spans="2:11" x14ac:dyDescent="0.2">
      <c r="B127" t="str">
        <f>Details2!B1163</f>
        <v>Navy</v>
      </c>
      <c r="C127" t="str">
        <f>Details2!C1163</f>
        <v>0067</v>
      </c>
      <c r="D127" t="str">
        <f>Details2!D1163</f>
        <v>Walter Reed National Military Medical Center</v>
      </c>
      <c r="E127" t="str">
        <f>Details2!E1163</f>
        <v>H</v>
      </c>
      <c r="F127" s="28">
        <f>Details2!F1163</f>
        <v>1658</v>
      </c>
      <c r="G127" s="28">
        <f>Details2!G1163</f>
        <v>1905</v>
      </c>
      <c r="H127" s="28">
        <f>Details2!H1163</f>
        <v>1785</v>
      </c>
      <c r="I127" s="28">
        <f>Details2!I1163</f>
        <v>106</v>
      </c>
      <c r="J127" s="28">
        <f>Details2!J1163</f>
        <v>23</v>
      </c>
      <c r="K127" s="28">
        <f>Details2!K1163</f>
        <v>1767</v>
      </c>
    </row>
    <row r="128" spans="2:11" x14ac:dyDescent="0.2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28">
        <f>Details2!F1164</f>
        <v>108</v>
      </c>
      <c r="G128" s="28">
        <f>Details2!G1164</f>
        <v>295</v>
      </c>
      <c r="H128" s="28">
        <f>Details2!H1164</f>
        <v>283</v>
      </c>
      <c r="I128" s="28">
        <f>Details2!I1164</f>
        <v>186</v>
      </c>
      <c r="J128" s="28">
        <f>Details2!J1164</f>
        <v>359</v>
      </c>
      <c r="K128" s="28">
        <f>Details2!K1164</f>
        <v>219</v>
      </c>
    </row>
    <row r="129" spans="2:12" x14ac:dyDescent="0.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28">
        <f>Details2!F1165</f>
        <v>14</v>
      </c>
      <c r="G129" s="28">
        <f>Details2!G1165</f>
        <v>956</v>
      </c>
      <c r="H129" s="28">
        <f>Details2!H1165</f>
        <v>208</v>
      </c>
      <c r="I129" s="28">
        <f>Details2!I1165</f>
        <v>1615</v>
      </c>
      <c r="J129" s="28">
        <f>Details2!J1165</f>
        <v>2759</v>
      </c>
      <c r="K129" s="28">
        <f>Details2!K1165</f>
        <v>1501</v>
      </c>
    </row>
    <row r="130" spans="2:12" x14ac:dyDescent="0.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28">
        <f>Details2!F1166</f>
        <v>27</v>
      </c>
      <c r="G130" s="28">
        <f>Details2!G1166</f>
        <v>29</v>
      </c>
      <c r="H130" s="28">
        <f>Details2!H1166</f>
        <v>522</v>
      </c>
      <c r="I130" s="28">
        <f>Details2!I1166</f>
        <v>427</v>
      </c>
      <c r="J130" s="28">
        <f>Details2!J1166</f>
        <v>699</v>
      </c>
      <c r="K130" s="28">
        <f>Details2!K1166</f>
        <v>111</v>
      </c>
    </row>
    <row r="131" spans="2:12" x14ac:dyDescent="0.2">
      <c r="B131" t="str">
        <f>Details2!B1167</f>
        <v>Navy</v>
      </c>
      <c r="C131" t="str">
        <f>Details2!C1167</f>
        <v>0100</v>
      </c>
      <c r="D131" t="str">
        <f>Details2!D1167</f>
        <v>NBHC Newport</v>
      </c>
      <c r="E131" t="str">
        <f>Details2!E1167</f>
        <v>C</v>
      </c>
      <c r="F131" s="28">
        <f>Details2!F1167</f>
        <v>455</v>
      </c>
      <c r="G131" s="28">
        <f>Details2!G1167</f>
        <v>79</v>
      </c>
      <c r="H131" s="28">
        <f>Details2!H1167</f>
        <v>124</v>
      </c>
      <c r="I131" s="28">
        <f>Details2!I1167</f>
        <v>145</v>
      </c>
      <c r="J131" s="28">
        <f>Details2!J1167</f>
        <v>238</v>
      </c>
      <c r="K131" s="28">
        <f>Details2!K1167</f>
        <v>1</v>
      </c>
    </row>
    <row r="132" spans="2:12" x14ac:dyDescent="0.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28">
        <f>Details2!F1168</f>
        <v>6</v>
      </c>
      <c r="G132" s="28">
        <f>Details2!G1168</f>
        <v>0</v>
      </c>
      <c r="H132" s="28">
        <f>Details2!H1168</f>
        <v>0</v>
      </c>
      <c r="I132" s="28">
        <f>Details2!I1168</f>
        <v>1444</v>
      </c>
      <c r="J132" s="28">
        <f>Details2!J1168</f>
        <v>684</v>
      </c>
      <c r="K132" s="28">
        <f>Details2!K1168</f>
        <v>727</v>
      </c>
    </row>
    <row r="133" spans="2:12" x14ac:dyDescent="0.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28">
        <f>Details2!F1169</f>
        <v>542</v>
      </c>
      <c r="G133" s="28">
        <f>Details2!G1169</f>
        <v>501</v>
      </c>
      <c r="H133" s="28">
        <f>Details2!H1169</f>
        <v>383</v>
      </c>
      <c r="I133" s="28">
        <f>Details2!I1169</f>
        <v>241</v>
      </c>
      <c r="J133" s="28">
        <f>Details2!J1169</f>
        <v>477</v>
      </c>
      <c r="K133" s="28">
        <f>Details2!K1169</f>
        <v>322</v>
      </c>
    </row>
    <row r="134" spans="2:12" x14ac:dyDescent="0.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28">
        <f>Details2!F1170</f>
        <v>0</v>
      </c>
      <c r="G134" s="28">
        <f>Details2!G1170</f>
        <v>0</v>
      </c>
      <c r="H134" s="28">
        <f>Details2!H1170</f>
        <v>0</v>
      </c>
      <c r="I134" s="28">
        <f>Details2!I1170</f>
        <v>46</v>
      </c>
      <c r="J134" s="28">
        <f>Details2!J1170</f>
        <v>0</v>
      </c>
      <c r="K134" s="28" t="str">
        <f>Details2!K1170</f>
        <v>NULL</v>
      </c>
    </row>
    <row r="135" spans="2:12" x14ac:dyDescent="0.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28">
        <f>Details2!F1171</f>
        <v>392</v>
      </c>
      <c r="G135" s="28">
        <f>Details2!G1171</f>
        <v>134</v>
      </c>
      <c r="H135" s="28">
        <f>Details2!H1171</f>
        <v>39</v>
      </c>
      <c r="I135" s="28">
        <f>Details2!I1171</f>
        <v>0</v>
      </c>
      <c r="J135" s="28">
        <f>Details2!J1171</f>
        <v>47</v>
      </c>
      <c r="K135" s="28">
        <f>Details2!K1171</f>
        <v>0</v>
      </c>
    </row>
    <row r="136" spans="2:12" x14ac:dyDescent="0.2">
      <c r="B136" t="str">
        <f>Details2!B1172</f>
        <v>Navy</v>
      </c>
      <c r="C136" t="str">
        <f>Details2!C1172</f>
        <v>0124</v>
      </c>
      <c r="D136" t="str">
        <f>Details2!D1172</f>
        <v>NMC Portsmouth (VA)</v>
      </c>
      <c r="E136" t="str">
        <f>Details2!E1172</f>
        <v>H</v>
      </c>
      <c r="F136" s="28">
        <f>Details2!F1172</f>
        <v>1346</v>
      </c>
      <c r="G136" s="28">
        <f>Details2!G1172</f>
        <v>165</v>
      </c>
      <c r="H136" s="28">
        <f>Details2!H1172</f>
        <v>1013</v>
      </c>
      <c r="I136" s="28">
        <f>Details2!I1172</f>
        <v>1705</v>
      </c>
      <c r="J136" s="28">
        <f>Details2!J1172</f>
        <v>2182</v>
      </c>
      <c r="K136" s="28">
        <f>Details2!K1172</f>
        <v>2579</v>
      </c>
    </row>
    <row r="137" spans="2:12" x14ac:dyDescent="0.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28">
        <f>Details2!F1173</f>
        <v>854</v>
      </c>
      <c r="G137" s="28">
        <f>Details2!G1173</f>
        <v>601</v>
      </c>
      <c r="H137" s="28">
        <f>Details2!H1173</f>
        <v>1909</v>
      </c>
      <c r="I137" s="28">
        <f>Details2!I1173</f>
        <v>2339</v>
      </c>
      <c r="J137" s="28">
        <f>Details2!J1173</f>
        <v>2052</v>
      </c>
      <c r="K137" s="28">
        <f>Details2!K1173</f>
        <v>2382</v>
      </c>
    </row>
    <row r="138" spans="2:12" x14ac:dyDescent="0.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28">
        <f>Details2!F1174</f>
        <v>172</v>
      </c>
      <c r="G138" s="28">
        <f>Details2!G1174</f>
        <v>100</v>
      </c>
      <c r="H138" s="28">
        <f>Details2!H1174</f>
        <v>55</v>
      </c>
      <c r="I138" s="28">
        <f>Details2!I1174</f>
        <v>56</v>
      </c>
      <c r="J138" s="28">
        <f>Details2!J1174</f>
        <v>423</v>
      </c>
      <c r="K138" s="28">
        <f>Details2!K1174</f>
        <v>342</v>
      </c>
    </row>
    <row r="139" spans="2:12" x14ac:dyDescent="0.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28">
        <f>Details2!F1175</f>
        <v>245</v>
      </c>
      <c r="G139" s="28">
        <f>Details2!G1175</f>
        <v>0</v>
      </c>
      <c r="H139" s="28">
        <f>Details2!H1175</f>
        <v>78</v>
      </c>
      <c r="I139" s="28">
        <f>Details2!I1175</f>
        <v>181</v>
      </c>
      <c r="J139" s="28">
        <f>Details2!J1175</f>
        <v>149</v>
      </c>
      <c r="K139" s="28">
        <f>Details2!K1175</f>
        <v>113</v>
      </c>
    </row>
    <row r="140" spans="2:12" x14ac:dyDescent="0.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28">
        <f>Details2!F1176</f>
        <v>0</v>
      </c>
      <c r="G140" s="28">
        <f>Details2!G1176</f>
        <v>39</v>
      </c>
      <c r="H140" s="28">
        <f>Details2!H1176</f>
        <v>0</v>
      </c>
      <c r="I140" s="28">
        <f>Details2!I1176</f>
        <v>1</v>
      </c>
      <c r="J140" s="28">
        <f>Details2!J1176</f>
        <v>0</v>
      </c>
      <c r="K140" s="28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28">
        <f>Details2!F1177</f>
        <v>162</v>
      </c>
      <c r="G141" s="28">
        <f>Details2!G1177</f>
        <v>172</v>
      </c>
      <c r="H141" s="28">
        <f>Details2!H1177</f>
        <v>179</v>
      </c>
      <c r="I141" s="28">
        <f>Details2!I1177</f>
        <v>5</v>
      </c>
      <c r="J141" s="28">
        <f>Details2!J1177</f>
        <v>2</v>
      </c>
      <c r="K141" s="28">
        <f>Details2!K1177</f>
        <v>74</v>
      </c>
    </row>
    <row r="142" spans="2:12" x14ac:dyDescent="0.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28">
        <f>Details2!F1178</f>
        <v>86</v>
      </c>
      <c r="G142" s="28">
        <f>Details2!G1178</f>
        <v>81</v>
      </c>
      <c r="H142" s="28">
        <f>Details2!H1178</f>
        <v>74</v>
      </c>
      <c r="I142" s="28">
        <f>Details2!I1178</f>
        <v>41</v>
      </c>
      <c r="J142" s="28">
        <f>Details2!J1178</f>
        <v>21</v>
      </c>
      <c r="K142" s="28">
        <f>Details2!K1178</f>
        <v>34</v>
      </c>
    </row>
    <row r="143" spans="2:12" x14ac:dyDescent="0.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28">
        <f>Details2!F1179</f>
        <v>144</v>
      </c>
      <c r="G143" s="28">
        <f>Details2!G1179</f>
        <v>67</v>
      </c>
      <c r="H143" s="28">
        <f>Details2!H1179</f>
        <v>44</v>
      </c>
      <c r="I143" s="28">
        <f>Details2!I1179</f>
        <v>23</v>
      </c>
      <c r="J143" s="28">
        <f>Details2!J1179</f>
        <v>0</v>
      </c>
      <c r="K143" s="28">
        <f>Details2!K1179</f>
        <v>76</v>
      </c>
    </row>
    <row r="144" spans="2:12" x14ac:dyDescent="0.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28" t="str">
        <f>Details2!F1180</f>
        <v>NULL</v>
      </c>
      <c r="G144" s="28" t="str">
        <f>Details2!G1180</f>
        <v>NULL</v>
      </c>
      <c r="H144" s="28" t="str">
        <f>Details2!H1180</f>
        <v>NULL</v>
      </c>
      <c r="I144" s="28" t="str">
        <f>Details2!I1180</f>
        <v>NULL</v>
      </c>
      <c r="J144" s="28" t="str">
        <f>Details2!J1180</f>
        <v>NULL</v>
      </c>
      <c r="K144" s="28" t="str">
        <f>Details2!K1180</f>
        <v>NULL</v>
      </c>
      <c r="L144" s="45"/>
    </row>
    <row r="145" spans="2:12" x14ac:dyDescent="0.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28">
        <f>Details2!F1181</f>
        <v>1</v>
      </c>
      <c r="G145" s="28">
        <f>Details2!G1181</f>
        <v>5</v>
      </c>
      <c r="H145" s="28">
        <f>Details2!H1181</f>
        <v>101</v>
      </c>
      <c r="I145" s="28">
        <f>Details2!I1181</f>
        <v>107</v>
      </c>
      <c r="J145" s="28">
        <f>Details2!J1181</f>
        <v>186</v>
      </c>
      <c r="K145" s="28">
        <f>Details2!K1181</f>
        <v>351</v>
      </c>
    </row>
    <row r="146" spans="2:12" x14ac:dyDescent="0.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28" t="str">
        <f>Details2!F1182</f>
        <v>NULL</v>
      </c>
      <c r="G146" s="28" t="str">
        <f>Details2!G1182</f>
        <v>NULL</v>
      </c>
      <c r="H146" s="28" t="str">
        <f>Details2!H1182</f>
        <v>NULL</v>
      </c>
      <c r="I146" s="28" t="str">
        <f>Details2!I1182</f>
        <v>NULL</v>
      </c>
      <c r="J146" s="28" t="str">
        <f>Details2!J1182</f>
        <v>NULL</v>
      </c>
      <c r="K146" s="28" t="str">
        <f>Details2!K1182</f>
        <v>NULL</v>
      </c>
      <c r="L146" s="45"/>
    </row>
    <row r="147" spans="2:12" x14ac:dyDescent="0.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28" t="str">
        <f>Details2!F1183</f>
        <v>NULL</v>
      </c>
      <c r="G147" s="28" t="str">
        <f>Details2!G1183</f>
        <v>NULL</v>
      </c>
      <c r="H147" s="28" t="str">
        <f>Details2!H1183</f>
        <v>NULL</v>
      </c>
      <c r="I147" s="28" t="str">
        <f>Details2!I1183</f>
        <v>NULL</v>
      </c>
      <c r="J147" s="28" t="str">
        <f>Details2!J1183</f>
        <v>NULL</v>
      </c>
      <c r="K147" s="28" t="str">
        <f>Details2!K1183</f>
        <v>NULL</v>
      </c>
      <c r="L147" s="45"/>
    </row>
    <row r="151" spans="2:12" x14ac:dyDescent="0.2">
      <c r="B151" s="14" t="s">
        <v>137</v>
      </c>
      <c r="C151" s="9"/>
      <c r="F151" s="29">
        <f t="shared" ref="F151:K151" si="0">SUM(F5:F69)</f>
        <v>35751</v>
      </c>
      <c r="G151" s="29">
        <f t="shared" si="0"/>
        <v>21181</v>
      </c>
      <c r="H151" s="29">
        <f t="shared" si="0"/>
        <v>24203</v>
      </c>
      <c r="I151" s="29">
        <f t="shared" si="0"/>
        <v>29171</v>
      </c>
      <c r="J151" s="29">
        <f t="shared" si="0"/>
        <v>28798</v>
      </c>
      <c r="K151" s="29">
        <f t="shared" si="0"/>
        <v>37683</v>
      </c>
      <c r="L151" s="2"/>
    </row>
    <row r="152" spans="2:12" x14ac:dyDescent="0.2">
      <c r="B152" s="14" t="s">
        <v>138</v>
      </c>
      <c r="C152" s="9"/>
      <c r="F152" s="29">
        <f t="shared" ref="F152:K152" si="1">SUM(F71:F118)</f>
        <v>27840</v>
      </c>
      <c r="G152" s="29">
        <f t="shared" si="1"/>
        <v>18840</v>
      </c>
      <c r="H152" s="29">
        <f t="shared" si="1"/>
        <v>25564</v>
      </c>
      <c r="I152" s="29">
        <f t="shared" si="1"/>
        <v>29211</v>
      </c>
      <c r="J152" s="86">
        <f t="shared" si="1"/>
        <v>36862</v>
      </c>
      <c r="K152" s="29">
        <f t="shared" si="1"/>
        <v>24439</v>
      </c>
      <c r="L152" s="32"/>
    </row>
    <row r="153" spans="2:12" x14ac:dyDescent="0.2">
      <c r="B153" s="14" t="s">
        <v>318</v>
      </c>
      <c r="C153" s="9"/>
      <c r="F153" s="29">
        <f t="shared" ref="F153:K153" si="2">SUM(F119:F145)</f>
        <v>9263</v>
      </c>
      <c r="G153" s="29">
        <f t="shared" si="2"/>
        <v>7244</v>
      </c>
      <c r="H153" s="29">
        <f t="shared" si="2"/>
        <v>9497</v>
      </c>
      <c r="I153" s="29">
        <f t="shared" si="2"/>
        <v>12168</v>
      </c>
      <c r="J153" s="29">
        <f t="shared" si="2"/>
        <v>14899</v>
      </c>
      <c r="K153" s="29">
        <f t="shared" si="2"/>
        <v>14810</v>
      </c>
      <c r="L153" s="46" t="s">
        <v>320</v>
      </c>
    </row>
    <row r="154" spans="2:12" x14ac:dyDescent="0.2">
      <c r="B154" s="14" t="s">
        <v>142</v>
      </c>
      <c r="C154" s="9"/>
      <c r="F154" s="29">
        <f t="shared" ref="F154:K154" si="3">SUM(F5:F145)</f>
        <v>72854</v>
      </c>
      <c r="G154" s="29">
        <f t="shared" si="3"/>
        <v>47265</v>
      </c>
      <c r="H154" s="29">
        <f t="shared" si="3"/>
        <v>59264</v>
      </c>
      <c r="I154" s="29">
        <f t="shared" si="3"/>
        <v>70550</v>
      </c>
      <c r="J154" s="29">
        <f t="shared" si="3"/>
        <v>80559</v>
      </c>
      <c r="K154" s="29">
        <f t="shared" si="3"/>
        <v>76932</v>
      </c>
      <c r="L154" s="2"/>
    </row>
    <row r="155" spans="2:12" x14ac:dyDescent="0.2">
      <c r="L155" s="2"/>
    </row>
    <row r="156" spans="2:12" x14ac:dyDescent="0.2">
      <c r="B156" s="15" t="s">
        <v>422</v>
      </c>
      <c r="C156" s="3"/>
      <c r="D156" s="3"/>
      <c r="E156" s="3"/>
      <c r="F156" s="87" t="str">
        <f>IF(F151='Collected to Claims Ratio'!L7,"yes","no")</f>
        <v>yes</v>
      </c>
      <c r="G156" s="87" t="str">
        <f>IF(G151='Collected to Claims Ratio'!M7,"yes","no")</f>
        <v>yes</v>
      </c>
      <c r="H156" s="87" t="str">
        <f>IF(H151='Collected to Claims Ratio'!N7,"yes","no")</f>
        <v>yes</v>
      </c>
      <c r="I156" s="87" t="str">
        <f>IF(I151='Collected to Claims Ratio'!O7,"yes","no")</f>
        <v>yes</v>
      </c>
      <c r="J156" s="87" t="str">
        <f>IF(J151='Collected to Claims Ratio'!P7,"yes","no")</f>
        <v>yes</v>
      </c>
      <c r="K156" s="87" t="str">
        <f>IF(K151='Collected to Claims Ratio'!Q7,"yes","no")</f>
        <v>yes</v>
      </c>
      <c r="L156" s="2"/>
    </row>
    <row r="157" spans="2:12" x14ac:dyDescent="0.2">
      <c r="B157" s="15" t="s">
        <v>423</v>
      </c>
      <c r="C157" s="3"/>
      <c r="D157" s="3"/>
      <c r="E157" s="3"/>
      <c r="F157" s="87" t="str">
        <f>IF(F152='Collected to Claims Ratio'!L8,"yes","no")</f>
        <v>yes</v>
      </c>
      <c r="G157" s="87" t="str">
        <f>IF(G152='Collected to Claims Ratio'!M8,"yes","no")</f>
        <v>yes</v>
      </c>
      <c r="H157" s="87" t="str">
        <f>IF(H152='Collected to Claims Ratio'!N8,"yes","no")</f>
        <v>yes</v>
      </c>
      <c r="I157" s="87" t="str">
        <f>IF(I152='Collected to Claims Ratio'!O8,"yes","no")</f>
        <v>yes</v>
      </c>
      <c r="J157" s="87" t="str">
        <f>IF(J152='Collected to Claims Ratio'!P8,"yes","no")</f>
        <v>yes</v>
      </c>
      <c r="K157" s="87" t="str">
        <f>IF(K152='Collected to Claims Ratio'!Q8,"yes","no")</f>
        <v>yes</v>
      </c>
      <c r="L157" s="2"/>
    </row>
    <row r="158" spans="2:12" x14ac:dyDescent="0.2">
      <c r="B158" s="15" t="s">
        <v>424</v>
      </c>
      <c r="C158" s="3"/>
      <c r="D158" s="3"/>
      <c r="E158" s="3"/>
      <c r="F158" s="87" t="str">
        <f>IF(F153='Collected to Claims Ratio'!L9,"yes","no")</f>
        <v>yes</v>
      </c>
      <c r="G158" s="87" t="str">
        <f>IF(G153='Collected to Claims Ratio'!M9,"yes","no")</f>
        <v>yes</v>
      </c>
      <c r="H158" s="87" t="str">
        <f>IF(H153='Collected to Claims Ratio'!N9,"yes","no")</f>
        <v>yes</v>
      </c>
      <c r="I158" s="87" t="str">
        <f>IF(I153='Collected to Claims Ratio'!O9,"yes","no")</f>
        <v>yes</v>
      </c>
      <c r="J158" s="87" t="str">
        <f>IF(J153='Collected to Claims Ratio'!P9,"yes","no")</f>
        <v>yes</v>
      </c>
      <c r="K158" s="87" t="str">
        <f>IF(K153='Collected to Claims Ratio'!Q9,"yes","no")</f>
        <v>yes</v>
      </c>
      <c r="L158" s="46" t="s">
        <v>320</v>
      </c>
    </row>
    <row r="159" spans="2:12" x14ac:dyDescent="0.2">
      <c r="B159" s="15" t="s">
        <v>425</v>
      </c>
      <c r="F159" s="87" t="str">
        <f>IF(F154='Collected to Claims Ratio'!L10,"yes","no")</f>
        <v>yes</v>
      </c>
      <c r="G159" s="87" t="str">
        <f>IF(G154='Collected to Claims Ratio'!M10,"yes","no")</f>
        <v>yes</v>
      </c>
      <c r="H159" s="87" t="str">
        <f>IF(H154='Collected to Claims Ratio'!N10,"yes","no")</f>
        <v>yes</v>
      </c>
      <c r="I159" s="87" t="str">
        <f>IF(I154='Collected to Claims Ratio'!O10,"yes","no")</f>
        <v>yes</v>
      </c>
      <c r="J159" s="87" t="str">
        <f>IF(J154='Collected to Claims Ratio'!P10,"yes","no")</f>
        <v>yes</v>
      </c>
      <c r="K159" s="87" t="str">
        <f>IF(K154='Collected to Claims Ratio'!Q10,"yes","no")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8.140625" style="28" customWidth="1"/>
    <col min="7" max="7" width="8.85546875" style="28" customWidth="1"/>
    <col min="8" max="8" width="9.140625" style="28"/>
    <col min="9" max="9" width="10.140625" style="28" customWidth="1"/>
    <col min="10" max="10" width="11.42578125" style="28" customWidth="1"/>
    <col min="11" max="11" width="10" style="28" customWidth="1"/>
    <col min="12" max="13" width="12" customWidth="1"/>
    <col min="14" max="14" width="12" bestFit="1" customWidth="1"/>
  </cols>
  <sheetData>
    <row r="1" spans="1:11" x14ac:dyDescent="0.2">
      <c r="A1" t="s">
        <v>145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293</v>
      </c>
      <c r="G3" s="28" t="s">
        <v>136</v>
      </c>
    </row>
    <row r="4" spans="1:11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28">
        <f>Details2!F1189</f>
        <v>5382</v>
      </c>
      <c r="G5" s="28">
        <f>Details2!G1189</f>
        <v>3591</v>
      </c>
      <c r="H5" s="28">
        <f>Details2!H1189</f>
        <v>5329</v>
      </c>
      <c r="I5" s="28">
        <f>Details2!I1189</f>
        <v>3628</v>
      </c>
      <c r="J5" s="28">
        <f>Details2!J1189</f>
        <v>3396</v>
      </c>
      <c r="K5" s="28">
        <f>Details2!K1189</f>
        <v>5617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28">
        <f>Details2!F1190</f>
        <v>10814</v>
      </c>
      <c r="G6" s="28">
        <f>Details2!G1190</f>
        <v>13050</v>
      </c>
      <c r="H6" s="28">
        <f>Details2!H1190</f>
        <v>14632</v>
      </c>
      <c r="I6" s="28">
        <f>Details2!I1190</f>
        <v>15252</v>
      </c>
      <c r="J6" s="28">
        <f>Details2!J1190</f>
        <v>12080</v>
      </c>
      <c r="K6" s="28">
        <f>Details2!K1190</f>
        <v>11456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28">
        <f>Details2!F1191</f>
        <v>7211</v>
      </c>
      <c r="G7" s="28">
        <f>Details2!G1191</f>
        <v>4949</v>
      </c>
      <c r="H7" s="28">
        <f>Details2!H1191</f>
        <v>5476</v>
      </c>
      <c r="I7" s="28">
        <f>Details2!I1191</f>
        <v>5088</v>
      </c>
      <c r="J7" s="28">
        <f>Details2!J1191</f>
        <v>4806</v>
      </c>
      <c r="K7" s="28">
        <f>Details2!K1191</f>
        <v>4956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28">
        <f>Details2!F1192</f>
        <v>2519</v>
      </c>
      <c r="G8" s="28">
        <f>Details2!G1192</f>
        <v>663</v>
      </c>
      <c r="H8" s="28">
        <f>Details2!H1192</f>
        <v>1872</v>
      </c>
      <c r="I8" s="28">
        <f>Details2!I1192</f>
        <v>1587</v>
      </c>
      <c r="J8" s="28">
        <f>Details2!J1192</f>
        <v>1344</v>
      </c>
      <c r="K8" s="28">
        <f>Details2!K1192</f>
        <v>1957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28">
        <f>Details2!F1193</f>
        <v>2803</v>
      </c>
      <c r="G9" s="28">
        <f>Details2!G1193</f>
        <v>2154</v>
      </c>
      <c r="H9" s="28">
        <f>Details2!H1193</f>
        <v>3183</v>
      </c>
      <c r="I9" s="28">
        <f>Details2!I1193</f>
        <v>3016</v>
      </c>
      <c r="J9" s="28">
        <f>Details2!J1193</f>
        <v>3909</v>
      </c>
      <c r="K9" s="28">
        <f>Details2!K1193</f>
        <v>3328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28">
        <f>Details2!F1194</f>
        <v>13562</v>
      </c>
      <c r="G10" s="28">
        <f>Details2!G1194</f>
        <v>7915</v>
      </c>
      <c r="H10" s="28">
        <f>Details2!H1194</f>
        <v>10972</v>
      </c>
      <c r="I10" s="28">
        <f>Details2!I1194</f>
        <v>9533</v>
      </c>
      <c r="J10" s="28">
        <f>Details2!J1194</f>
        <v>10582</v>
      </c>
      <c r="K10" s="28">
        <f>Details2!K1194</f>
        <v>11424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28">
        <f>Details2!F1195</f>
        <v>519</v>
      </c>
      <c r="G11" s="28">
        <f>Details2!G1195</f>
        <v>357</v>
      </c>
      <c r="H11" s="28">
        <f>Details2!H1195</f>
        <v>391</v>
      </c>
      <c r="I11" s="28">
        <f>Details2!I1195</f>
        <v>847</v>
      </c>
      <c r="J11" s="28">
        <f>Details2!J1195</f>
        <v>734</v>
      </c>
      <c r="K11" s="28">
        <f>Details2!K1195</f>
        <v>711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28">
        <f>Details2!F1196</f>
        <v>266</v>
      </c>
      <c r="G12" s="28">
        <f>Details2!G1196</f>
        <v>759</v>
      </c>
      <c r="H12" s="28">
        <f>Details2!H1196</f>
        <v>938</v>
      </c>
      <c r="I12" s="28">
        <f>Details2!I1196</f>
        <v>988</v>
      </c>
      <c r="J12" s="28">
        <f>Details2!J1196</f>
        <v>845</v>
      </c>
      <c r="K12" s="28">
        <f>Details2!K1196</f>
        <v>914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28">
        <f>Details2!F1197</f>
        <v>555</v>
      </c>
      <c r="G13" s="28">
        <f>Details2!G1197</f>
        <v>339</v>
      </c>
      <c r="H13" s="28">
        <f>Details2!H1197</f>
        <v>660</v>
      </c>
      <c r="I13" s="28">
        <f>Details2!I1197</f>
        <v>1069</v>
      </c>
      <c r="J13" s="28">
        <f>Details2!J1197</f>
        <v>837</v>
      </c>
      <c r="K13" s="28">
        <f>Details2!K1197</f>
        <v>892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28">
        <f>Details2!F1198</f>
        <v>5860</v>
      </c>
      <c r="G14" s="28">
        <f>Details2!G1198</f>
        <v>3913</v>
      </c>
      <c r="H14" s="28">
        <f>Details2!H1198</f>
        <v>5925</v>
      </c>
      <c r="I14" s="28">
        <f>Details2!I1198</f>
        <v>2957</v>
      </c>
      <c r="J14" s="28">
        <f>Details2!J1198</f>
        <v>3459</v>
      </c>
      <c r="K14" s="28">
        <f>Details2!K1198</f>
        <v>4455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28">
        <f>Details2!F1199</f>
        <v>7949</v>
      </c>
      <c r="G15" s="28">
        <f>Details2!G1199</f>
        <v>3008</v>
      </c>
      <c r="H15" s="28">
        <f>Details2!H1199</f>
        <v>7713</v>
      </c>
      <c r="I15" s="28">
        <f>Details2!I1199</f>
        <v>7240</v>
      </c>
      <c r="J15" s="28">
        <f>Details2!J1199</f>
        <v>6148</v>
      </c>
      <c r="K15" s="28">
        <f>Details2!K1199</f>
        <v>6470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28">
        <f>Details2!F1200</f>
        <v>7060</v>
      </c>
      <c r="G16" s="28">
        <f>Details2!G1200</f>
        <v>7755</v>
      </c>
      <c r="H16" s="28">
        <f>Details2!H1200</f>
        <v>8409</v>
      </c>
      <c r="I16" s="28">
        <f>Details2!I1200</f>
        <v>8416</v>
      </c>
      <c r="J16" s="28">
        <f>Details2!J1200</f>
        <v>6141</v>
      </c>
      <c r="K16" s="28">
        <f>Details2!K1200</f>
        <v>6888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28">
        <f>Details2!F1201</f>
        <v>2866</v>
      </c>
      <c r="G17" s="28">
        <f>Details2!G1201</f>
        <v>2477</v>
      </c>
      <c r="H17" s="28">
        <f>Details2!H1201</f>
        <v>1140</v>
      </c>
      <c r="I17" s="28">
        <f>Details2!I1201</f>
        <v>2524</v>
      </c>
      <c r="J17" s="28">
        <f>Details2!J1201</f>
        <v>2414</v>
      </c>
      <c r="K17" s="28">
        <f>Details2!K1201</f>
        <v>2116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28">
        <f>Details2!F1202</f>
        <v>11045</v>
      </c>
      <c r="G18" s="28">
        <f>Details2!G1202</f>
        <v>9686</v>
      </c>
      <c r="H18" s="28">
        <f>Details2!H1202</f>
        <v>8934</v>
      </c>
      <c r="I18" s="28">
        <f>Details2!I1202</f>
        <v>8243</v>
      </c>
      <c r="J18" s="28">
        <f>Details2!J1202</f>
        <v>7509</v>
      </c>
      <c r="K18" s="28">
        <f>Details2!K1202</f>
        <v>7843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28">
        <f>Details2!F1203</f>
        <v>8304</v>
      </c>
      <c r="G19" s="28">
        <f>Details2!G1203</f>
        <v>9296</v>
      </c>
      <c r="H19" s="28">
        <f>Details2!H1203</f>
        <v>8268</v>
      </c>
      <c r="I19" s="28">
        <f>Details2!I1203</f>
        <v>7173</v>
      </c>
      <c r="J19" s="28">
        <f>Details2!J1203</f>
        <v>6914</v>
      </c>
      <c r="K19" s="28">
        <f>Details2!K1203</f>
        <v>6082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28">
        <f>Details2!F1204</f>
        <v>1423</v>
      </c>
      <c r="G20" s="28">
        <f>Details2!G1204</f>
        <v>1130</v>
      </c>
      <c r="H20" s="28">
        <f>Details2!H1204</f>
        <v>1642</v>
      </c>
      <c r="I20" s="28">
        <f>Details2!I1204</f>
        <v>1485</v>
      </c>
      <c r="J20" s="28">
        <f>Details2!J1204</f>
        <v>991</v>
      </c>
      <c r="K20" s="28">
        <f>Details2!K1204</f>
        <v>822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28">
        <f>Details2!F1205</f>
        <v>8317</v>
      </c>
      <c r="G21" s="28">
        <f>Details2!G1205</f>
        <v>6413</v>
      </c>
      <c r="H21" s="28">
        <f>Details2!H1205</f>
        <v>6574</v>
      </c>
      <c r="I21" s="28">
        <f>Details2!I1205</f>
        <v>5734</v>
      </c>
      <c r="J21" s="28">
        <f>Details2!J1205</f>
        <v>4215</v>
      </c>
      <c r="K21" s="28">
        <f>Details2!K1205</f>
        <v>4551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28">
        <f>Details2!F1206</f>
        <v>2663</v>
      </c>
      <c r="G22" s="28">
        <f>Details2!G1206</f>
        <v>2322</v>
      </c>
      <c r="H22" s="28">
        <f>Details2!H1206</f>
        <v>2880</v>
      </c>
      <c r="I22" s="28">
        <f>Details2!I1206</f>
        <v>2323</v>
      </c>
      <c r="J22" s="28">
        <f>Details2!J1206</f>
        <v>2054</v>
      </c>
      <c r="K22" s="28">
        <f>Details2!K1206</f>
        <v>2144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28">
        <f>Details2!F1207</f>
        <v>6935</v>
      </c>
      <c r="G23" s="28">
        <f>Details2!G1207</f>
        <v>6269</v>
      </c>
      <c r="H23" s="28">
        <f>Details2!H1207</f>
        <v>6450</v>
      </c>
      <c r="I23" s="28">
        <f>Details2!I1207</f>
        <v>8928</v>
      </c>
      <c r="J23" s="28">
        <f>Details2!J1207</f>
        <v>7446</v>
      </c>
      <c r="K23" s="28">
        <f>Details2!K1207</f>
        <v>7718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28">
        <f>Details2!F1208</f>
        <v>2379</v>
      </c>
      <c r="G24" s="28">
        <f>Details2!G1208</f>
        <v>2397</v>
      </c>
      <c r="H24" s="28">
        <f>Details2!H1208</f>
        <v>3269</v>
      </c>
      <c r="I24" s="28">
        <f>Details2!I1208</f>
        <v>3125</v>
      </c>
      <c r="J24" s="28">
        <f>Details2!J1208</f>
        <v>2975</v>
      </c>
      <c r="K24" s="28">
        <f>Details2!K1208</f>
        <v>2873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28">
        <f>Details2!F1209</f>
        <v>5759</v>
      </c>
      <c r="G25" s="28">
        <f>Details2!G1209</f>
        <v>3066</v>
      </c>
      <c r="H25" s="28">
        <f>Details2!H1209</f>
        <v>4508</v>
      </c>
      <c r="I25" s="28">
        <f>Details2!I1209</f>
        <v>4262</v>
      </c>
      <c r="J25" s="28">
        <f>Details2!J1209</f>
        <v>3477</v>
      </c>
      <c r="K25" s="28">
        <f>Details2!K1209</f>
        <v>3294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28">
        <f>Details2!F1210</f>
        <v>6428</v>
      </c>
      <c r="G26" s="28">
        <f>Details2!G1210</f>
        <v>5073</v>
      </c>
      <c r="H26" s="28">
        <f>Details2!H1210</f>
        <v>6910</v>
      </c>
      <c r="I26" s="28">
        <f>Details2!I1210</f>
        <v>8693</v>
      </c>
      <c r="J26" s="28">
        <f>Details2!J1210</f>
        <v>8275</v>
      </c>
      <c r="K26" s="28">
        <f>Details2!K1210</f>
        <v>8868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28">
        <f>Details2!F1211</f>
        <v>9474</v>
      </c>
      <c r="G27" s="28">
        <f>Details2!G1211</f>
        <v>4432</v>
      </c>
      <c r="H27" s="28">
        <f>Details2!H1211</f>
        <v>9769</v>
      </c>
      <c r="I27" s="28">
        <f>Details2!I1211</f>
        <v>10053</v>
      </c>
      <c r="J27" s="28">
        <f>Details2!J1211</f>
        <v>7598</v>
      </c>
      <c r="K27" s="28">
        <f>Details2!K1211</f>
        <v>9466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28">
        <f>Details2!F1212</f>
        <v>1160</v>
      </c>
      <c r="G28" s="28">
        <f>Details2!G1212</f>
        <v>806</v>
      </c>
      <c r="H28" s="28">
        <f>Details2!H1212</f>
        <v>1782</v>
      </c>
      <c r="I28" s="28">
        <f>Details2!I1212</f>
        <v>1553</v>
      </c>
      <c r="J28" s="28">
        <f>Details2!J1212</f>
        <v>1321</v>
      </c>
      <c r="K28" s="28">
        <f>Details2!K1212</f>
        <v>1117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28">
        <f>Details2!F1213</f>
        <v>1587</v>
      </c>
      <c r="G29" s="28">
        <f>Details2!G1213</f>
        <v>1022</v>
      </c>
      <c r="H29" s="28">
        <f>Details2!H1213</f>
        <v>1193</v>
      </c>
      <c r="I29" s="28">
        <f>Details2!I1213</f>
        <v>1189</v>
      </c>
      <c r="J29" s="28">
        <f>Details2!J1213</f>
        <v>1386</v>
      </c>
      <c r="K29" s="28">
        <f>Details2!K1213</f>
        <v>1228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28">
        <f>Details2!F1214</f>
        <v>1441</v>
      </c>
      <c r="G30" s="28">
        <f>Details2!G1214</f>
        <v>1629</v>
      </c>
      <c r="H30" s="28">
        <f>Details2!H1214</f>
        <v>1932</v>
      </c>
      <c r="I30" s="28">
        <f>Details2!I1214</f>
        <v>1387</v>
      </c>
      <c r="J30" s="28">
        <f>Details2!J1214</f>
        <v>1316</v>
      </c>
      <c r="K30" s="28">
        <f>Details2!K1214</f>
        <v>1282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28">
        <f>Details2!F1215</f>
        <v>8626</v>
      </c>
      <c r="G31" s="28">
        <f>Details2!G1215</f>
        <v>4797</v>
      </c>
      <c r="H31" s="28">
        <f>Details2!H1215</f>
        <v>6701</v>
      </c>
      <c r="I31" s="28">
        <f>Details2!I1215</f>
        <v>5656</v>
      </c>
      <c r="J31" s="28">
        <f>Details2!J1215</f>
        <v>5709</v>
      </c>
      <c r="K31" s="28">
        <f>Details2!K1215</f>
        <v>5585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28">
        <f>Details2!F1216</f>
        <v>13625</v>
      </c>
      <c r="G32" s="28">
        <f>Details2!G1216</f>
        <v>8552</v>
      </c>
      <c r="H32" s="28">
        <f>Details2!H1216</f>
        <v>10890</v>
      </c>
      <c r="I32" s="28">
        <f>Details2!I1216</f>
        <v>9485</v>
      </c>
      <c r="J32" s="28">
        <f>Details2!J1216</f>
        <v>8022</v>
      </c>
      <c r="K32" s="28">
        <f>Details2!K1216</f>
        <v>11488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28">
        <f>Details2!F1217</f>
        <v>1387</v>
      </c>
      <c r="G33" s="28">
        <f>Details2!G1217</f>
        <v>456</v>
      </c>
      <c r="H33" s="28">
        <f>Details2!H1217</f>
        <v>4759</v>
      </c>
      <c r="I33" s="28">
        <f>Details2!I1217</f>
        <v>4031</v>
      </c>
      <c r="J33" s="28">
        <f>Details2!J1217</f>
        <v>3437</v>
      </c>
      <c r="K33" s="28">
        <f>Details2!K1217</f>
        <v>3011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28">
        <f>Details2!F1218</f>
        <v>1419</v>
      </c>
      <c r="G34" s="28">
        <f>Details2!G1218</f>
        <v>1199</v>
      </c>
      <c r="H34" s="28">
        <f>Details2!H1218</f>
        <v>1259</v>
      </c>
      <c r="I34" s="28">
        <f>Details2!I1218</f>
        <v>860</v>
      </c>
      <c r="J34" s="28">
        <f>Details2!J1218</f>
        <v>647</v>
      </c>
      <c r="K34" s="28">
        <f>Details2!K1218</f>
        <v>639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28">
        <f>Details2!F1219</f>
        <v>660</v>
      </c>
      <c r="G35" s="28">
        <f>Details2!G1219</f>
        <v>564</v>
      </c>
      <c r="H35" s="28">
        <f>Details2!H1219</f>
        <v>823</v>
      </c>
      <c r="I35" s="28">
        <f>Details2!I1219</f>
        <v>768</v>
      </c>
      <c r="J35" s="28">
        <f>Details2!J1219</f>
        <v>347</v>
      </c>
      <c r="K35" s="28">
        <f>Details2!K1219</f>
        <v>643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28">
        <f>Details2!F1220</f>
        <v>1926</v>
      </c>
      <c r="G36" s="28">
        <f>Details2!G1220</f>
        <v>65</v>
      </c>
      <c r="H36" s="28">
        <f>Details2!H1220</f>
        <v>4686</v>
      </c>
      <c r="I36" s="28">
        <f>Details2!I1220</f>
        <v>3875</v>
      </c>
      <c r="J36" s="28">
        <f>Details2!J1220</f>
        <v>3384</v>
      </c>
      <c r="K36" s="28">
        <f>Details2!K1220</f>
        <v>3139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28">
        <f>Details2!F1221</f>
        <v>999</v>
      </c>
      <c r="G37" s="28">
        <f>Details2!G1221</f>
        <v>564</v>
      </c>
      <c r="H37" s="28">
        <f>Details2!H1221</f>
        <v>1182</v>
      </c>
      <c r="I37" s="28">
        <f>Details2!I1221</f>
        <v>871</v>
      </c>
      <c r="J37" s="28">
        <f>Details2!J1221</f>
        <v>802</v>
      </c>
      <c r="K37" s="28">
        <f>Details2!K1221</f>
        <v>762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28">
        <f>Details2!F1222</f>
        <v>970</v>
      </c>
      <c r="G38" s="28">
        <f>Details2!G1222</f>
        <v>743</v>
      </c>
      <c r="H38" s="28">
        <f>Details2!H1222</f>
        <v>792</v>
      </c>
      <c r="I38" s="28">
        <f>Details2!I1222</f>
        <v>695</v>
      </c>
      <c r="J38" s="28">
        <f>Details2!J1222</f>
        <v>656</v>
      </c>
      <c r="K38" s="28">
        <f>Details2!K1222</f>
        <v>457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28">
        <f>Details2!F1223</f>
        <v>23159</v>
      </c>
      <c r="G39" s="28">
        <f>Details2!G1223</f>
        <v>23759</v>
      </c>
      <c r="H39" s="28">
        <f>Details2!H1223</f>
        <v>25300</v>
      </c>
      <c r="I39" s="28">
        <f>Details2!I1223</f>
        <v>22726</v>
      </c>
      <c r="J39" s="28">
        <f>Details2!J1223</f>
        <v>21387</v>
      </c>
      <c r="K39" s="28">
        <f>Details2!K1223</f>
        <v>20608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28">
        <f>Details2!F1224</f>
        <v>6559</v>
      </c>
      <c r="G40" s="28">
        <f>Details2!G1224</f>
        <v>6021</v>
      </c>
      <c r="H40" s="28">
        <f>Details2!H1224</f>
        <v>6647</v>
      </c>
      <c r="I40" s="28">
        <f>Details2!I1224</f>
        <v>6024</v>
      </c>
      <c r="J40" s="28">
        <f>Details2!J1224</f>
        <v>4099</v>
      </c>
      <c r="K40" s="28">
        <f>Details2!K1224</f>
        <v>4927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28">
        <f>Details2!F1225</f>
        <v>785</v>
      </c>
      <c r="G41" s="28">
        <f>Details2!G1225</f>
        <v>536</v>
      </c>
      <c r="H41" s="28">
        <f>Details2!H1225</f>
        <v>774</v>
      </c>
      <c r="I41" s="28">
        <f>Details2!I1225</f>
        <v>782</v>
      </c>
      <c r="J41" s="28">
        <f>Details2!J1225</f>
        <v>727</v>
      </c>
      <c r="K41" s="28">
        <f>Details2!K1225</f>
        <v>771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28">
        <f>Details2!F1226</f>
        <v>3415</v>
      </c>
      <c r="G42" s="28">
        <f>Details2!G1226</f>
        <v>2686</v>
      </c>
      <c r="H42" s="28">
        <f>Details2!H1226</f>
        <v>3076</v>
      </c>
      <c r="I42" s="28">
        <f>Details2!I1226</f>
        <v>3072</v>
      </c>
      <c r="J42" s="28">
        <f>Details2!J1226</f>
        <v>2512</v>
      </c>
      <c r="K42" s="28">
        <f>Details2!K1226</f>
        <v>2923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28">
        <f>Details2!F1227</f>
        <v>1960</v>
      </c>
      <c r="G43" s="28">
        <f>Details2!G1227</f>
        <v>993</v>
      </c>
      <c r="H43" s="28">
        <f>Details2!H1227</f>
        <v>2290</v>
      </c>
      <c r="I43" s="28">
        <f>Details2!I1227</f>
        <v>1397</v>
      </c>
      <c r="J43" s="28">
        <f>Details2!J1227</f>
        <v>1390</v>
      </c>
      <c r="K43" s="28">
        <f>Details2!K1227</f>
        <v>1418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28">
        <f>Details2!F1228</f>
        <v>2538</v>
      </c>
      <c r="G44" s="28">
        <f>Details2!G1228</f>
        <v>12843</v>
      </c>
      <c r="H44" s="28">
        <f>Details2!H1228</f>
        <v>2391</v>
      </c>
      <c r="I44" s="28">
        <f>Details2!I1228</f>
        <v>2290</v>
      </c>
      <c r="J44" s="28">
        <f>Details2!J1228</f>
        <v>1975</v>
      </c>
      <c r="K44" s="28">
        <f>Details2!K1228</f>
        <v>1763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28">
        <f>Details2!F1229</f>
        <v>4816</v>
      </c>
      <c r="G45" s="28">
        <f>Details2!G1229</f>
        <v>2516</v>
      </c>
      <c r="H45" s="28">
        <f>Details2!H1229</f>
        <v>4823</v>
      </c>
      <c r="I45" s="28">
        <f>Details2!I1229</f>
        <v>3544</v>
      </c>
      <c r="J45" s="28">
        <f>Details2!J1229</f>
        <v>2832</v>
      </c>
      <c r="K45" s="28">
        <f>Details2!K1229</f>
        <v>3092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28">
        <f>Details2!F1230</f>
        <v>883</v>
      </c>
      <c r="G46" s="28">
        <f>Details2!G1230</f>
        <v>509</v>
      </c>
      <c r="H46" s="28">
        <f>Details2!H1230</f>
        <v>568</v>
      </c>
      <c r="I46" s="28">
        <f>Details2!I1230</f>
        <v>665</v>
      </c>
      <c r="J46" s="28">
        <f>Details2!J1230</f>
        <v>613</v>
      </c>
      <c r="K46" s="28">
        <f>Details2!K1230</f>
        <v>485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28">
        <f>Details2!F1231</f>
        <v>16590</v>
      </c>
      <c r="G47" s="28">
        <f>Details2!G1231</f>
        <v>8695</v>
      </c>
      <c r="H47" s="28">
        <f>Details2!H1231</f>
        <v>14770</v>
      </c>
      <c r="I47" s="28">
        <f>Details2!I1231</f>
        <v>13938</v>
      </c>
      <c r="J47" s="28">
        <f>Details2!J1231</f>
        <v>9055</v>
      </c>
      <c r="K47" s="28">
        <f>Details2!K1231</f>
        <v>14483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28">
        <f>Details2!F1232</f>
        <v>6751</v>
      </c>
      <c r="G48" s="28">
        <f>Details2!G1232</f>
        <v>8224</v>
      </c>
      <c r="H48" s="28">
        <f>Details2!H1232</f>
        <v>8017</v>
      </c>
      <c r="I48" s="28">
        <f>Details2!I1232</f>
        <v>8616</v>
      </c>
      <c r="J48" s="28">
        <f>Details2!J1232</f>
        <v>8079</v>
      </c>
      <c r="K48" s="28">
        <f>Details2!K1232</f>
        <v>7618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28">
        <f>Details2!F1233</f>
        <v>6977</v>
      </c>
      <c r="G49" s="28">
        <f>Details2!G1233</f>
        <v>3777</v>
      </c>
      <c r="H49" s="28">
        <f>Details2!H1233</f>
        <v>5982</v>
      </c>
      <c r="I49" s="28">
        <f>Details2!I1233</f>
        <v>5966</v>
      </c>
      <c r="J49" s="28">
        <f>Details2!J1233</f>
        <v>5835</v>
      </c>
      <c r="K49" s="28">
        <f>Details2!K1233</f>
        <v>5285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28">
        <f>Details2!F1234</f>
        <v>2510</v>
      </c>
      <c r="G50" s="28">
        <f>Details2!G1234</f>
        <v>1585</v>
      </c>
      <c r="H50" s="28">
        <f>Details2!H1234</f>
        <v>3978</v>
      </c>
      <c r="I50" s="28">
        <f>Details2!I1234</f>
        <v>3667</v>
      </c>
      <c r="J50" s="28">
        <f>Details2!J1234</f>
        <v>3366</v>
      </c>
      <c r="K50" s="28">
        <f>Details2!K1234</f>
        <v>3624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28">
        <f>Details2!F1235</f>
        <v>2133</v>
      </c>
      <c r="G51" s="28">
        <f>Details2!G1235</f>
        <v>1253</v>
      </c>
      <c r="H51" s="28">
        <f>Details2!H1235</f>
        <v>1859</v>
      </c>
      <c r="I51" s="28">
        <f>Details2!I1235</f>
        <v>1907</v>
      </c>
      <c r="J51" s="28">
        <f>Details2!J1235</f>
        <v>1923</v>
      </c>
      <c r="K51" s="28">
        <f>Details2!K1235</f>
        <v>1776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28">
        <f>Details2!F1236</f>
        <v>325</v>
      </c>
      <c r="G52" s="28">
        <f>Details2!G1236</f>
        <v>423</v>
      </c>
      <c r="H52" s="28">
        <f>Details2!H1236</f>
        <v>373</v>
      </c>
      <c r="I52" s="28">
        <f>Details2!I1236</f>
        <v>279</v>
      </c>
      <c r="J52" s="28">
        <f>Details2!J1236</f>
        <v>501</v>
      </c>
      <c r="K52" s="28">
        <f>Details2!K1236</f>
        <v>542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28">
        <f>Details2!F1237</f>
        <v>1681</v>
      </c>
      <c r="G53" s="28">
        <f>Details2!G1237</f>
        <v>1095</v>
      </c>
      <c r="H53" s="28">
        <f>Details2!H1237</f>
        <v>2421</v>
      </c>
      <c r="I53" s="28">
        <f>Details2!I1237</f>
        <v>2316</v>
      </c>
      <c r="J53" s="28">
        <f>Details2!J1237</f>
        <v>2168</v>
      </c>
      <c r="K53" s="28">
        <f>Details2!K1237</f>
        <v>1604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28" t="str">
        <f>Details2!F1238</f>
        <v>NULL</v>
      </c>
      <c r="G54" s="28" t="str">
        <f>Details2!G1238</f>
        <v>NULL</v>
      </c>
      <c r="H54" s="28" t="str">
        <f>Details2!H1238</f>
        <v>NULL</v>
      </c>
      <c r="I54" s="28" t="str">
        <f>Details2!I1238</f>
        <v>NULL</v>
      </c>
      <c r="J54" s="28" t="str">
        <f>Details2!J1238</f>
        <v>NULL</v>
      </c>
      <c r="K54" s="28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28">
        <f>Details2!F1239</f>
        <v>4481</v>
      </c>
      <c r="G55" s="28">
        <f>Details2!G1239</f>
        <v>4182</v>
      </c>
      <c r="H55" s="28">
        <f>Details2!H1239</f>
        <v>4161</v>
      </c>
      <c r="I55" s="28">
        <f>Details2!I1239</f>
        <v>3646</v>
      </c>
      <c r="J55" s="28">
        <f>Details2!J1239</f>
        <v>3302</v>
      </c>
      <c r="K55" s="28">
        <f>Details2!K1239</f>
        <v>3174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28">
        <f>Details2!F1240</f>
        <v>1407</v>
      </c>
      <c r="G56" s="28">
        <f>Details2!G1240</f>
        <v>1221</v>
      </c>
      <c r="H56" s="28">
        <f>Details2!H1240</f>
        <v>1568</v>
      </c>
      <c r="I56" s="28">
        <f>Details2!I1240</f>
        <v>1481</v>
      </c>
      <c r="J56" s="28">
        <f>Details2!J1240</f>
        <v>1108</v>
      </c>
      <c r="K56" s="28">
        <f>Details2!K1240</f>
        <v>1144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28">
        <f>Details2!F1241</f>
        <v>1740</v>
      </c>
      <c r="G57" s="28">
        <f>Details2!G1241</f>
        <v>2058</v>
      </c>
      <c r="H57" s="28">
        <f>Details2!H1241</f>
        <v>2476</v>
      </c>
      <c r="I57" s="28">
        <f>Details2!I1241</f>
        <v>1936</v>
      </c>
      <c r="J57" s="28">
        <f>Details2!J1241</f>
        <v>1454</v>
      </c>
      <c r="K57" s="28">
        <f>Details2!K1241</f>
        <v>1881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28">
        <f>Details2!F1242</f>
        <v>3345</v>
      </c>
      <c r="G58" s="28">
        <f>Details2!G1242</f>
        <v>1859</v>
      </c>
      <c r="H58" s="28">
        <f>Details2!H1242</f>
        <v>4019</v>
      </c>
      <c r="I58" s="28">
        <f>Details2!I1242</f>
        <v>4128</v>
      </c>
      <c r="J58" s="28">
        <f>Details2!J1242</f>
        <v>3634</v>
      </c>
      <c r="K58" s="28">
        <f>Details2!K1242</f>
        <v>4436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28">
        <f>Details2!F1243</f>
        <v>490</v>
      </c>
      <c r="G59" s="28">
        <f>Details2!G1243</f>
        <v>296</v>
      </c>
      <c r="H59" s="28">
        <f>Details2!H1243</f>
        <v>546</v>
      </c>
      <c r="I59" s="28">
        <f>Details2!I1243</f>
        <v>578</v>
      </c>
      <c r="J59" s="28">
        <f>Details2!J1243</f>
        <v>0</v>
      </c>
      <c r="K59" s="28">
        <f>Details2!K1243</f>
        <v>0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28">
        <f>Details2!F1244</f>
        <v>378</v>
      </c>
      <c r="G60" s="28">
        <f>Details2!G1244</f>
        <v>501</v>
      </c>
      <c r="H60" s="28">
        <f>Details2!H1244</f>
        <v>1166</v>
      </c>
      <c r="I60" s="28">
        <f>Details2!I1244</f>
        <v>902</v>
      </c>
      <c r="J60" s="28">
        <f>Details2!J1244</f>
        <v>874</v>
      </c>
      <c r="K60" s="28">
        <f>Details2!K1244</f>
        <v>715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28">
        <f>Details2!F1245</f>
        <v>3188</v>
      </c>
      <c r="G61" s="28">
        <f>Details2!G1245</f>
        <v>2667</v>
      </c>
      <c r="H61" s="28">
        <f>Details2!H1245</f>
        <v>2528</v>
      </c>
      <c r="I61" s="28">
        <f>Details2!I1245</f>
        <v>2361</v>
      </c>
      <c r="J61" s="28">
        <f>Details2!J1245</f>
        <v>2436</v>
      </c>
      <c r="K61" s="28">
        <f>Details2!K1245</f>
        <v>2399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28">
        <f>Details2!F1246</f>
        <v>0</v>
      </c>
      <c r="G62" s="28" t="str">
        <f>Details2!G1246</f>
        <v>NULL</v>
      </c>
      <c r="H62" s="28" t="str">
        <f>Details2!H1246</f>
        <v>NULL</v>
      </c>
      <c r="I62" s="28" t="str">
        <f>Details2!I1246</f>
        <v>NULL</v>
      </c>
      <c r="J62" s="28" t="str">
        <f>Details2!J1246</f>
        <v>NULL</v>
      </c>
      <c r="K62" s="28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28">
        <f>Details2!F1247</f>
        <v>1046</v>
      </c>
      <c r="G63" s="28">
        <f>Details2!G1247</f>
        <v>699</v>
      </c>
      <c r="H63" s="28">
        <f>Details2!H1247</f>
        <v>1128</v>
      </c>
      <c r="I63" s="28">
        <f>Details2!I1247</f>
        <v>1009</v>
      </c>
      <c r="J63" s="28">
        <f>Details2!J1247</f>
        <v>1048</v>
      </c>
      <c r="K63" s="28">
        <f>Details2!K1247</f>
        <v>1418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28" t="str">
        <f>Details2!F1248</f>
        <v>NULL</v>
      </c>
      <c r="G64" s="28" t="str">
        <f>Details2!G1248</f>
        <v>NULL</v>
      </c>
      <c r="H64" s="28" t="str">
        <f>Details2!H1248</f>
        <v>NULL</v>
      </c>
      <c r="I64" s="28" t="str">
        <f>Details2!I1248</f>
        <v>NULL</v>
      </c>
      <c r="J64" s="28" t="str">
        <f>Details2!J1248</f>
        <v>NULL</v>
      </c>
      <c r="K64" s="28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28">
        <f>Details2!F1249</f>
        <v>2250</v>
      </c>
      <c r="G65" s="28">
        <f>Details2!G1249</f>
        <v>2072</v>
      </c>
      <c r="H65" s="28">
        <f>Details2!H1249</f>
        <v>2628</v>
      </c>
      <c r="I65" s="28">
        <f>Details2!I1249</f>
        <v>2753</v>
      </c>
      <c r="J65" s="28">
        <f>Details2!J1249</f>
        <v>2587</v>
      </c>
      <c r="K65" s="28">
        <f>Details2!K1249</f>
        <v>3728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28">
        <f>Details2!F1250</f>
        <v>1263</v>
      </c>
      <c r="G66" s="28">
        <f>Details2!G1250</f>
        <v>2505</v>
      </c>
      <c r="H66" s="28" t="str">
        <f>Details2!H1250</f>
        <v>NULL</v>
      </c>
      <c r="I66" s="28" t="str">
        <f>Details2!I1250</f>
        <v>NULL</v>
      </c>
      <c r="J66" s="28" t="str">
        <f>Details2!J1250</f>
        <v>NULL</v>
      </c>
      <c r="K66" s="28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28">
        <f>Details2!F1251</f>
        <v>527</v>
      </c>
      <c r="G67" s="28">
        <f>Details2!G1251</f>
        <v>395</v>
      </c>
      <c r="H67" s="28">
        <f>Details2!H1251</f>
        <v>574</v>
      </c>
      <c r="I67" s="28">
        <f>Details2!I1251</f>
        <v>7212</v>
      </c>
      <c r="J67" s="28">
        <f>Details2!J1251</f>
        <v>742</v>
      </c>
      <c r="K67" s="28">
        <f>Details2!K1251</f>
        <v>910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28">
        <f>Details2!F1252</f>
        <v>966</v>
      </c>
      <c r="G68" s="28">
        <f>Details2!G1252</f>
        <v>748</v>
      </c>
      <c r="H68" s="28">
        <f>Details2!H1252</f>
        <v>1063</v>
      </c>
      <c r="I68" s="28">
        <f>Details2!I1252</f>
        <v>1134</v>
      </c>
      <c r="J68" s="28">
        <f>Details2!J1252</f>
        <v>1060</v>
      </c>
      <c r="K68" s="28">
        <f>Details2!K1252</f>
        <v>1102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28">
        <f>Details2!F1253</f>
        <v>39210</v>
      </c>
      <c r="G69" s="28">
        <f>Details2!G1253</f>
        <v>6430</v>
      </c>
      <c r="H69" s="28">
        <f>Details2!H1253</f>
        <v>5524</v>
      </c>
      <c r="I69" s="28">
        <f>Details2!I1253</f>
        <v>4908</v>
      </c>
      <c r="J69" s="28">
        <f>Details2!J1253</f>
        <v>4572</v>
      </c>
      <c r="K69" s="28">
        <f>Details2!K1253</f>
        <v>3790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28" t="str">
        <f>Details2!F1254</f>
        <v>NULL</v>
      </c>
      <c r="G70" s="28" t="str">
        <f>Details2!G1254</f>
        <v>NULL</v>
      </c>
      <c r="H70" s="28" t="str">
        <f>Details2!H1254</f>
        <v>NULL</v>
      </c>
      <c r="I70" s="28" t="str">
        <f>Details2!I1254</f>
        <v>NULL</v>
      </c>
      <c r="J70" s="28" t="str">
        <f>Details2!J1254</f>
        <v>NULL</v>
      </c>
      <c r="K70" s="28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28">
        <f>Details2!F1255</f>
        <v>5401</v>
      </c>
      <c r="G71" s="28">
        <f>Details2!G1255</f>
        <v>6518</v>
      </c>
      <c r="H71" s="28">
        <f>Details2!H1255</f>
        <v>7335</v>
      </c>
      <c r="I71" s="28">
        <f>Details2!I1255</f>
        <v>6959</v>
      </c>
      <c r="J71" s="28">
        <f>Details2!J1255</f>
        <v>8348</v>
      </c>
      <c r="K71" s="28">
        <f>Details2!K1255</f>
        <v>5514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28" t="str">
        <f>Details2!F1256</f>
        <v>NULL</v>
      </c>
      <c r="G72" s="28" t="str">
        <f>Details2!G1256</f>
        <v>NULL</v>
      </c>
      <c r="H72" s="28" t="str">
        <f>Details2!H1256</f>
        <v>NULL</v>
      </c>
      <c r="I72" s="28" t="str">
        <f>Details2!I1256</f>
        <v>NULL</v>
      </c>
      <c r="J72" s="28" t="str">
        <f>Details2!J1256</f>
        <v>NULL</v>
      </c>
      <c r="K72" s="28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28">
        <f>Details2!F1257</f>
        <v>2742</v>
      </c>
      <c r="G73" s="28">
        <f>Details2!G1257</f>
        <v>3160</v>
      </c>
      <c r="H73" s="28">
        <f>Details2!H1257</f>
        <v>4634</v>
      </c>
      <c r="I73" s="28">
        <f>Details2!I1257</f>
        <v>3965</v>
      </c>
      <c r="J73" s="28">
        <f>Details2!J1257</f>
        <v>4929</v>
      </c>
      <c r="K73" s="28">
        <f>Details2!K1257</f>
        <v>5004</v>
      </c>
      <c r="L73" s="32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28">
        <f>Details2!F1258</f>
        <v>212</v>
      </c>
      <c r="G74" s="28">
        <f>Details2!G1258</f>
        <v>128</v>
      </c>
      <c r="H74" s="28">
        <f>Details2!H1258</f>
        <v>660</v>
      </c>
      <c r="I74" s="28">
        <f>Details2!I1258</f>
        <v>986</v>
      </c>
      <c r="J74" s="28">
        <f>Details2!J1258</f>
        <v>2971</v>
      </c>
      <c r="K74" s="28">
        <f>Details2!K1258</f>
        <v>4715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28">
        <f>Details2!F1259</f>
        <v>2072</v>
      </c>
      <c r="G75" s="28">
        <f>Details2!G1259</f>
        <v>1722</v>
      </c>
      <c r="H75" s="28">
        <f>Details2!H1259</f>
        <v>2121</v>
      </c>
      <c r="I75" s="28">
        <f>Details2!I1259</f>
        <v>2456</v>
      </c>
      <c r="J75" s="28">
        <f>Details2!J1259</f>
        <v>2346</v>
      </c>
      <c r="K75" s="28">
        <f>Details2!K1259</f>
        <v>2238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28">
        <f>Details2!F1260</f>
        <v>3055</v>
      </c>
      <c r="G76" s="28">
        <f>Details2!G1260</f>
        <v>2030</v>
      </c>
      <c r="H76" s="28">
        <f>Details2!H1260</f>
        <v>1557</v>
      </c>
      <c r="I76" s="28">
        <f>Details2!I1260</f>
        <v>2719</v>
      </c>
      <c r="J76" s="28">
        <f>Details2!J1260</f>
        <v>2839</v>
      </c>
      <c r="K76" s="28">
        <f>Details2!K1260</f>
        <v>3837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28">
        <f>Details2!F1261</f>
        <v>10937</v>
      </c>
      <c r="G77" s="28">
        <f>Details2!G1261</f>
        <v>8989</v>
      </c>
      <c r="H77" s="28">
        <f>Details2!H1261</f>
        <v>10544</v>
      </c>
      <c r="I77" s="28">
        <f>Details2!I1261</f>
        <v>14406</v>
      </c>
      <c r="J77" s="28">
        <f>Details2!J1261</f>
        <v>10397</v>
      </c>
      <c r="K77" s="28">
        <f>Details2!K1261</f>
        <v>0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28">
        <f>Details2!F1262</f>
        <v>7562</v>
      </c>
      <c r="G78" s="28">
        <f>Details2!G1262</f>
        <v>9055</v>
      </c>
      <c r="H78" s="28">
        <f>Details2!H1262</f>
        <v>8740</v>
      </c>
      <c r="I78" s="28">
        <f>Details2!I1262</f>
        <v>10289</v>
      </c>
      <c r="J78" s="28">
        <f>Details2!J1262</f>
        <v>9205</v>
      </c>
      <c r="K78" s="28">
        <f>Details2!K1262</f>
        <v>4540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28">
        <f>Details2!F1263</f>
        <v>6886</v>
      </c>
      <c r="G79" s="28">
        <f>Details2!G1263</f>
        <v>4837</v>
      </c>
      <c r="H79" s="28">
        <f>Details2!H1263</f>
        <v>5254</v>
      </c>
      <c r="I79" s="28">
        <f>Details2!I1263</f>
        <v>4582</v>
      </c>
      <c r="J79" s="28">
        <f>Details2!J1263</f>
        <v>4562</v>
      </c>
      <c r="K79" s="28">
        <f>Details2!K1263</f>
        <v>5220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28">
        <f>Details2!F1264</f>
        <v>11613</v>
      </c>
      <c r="G80" s="28">
        <f>Details2!G1264</f>
        <v>9048</v>
      </c>
      <c r="H80" s="28">
        <f>Details2!H1264</f>
        <v>8770</v>
      </c>
      <c r="I80" s="28">
        <f>Details2!I1264</f>
        <v>8624</v>
      </c>
      <c r="J80" s="28">
        <f>Details2!J1264</f>
        <v>6793</v>
      </c>
      <c r="K80" s="28">
        <f>Details2!K1264</f>
        <v>8010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28">
        <f>Details2!F1265</f>
        <v>9108</v>
      </c>
      <c r="G81" s="28">
        <f>Details2!G1265</f>
        <v>6171</v>
      </c>
      <c r="H81" s="28">
        <f>Details2!H1265</f>
        <v>8103</v>
      </c>
      <c r="I81" s="28">
        <f>Details2!I1265</f>
        <v>10939</v>
      </c>
      <c r="J81" s="28">
        <f>Details2!J1265</f>
        <v>8597</v>
      </c>
      <c r="K81" s="28">
        <f>Details2!K1265</f>
        <v>10657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28">
        <f>Details2!F1266</f>
        <v>2779</v>
      </c>
      <c r="G82" s="28">
        <f>Details2!G1266</f>
        <v>2365</v>
      </c>
      <c r="H82" s="28">
        <f>Details2!H1266</f>
        <v>1471</v>
      </c>
      <c r="I82" s="28">
        <f>Details2!I1266</f>
        <v>2132</v>
      </c>
      <c r="J82" s="28">
        <f>Details2!J1266</f>
        <v>2421</v>
      </c>
      <c r="K82" s="28">
        <f>Details2!K1266</f>
        <v>2511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28">
        <f>Details2!F1267</f>
        <v>1246</v>
      </c>
      <c r="G83" s="28">
        <f>Details2!G1267</f>
        <v>932</v>
      </c>
      <c r="H83" s="28">
        <f>Details2!H1267</f>
        <v>1590</v>
      </c>
      <c r="I83" s="28">
        <f>Details2!I1267</f>
        <v>985</v>
      </c>
      <c r="J83" s="28">
        <f>Details2!J1267</f>
        <v>1296</v>
      </c>
      <c r="K83" s="28">
        <f>Details2!K1267</f>
        <v>414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28">
        <f>Details2!F1268</f>
        <v>5545</v>
      </c>
      <c r="G84" s="28">
        <f>Details2!G1268</f>
        <v>4491</v>
      </c>
      <c r="H84" s="28">
        <f>Details2!H1268</f>
        <v>7362</v>
      </c>
      <c r="I84" s="28">
        <f>Details2!I1268</f>
        <v>4245</v>
      </c>
      <c r="J84" s="28">
        <f>Details2!J1268</f>
        <v>1904</v>
      </c>
      <c r="K84" s="28">
        <f>Details2!K1268</f>
        <v>3184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28">
        <f>Details2!F1269</f>
        <v>6565</v>
      </c>
      <c r="G85" s="28">
        <f>Details2!G1269</f>
        <v>4109</v>
      </c>
      <c r="H85" s="28">
        <f>Details2!H1269</f>
        <v>7407</v>
      </c>
      <c r="I85" s="28">
        <f>Details2!I1269</f>
        <v>6528</v>
      </c>
      <c r="J85" s="28">
        <f>Details2!J1269</f>
        <v>4165</v>
      </c>
      <c r="K85" s="28">
        <f>Details2!K1269</f>
        <v>10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28">
        <f>Details2!F1270</f>
        <v>2402</v>
      </c>
      <c r="G86" s="28">
        <f>Details2!G1270</f>
        <v>1955</v>
      </c>
      <c r="H86" s="28">
        <f>Details2!H1270</f>
        <v>2298</v>
      </c>
      <c r="I86" s="28">
        <f>Details2!I1270</f>
        <v>1456</v>
      </c>
      <c r="J86" s="28">
        <f>Details2!J1270</f>
        <v>1594</v>
      </c>
      <c r="K86" s="28">
        <f>Details2!K1270</f>
        <v>1498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28">
        <f>Details2!F1271</f>
        <v>4419</v>
      </c>
      <c r="G87" s="28">
        <f>Details2!G1271</f>
        <v>2637</v>
      </c>
      <c r="H87" s="28">
        <f>Details2!H1271</f>
        <v>6537</v>
      </c>
      <c r="I87" s="28">
        <f>Details2!I1271</f>
        <v>6923</v>
      </c>
      <c r="J87" s="28">
        <f>Details2!J1271</f>
        <v>5616</v>
      </c>
      <c r="K87" s="28">
        <f>Details2!K1271</f>
        <v>16136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28">
        <f>Details2!F1272</f>
        <v>1418</v>
      </c>
      <c r="G88" s="28">
        <f>Details2!G1272</f>
        <v>2</v>
      </c>
      <c r="H88" s="28">
        <f>Details2!H1272</f>
        <v>1237</v>
      </c>
      <c r="I88" s="28">
        <f>Details2!I1272</f>
        <v>1175</v>
      </c>
      <c r="J88" s="28">
        <f>Details2!J1272</f>
        <v>2950</v>
      </c>
      <c r="K88" s="28">
        <f>Details2!K1272</f>
        <v>2805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28">
        <f>Details2!F1273</f>
        <v>2597</v>
      </c>
      <c r="G89" s="28">
        <f>Details2!G1273</f>
        <v>2509</v>
      </c>
      <c r="H89" s="28">
        <f>Details2!H1273</f>
        <v>1991</v>
      </c>
      <c r="I89" s="28" t="str">
        <f>Details2!I1273</f>
        <v>NULL</v>
      </c>
      <c r="J89" s="28" t="str">
        <f>Details2!J1273</f>
        <v>NULL</v>
      </c>
      <c r="K89" s="28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28">
        <f>Details2!F1274</f>
        <v>2754</v>
      </c>
      <c r="G90" s="28">
        <f>Details2!G1274</f>
        <v>1756</v>
      </c>
      <c r="H90" s="28">
        <f>Details2!H1274</f>
        <v>2119</v>
      </c>
      <c r="I90" s="28">
        <f>Details2!I1274</f>
        <v>5050</v>
      </c>
      <c r="J90" s="28">
        <f>Details2!J1274</f>
        <v>2820</v>
      </c>
      <c r="K90" s="28">
        <f>Details2!K1274</f>
        <v>2722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28">
        <f>Details2!F1275</f>
        <v>7524</v>
      </c>
      <c r="G91" s="28">
        <f>Details2!G1275</f>
        <v>4099</v>
      </c>
      <c r="H91" s="28">
        <f>Details2!H1275</f>
        <v>4835</v>
      </c>
      <c r="I91" s="28">
        <f>Details2!I1275</f>
        <v>8554</v>
      </c>
      <c r="J91" s="28">
        <f>Details2!J1275</f>
        <v>6111</v>
      </c>
      <c r="K91" s="28">
        <f>Details2!K1275</f>
        <v>5668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28">
        <f>Details2!F1276</f>
        <v>2065</v>
      </c>
      <c r="G92" s="28">
        <f>Details2!G1276</f>
        <v>2802</v>
      </c>
      <c r="H92" s="28">
        <f>Details2!H1276</f>
        <v>2745</v>
      </c>
      <c r="I92" s="28">
        <f>Details2!I1276</f>
        <v>2374</v>
      </c>
      <c r="J92" s="28">
        <f>Details2!J1276</f>
        <v>2814</v>
      </c>
      <c r="K92" s="28">
        <f>Details2!K1276</f>
        <v>3433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28">
        <f>Details2!F1277</f>
        <v>3102</v>
      </c>
      <c r="G93" s="28">
        <f>Details2!G1277</f>
        <v>1863</v>
      </c>
      <c r="H93" s="28">
        <f>Details2!H1277</f>
        <v>2814</v>
      </c>
      <c r="I93" s="28">
        <f>Details2!I1277</f>
        <v>880</v>
      </c>
      <c r="J93" s="28">
        <f>Details2!J1277</f>
        <v>4642</v>
      </c>
      <c r="K93" s="28">
        <f>Details2!K1277</f>
        <v>4825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28">
        <f>Details2!F1278</f>
        <v>9649</v>
      </c>
      <c r="G94" s="28">
        <f>Details2!G1278</f>
        <v>8846</v>
      </c>
      <c r="H94" s="28">
        <f>Details2!H1278</f>
        <v>7921</v>
      </c>
      <c r="I94" s="28">
        <f>Details2!I1278</f>
        <v>9841</v>
      </c>
      <c r="J94" s="28">
        <f>Details2!J1278</f>
        <v>7549</v>
      </c>
      <c r="K94" s="28">
        <f>Details2!K1278</f>
        <v>8292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Ft. Sam Houston (Brooke Army Medical Center)</v>
      </c>
      <c r="E95" t="str">
        <f>Details2!E1279</f>
        <v>H</v>
      </c>
      <c r="F95" s="28">
        <f>Details2!F1279</f>
        <v>3693</v>
      </c>
      <c r="G95" s="28">
        <f>Details2!G1279</f>
        <v>210</v>
      </c>
      <c r="H95" s="28">
        <f>Details2!H1279</f>
        <v>3025</v>
      </c>
      <c r="I95" s="28">
        <f>Details2!I1279</f>
        <v>4705</v>
      </c>
      <c r="J95" s="28">
        <f>Details2!J1279</f>
        <v>6660</v>
      </c>
      <c r="K95" s="28">
        <f>Details2!K1279</f>
        <v>7286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28">
        <f>Details2!F1280</f>
        <v>2333</v>
      </c>
      <c r="G96" s="28">
        <f>Details2!G1280</f>
        <v>2077</v>
      </c>
      <c r="H96" s="28">
        <f>Details2!H1280</f>
        <v>3160</v>
      </c>
      <c r="I96" s="28">
        <f>Details2!I1280</f>
        <v>2546</v>
      </c>
      <c r="J96" s="28">
        <f>Details2!J1280</f>
        <v>2998</v>
      </c>
      <c r="K96" s="28">
        <f>Details2!K1280</f>
        <v>2717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28">
        <f>Details2!F1281</f>
        <v>1050</v>
      </c>
      <c r="G97" s="28">
        <f>Details2!G1281</f>
        <v>1971</v>
      </c>
      <c r="H97" s="28">
        <f>Details2!H1281</f>
        <v>1886</v>
      </c>
      <c r="I97" s="28">
        <f>Details2!I1281</f>
        <v>2489</v>
      </c>
      <c r="J97" s="28">
        <f>Details2!J1281</f>
        <v>2973</v>
      </c>
      <c r="K97" s="28">
        <f>Details2!K1281</f>
        <v>3771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28">
        <f>Details2!F1282</f>
        <v>648</v>
      </c>
      <c r="G98" s="28">
        <f>Details2!G1282</f>
        <v>1687</v>
      </c>
      <c r="H98" s="28">
        <f>Details2!H1282</f>
        <v>136</v>
      </c>
      <c r="I98" s="28">
        <f>Details2!I1282</f>
        <v>418</v>
      </c>
      <c r="J98" s="28">
        <f>Details2!J1282</f>
        <v>1912</v>
      </c>
      <c r="K98" s="28">
        <f>Details2!K1282</f>
        <v>3668</v>
      </c>
    </row>
    <row r="99" spans="2:11" x14ac:dyDescent="0.2">
      <c r="B99" t="str">
        <f>Details2!B1283</f>
        <v>Army</v>
      </c>
      <c r="C99" t="str">
        <f>Details2!C1283</f>
        <v>0123</v>
      </c>
      <c r="D99" t="str">
        <f>Details2!D1283</f>
        <v>Ft. Belvoir (FT. Belvoir Community Hospital)</v>
      </c>
      <c r="E99" t="str">
        <f>Details2!E1283</f>
        <v>H</v>
      </c>
      <c r="F99" s="28">
        <f>Details2!F1283</f>
        <v>9566</v>
      </c>
      <c r="G99" s="28">
        <f>Details2!G1283</f>
        <v>2750</v>
      </c>
      <c r="H99" s="28">
        <f>Details2!H1283</f>
        <v>7599</v>
      </c>
      <c r="I99" s="28">
        <f>Details2!I1283</f>
        <v>7033</v>
      </c>
      <c r="J99" s="28">
        <f>Details2!J1283</f>
        <v>9389</v>
      </c>
      <c r="K99" s="28">
        <f>Details2!K1283</f>
        <v>19170</v>
      </c>
    </row>
    <row r="100" spans="2:11" x14ac:dyDescent="0.2">
      <c r="B100" t="str">
        <f>Details2!B1284</f>
        <v>Army</v>
      </c>
      <c r="C100" t="str">
        <f>Details2!C1284</f>
        <v>0125</v>
      </c>
      <c r="D100" t="str">
        <f>Details2!D1284</f>
        <v>Ft. Lewis (Madigan Army Medical Center)</v>
      </c>
      <c r="E100" t="str">
        <f>Details2!E1284</f>
        <v>H</v>
      </c>
      <c r="F100" s="28">
        <f>Details2!F1284</f>
        <v>5107</v>
      </c>
      <c r="G100" s="28">
        <f>Details2!G1284</f>
        <v>6454</v>
      </c>
      <c r="H100" s="28">
        <f>Details2!H1284</f>
        <v>6714</v>
      </c>
      <c r="I100" s="28">
        <f>Details2!I1284</f>
        <v>6031</v>
      </c>
      <c r="J100" s="28">
        <f>Details2!J1284</f>
        <v>8312</v>
      </c>
      <c r="K100" s="28">
        <f>Details2!K1284</f>
        <v>13224</v>
      </c>
    </row>
    <row r="101" spans="2:11" x14ac:dyDescent="0.2">
      <c r="B101" t="str">
        <f>Details2!B1285</f>
        <v>Army</v>
      </c>
      <c r="C101" t="str">
        <f>Details2!C1285</f>
        <v>0131</v>
      </c>
      <c r="D101" t="str">
        <f>Details2!D1285</f>
        <v>Ft. Irwin (Weed Army Community Hospital)</v>
      </c>
      <c r="E101" t="str">
        <f>Details2!E1285</f>
        <v>H</v>
      </c>
      <c r="F101" s="28">
        <f>Details2!F1285</f>
        <v>43</v>
      </c>
      <c r="G101" s="28">
        <f>Details2!G1285</f>
        <v>107</v>
      </c>
      <c r="H101" s="28">
        <f>Details2!H1285</f>
        <v>200</v>
      </c>
      <c r="I101" s="28">
        <f>Details2!I1285</f>
        <v>225</v>
      </c>
      <c r="J101" s="28">
        <f>Details2!J1285</f>
        <v>141</v>
      </c>
      <c r="K101" s="28">
        <f>Details2!K1285</f>
        <v>167</v>
      </c>
    </row>
    <row r="102" spans="2:11" x14ac:dyDescent="0.2">
      <c r="B102" t="str">
        <f>Details2!B1286</f>
        <v>Army</v>
      </c>
      <c r="C102" t="str">
        <f>Details2!C1286</f>
        <v>0206</v>
      </c>
      <c r="D102" t="str">
        <f>Details2!D1286</f>
        <v>Yuma Proving Grounds</v>
      </c>
      <c r="E102" t="str">
        <f>Details2!E1286</f>
        <v>I</v>
      </c>
      <c r="F102" s="28" t="str">
        <f>Details2!F1286</f>
        <v>NULL</v>
      </c>
      <c r="G102" s="28" t="str">
        <f>Details2!G1286</f>
        <v>NULL</v>
      </c>
      <c r="H102" s="28" t="str">
        <f>Details2!H1286</f>
        <v>NULL</v>
      </c>
      <c r="I102" s="28" t="str">
        <f>Details2!I1286</f>
        <v>NULL</v>
      </c>
      <c r="J102" s="28" t="str">
        <f>Details2!J1286</f>
        <v>NULL</v>
      </c>
      <c r="K102" s="28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0256</v>
      </c>
      <c r="D103" t="str">
        <f>Details2!D1287</f>
        <v>Pentagon Army Health Clinic</v>
      </c>
      <c r="E103" t="str">
        <f>Details2!E1287</f>
        <v>I</v>
      </c>
      <c r="F103" s="28" t="str">
        <f>Details2!F1287</f>
        <v>NULL</v>
      </c>
      <c r="G103" s="28" t="str">
        <f>Details2!G1287</f>
        <v>NULL</v>
      </c>
      <c r="H103" s="28" t="str">
        <f>Details2!H1287</f>
        <v>NULL</v>
      </c>
      <c r="I103" s="28" t="str">
        <f>Details2!I1287</f>
        <v>NULL</v>
      </c>
      <c r="J103" s="28" t="str">
        <f>Details2!J1287</f>
        <v>NULL</v>
      </c>
      <c r="K103" s="28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0273</v>
      </c>
      <c r="D104" t="str">
        <f>Details2!D1288</f>
        <v>Ft. McPherson (Lawrence Joel Army Health Clinic)</v>
      </c>
      <c r="E104" t="str">
        <f>Details2!E1288</f>
        <v>I</v>
      </c>
      <c r="F104" s="28" t="str">
        <f>Details2!F1288</f>
        <v>NULL</v>
      </c>
      <c r="G104" s="28" t="str">
        <f>Details2!G1288</f>
        <v>NULL</v>
      </c>
      <c r="H104" s="28" t="str">
        <f>Details2!H1288</f>
        <v>NULL</v>
      </c>
      <c r="I104" s="28" t="str">
        <f>Details2!I1288</f>
        <v>NULL</v>
      </c>
      <c r="J104" s="28" t="str">
        <f>Details2!J1288</f>
        <v>NULL</v>
      </c>
      <c r="K104" s="28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0308</v>
      </c>
      <c r="D105" t="str">
        <f>Details2!D1289</f>
        <v>Aberdeen Proving Grounds (Kirk Army Health Clinic)</v>
      </c>
      <c r="E105" t="str">
        <f>Details2!E1289</f>
        <v>I</v>
      </c>
      <c r="F105" s="28" t="str">
        <f>Details2!F1289</f>
        <v>NULL</v>
      </c>
      <c r="G105" s="28" t="str">
        <f>Details2!G1289</f>
        <v>NULL</v>
      </c>
      <c r="H105" s="28" t="str">
        <f>Details2!H1289</f>
        <v>NULL</v>
      </c>
      <c r="I105" s="28" t="str">
        <f>Details2!I1289</f>
        <v>NULL</v>
      </c>
      <c r="J105" s="28" t="str">
        <f>Details2!J1289</f>
        <v>NULL</v>
      </c>
      <c r="K105" s="28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0309</v>
      </c>
      <c r="D106" t="str">
        <f>Details2!D1290</f>
        <v>Ft. Detrick US Army Health Clinic</v>
      </c>
      <c r="E106" t="str">
        <f>Details2!E1290</f>
        <v>I</v>
      </c>
      <c r="F106" s="28" t="str">
        <f>Details2!F1290</f>
        <v>NULL</v>
      </c>
      <c r="G106" s="28" t="str">
        <f>Details2!G1290</f>
        <v>NULL</v>
      </c>
      <c r="H106" s="28" t="str">
        <f>Details2!H1290</f>
        <v>NULL</v>
      </c>
      <c r="I106" s="28" t="str">
        <f>Details2!I1290</f>
        <v>NULL</v>
      </c>
      <c r="J106" s="28" t="str">
        <f>Details2!J1290</f>
        <v>NULL</v>
      </c>
      <c r="K106" s="28" t="str">
        <f>Details2!K1290</f>
        <v>NULL</v>
      </c>
    </row>
    <row r="107" spans="2:11" x14ac:dyDescent="0.2">
      <c r="B107" t="str">
        <f>Details2!B1291</f>
        <v>Army</v>
      </c>
      <c r="C107" t="str">
        <f>Details2!C1291</f>
        <v>0330</v>
      </c>
      <c r="D107" t="str">
        <f>Details2!D1291</f>
        <v>Ft. Drum (Guthrie Army Health Clinic)</v>
      </c>
      <c r="E107" t="str">
        <f>Details2!E1291</f>
        <v>C</v>
      </c>
      <c r="F107" s="28">
        <f>Details2!F1291</f>
        <v>1826</v>
      </c>
      <c r="G107" s="28">
        <f>Details2!G1291</f>
        <v>1460</v>
      </c>
      <c r="H107" s="28">
        <f>Details2!H1291</f>
        <v>1435</v>
      </c>
      <c r="I107" s="28">
        <f>Details2!I1291</f>
        <v>1032</v>
      </c>
      <c r="J107" s="28">
        <f>Details2!J1291</f>
        <v>1199</v>
      </c>
      <c r="K107" s="28">
        <f>Details2!K1291</f>
        <v>1273</v>
      </c>
    </row>
    <row r="108" spans="2:11" x14ac:dyDescent="0.2">
      <c r="B108" t="str">
        <f>Details2!B1292</f>
        <v>Army</v>
      </c>
      <c r="C108" t="str">
        <f>Details2!C1292</f>
        <v>0350</v>
      </c>
      <c r="D108" t="str">
        <f>Details2!D1292</f>
        <v>Ft. Indiantown Gap US Army Health Clinic</v>
      </c>
      <c r="E108" t="str">
        <f>Details2!E1292</f>
        <v>I</v>
      </c>
      <c r="F108" s="28" t="str">
        <f>Details2!F1292</f>
        <v>NULL</v>
      </c>
      <c r="G108" s="28" t="str">
        <f>Details2!G1292</f>
        <v>NULL</v>
      </c>
      <c r="H108" s="28" t="str">
        <f>Details2!H1292</f>
        <v>NULL</v>
      </c>
      <c r="I108" s="28" t="str">
        <f>Details2!I1292</f>
        <v>NULL</v>
      </c>
      <c r="J108" s="28" t="str">
        <f>Details2!J1292</f>
        <v>NULL</v>
      </c>
      <c r="K108" s="28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0351</v>
      </c>
      <c r="D109" t="str">
        <f>Details2!D1293</f>
        <v>Letterkenny US Army Health Clinic</v>
      </c>
      <c r="E109" t="str">
        <f>Details2!E1293</f>
        <v>I</v>
      </c>
      <c r="F109" s="28" t="str">
        <f>Details2!F1293</f>
        <v>NULL</v>
      </c>
      <c r="G109" s="28" t="str">
        <f>Details2!G1293</f>
        <v>NULL</v>
      </c>
      <c r="H109" s="28" t="str">
        <f>Details2!H1293</f>
        <v>NULL</v>
      </c>
      <c r="I109" s="28" t="str">
        <f>Details2!I1293</f>
        <v>NULL</v>
      </c>
      <c r="J109" s="28" t="str">
        <f>Details2!J1293</f>
        <v>NULL</v>
      </c>
      <c r="K109" s="28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0352</v>
      </c>
      <c r="D110" t="str">
        <f>Details2!D1294</f>
        <v>Carlisle (Dunham Army Health Clinic)</v>
      </c>
      <c r="E110" t="str">
        <f>Details2!E1294</f>
        <v>C</v>
      </c>
      <c r="F110" s="28">
        <f>Details2!F1294</f>
        <v>1290</v>
      </c>
      <c r="G110" s="28">
        <f>Details2!G1294</f>
        <v>1427</v>
      </c>
      <c r="H110" s="28" t="str">
        <f>Details2!H1294</f>
        <v>NULL</v>
      </c>
      <c r="I110" s="28" t="str">
        <f>Details2!I1294</f>
        <v>NULL</v>
      </c>
      <c r="J110" s="28" t="str">
        <f>Details2!J1294</f>
        <v>NULL</v>
      </c>
      <c r="K110" s="28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0353</v>
      </c>
      <c r="D111" t="str">
        <f>Details2!D1295</f>
        <v>Tobyhanna US Army Health Clinic</v>
      </c>
      <c r="E111" t="str">
        <f>Details2!E1295</f>
        <v>I</v>
      </c>
      <c r="F111" s="28" t="str">
        <f>Details2!F1295</f>
        <v>NULL</v>
      </c>
      <c r="G111" s="28" t="str">
        <f>Details2!G1295</f>
        <v>NULL</v>
      </c>
      <c r="H111" s="28" t="str">
        <f>Details2!H1295</f>
        <v>NULL</v>
      </c>
      <c r="I111" s="28" t="str">
        <f>Details2!I1295</f>
        <v>NULL</v>
      </c>
      <c r="J111" s="28" t="str">
        <f>Details2!J1295</f>
        <v>NULL</v>
      </c>
      <c r="K111" s="28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0371</v>
      </c>
      <c r="D112" t="str">
        <f>Details2!D1296</f>
        <v>Dugway Proving Ground</v>
      </c>
      <c r="E112" t="str">
        <f>Details2!E1296</f>
        <v>I</v>
      </c>
      <c r="F112" s="28" t="str">
        <f>Details2!F1296</f>
        <v>NULL</v>
      </c>
      <c r="G112" s="28" t="str">
        <f>Details2!G1296</f>
        <v>NULL</v>
      </c>
      <c r="H112" s="28" t="str">
        <f>Details2!H1296</f>
        <v>NULL</v>
      </c>
      <c r="I112" s="28" t="str">
        <f>Details2!I1296</f>
        <v>NULL</v>
      </c>
      <c r="J112" s="28" t="str">
        <f>Details2!J1296</f>
        <v>NULL</v>
      </c>
      <c r="K112" s="28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0441</v>
      </c>
      <c r="D113" t="str">
        <f>Details2!D1297</f>
        <v>New Cumberland US Army Health Clinic</v>
      </c>
      <c r="E113" t="str">
        <f>Details2!E1297</f>
        <v>I</v>
      </c>
      <c r="F113" s="28" t="str">
        <f>Details2!F1297</f>
        <v>NULL</v>
      </c>
      <c r="G113" s="28" t="str">
        <f>Details2!G1297</f>
        <v>NULL</v>
      </c>
      <c r="H113" s="28" t="str">
        <f>Details2!H1297</f>
        <v>NULL</v>
      </c>
      <c r="I113" s="28" t="str">
        <f>Details2!I1297</f>
        <v>NULL</v>
      </c>
      <c r="J113" s="28" t="str">
        <f>Details2!J1297</f>
        <v>NULL</v>
      </c>
      <c r="K113" s="28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0606</v>
      </c>
      <c r="D114" t="str">
        <f>Details2!D1298</f>
        <v>Heidelberg MEDDAC</v>
      </c>
      <c r="E114" t="str">
        <f>Details2!E1298</f>
        <v>C</v>
      </c>
      <c r="F114" s="28">
        <f>Details2!F1298</f>
        <v>1867</v>
      </c>
      <c r="G114" s="28">
        <f>Details2!G1298</f>
        <v>2153</v>
      </c>
      <c r="H114" s="28">
        <f>Details2!H1298</f>
        <v>1253</v>
      </c>
      <c r="I114" s="28">
        <f>Details2!I1298</f>
        <v>449</v>
      </c>
      <c r="J114" s="28">
        <f>Details2!J1298</f>
        <v>524</v>
      </c>
      <c r="K114" s="28">
        <f>Details2!K1298</f>
        <v>2725</v>
      </c>
    </row>
    <row r="115" spans="2:11" x14ac:dyDescent="0.2">
      <c r="B115" t="str">
        <f>Details2!B1299</f>
        <v>Army</v>
      </c>
      <c r="C115" t="str">
        <f>Details2!C1299</f>
        <v>0607</v>
      </c>
      <c r="D115" t="str">
        <f>Details2!D1299</f>
        <v>Landstuhl Regional Medical Center</v>
      </c>
      <c r="E115" t="str">
        <f>Details2!E1299</f>
        <v>H</v>
      </c>
      <c r="F115" s="28">
        <f>Details2!F1299</f>
        <v>2174</v>
      </c>
      <c r="G115" s="28">
        <f>Details2!G1299</f>
        <v>3958</v>
      </c>
      <c r="H115" s="28">
        <f>Details2!H1299</f>
        <v>1889</v>
      </c>
      <c r="I115" s="28">
        <f>Details2!I1299</f>
        <v>581</v>
      </c>
      <c r="J115" s="28">
        <f>Details2!J1299</f>
        <v>1026</v>
      </c>
      <c r="K115" s="28">
        <f>Details2!K1299</f>
        <v>7603</v>
      </c>
    </row>
    <row r="116" spans="2:11" x14ac:dyDescent="0.2">
      <c r="B116" t="str">
        <f>Details2!B1300</f>
        <v>Army</v>
      </c>
      <c r="C116" t="str">
        <f>Details2!C1300</f>
        <v>0609</v>
      </c>
      <c r="D116" t="str">
        <f>Details2!D1300</f>
        <v>Bavaria MEDDAC</v>
      </c>
      <c r="E116" t="str">
        <f>Details2!E1300</f>
        <v>C</v>
      </c>
      <c r="F116" s="28">
        <f>Details2!F1300</f>
        <v>508</v>
      </c>
      <c r="G116" s="28">
        <f>Details2!G1300</f>
        <v>201</v>
      </c>
      <c r="H116" s="28">
        <f>Details2!H1300</f>
        <v>329</v>
      </c>
      <c r="I116" s="28">
        <f>Details2!I1300</f>
        <v>116</v>
      </c>
      <c r="J116" s="28">
        <f>Details2!J1300</f>
        <v>140</v>
      </c>
      <c r="K116" s="28">
        <f>Details2!K1300</f>
        <v>1134</v>
      </c>
    </row>
    <row r="117" spans="2:11" x14ac:dyDescent="0.2">
      <c r="B117" t="str">
        <f>Details2!B1301</f>
        <v>Army</v>
      </c>
      <c r="C117" t="str">
        <f>Details2!C1301</f>
        <v>0610</v>
      </c>
      <c r="D117" t="str">
        <f>Details2!D1301</f>
        <v>BG CRAWFORD SAMS AHC-CAMP ZAMA</v>
      </c>
      <c r="E117" t="str">
        <f>Details2!E1301</f>
        <v>I</v>
      </c>
      <c r="F117" s="28" t="str">
        <f>Details2!F1301</f>
        <v>NULL</v>
      </c>
      <c r="G117" s="28" t="str">
        <f>Details2!G1301</f>
        <v>NULL</v>
      </c>
      <c r="H117" s="28" t="str">
        <f>Details2!H1301</f>
        <v>NULL</v>
      </c>
      <c r="I117" s="28" t="str">
        <f>Details2!I1301</f>
        <v>NULL</v>
      </c>
      <c r="J117" s="28" t="str">
        <f>Details2!J1301</f>
        <v>NULL</v>
      </c>
      <c r="K117" s="28">
        <f>Details2!K1301</f>
        <v>146</v>
      </c>
    </row>
    <row r="118" spans="2:11" x14ac:dyDescent="0.2">
      <c r="B118" t="str">
        <f>Details2!B1302</f>
        <v>Army</v>
      </c>
      <c r="C118" t="str">
        <f>Details2!C1302</f>
        <v>0612</v>
      </c>
      <c r="D118" t="str">
        <f>Details2!D1302</f>
        <v>Brian Allgood ACH - Seoul</v>
      </c>
      <c r="E118" t="str">
        <f>Details2!E1302</f>
        <v>H</v>
      </c>
      <c r="F118" s="28">
        <f>Details2!F1302</f>
        <v>0</v>
      </c>
      <c r="G118" s="28">
        <f>Details2!G1302</f>
        <v>139</v>
      </c>
      <c r="H118" s="28">
        <f>Details2!H1302</f>
        <v>279</v>
      </c>
      <c r="I118" s="28">
        <f>Details2!I1302</f>
        <v>0</v>
      </c>
      <c r="J118" s="28">
        <f>Details2!J1302</f>
        <v>518</v>
      </c>
      <c r="K118" s="28">
        <f>Details2!K1302</f>
        <v>814</v>
      </c>
    </row>
    <row r="119" spans="2:11" x14ac:dyDescent="0.2">
      <c r="B119" t="str">
        <f>Details2!B1303</f>
        <v>Navy</v>
      </c>
      <c r="C119" t="str">
        <f>Details2!C1303</f>
        <v>0024</v>
      </c>
      <c r="D119" t="str">
        <f>Details2!D1303</f>
        <v>NH Camp Pendelton</v>
      </c>
      <c r="E119" t="str">
        <f>Details2!E1303</f>
        <v>H</v>
      </c>
      <c r="F119" s="28">
        <f>Details2!F1303</f>
        <v>900</v>
      </c>
      <c r="G119" s="28">
        <f>Details2!G1303</f>
        <v>809</v>
      </c>
      <c r="H119" s="28">
        <f>Details2!H1303</f>
        <v>617</v>
      </c>
      <c r="I119" s="28">
        <f>Details2!I1303</f>
        <v>805</v>
      </c>
      <c r="J119" s="28">
        <f>Details2!J1303</f>
        <v>1797</v>
      </c>
      <c r="K119" s="28">
        <f>Details2!K1303</f>
        <v>1761</v>
      </c>
    </row>
    <row r="120" spans="2:11" x14ac:dyDescent="0.2">
      <c r="B120" t="str">
        <f>Details2!B1304</f>
        <v>Navy</v>
      </c>
      <c r="C120" t="str">
        <f>Details2!C1304</f>
        <v>0028</v>
      </c>
      <c r="D120" t="str">
        <f>Details2!D1304</f>
        <v>NH Lemoore</v>
      </c>
      <c r="E120" t="str">
        <f>Details2!E1304</f>
        <v>H</v>
      </c>
      <c r="F120" s="28">
        <f>Details2!F1304</f>
        <v>266</v>
      </c>
      <c r="G120" s="28">
        <f>Details2!G1304</f>
        <v>218</v>
      </c>
      <c r="H120" s="28">
        <f>Details2!H1304</f>
        <v>841</v>
      </c>
      <c r="I120" s="28">
        <f>Details2!I1304</f>
        <v>824</v>
      </c>
      <c r="J120" s="28">
        <f>Details2!J1304</f>
        <v>3122</v>
      </c>
      <c r="K120" s="28">
        <f>Details2!K1304</f>
        <v>3535</v>
      </c>
    </row>
    <row r="121" spans="2:11" x14ac:dyDescent="0.2">
      <c r="B121" t="str">
        <f>Details2!B1305</f>
        <v>Navy</v>
      </c>
      <c r="C121" t="str">
        <f>Details2!C1305</f>
        <v>0029</v>
      </c>
      <c r="D121" t="str">
        <f>Details2!D1305</f>
        <v>NMC San Diego</v>
      </c>
      <c r="E121" t="str">
        <f>Details2!E1305</f>
        <v>H</v>
      </c>
      <c r="F121" s="28">
        <f>Details2!F1305</f>
        <v>1549</v>
      </c>
      <c r="G121" s="28">
        <f>Details2!G1305</f>
        <v>3080</v>
      </c>
      <c r="H121" s="28">
        <f>Details2!H1305</f>
        <v>2237</v>
      </c>
      <c r="I121" s="28">
        <f>Details2!I1305</f>
        <v>1943</v>
      </c>
      <c r="J121" s="28">
        <f>Details2!J1305</f>
        <v>2435</v>
      </c>
      <c r="K121" s="28">
        <f>Details2!K1305</f>
        <v>3101</v>
      </c>
    </row>
    <row r="122" spans="2:11" x14ac:dyDescent="0.2">
      <c r="B122" t="str">
        <f>Details2!B1306</f>
        <v>Navy</v>
      </c>
      <c r="C122" t="str">
        <f>Details2!C1306</f>
        <v>0030</v>
      </c>
      <c r="D122" t="str">
        <f>Details2!D1306</f>
        <v>NH 29 Palms</v>
      </c>
      <c r="E122" t="str">
        <f>Details2!E1306</f>
        <v>H</v>
      </c>
      <c r="F122" s="28">
        <f>Details2!F1306</f>
        <v>2167</v>
      </c>
      <c r="G122" s="28">
        <f>Details2!G1306</f>
        <v>1342</v>
      </c>
      <c r="H122" s="28">
        <f>Details2!H1306</f>
        <v>938</v>
      </c>
      <c r="I122" s="28">
        <f>Details2!I1306</f>
        <v>1272</v>
      </c>
      <c r="J122" s="28">
        <f>Details2!J1306</f>
        <v>1682</v>
      </c>
      <c r="K122" s="28">
        <f>Details2!K1306</f>
        <v>969</v>
      </c>
    </row>
    <row r="123" spans="2:11" x14ac:dyDescent="0.2">
      <c r="B123" t="str">
        <f>Details2!B1307</f>
        <v>Navy</v>
      </c>
      <c r="C123" t="str">
        <f>Details2!C1307</f>
        <v>0035</v>
      </c>
      <c r="D123" t="str">
        <f>Details2!D1307</f>
        <v>NBHC Groton</v>
      </c>
      <c r="E123" t="str">
        <f>Details2!E1307</f>
        <v>C</v>
      </c>
      <c r="F123" s="28">
        <f>Details2!F1307</f>
        <v>1050</v>
      </c>
      <c r="G123" s="28">
        <f>Details2!G1307</f>
        <v>658</v>
      </c>
      <c r="H123" s="28">
        <f>Details2!H1307</f>
        <v>444</v>
      </c>
      <c r="I123" s="28">
        <f>Details2!I1307</f>
        <v>845</v>
      </c>
      <c r="J123" s="28">
        <f>Details2!J1307</f>
        <v>2041</v>
      </c>
      <c r="K123" s="28">
        <f>Details2!K1307</f>
        <v>1406</v>
      </c>
    </row>
    <row r="124" spans="2:11" x14ac:dyDescent="0.2">
      <c r="B124" t="str">
        <f>Details2!B1308</f>
        <v>Navy</v>
      </c>
      <c r="C124" t="str">
        <f>Details2!C1308</f>
        <v>0038</v>
      </c>
      <c r="D124" t="str">
        <f>Details2!D1308</f>
        <v>NH Pensacola</v>
      </c>
      <c r="E124" t="str">
        <f>Details2!E1308</f>
        <v>H</v>
      </c>
      <c r="F124" s="28">
        <f>Details2!F1308</f>
        <v>869</v>
      </c>
      <c r="G124" s="28">
        <f>Details2!G1308</f>
        <v>2414</v>
      </c>
      <c r="H124" s="28">
        <f>Details2!H1308</f>
        <v>386</v>
      </c>
      <c r="I124" s="28">
        <f>Details2!I1308</f>
        <v>2227</v>
      </c>
      <c r="J124" s="28">
        <f>Details2!J1308</f>
        <v>3764</v>
      </c>
      <c r="K124" s="28">
        <f>Details2!K1308</f>
        <v>7235</v>
      </c>
    </row>
    <row r="125" spans="2:11" x14ac:dyDescent="0.2">
      <c r="B125" t="str">
        <f>Details2!B1309</f>
        <v>Navy</v>
      </c>
      <c r="C125" t="str">
        <f>Details2!C1309</f>
        <v>0039</v>
      </c>
      <c r="D125" t="str">
        <f>Details2!D1309</f>
        <v>NH Jacksonville</v>
      </c>
      <c r="E125" t="str">
        <f>Details2!E1309</f>
        <v>H</v>
      </c>
      <c r="F125" s="28">
        <f>Details2!F1309</f>
        <v>7405</v>
      </c>
      <c r="G125" s="28">
        <f>Details2!G1309</f>
        <v>4960</v>
      </c>
      <c r="H125" s="28">
        <f>Details2!H1309</f>
        <v>8620</v>
      </c>
      <c r="I125" s="28">
        <f>Details2!I1309</f>
        <v>8729</v>
      </c>
      <c r="J125" s="28">
        <f>Details2!J1309</f>
        <v>9304</v>
      </c>
      <c r="K125" s="28">
        <f>Details2!K1309</f>
        <v>7697</v>
      </c>
    </row>
    <row r="126" spans="2:11" x14ac:dyDescent="0.2">
      <c r="B126" t="str">
        <f>Details2!B1310</f>
        <v>Navy</v>
      </c>
      <c r="C126" t="str">
        <f>Details2!C1310</f>
        <v>0056</v>
      </c>
      <c r="D126" t="str">
        <f>Details2!D1310</f>
        <v>NHC Great Lakes</v>
      </c>
      <c r="E126" t="str">
        <f>Details2!E1310</f>
        <v>C</v>
      </c>
      <c r="F126" s="28">
        <f>Details2!F1310</f>
        <v>4185</v>
      </c>
      <c r="G126" s="28">
        <f>Details2!G1310</f>
        <v>2381</v>
      </c>
      <c r="H126" s="28">
        <f>Details2!H1310</f>
        <v>3157</v>
      </c>
      <c r="I126" s="28">
        <f>Details2!I1310</f>
        <v>3150</v>
      </c>
      <c r="J126" s="28">
        <f>Details2!J1310</f>
        <v>2622</v>
      </c>
      <c r="K126" s="28" t="str">
        <f>Details2!K1310</f>
        <v>NULL</v>
      </c>
    </row>
    <row r="127" spans="2:11" x14ac:dyDescent="0.2">
      <c r="B127" t="str">
        <f>Details2!B1311</f>
        <v>Navy</v>
      </c>
      <c r="C127" t="str">
        <f>Details2!C1311</f>
        <v>0067</v>
      </c>
      <c r="D127" t="str">
        <f>Details2!D1311</f>
        <v>Walter Reed National Military Medical Center</v>
      </c>
      <c r="E127" t="str">
        <f>Details2!E1311</f>
        <v>H</v>
      </c>
      <c r="F127" s="28">
        <f>Details2!F1311</f>
        <v>6966</v>
      </c>
      <c r="G127" s="28">
        <f>Details2!G1311</f>
        <v>9820</v>
      </c>
      <c r="H127" s="28">
        <f>Details2!H1311</f>
        <v>8528</v>
      </c>
      <c r="I127" s="28">
        <f>Details2!I1311</f>
        <v>1165</v>
      </c>
      <c r="J127" s="28">
        <f>Details2!J1311</f>
        <v>1745</v>
      </c>
      <c r="K127" s="28">
        <f>Details2!K1311</f>
        <v>28147</v>
      </c>
    </row>
    <row r="128" spans="2:11" x14ac:dyDescent="0.2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28">
        <f>Details2!F1312</f>
        <v>919</v>
      </c>
      <c r="G128" s="28">
        <f>Details2!G1312</f>
        <v>1274</v>
      </c>
      <c r="H128" s="28">
        <f>Details2!H1312</f>
        <v>2006</v>
      </c>
      <c r="I128" s="28">
        <f>Details2!I1312</f>
        <v>1410</v>
      </c>
      <c r="J128" s="28">
        <f>Details2!J1312</f>
        <v>1651</v>
      </c>
      <c r="K128" s="28">
        <f>Details2!K1312</f>
        <v>1333</v>
      </c>
    </row>
    <row r="129" spans="2:12" x14ac:dyDescent="0.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28">
        <f>Details2!F1313</f>
        <v>666</v>
      </c>
      <c r="G129" s="28">
        <f>Details2!G1313</f>
        <v>5052</v>
      </c>
      <c r="H129" s="28">
        <f>Details2!H1313</f>
        <v>605</v>
      </c>
      <c r="I129" s="28">
        <f>Details2!I1313</f>
        <v>5160</v>
      </c>
      <c r="J129" s="28">
        <f>Details2!J1313</f>
        <v>6374</v>
      </c>
      <c r="K129" s="28">
        <f>Details2!K1313</f>
        <v>5306</v>
      </c>
    </row>
    <row r="130" spans="2:12" x14ac:dyDescent="0.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28">
        <f>Details2!F1314</f>
        <v>2166</v>
      </c>
      <c r="G130" s="28">
        <f>Details2!G1314</f>
        <v>2633</v>
      </c>
      <c r="H130" s="28">
        <f>Details2!H1314</f>
        <v>2899</v>
      </c>
      <c r="I130" s="28">
        <f>Details2!I1314</f>
        <v>2810</v>
      </c>
      <c r="J130" s="28">
        <f>Details2!J1314</f>
        <v>3221</v>
      </c>
      <c r="K130" s="28">
        <f>Details2!K1314</f>
        <v>2400</v>
      </c>
    </row>
    <row r="131" spans="2:12" x14ac:dyDescent="0.2">
      <c r="B131" t="str">
        <f>Details2!B1315</f>
        <v>Navy</v>
      </c>
      <c r="C131" t="str">
        <f>Details2!C1315</f>
        <v>0100</v>
      </c>
      <c r="D131" t="str">
        <f>Details2!D1315</f>
        <v>NBHC Newport</v>
      </c>
      <c r="E131" t="str">
        <f>Details2!E1315</f>
        <v>C</v>
      </c>
      <c r="F131" s="28">
        <f>Details2!F1315</f>
        <v>1222</v>
      </c>
      <c r="G131" s="28">
        <f>Details2!G1315</f>
        <v>779</v>
      </c>
      <c r="H131" s="28">
        <f>Details2!H1315</f>
        <v>593</v>
      </c>
      <c r="I131" s="28">
        <f>Details2!I1315</f>
        <v>653</v>
      </c>
      <c r="J131" s="28">
        <f>Details2!J1315</f>
        <v>649</v>
      </c>
      <c r="K131" s="28">
        <f>Details2!K1315</f>
        <v>686</v>
      </c>
    </row>
    <row r="132" spans="2:12" x14ac:dyDescent="0.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28">
        <f>Details2!F1316</f>
        <v>2908</v>
      </c>
      <c r="G132" s="28">
        <f>Details2!G1316</f>
        <v>2522</v>
      </c>
      <c r="H132" s="28">
        <f>Details2!H1316</f>
        <v>4215</v>
      </c>
      <c r="I132" s="28">
        <f>Details2!I1316</f>
        <v>4112</v>
      </c>
      <c r="J132" s="28">
        <f>Details2!J1316</f>
        <v>2169</v>
      </c>
      <c r="K132" s="28">
        <f>Details2!K1316</f>
        <v>2826</v>
      </c>
    </row>
    <row r="133" spans="2:12" x14ac:dyDescent="0.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28">
        <f>Details2!F1317</f>
        <v>2152</v>
      </c>
      <c r="G133" s="28">
        <f>Details2!G1317</f>
        <v>1897</v>
      </c>
      <c r="H133" s="28">
        <f>Details2!H1317</f>
        <v>1559</v>
      </c>
      <c r="I133" s="28">
        <f>Details2!I1317</f>
        <v>1185</v>
      </c>
      <c r="J133" s="28">
        <f>Details2!J1317</f>
        <v>984</v>
      </c>
      <c r="K133" s="28">
        <f>Details2!K1317</f>
        <v>1495</v>
      </c>
    </row>
    <row r="134" spans="2:12" x14ac:dyDescent="0.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28">
        <f>Details2!F1318</f>
        <v>613</v>
      </c>
      <c r="G134" s="28">
        <f>Details2!G1318</f>
        <v>1253</v>
      </c>
      <c r="H134" s="28">
        <f>Details2!H1318</f>
        <v>8</v>
      </c>
      <c r="I134" s="28">
        <f>Details2!I1318</f>
        <v>1190</v>
      </c>
      <c r="J134" s="85">
        <f>Details2!J1318</f>
        <v>0</v>
      </c>
      <c r="K134" s="85" t="str">
        <f>Details2!K1318</f>
        <v>NULL</v>
      </c>
    </row>
    <row r="135" spans="2:12" x14ac:dyDescent="0.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28">
        <f>Details2!F1319</f>
        <v>1286</v>
      </c>
      <c r="G135" s="28">
        <f>Details2!G1319</f>
        <v>971</v>
      </c>
      <c r="H135" s="28">
        <f>Details2!H1319</f>
        <v>450</v>
      </c>
      <c r="I135" s="28">
        <f>Details2!I1319</f>
        <v>793</v>
      </c>
      <c r="J135" s="28">
        <f>Details2!J1319</f>
        <v>1563</v>
      </c>
      <c r="K135" s="28">
        <f>Details2!K1319</f>
        <v>1869</v>
      </c>
    </row>
    <row r="136" spans="2:12" x14ac:dyDescent="0.2">
      <c r="B136" t="str">
        <f>Details2!B1320</f>
        <v>Navy</v>
      </c>
      <c r="C136" t="str">
        <f>Details2!C1320</f>
        <v>0124</v>
      </c>
      <c r="D136" t="str">
        <f>Details2!D1320</f>
        <v>NMC Portsmouth (VA)</v>
      </c>
      <c r="E136" t="str">
        <f>Details2!E1320</f>
        <v>H</v>
      </c>
      <c r="F136" s="28">
        <f>Details2!F1320</f>
        <v>8565</v>
      </c>
      <c r="G136" s="28">
        <f>Details2!G1320</f>
        <v>8127</v>
      </c>
      <c r="H136" s="28">
        <f>Details2!H1320</f>
        <v>7316</v>
      </c>
      <c r="I136" s="28">
        <f>Details2!I1320</f>
        <v>7394</v>
      </c>
      <c r="J136" s="28">
        <f>Details2!J1320</f>
        <v>10090</v>
      </c>
      <c r="K136" s="28">
        <f>Details2!K1320</f>
        <v>9789</v>
      </c>
    </row>
    <row r="137" spans="2:12" x14ac:dyDescent="0.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28">
        <f>Details2!F1321</f>
        <v>3566</v>
      </c>
      <c r="G137" s="28">
        <f>Details2!G1321</f>
        <v>4348</v>
      </c>
      <c r="H137" s="28">
        <f>Details2!H1321</f>
        <v>4984</v>
      </c>
      <c r="I137" s="28">
        <f>Details2!I1321</f>
        <v>5532</v>
      </c>
      <c r="J137" s="28">
        <f>Details2!J1321</f>
        <v>5414</v>
      </c>
      <c r="K137" s="28">
        <f>Details2!K1321</f>
        <v>6401</v>
      </c>
    </row>
    <row r="138" spans="2:12" x14ac:dyDescent="0.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28">
        <f>Details2!F1322</f>
        <v>551</v>
      </c>
      <c r="G138" s="28">
        <f>Details2!G1322</f>
        <v>505</v>
      </c>
      <c r="H138" s="28">
        <f>Details2!H1322</f>
        <v>511</v>
      </c>
      <c r="I138" s="28">
        <f>Details2!I1322</f>
        <v>122</v>
      </c>
      <c r="J138" s="28">
        <f>Details2!J1322</f>
        <v>1527</v>
      </c>
      <c r="K138" s="28">
        <f>Details2!K1322</f>
        <v>1555</v>
      </c>
    </row>
    <row r="139" spans="2:12" x14ac:dyDescent="0.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28">
        <f>Details2!F1323</f>
        <v>1091</v>
      </c>
      <c r="G139" s="28">
        <f>Details2!G1323</f>
        <v>735</v>
      </c>
      <c r="H139" s="28">
        <f>Details2!H1323</f>
        <v>873</v>
      </c>
      <c r="I139" s="28">
        <f>Details2!I1323</f>
        <v>907</v>
      </c>
      <c r="J139" s="28">
        <f>Details2!J1323</f>
        <v>645</v>
      </c>
      <c r="K139" s="28">
        <f>Details2!K1323</f>
        <v>582</v>
      </c>
    </row>
    <row r="140" spans="2:12" x14ac:dyDescent="0.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28">
        <f>Details2!F1324</f>
        <v>152</v>
      </c>
      <c r="G140" s="28">
        <f>Details2!G1324</f>
        <v>216</v>
      </c>
      <c r="H140" s="28">
        <f>Details2!H1324</f>
        <v>9</v>
      </c>
      <c r="I140" s="28">
        <f>Details2!I1324</f>
        <v>78</v>
      </c>
      <c r="J140" s="28">
        <f>Details2!J1324</f>
        <v>0</v>
      </c>
      <c r="K140" s="28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28">
        <f>Details2!F1325</f>
        <v>954</v>
      </c>
      <c r="G141" s="28">
        <f>Details2!G1325</f>
        <v>965</v>
      </c>
      <c r="H141" s="28">
        <f>Details2!H1325</f>
        <v>797</v>
      </c>
      <c r="I141" s="28">
        <f>Details2!I1325</f>
        <v>85</v>
      </c>
      <c r="J141" s="28">
        <f>Details2!J1325</f>
        <v>230</v>
      </c>
      <c r="K141" s="28">
        <f>Details2!K1325</f>
        <v>1051</v>
      </c>
    </row>
    <row r="142" spans="2:12" x14ac:dyDescent="0.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28">
        <f>Details2!F1326</f>
        <v>311</v>
      </c>
      <c r="G142" s="28">
        <f>Details2!G1326</f>
        <v>378</v>
      </c>
      <c r="H142" s="28">
        <f>Details2!H1326</f>
        <v>362</v>
      </c>
      <c r="I142" s="28">
        <f>Details2!I1326</f>
        <v>291</v>
      </c>
      <c r="J142" s="28">
        <f>Details2!J1326</f>
        <v>243</v>
      </c>
      <c r="K142" s="28">
        <f>Details2!K1326</f>
        <v>233</v>
      </c>
    </row>
    <row r="143" spans="2:12" x14ac:dyDescent="0.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28">
        <f>Details2!F1327</f>
        <v>794</v>
      </c>
      <c r="G143" s="28">
        <f>Details2!G1327</f>
        <v>457</v>
      </c>
      <c r="H143" s="28">
        <f>Details2!H1327</f>
        <v>1035</v>
      </c>
      <c r="I143" s="28">
        <f>Details2!I1327</f>
        <v>255</v>
      </c>
      <c r="J143" s="28">
        <f>Details2!J1327</f>
        <v>862</v>
      </c>
      <c r="K143" s="28">
        <f>Details2!K1327</f>
        <v>673</v>
      </c>
    </row>
    <row r="144" spans="2:12" x14ac:dyDescent="0.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28" t="str">
        <f>Details2!F1328</f>
        <v>NULL</v>
      </c>
      <c r="G144" s="28" t="str">
        <f>Details2!G1328</f>
        <v>NULL</v>
      </c>
      <c r="H144" s="28" t="str">
        <f>Details2!H1328</f>
        <v>NULL</v>
      </c>
      <c r="I144" s="28" t="str">
        <f>Details2!I1328</f>
        <v>NULL</v>
      </c>
      <c r="J144" s="28" t="str">
        <f>Details2!J1328</f>
        <v>NULL</v>
      </c>
      <c r="K144" s="28" t="str">
        <f>Details2!K1328</f>
        <v>NULL</v>
      </c>
      <c r="L144" s="45"/>
    </row>
    <row r="145" spans="2:12" x14ac:dyDescent="0.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28">
        <f>Details2!F1329</f>
        <v>314</v>
      </c>
      <c r="G145" s="28">
        <f>Details2!G1329</f>
        <v>302</v>
      </c>
      <c r="H145" s="28">
        <f>Details2!H1329</f>
        <v>994</v>
      </c>
      <c r="I145" s="28">
        <f>Details2!I1329</f>
        <v>1869</v>
      </c>
      <c r="J145" s="28">
        <f>Details2!J1329</f>
        <v>3420</v>
      </c>
      <c r="K145" s="28">
        <f>Details2!K1329</f>
        <v>4908</v>
      </c>
    </row>
    <row r="146" spans="2:12" x14ac:dyDescent="0.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28" t="str">
        <f>Details2!F1330</f>
        <v>NULL</v>
      </c>
      <c r="G146" s="28" t="str">
        <f>Details2!G1330</f>
        <v>NULL</v>
      </c>
      <c r="H146" s="28" t="str">
        <f>Details2!H1330</f>
        <v>NULL</v>
      </c>
      <c r="I146" s="28" t="str">
        <f>Details2!I1330</f>
        <v>NULL</v>
      </c>
      <c r="J146" s="28" t="str">
        <f>Details2!J1330</f>
        <v>NULL</v>
      </c>
      <c r="K146" s="28" t="str">
        <f>Details2!K1330</f>
        <v>NULL</v>
      </c>
      <c r="L146" s="45"/>
    </row>
    <row r="147" spans="2:12" x14ac:dyDescent="0.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28" t="str">
        <f>Details2!F1331</f>
        <v>NULL</v>
      </c>
      <c r="G147" s="28" t="str">
        <f>Details2!G1331</f>
        <v>NULL</v>
      </c>
      <c r="H147" s="28" t="str">
        <f>Details2!H1331</f>
        <v>NULL</v>
      </c>
      <c r="I147" s="28" t="str">
        <f>Details2!I1331</f>
        <v>NULL</v>
      </c>
      <c r="J147" s="28" t="str">
        <f>Details2!J1331</f>
        <v>NULL</v>
      </c>
      <c r="K147" s="28" t="str">
        <f>Details2!K1331</f>
        <v>NULL</v>
      </c>
      <c r="L147" s="45"/>
    </row>
    <row r="148" spans="2:12" x14ac:dyDescent="0.2">
      <c r="F148" s="28">
        <f>Details2!F1332</f>
        <v>0</v>
      </c>
      <c r="G148" s="28">
        <f>Details2!G1332</f>
        <v>0</v>
      </c>
      <c r="H148" s="28">
        <f>Details2!H1332</f>
        <v>0</v>
      </c>
      <c r="I148" s="28">
        <f>Details2!I1332</f>
        <v>0</v>
      </c>
      <c r="J148" s="28">
        <f>Details2!J1332</f>
        <v>0</v>
      </c>
      <c r="K148" s="28">
        <f>Details2!K1332</f>
        <v>0</v>
      </c>
    </row>
    <row r="149" spans="2:12" x14ac:dyDescent="0.2">
      <c r="F149" s="28">
        <f>Details2!F1333</f>
        <v>0</v>
      </c>
      <c r="G149" s="28">
        <f>Details2!G1333</f>
        <v>0</v>
      </c>
      <c r="H149" s="28">
        <f>Details2!H1333</f>
        <v>0</v>
      </c>
      <c r="I149" s="28">
        <f>Details2!I1333</f>
        <v>0</v>
      </c>
      <c r="J149" s="28">
        <f>Details2!J1333</f>
        <v>0</v>
      </c>
      <c r="K149" s="28">
        <f>Details2!K1333</f>
        <v>0</v>
      </c>
    </row>
    <row r="150" spans="2:12" x14ac:dyDescent="0.2">
      <c r="F150" s="28">
        <f>Details2!F1334</f>
        <v>0</v>
      </c>
      <c r="G150" s="28">
        <f>Details2!G1334</f>
        <v>0</v>
      </c>
      <c r="H150" s="28">
        <f>Details2!H1334</f>
        <v>0</v>
      </c>
      <c r="I150" s="28">
        <f>Details2!I1334</f>
        <v>0</v>
      </c>
      <c r="J150" s="28">
        <f>Details2!J1334</f>
        <v>0</v>
      </c>
      <c r="K150" s="28">
        <f>Details2!K1334</f>
        <v>0</v>
      </c>
    </row>
    <row r="151" spans="2:12" x14ac:dyDescent="0.2">
      <c r="B151" s="14" t="s">
        <v>137</v>
      </c>
      <c r="C151" s="9"/>
      <c r="F151" s="29">
        <f t="shared" ref="F151:K151" si="0">SUM(F5:F69)</f>
        <v>305266</v>
      </c>
      <c r="G151" s="29">
        <f t="shared" si="0"/>
        <v>221959</v>
      </c>
      <c r="H151" s="29">
        <f t="shared" si="0"/>
        <v>272493</v>
      </c>
      <c r="I151" s="29">
        <f t="shared" si="0"/>
        <v>261771</v>
      </c>
      <c r="J151" s="29">
        <f t="shared" si="0"/>
        <v>224455</v>
      </c>
      <c r="K151" s="29">
        <f t="shared" si="0"/>
        <v>239812</v>
      </c>
      <c r="L151" s="2"/>
    </row>
    <row r="152" spans="2:12" x14ac:dyDescent="0.2">
      <c r="B152" s="14" t="s">
        <v>138</v>
      </c>
      <c r="C152" s="9"/>
      <c r="F152" s="29">
        <f t="shared" ref="F152:K152" si="1">SUM(F71:F118)</f>
        <v>141758</v>
      </c>
      <c r="G152" s="29">
        <f t="shared" si="1"/>
        <v>114618</v>
      </c>
      <c r="H152" s="29">
        <f t="shared" si="1"/>
        <v>135950</v>
      </c>
      <c r="I152" s="29">
        <f t="shared" si="1"/>
        <v>141693</v>
      </c>
      <c r="J152" s="29">
        <f>SUM(J71:J118)</f>
        <v>140661</v>
      </c>
      <c r="K152" s="29">
        <f t="shared" si="1"/>
        <v>164931</v>
      </c>
      <c r="L152" s="32"/>
    </row>
    <row r="153" spans="2:12" x14ac:dyDescent="0.2">
      <c r="B153" s="14" t="s">
        <v>318</v>
      </c>
      <c r="C153" s="9"/>
      <c r="F153" s="29">
        <f t="shared" ref="F153:K153" si="2">SUM(F119:F145)</f>
        <v>53587</v>
      </c>
      <c r="G153" s="29">
        <f t="shared" si="2"/>
        <v>58096</v>
      </c>
      <c r="H153" s="29">
        <f t="shared" si="2"/>
        <v>54984</v>
      </c>
      <c r="I153" s="29">
        <f t="shared" si="2"/>
        <v>54806</v>
      </c>
      <c r="J153" s="29">
        <f t="shared" si="2"/>
        <v>67554</v>
      </c>
      <c r="K153" s="29">
        <f t="shared" si="2"/>
        <v>94958</v>
      </c>
      <c r="L153" s="46" t="s">
        <v>320</v>
      </c>
    </row>
    <row r="154" spans="2:12" x14ac:dyDescent="0.2">
      <c r="B154" s="14" t="s">
        <v>142</v>
      </c>
      <c r="C154" s="9"/>
      <c r="F154" s="29">
        <f t="shared" ref="F154:K154" si="3">SUM(F1:F145)</f>
        <v>500611</v>
      </c>
      <c r="G154" s="29">
        <f t="shared" si="3"/>
        <v>394673</v>
      </c>
      <c r="H154" s="29">
        <f t="shared" si="3"/>
        <v>463427</v>
      </c>
      <c r="I154" s="29">
        <f t="shared" si="3"/>
        <v>458270</v>
      </c>
      <c r="J154" s="29">
        <f t="shared" si="3"/>
        <v>432670</v>
      </c>
      <c r="K154" s="29">
        <f t="shared" si="3"/>
        <v>499701</v>
      </c>
      <c r="L154" s="2"/>
    </row>
    <row r="155" spans="2:12" x14ac:dyDescent="0.2">
      <c r="L155" s="2"/>
    </row>
    <row r="156" spans="2:12" x14ac:dyDescent="0.2">
      <c r="B156" s="15" t="s">
        <v>417</v>
      </c>
      <c r="C156" s="3"/>
      <c r="D156" s="3"/>
      <c r="E156" s="3"/>
      <c r="F156" s="87" t="str">
        <f>IF(F151='Collected to Claims Ratio'!L14,"yes","no")</f>
        <v>yes</v>
      </c>
      <c r="G156" s="87" t="str">
        <f>IF(G151='Collected to Claims Ratio'!M14,"yes","no")</f>
        <v>yes</v>
      </c>
      <c r="H156" s="87" t="str">
        <f>IF(H151='Collected to Claims Ratio'!N14,"yes","no")</f>
        <v>yes</v>
      </c>
      <c r="I156" s="87" t="str">
        <f>IF(I151='Collected to Claims Ratio'!O14,"yes","no")</f>
        <v>yes</v>
      </c>
      <c r="J156" s="87" t="str">
        <f>IF(J151='Collected to Claims Ratio'!P14,"yes","no")</f>
        <v>yes</v>
      </c>
      <c r="K156" s="87" t="str">
        <f>IF(K151='Collected to Claims Ratio'!Q14,"yes","no")</f>
        <v>yes</v>
      </c>
      <c r="L156" s="2"/>
    </row>
    <row r="157" spans="2:12" x14ac:dyDescent="0.2">
      <c r="B157" s="15" t="s">
        <v>418</v>
      </c>
      <c r="C157" s="3"/>
      <c r="D157" s="3"/>
      <c r="E157" s="3"/>
      <c r="F157" s="87" t="str">
        <f>IF(F152='Collected to Claims Ratio'!L15,"yes","no")</f>
        <v>yes</v>
      </c>
      <c r="G157" s="87" t="str">
        <f>IF(G152='Collected to Claims Ratio'!M15,"yes","no")</f>
        <v>yes</v>
      </c>
      <c r="H157" s="87" t="str">
        <f>IF(H152='Collected to Claims Ratio'!N15,"yes","no")</f>
        <v>yes</v>
      </c>
      <c r="I157" s="87" t="str">
        <f>IF(I152='Collected to Claims Ratio'!O15,"yes","no")</f>
        <v>yes</v>
      </c>
      <c r="J157" s="87" t="str">
        <f>IF(J152='Collected to Claims Ratio'!P15,"yes","no")</f>
        <v>yes</v>
      </c>
      <c r="K157" s="87" t="str">
        <f>IF(K152='Collected to Claims Ratio'!Q15,"yes","no")</f>
        <v>yes</v>
      </c>
      <c r="L157" s="2"/>
    </row>
    <row r="158" spans="2:12" x14ac:dyDescent="0.2">
      <c r="B158" s="15" t="s">
        <v>419</v>
      </c>
      <c r="C158" s="3"/>
      <c r="D158" s="3"/>
      <c r="E158" s="3"/>
      <c r="F158" s="87" t="str">
        <f>IF(F153='Collected to Claims Ratio'!L16,"yes","no")</f>
        <v>yes</v>
      </c>
      <c r="G158" s="87" t="str">
        <f>IF(G153='Collected to Claims Ratio'!M16,"yes","no")</f>
        <v>yes</v>
      </c>
      <c r="H158" s="87" t="str">
        <f>IF(H153='Collected to Claims Ratio'!N16,"yes","no")</f>
        <v>yes</v>
      </c>
      <c r="I158" s="87" t="str">
        <f>IF(I153='Collected to Claims Ratio'!O16,"yes","no")</f>
        <v>yes</v>
      </c>
      <c r="J158" s="87" t="str">
        <f>IF(J153='Collected to Claims Ratio'!P16,"yes","no")</f>
        <v>yes</v>
      </c>
      <c r="K158" s="87" t="str">
        <f>IF(K153='Collected to Claims Ratio'!Q16,"yes","no")</f>
        <v>yes</v>
      </c>
      <c r="L158" s="46" t="s">
        <v>320</v>
      </c>
    </row>
    <row r="159" spans="2:12" x14ac:dyDescent="0.2">
      <c r="B159" s="15" t="s">
        <v>420</v>
      </c>
      <c r="F159" s="87" t="str">
        <f>IF(F154='Collected to Claims Ratio'!L17,"yes","no")</f>
        <v>yes</v>
      </c>
      <c r="G159" s="87" t="str">
        <f>IF(G154='Collected to Claims Ratio'!M17,"yes","no")</f>
        <v>yes</v>
      </c>
      <c r="H159" s="87" t="str">
        <f>IF(H154='Collected to Claims Ratio'!N17,"yes","no")</f>
        <v>yes</v>
      </c>
      <c r="I159" s="87" t="str">
        <f>IF(I154='Collected to Claims Ratio'!O17,"yes","no")</f>
        <v>yes</v>
      </c>
      <c r="J159" s="87" t="str">
        <f>IF(J154='Collected to Claims Ratio'!P17,"yes","no")</f>
        <v>yes</v>
      </c>
      <c r="K159" s="87" t="str">
        <f>IF(K154='Collected to Claims Ratio'!Q17,"yes","no")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9" width="10.28515625" style="28" customWidth="1"/>
    <col min="10" max="10" width="10" style="28" customWidth="1"/>
    <col min="11" max="11" width="10.28515625" style="28" customWidth="1"/>
    <col min="12" max="13" width="12" customWidth="1"/>
    <col min="14" max="14" width="12" bestFit="1" customWidth="1"/>
  </cols>
  <sheetData>
    <row r="1" spans="1:11" x14ac:dyDescent="0.2">
      <c r="A1" t="s">
        <v>145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293</v>
      </c>
      <c r="G3" s="28" t="s">
        <v>126</v>
      </c>
    </row>
    <row r="4" spans="1:11" x14ac:dyDescent="0.2"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28">
        <f>Details2!F1337</f>
        <v>15740</v>
      </c>
      <c r="G5" s="28">
        <f>Details2!G1337</f>
        <v>17511</v>
      </c>
      <c r="H5" s="28">
        <f>Details2!H1337</f>
        <v>15612</v>
      </c>
      <c r="I5" s="28">
        <f>Details2!I1337</f>
        <v>17265</v>
      </c>
      <c r="J5" s="28">
        <f>Details2!J1337</f>
        <v>21333</v>
      </c>
      <c r="K5" s="28">
        <f>Details2!K1337</f>
        <v>11218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28">
        <f>Details2!F1338</f>
        <v>32568</v>
      </c>
      <c r="G6" s="28">
        <f>Details2!G1338</f>
        <v>37118</v>
      </c>
      <c r="H6" s="28">
        <f>Details2!H1338</f>
        <v>19083</v>
      </c>
      <c r="I6" s="28">
        <f>Details2!I1338</f>
        <v>38941</v>
      </c>
      <c r="J6" s="28">
        <f>Details2!J1338</f>
        <v>33970</v>
      </c>
      <c r="K6" s="28">
        <f>Details2!K1338</f>
        <v>32236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28">
        <f>Details2!F1339</f>
        <v>18576</v>
      </c>
      <c r="G7" s="28">
        <f>Details2!G1339</f>
        <v>17314</v>
      </c>
      <c r="H7" s="28">
        <f>Details2!H1339</f>
        <v>17949</v>
      </c>
      <c r="I7" s="28">
        <f>Details2!I1339</f>
        <v>6486</v>
      </c>
      <c r="J7" s="28">
        <f>Details2!J1339</f>
        <v>17797</v>
      </c>
      <c r="K7" s="28">
        <f>Details2!K1339</f>
        <v>20570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28">
        <f>Details2!F1340</f>
        <v>11508</v>
      </c>
      <c r="G8" s="28">
        <f>Details2!G1340</f>
        <v>11901</v>
      </c>
      <c r="H8" s="28">
        <f>Details2!H1340</f>
        <v>13588</v>
      </c>
      <c r="I8" s="28">
        <f>Details2!I1340</f>
        <v>8623</v>
      </c>
      <c r="J8" s="28">
        <f>Details2!J1340</f>
        <v>7520</v>
      </c>
      <c r="K8" s="28">
        <f>Details2!K1340</f>
        <v>6509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28">
        <f>Details2!F1341</f>
        <v>5867</v>
      </c>
      <c r="G9" s="28">
        <f>Details2!G1341</f>
        <v>6616</v>
      </c>
      <c r="H9" s="28">
        <f>Details2!H1341</f>
        <v>6361</v>
      </c>
      <c r="I9" s="28">
        <f>Details2!I1341</f>
        <v>4133</v>
      </c>
      <c r="J9" s="28">
        <f>Details2!J1341</f>
        <v>4690</v>
      </c>
      <c r="K9" s="28">
        <f>Details2!K1341</f>
        <v>3256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28">
        <f>Details2!F1342</f>
        <v>45233</v>
      </c>
      <c r="G10" s="28">
        <f>Details2!G1342</f>
        <v>51281</v>
      </c>
      <c r="H10" s="28">
        <f>Details2!H1342</f>
        <v>54445</v>
      </c>
      <c r="I10" s="28">
        <f>Details2!I1342</f>
        <v>50657</v>
      </c>
      <c r="J10" s="28">
        <f>Details2!J1342</f>
        <v>53389</v>
      </c>
      <c r="K10" s="28">
        <f>Details2!K1342</f>
        <v>67327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28">
        <f>Details2!F1343</f>
        <v>5559</v>
      </c>
      <c r="G11" s="28">
        <f>Details2!G1343</f>
        <v>4959</v>
      </c>
      <c r="H11" s="28">
        <f>Details2!H1343</f>
        <v>3522</v>
      </c>
      <c r="I11" s="28">
        <f>Details2!I1343</f>
        <v>4822</v>
      </c>
      <c r="J11" s="28">
        <f>Details2!J1343</f>
        <v>3871</v>
      </c>
      <c r="K11" s="28">
        <f>Details2!K1343</f>
        <v>3837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28">
        <f>Details2!F1344</f>
        <v>5654</v>
      </c>
      <c r="G12" s="28">
        <f>Details2!G1344</f>
        <v>640</v>
      </c>
      <c r="H12" s="28">
        <f>Details2!H1344</f>
        <v>6111</v>
      </c>
      <c r="I12" s="28">
        <f>Details2!I1344</f>
        <v>3858</v>
      </c>
      <c r="J12" s="28">
        <f>Details2!J1344</f>
        <v>5465</v>
      </c>
      <c r="K12" s="28">
        <f>Details2!K1344</f>
        <v>3910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28">
        <f>Details2!F1345</f>
        <v>1955</v>
      </c>
      <c r="G13" s="28">
        <f>Details2!G1345</f>
        <v>8268</v>
      </c>
      <c r="H13" s="28">
        <f>Details2!H1345</f>
        <v>5753</v>
      </c>
      <c r="I13" s="28">
        <f>Details2!I1345</f>
        <v>4759</v>
      </c>
      <c r="J13" s="28">
        <f>Details2!J1345</f>
        <v>4124</v>
      </c>
      <c r="K13" s="28">
        <f>Details2!K1345</f>
        <v>4067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28">
        <f>Details2!F1346</f>
        <v>26716</v>
      </c>
      <c r="G14" s="28">
        <f>Details2!G1346</f>
        <v>25932</v>
      </c>
      <c r="H14" s="28">
        <f>Details2!H1346</f>
        <v>25307</v>
      </c>
      <c r="I14" s="28">
        <f>Details2!I1346</f>
        <v>25534</v>
      </c>
      <c r="J14" s="28">
        <f>Details2!J1346</f>
        <v>22277</v>
      </c>
      <c r="K14" s="28">
        <f>Details2!K1346</f>
        <v>18470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28">
        <f>Details2!F1347</f>
        <v>3736</v>
      </c>
      <c r="G15" s="28">
        <f>Details2!G1347</f>
        <v>3512</v>
      </c>
      <c r="H15" s="28">
        <f>Details2!H1347</f>
        <v>2842</v>
      </c>
      <c r="I15" s="28">
        <f>Details2!I1347</f>
        <v>7856</v>
      </c>
      <c r="J15" s="28">
        <f>Details2!J1347</f>
        <v>6767</v>
      </c>
      <c r="K15" s="85">
        <f>Details2!K1347</f>
        <v>5587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28">
        <f>Details2!F1348</f>
        <v>42878</v>
      </c>
      <c r="G16" s="28">
        <f>Details2!G1348</f>
        <v>43364</v>
      </c>
      <c r="H16" s="28">
        <f>Details2!H1348</f>
        <v>41200</v>
      </c>
      <c r="I16" s="28">
        <f>Details2!I1348</f>
        <v>40000</v>
      </c>
      <c r="J16" s="28">
        <f>Details2!J1348</f>
        <v>39756</v>
      </c>
      <c r="K16" s="28">
        <f>Details2!K1348</f>
        <v>41786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28">
        <f>Details2!F1349</f>
        <v>7285</v>
      </c>
      <c r="G17" s="28">
        <f>Details2!G1349</f>
        <v>7820</v>
      </c>
      <c r="H17" s="28">
        <f>Details2!H1349</f>
        <v>9145</v>
      </c>
      <c r="I17" s="28">
        <f>Details2!I1349</f>
        <v>7680</v>
      </c>
      <c r="J17" s="28">
        <f>Details2!J1349</f>
        <v>7048</v>
      </c>
      <c r="K17" s="28">
        <f>Details2!K1349</f>
        <v>6876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28">
        <f>Details2!F1350</f>
        <v>16267</v>
      </c>
      <c r="G18" s="28">
        <f>Details2!G1350</f>
        <v>13763</v>
      </c>
      <c r="H18" s="28">
        <f>Details2!H1350</f>
        <v>13411</v>
      </c>
      <c r="I18" s="28">
        <f>Details2!I1350</f>
        <v>15700</v>
      </c>
      <c r="J18" s="28">
        <f>Details2!J1350</f>
        <v>19172</v>
      </c>
      <c r="K18" s="28">
        <f>Details2!K1350</f>
        <v>18994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28">
        <f>Details2!F1351</f>
        <v>10304</v>
      </c>
      <c r="G19" s="28">
        <f>Details2!G1351</f>
        <v>11045</v>
      </c>
      <c r="H19" s="28">
        <f>Details2!H1351</f>
        <v>10364</v>
      </c>
      <c r="I19" s="28">
        <f>Details2!I1351</f>
        <v>9612</v>
      </c>
      <c r="J19" s="28">
        <f>Details2!J1351</f>
        <v>9225</v>
      </c>
      <c r="K19" s="28">
        <f>Details2!K1351</f>
        <v>10942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28">
        <f>Details2!F1352</f>
        <v>7601</v>
      </c>
      <c r="G20" s="28">
        <f>Details2!G1352</f>
        <v>5955</v>
      </c>
      <c r="H20" s="28">
        <f>Details2!H1352</f>
        <v>5546</v>
      </c>
      <c r="I20" s="28">
        <f>Details2!I1352</f>
        <v>5760</v>
      </c>
      <c r="J20" s="28">
        <f>Details2!J1352</f>
        <v>6246</v>
      </c>
      <c r="K20" s="28">
        <f>Details2!K1352</f>
        <v>3671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28">
        <f>Details2!F1353</f>
        <v>9146</v>
      </c>
      <c r="G21" s="28">
        <f>Details2!G1353</f>
        <v>8656</v>
      </c>
      <c r="H21" s="28">
        <f>Details2!H1353</f>
        <v>8069</v>
      </c>
      <c r="I21" s="28">
        <f>Details2!I1353</f>
        <v>7846</v>
      </c>
      <c r="J21" s="28">
        <f>Details2!J1353</f>
        <v>6447</v>
      </c>
      <c r="K21" s="28">
        <f>Details2!K1353</f>
        <v>5762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28">
        <f>Details2!F1354</f>
        <v>8619</v>
      </c>
      <c r="G22" s="28">
        <f>Details2!G1354</f>
        <v>8353</v>
      </c>
      <c r="H22" s="28">
        <f>Details2!H1354</f>
        <v>6896</v>
      </c>
      <c r="I22" s="28">
        <f>Details2!I1354</f>
        <v>7754</v>
      </c>
      <c r="J22" s="28">
        <f>Details2!J1354</f>
        <v>6868</v>
      </c>
      <c r="K22" s="28">
        <f>Details2!K1354</f>
        <v>7021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28">
        <f>Details2!F1355</f>
        <v>23453</v>
      </c>
      <c r="G23" s="28">
        <f>Details2!G1355</f>
        <v>21216</v>
      </c>
      <c r="H23" s="28">
        <f>Details2!H1355</f>
        <v>21541</v>
      </c>
      <c r="I23" s="28">
        <f>Details2!I1355</f>
        <v>21557</v>
      </c>
      <c r="J23" s="28">
        <f>Details2!J1355</f>
        <v>20644</v>
      </c>
      <c r="K23" s="28">
        <f>Details2!K1355</f>
        <v>18974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28">
        <f>Details2!F1356</f>
        <v>9567</v>
      </c>
      <c r="G24" s="28">
        <f>Details2!G1356</f>
        <v>8958</v>
      </c>
      <c r="H24" s="28">
        <f>Details2!H1356</f>
        <v>7475</v>
      </c>
      <c r="I24" s="28">
        <f>Details2!I1356</f>
        <v>8887</v>
      </c>
      <c r="J24" s="28">
        <f>Details2!J1356</f>
        <v>5605</v>
      </c>
      <c r="K24" s="28">
        <f>Details2!K1356</f>
        <v>7380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28">
        <f>Details2!F1357</f>
        <v>10030</v>
      </c>
      <c r="G25" s="28">
        <f>Details2!G1357</f>
        <v>7762</v>
      </c>
      <c r="H25" s="28">
        <f>Details2!H1357</f>
        <v>8474</v>
      </c>
      <c r="I25" s="28">
        <f>Details2!I1357</f>
        <v>6178</v>
      </c>
      <c r="J25" s="28">
        <f>Details2!J1357</f>
        <v>3179</v>
      </c>
      <c r="K25" s="28">
        <f>Details2!K1357</f>
        <v>5959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28">
        <f>Details2!F1358</f>
        <v>21658</v>
      </c>
      <c r="G26" s="28">
        <f>Details2!G1358</f>
        <v>6777</v>
      </c>
      <c r="H26" s="28">
        <f>Details2!H1358</f>
        <v>1275</v>
      </c>
      <c r="I26" s="28">
        <f>Details2!I1358</f>
        <v>22315</v>
      </c>
      <c r="J26" s="28">
        <f>Details2!J1358</f>
        <v>20430</v>
      </c>
      <c r="K26" s="28">
        <f>Details2!K1358</f>
        <v>20000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28">
        <f>Details2!F1359</f>
        <v>25508</v>
      </c>
      <c r="G27" s="28">
        <f>Details2!G1359</f>
        <v>36447</v>
      </c>
      <c r="H27" s="28">
        <f>Details2!H1359</f>
        <v>37747</v>
      </c>
      <c r="I27" s="28">
        <f>Details2!I1359</f>
        <v>33317</v>
      </c>
      <c r="J27" s="28">
        <f>Details2!J1359</f>
        <v>30131</v>
      </c>
      <c r="K27" s="28">
        <f>Details2!K1359</f>
        <v>31563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28">
        <f>Details2!F1360</f>
        <v>3176</v>
      </c>
      <c r="G28" s="28">
        <f>Details2!G1360</f>
        <v>3569</v>
      </c>
      <c r="H28" s="28">
        <f>Details2!H1360</f>
        <v>3886</v>
      </c>
      <c r="I28" s="28">
        <f>Details2!I1360</f>
        <v>2837</v>
      </c>
      <c r="J28" s="28">
        <f>Details2!J1360</f>
        <v>2697</v>
      </c>
      <c r="K28" s="28">
        <f>Details2!K1360</f>
        <v>2299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28">
        <f>Details2!F1361</f>
        <v>6530</v>
      </c>
      <c r="G29" s="28">
        <f>Details2!G1361</f>
        <v>6060</v>
      </c>
      <c r="H29" s="28">
        <f>Details2!H1361</f>
        <v>5653</v>
      </c>
      <c r="I29" s="28">
        <f>Details2!I1361</f>
        <v>5650</v>
      </c>
      <c r="J29" s="28">
        <f>Details2!J1361</f>
        <v>5971</v>
      </c>
      <c r="K29" s="28">
        <f>Details2!K1361</f>
        <v>4288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28">
        <f>Details2!F1362</f>
        <v>5833</v>
      </c>
      <c r="G30" s="28">
        <f>Details2!G1362</f>
        <v>5453</v>
      </c>
      <c r="H30" s="28">
        <f>Details2!H1362</f>
        <v>4370</v>
      </c>
      <c r="I30" s="28">
        <f>Details2!I1362</f>
        <v>4437</v>
      </c>
      <c r="J30" s="28">
        <f>Details2!J1362</f>
        <v>3686</v>
      </c>
      <c r="K30" s="28">
        <f>Details2!K1362</f>
        <v>3754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28">
        <f>Details2!F1363</f>
        <v>25442</v>
      </c>
      <c r="G31" s="28">
        <f>Details2!G1363</f>
        <v>23312</v>
      </c>
      <c r="H31" s="28">
        <f>Details2!H1363</f>
        <v>21460</v>
      </c>
      <c r="I31" s="28">
        <f>Details2!I1363</f>
        <v>32671</v>
      </c>
      <c r="J31" s="28">
        <f>Details2!J1363</f>
        <v>16438</v>
      </c>
      <c r="K31" s="28">
        <f>Details2!K1363</f>
        <v>17236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28">
        <f>Details2!F1364</f>
        <v>35015</v>
      </c>
      <c r="G32" s="28">
        <f>Details2!G1364</f>
        <v>39038</v>
      </c>
      <c r="H32" s="28">
        <f>Details2!H1364</f>
        <v>51200</v>
      </c>
      <c r="I32" s="28">
        <f>Details2!I1364</f>
        <v>34929</v>
      </c>
      <c r="J32" s="28">
        <f>Details2!J1364</f>
        <v>39133</v>
      </c>
      <c r="K32" s="28">
        <f>Details2!K1364</f>
        <v>49796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28">
        <f>Details2!F1365</f>
        <v>18199</v>
      </c>
      <c r="G33" s="28">
        <f>Details2!G1365</f>
        <v>18934</v>
      </c>
      <c r="H33" s="28">
        <f>Details2!H1365</f>
        <v>21170</v>
      </c>
      <c r="I33" s="28">
        <f>Details2!I1365</f>
        <v>19791</v>
      </c>
      <c r="J33" s="28">
        <f>Details2!J1365</f>
        <v>5661</v>
      </c>
      <c r="K33" s="28">
        <f>Details2!K1365</f>
        <v>4520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28">
        <f>Details2!F1366</f>
        <v>6735</v>
      </c>
      <c r="G34" s="28">
        <f>Details2!G1366</f>
        <v>6601</v>
      </c>
      <c r="H34" s="28">
        <f>Details2!H1366</f>
        <v>5784</v>
      </c>
      <c r="I34" s="28">
        <f>Details2!I1366</f>
        <v>4765</v>
      </c>
      <c r="J34" s="28">
        <f>Details2!J1366</f>
        <v>4168</v>
      </c>
      <c r="K34" s="28">
        <f>Details2!K1366</f>
        <v>4579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28">
        <f>Details2!F1367</f>
        <v>4473</v>
      </c>
      <c r="G35" s="28">
        <f>Details2!G1367</f>
        <v>3967</v>
      </c>
      <c r="H35" s="28">
        <f>Details2!H1367</f>
        <v>3272</v>
      </c>
      <c r="I35" s="28">
        <f>Details2!I1367</f>
        <v>4531</v>
      </c>
      <c r="J35" s="28">
        <f>Details2!J1367</f>
        <v>2857</v>
      </c>
      <c r="K35" s="28">
        <f>Details2!K1367</f>
        <v>3691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28">
        <f>Details2!F1368</f>
        <v>7042</v>
      </c>
      <c r="G36" s="28">
        <f>Details2!G1368</f>
        <v>5662</v>
      </c>
      <c r="H36" s="28">
        <f>Details2!H1368</f>
        <v>4907</v>
      </c>
      <c r="I36" s="28">
        <f>Details2!I1368</f>
        <v>4214</v>
      </c>
      <c r="J36" s="28">
        <f>Details2!J1368</f>
        <v>3974</v>
      </c>
      <c r="K36" s="28">
        <f>Details2!K1368</f>
        <v>3481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28">
        <f>Details2!F1369</f>
        <v>3876</v>
      </c>
      <c r="G37" s="28">
        <f>Details2!G1369</f>
        <v>3484</v>
      </c>
      <c r="H37" s="28">
        <f>Details2!H1369</f>
        <v>3365</v>
      </c>
      <c r="I37" s="28">
        <f>Details2!I1369</f>
        <v>3203</v>
      </c>
      <c r="J37" s="28">
        <f>Details2!J1369</f>
        <v>2691</v>
      </c>
      <c r="K37" s="28">
        <f>Details2!K1369</f>
        <v>2844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28">
        <f>Details2!F1370</f>
        <v>8941</v>
      </c>
      <c r="G38" s="28">
        <f>Details2!G1370</f>
        <v>8857</v>
      </c>
      <c r="H38" s="28">
        <f>Details2!H1370</f>
        <v>7508</v>
      </c>
      <c r="I38" s="28">
        <f>Details2!I1370</f>
        <v>6734</v>
      </c>
      <c r="J38" s="28">
        <f>Details2!J1370</f>
        <v>6769</v>
      </c>
      <c r="K38" s="28">
        <f>Details2!K1370</f>
        <v>7336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28">
        <f>Details2!F1371</f>
        <v>60476</v>
      </c>
      <c r="G39" s="28">
        <f>Details2!G1371</f>
        <v>59731</v>
      </c>
      <c r="H39" s="28">
        <f>Details2!H1371</f>
        <v>55461</v>
      </c>
      <c r="I39" s="28">
        <f>Details2!I1371</f>
        <v>57476</v>
      </c>
      <c r="J39" s="28">
        <f>Details2!J1371</f>
        <v>52434</v>
      </c>
      <c r="K39" s="28">
        <f>Details2!K1371</f>
        <v>54284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28">
        <f>Details2!F1372</f>
        <v>17214</v>
      </c>
      <c r="G40" s="28">
        <f>Details2!G1372</f>
        <v>17768</v>
      </c>
      <c r="H40" s="28">
        <f>Details2!H1372</f>
        <v>16691</v>
      </c>
      <c r="I40" s="28">
        <f>Details2!I1372</f>
        <v>13313</v>
      </c>
      <c r="J40" s="28">
        <f>Details2!J1372</f>
        <v>7675</v>
      </c>
      <c r="K40" s="28">
        <f>Details2!K1372</f>
        <v>16429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28">
        <f>Details2!F1373</f>
        <v>3029</v>
      </c>
      <c r="G41" s="28">
        <f>Details2!G1373</f>
        <v>3322</v>
      </c>
      <c r="H41" s="28">
        <f>Details2!H1373</f>
        <v>3082</v>
      </c>
      <c r="I41" s="28">
        <f>Details2!I1373</f>
        <v>2861</v>
      </c>
      <c r="J41" s="28">
        <f>Details2!J1373</f>
        <v>2734</v>
      </c>
      <c r="K41" s="28">
        <f>Details2!K1373</f>
        <v>2360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28">
        <f>Details2!F1374</f>
        <v>6879</v>
      </c>
      <c r="G42" s="28">
        <f>Details2!G1374</f>
        <v>3621</v>
      </c>
      <c r="H42" s="28">
        <f>Details2!H1374</f>
        <v>4763</v>
      </c>
      <c r="I42" s="28">
        <f>Details2!I1374</f>
        <v>3776</v>
      </c>
      <c r="J42" s="28">
        <f>Details2!J1374</f>
        <v>6524</v>
      </c>
      <c r="K42" s="28">
        <f>Details2!K1374</f>
        <v>5067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28">
        <f>Details2!F1375</f>
        <v>6016</v>
      </c>
      <c r="G43" s="28">
        <f>Details2!G1375</f>
        <v>5337</v>
      </c>
      <c r="H43" s="28">
        <f>Details2!H1375</f>
        <v>11159</v>
      </c>
      <c r="I43" s="28">
        <f>Details2!I1375</f>
        <v>5816</v>
      </c>
      <c r="J43" s="28">
        <f>Details2!J1375</f>
        <v>6239</v>
      </c>
      <c r="K43" s="28">
        <f>Details2!K1375</f>
        <v>6499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28">
        <f>Details2!F1376</f>
        <v>6305</v>
      </c>
      <c r="G44" s="28">
        <f>Details2!G1376</f>
        <v>7192</v>
      </c>
      <c r="H44" s="28">
        <f>Details2!H1376</f>
        <v>4694</v>
      </c>
      <c r="I44" s="28">
        <f>Details2!I1376</f>
        <v>4155</v>
      </c>
      <c r="J44" s="28">
        <f>Details2!J1376</f>
        <v>3705</v>
      </c>
      <c r="K44" s="28">
        <f>Details2!K1376</f>
        <v>3686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28">
        <f>Details2!F1377</f>
        <v>14274</v>
      </c>
      <c r="G45" s="28">
        <f>Details2!G1377</f>
        <v>10631</v>
      </c>
      <c r="H45" s="28">
        <f>Details2!H1377</f>
        <v>10090</v>
      </c>
      <c r="I45" s="28">
        <f>Details2!I1377</f>
        <v>9566</v>
      </c>
      <c r="J45" s="28">
        <f>Details2!J1377</f>
        <v>7723</v>
      </c>
      <c r="K45" s="28">
        <f>Details2!K1377</f>
        <v>8047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28">
        <f>Details2!F1378</f>
        <v>2442</v>
      </c>
      <c r="G46" s="28">
        <f>Details2!G1378</f>
        <v>2098</v>
      </c>
      <c r="H46" s="28">
        <f>Details2!H1378</f>
        <v>2149</v>
      </c>
      <c r="I46" s="28">
        <f>Details2!I1378</f>
        <v>2188</v>
      </c>
      <c r="J46" s="28">
        <f>Details2!J1378</f>
        <v>1987</v>
      </c>
      <c r="K46" s="28">
        <f>Details2!K1378</f>
        <v>1757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28">
        <f>Details2!F1379</f>
        <v>126197</v>
      </c>
      <c r="G47" s="28">
        <f>Details2!G1379</f>
        <v>127474</v>
      </c>
      <c r="H47" s="28">
        <f>Details2!H1379</f>
        <v>147589</v>
      </c>
      <c r="I47" s="28">
        <f>Details2!I1379</f>
        <v>97032</v>
      </c>
      <c r="J47" s="28">
        <f>Details2!J1379</f>
        <v>86729</v>
      </c>
      <c r="K47" s="28">
        <f>Details2!K1379</f>
        <v>68290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28">
        <f>Details2!F1380</f>
        <v>12266</v>
      </c>
      <c r="G48" s="28">
        <f>Details2!G1380</f>
        <v>11148</v>
      </c>
      <c r="H48" s="28">
        <f>Details2!H1380</f>
        <v>8956</v>
      </c>
      <c r="I48" s="28">
        <f>Details2!I1380</f>
        <v>10607</v>
      </c>
      <c r="J48" s="28">
        <f>Details2!J1380</f>
        <v>10685</v>
      </c>
      <c r="K48" s="28">
        <f>Details2!K1380</f>
        <v>10489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28">
        <f>Details2!F1381</f>
        <v>25945</v>
      </c>
      <c r="G49" s="28">
        <f>Details2!G1381</f>
        <v>23978</v>
      </c>
      <c r="H49" s="28">
        <f>Details2!H1381</f>
        <v>29970</v>
      </c>
      <c r="I49" s="28">
        <f>Details2!I1381</f>
        <v>34647</v>
      </c>
      <c r="J49" s="28">
        <f>Details2!J1381</f>
        <v>32986</v>
      </c>
      <c r="K49" s="28">
        <f>Details2!K1381</f>
        <v>32243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28">
        <f>Details2!F1382</f>
        <v>7148</v>
      </c>
      <c r="G50" s="28">
        <f>Details2!G1382</f>
        <v>8498</v>
      </c>
      <c r="H50" s="28">
        <f>Details2!H1382</f>
        <v>7448</v>
      </c>
      <c r="I50" s="28">
        <f>Details2!I1382</f>
        <v>6917</v>
      </c>
      <c r="J50" s="28">
        <f>Details2!J1382</f>
        <v>5853</v>
      </c>
      <c r="K50" s="28">
        <f>Details2!K1382</f>
        <v>6106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28">
        <f>Details2!F1383</f>
        <v>4480</v>
      </c>
      <c r="G51" s="28">
        <f>Details2!G1383</f>
        <v>4146</v>
      </c>
      <c r="H51" s="28">
        <f>Details2!H1383</f>
        <v>3670</v>
      </c>
      <c r="I51" s="28">
        <f>Details2!I1383</f>
        <v>7660</v>
      </c>
      <c r="J51" s="28">
        <f>Details2!J1383</f>
        <v>3856</v>
      </c>
      <c r="K51" s="28">
        <f>Details2!K1383</f>
        <v>3700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28">
        <f>Details2!F1384</f>
        <v>3276</v>
      </c>
      <c r="G52" s="28">
        <f>Details2!G1384</f>
        <v>3627</v>
      </c>
      <c r="H52" s="28">
        <f>Details2!H1384</f>
        <v>4077</v>
      </c>
      <c r="I52" s="28">
        <f>Details2!I1384</f>
        <v>3778</v>
      </c>
      <c r="J52" s="28">
        <f>Details2!J1384</f>
        <v>2246</v>
      </c>
      <c r="K52" s="28">
        <f>Details2!K1384</f>
        <v>2819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28">
        <f>Details2!F1385</f>
        <v>2675</v>
      </c>
      <c r="G53" s="28">
        <f>Details2!G1385</f>
        <v>3402</v>
      </c>
      <c r="H53" s="28">
        <f>Details2!H1385</f>
        <v>3189</v>
      </c>
      <c r="I53" s="28">
        <f>Details2!I1385</f>
        <v>3829</v>
      </c>
      <c r="J53" s="28">
        <f>Details2!J1385</f>
        <v>3113</v>
      </c>
      <c r="K53" s="28">
        <f>Details2!K1385</f>
        <v>2936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28" t="str">
        <f>Details2!F1386</f>
        <v>NULL</v>
      </c>
      <c r="G54" s="28" t="str">
        <f>Details2!G1386</f>
        <v>NULL</v>
      </c>
      <c r="H54" s="28" t="str">
        <f>Details2!H1386</f>
        <v>NULL</v>
      </c>
      <c r="I54" s="28" t="str">
        <f>Details2!I1386</f>
        <v>NULL</v>
      </c>
      <c r="J54" s="28" t="str">
        <f>Details2!J1386</f>
        <v>NULL</v>
      </c>
      <c r="K54" s="28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28">
        <f>Details2!F1387</f>
        <v>12739</v>
      </c>
      <c r="G55" s="28">
        <f>Details2!G1387</f>
        <v>12144</v>
      </c>
      <c r="H55" s="28">
        <f>Details2!H1387</f>
        <v>11948</v>
      </c>
      <c r="I55" s="28">
        <f>Details2!I1387</f>
        <v>13082</v>
      </c>
      <c r="J55" s="28">
        <f>Details2!J1387</f>
        <v>13215</v>
      </c>
      <c r="K55" s="28">
        <f>Details2!K1387</f>
        <v>9545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28">
        <f>Details2!F1388</f>
        <v>6884</v>
      </c>
      <c r="G56" s="28">
        <f>Details2!G1388</f>
        <v>5494</v>
      </c>
      <c r="H56" s="28">
        <f>Details2!H1388</f>
        <v>5396</v>
      </c>
      <c r="I56" s="28">
        <f>Details2!I1388</f>
        <v>4965</v>
      </c>
      <c r="J56" s="28">
        <f>Details2!J1388</f>
        <v>4933</v>
      </c>
      <c r="K56" s="28">
        <f>Details2!K1388</f>
        <v>5674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28">
        <f>Details2!F1389</f>
        <v>1650</v>
      </c>
      <c r="G57" s="28">
        <f>Details2!G1389</f>
        <v>3060</v>
      </c>
      <c r="H57" s="28">
        <f>Details2!H1389</f>
        <v>2625</v>
      </c>
      <c r="I57" s="28">
        <f>Details2!I1389</f>
        <v>2140</v>
      </c>
      <c r="J57" s="28">
        <f>Details2!J1389</f>
        <v>2038</v>
      </c>
      <c r="K57" s="28">
        <f>Details2!K1389</f>
        <v>2411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28">
        <f>Details2!F1390</f>
        <v>7485</v>
      </c>
      <c r="G58" s="28">
        <f>Details2!G1390</f>
        <v>10034</v>
      </c>
      <c r="H58" s="28">
        <f>Details2!H1390</f>
        <v>9838</v>
      </c>
      <c r="I58" s="28">
        <f>Details2!I1390</f>
        <v>8566</v>
      </c>
      <c r="J58" s="28">
        <f>Details2!J1390</f>
        <v>7273</v>
      </c>
      <c r="K58" s="28">
        <f>Details2!K1390</f>
        <v>7286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28">
        <f>Details2!F1391</f>
        <v>5471</v>
      </c>
      <c r="G59" s="28">
        <f>Details2!G1391</f>
        <v>4271</v>
      </c>
      <c r="H59" s="28">
        <f>Details2!H1391</f>
        <v>4453</v>
      </c>
      <c r="I59" s="28">
        <f>Details2!I1391</f>
        <v>4433</v>
      </c>
      <c r="J59" s="28">
        <f>Details2!J1391</f>
        <v>4215</v>
      </c>
      <c r="K59" s="28">
        <f>Details2!K1391</f>
        <v>3554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28">
        <f>Details2!F1392</f>
        <v>2690</v>
      </c>
      <c r="G60" s="28">
        <f>Details2!G1392</f>
        <v>2601</v>
      </c>
      <c r="H60" s="28">
        <f>Details2!H1392</f>
        <v>2702</v>
      </c>
      <c r="I60" s="28">
        <f>Details2!I1392</f>
        <v>2394</v>
      </c>
      <c r="J60" s="28">
        <f>Details2!J1392</f>
        <v>2229</v>
      </c>
      <c r="K60" s="28">
        <f>Details2!K1392</f>
        <v>1939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28">
        <f>Details2!F1393</f>
        <v>5062</v>
      </c>
      <c r="G61" s="28">
        <f>Details2!G1393</f>
        <v>5935</v>
      </c>
      <c r="H61" s="28">
        <f>Details2!H1393</f>
        <v>6114</v>
      </c>
      <c r="I61" s="28">
        <f>Details2!I1393</f>
        <v>6347</v>
      </c>
      <c r="J61" s="28">
        <f>Details2!J1393</f>
        <v>4671</v>
      </c>
      <c r="K61" s="28">
        <f>Details2!K1393</f>
        <v>5385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28">
        <f>Details2!F1394</f>
        <v>1448</v>
      </c>
      <c r="G62" s="28" t="str">
        <f>Details2!G1394</f>
        <v>NULL</v>
      </c>
      <c r="H62" s="28" t="str">
        <f>Details2!H1394</f>
        <v>NULL</v>
      </c>
      <c r="I62" s="28" t="str">
        <f>Details2!I1394</f>
        <v>NULL</v>
      </c>
      <c r="J62" s="28" t="str">
        <f>Details2!J1394</f>
        <v>NULL</v>
      </c>
      <c r="K62" s="28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28">
        <f>Details2!F1395</f>
        <v>3543</v>
      </c>
      <c r="G63" s="28">
        <f>Details2!G1395</f>
        <v>3362</v>
      </c>
      <c r="H63" s="28">
        <f>Details2!H1395</f>
        <v>3460</v>
      </c>
      <c r="I63" s="28">
        <f>Details2!I1395</f>
        <v>3463</v>
      </c>
      <c r="J63" s="28">
        <f>Details2!J1395</f>
        <v>5598</v>
      </c>
      <c r="K63" s="28">
        <f>Details2!K1395</f>
        <v>2771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28" t="str">
        <f>Details2!F1396</f>
        <v>NULL</v>
      </c>
      <c r="G64" s="28" t="str">
        <f>Details2!G1396</f>
        <v>NULL</v>
      </c>
      <c r="H64" s="28" t="str">
        <f>Details2!H1396</f>
        <v>NULL</v>
      </c>
      <c r="I64" s="28" t="str">
        <f>Details2!I1396</f>
        <v>NULL</v>
      </c>
      <c r="J64" s="28" t="str">
        <f>Details2!J1396</f>
        <v>NULL</v>
      </c>
      <c r="K64" s="28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28">
        <f>Details2!F1397</f>
        <v>15348</v>
      </c>
      <c r="G65" s="28">
        <f>Details2!G1397</f>
        <v>15932</v>
      </c>
      <c r="H65" s="28">
        <f>Details2!H1397</f>
        <v>15843</v>
      </c>
      <c r="I65" s="28">
        <f>Details2!I1397</f>
        <v>15063</v>
      </c>
      <c r="J65" s="28">
        <f>Details2!J1397</f>
        <v>13974</v>
      </c>
      <c r="K65" s="28">
        <f>Details2!K1397</f>
        <v>16285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28">
        <f>Details2!F1398</f>
        <v>6737</v>
      </c>
      <c r="G66" s="28">
        <f>Details2!G1398</f>
        <v>5549</v>
      </c>
      <c r="H66" s="28" t="str">
        <f>Details2!H1398</f>
        <v>NULL</v>
      </c>
      <c r="I66" s="28" t="str">
        <f>Details2!I1398</f>
        <v>NULL</v>
      </c>
      <c r="J66" s="28" t="str">
        <f>Details2!J1398</f>
        <v>NULL</v>
      </c>
      <c r="K66" s="28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28">
        <f>Details2!F1399</f>
        <v>920</v>
      </c>
      <c r="G67" s="28">
        <f>Details2!G1399</f>
        <v>3488</v>
      </c>
      <c r="H67" s="28">
        <f>Details2!H1399</f>
        <v>3954</v>
      </c>
      <c r="I67" s="28">
        <f>Details2!I1399</f>
        <v>3831</v>
      </c>
      <c r="J67" s="28">
        <f>Details2!J1399</f>
        <v>3546</v>
      </c>
      <c r="K67" s="28">
        <f>Details2!K1399</f>
        <v>3720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28">
        <f>Details2!F1400</f>
        <v>7075</v>
      </c>
      <c r="G68" s="28">
        <f>Details2!G1400</f>
        <v>10037</v>
      </c>
      <c r="H68" s="28">
        <f>Details2!H1400</f>
        <v>5714</v>
      </c>
      <c r="I68" s="28">
        <f>Details2!I1400</f>
        <v>5807</v>
      </c>
      <c r="J68" s="28">
        <f>Details2!J1400</f>
        <v>6507</v>
      </c>
      <c r="K68" s="28">
        <f>Details2!K1400</f>
        <v>5285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28">
        <f>Details2!F1401</f>
        <v>1290</v>
      </c>
      <c r="G69" s="28">
        <f>Details2!G1401</f>
        <v>2866</v>
      </c>
      <c r="H69" s="28">
        <f>Details2!H1401</f>
        <v>2957</v>
      </c>
      <c r="I69" s="28">
        <f>Details2!I1401</f>
        <v>4269</v>
      </c>
      <c r="J69" s="28">
        <f>Details2!J1401</f>
        <v>5934</v>
      </c>
      <c r="K69" s="28">
        <f>Details2!K1401</f>
        <v>5978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28" t="str">
        <f>Details2!F1402</f>
        <v>NULL</v>
      </c>
      <c r="G70" s="28" t="str">
        <f>Details2!G1402</f>
        <v>NULL</v>
      </c>
      <c r="H70" s="28" t="str">
        <f>Details2!H1402</f>
        <v>NULL</v>
      </c>
      <c r="I70" s="28" t="str">
        <f>Details2!I1402</f>
        <v>NULL</v>
      </c>
      <c r="J70" s="28" t="str">
        <f>Details2!J1402</f>
        <v>NULL</v>
      </c>
      <c r="K70" s="28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28">
        <f>Details2!F1403</f>
        <v>13003</v>
      </c>
      <c r="G71" s="28">
        <f>Details2!G1403</f>
        <v>13118</v>
      </c>
      <c r="H71" s="28">
        <f>Details2!H1403</f>
        <v>9961</v>
      </c>
      <c r="I71" s="28">
        <f>Details2!I1403</f>
        <v>9750</v>
      </c>
      <c r="J71" s="28">
        <f>Details2!J1403</f>
        <v>14416</v>
      </c>
      <c r="K71" s="28">
        <f>Details2!K1403</f>
        <v>10920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28" t="str">
        <f>Details2!F1404</f>
        <v>NULL</v>
      </c>
      <c r="G72" s="28" t="str">
        <f>Details2!G1404</f>
        <v>NULL</v>
      </c>
      <c r="H72" s="28" t="str">
        <f>Details2!H1404</f>
        <v>NULL</v>
      </c>
      <c r="I72" s="28" t="str">
        <f>Details2!I1404</f>
        <v>NULL</v>
      </c>
      <c r="J72" s="28" t="str">
        <f>Details2!J1404</f>
        <v>NULL</v>
      </c>
      <c r="K72" s="28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28">
        <f>Details2!F1405</f>
        <v>15118</v>
      </c>
      <c r="G73" s="28">
        <f>Details2!G1405</f>
        <v>14455</v>
      </c>
      <c r="H73" s="28">
        <f>Details2!H1405</f>
        <v>13003</v>
      </c>
      <c r="I73" s="28">
        <f>Details2!I1405</f>
        <v>16035</v>
      </c>
      <c r="J73" s="28">
        <f>Details2!J1405</f>
        <v>18216</v>
      </c>
      <c r="K73" s="28">
        <f>Details2!K1405</f>
        <v>12297</v>
      </c>
      <c r="L73" s="32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28">
        <f>Details2!F1406</f>
        <v>31130</v>
      </c>
      <c r="G74" s="28">
        <f>Details2!G1406</f>
        <v>19988</v>
      </c>
      <c r="H74" s="28">
        <f>Details2!H1406</f>
        <v>18932</v>
      </c>
      <c r="I74" s="28">
        <f>Details2!I1406</f>
        <v>19684</v>
      </c>
      <c r="J74" s="28">
        <f>Details2!J1406</f>
        <v>22787</v>
      </c>
      <c r="K74" s="28">
        <f>Details2!K1406</f>
        <v>19949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28">
        <f>Details2!F1407</f>
        <v>14503</v>
      </c>
      <c r="G75" s="28">
        <f>Details2!G1407</f>
        <v>13342</v>
      </c>
      <c r="H75" s="28">
        <f>Details2!H1407</f>
        <v>11492</v>
      </c>
      <c r="I75" s="28">
        <f>Details2!I1407</f>
        <v>12891</v>
      </c>
      <c r="J75" s="28">
        <f>Details2!J1407</f>
        <v>16135</v>
      </c>
      <c r="K75" s="28">
        <f>Details2!K1407</f>
        <v>11681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28">
        <f>Details2!F1408</f>
        <v>68207</v>
      </c>
      <c r="G76" s="28">
        <f>Details2!G1408</f>
        <v>58619</v>
      </c>
      <c r="H76" s="28">
        <f>Details2!H1408</f>
        <v>59013</v>
      </c>
      <c r="I76" s="28">
        <f>Details2!I1408</f>
        <v>86654</v>
      </c>
      <c r="J76" s="28">
        <f>Details2!J1408</f>
        <v>94753</v>
      </c>
      <c r="K76" s="28">
        <f>Details2!K1408</f>
        <v>85394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28">
        <f>Details2!F1409</f>
        <v>125624</v>
      </c>
      <c r="G77" s="28">
        <f>Details2!G1409</f>
        <v>87853</v>
      </c>
      <c r="H77" s="28">
        <f>Details2!H1409</f>
        <v>88500</v>
      </c>
      <c r="I77" s="28">
        <f>Details2!I1409</f>
        <v>86590</v>
      </c>
      <c r="J77" s="28">
        <f>Details2!J1409</f>
        <v>98748</v>
      </c>
      <c r="K77" s="28">
        <f>Details2!K1409</f>
        <v>0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28">
        <f>Details2!F1410</f>
        <v>81648</v>
      </c>
      <c r="G78" s="28">
        <f>Details2!G1410</f>
        <v>83620</v>
      </c>
      <c r="H78" s="28">
        <f>Details2!H1410</f>
        <v>74645</v>
      </c>
      <c r="I78" s="28">
        <f>Details2!I1410</f>
        <v>83537</v>
      </c>
      <c r="J78" s="28">
        <f>Details2!J1410</f>
        <v>86872</v>
      </c>
      <c r="K78" s="28">
        <f>Details2!K1410</f>
        <v>74803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28">
        <f>Details2!F1411</f>
        <v>59174</v>
      </c>
      <c r="G79" s="28">
        <f>Details2!G1411</f>
        <v>78532</v>
      </c>
      <c r="H79" s="28">
        <f>Details2!H1411</f>
        <v>57694</v>
      </c>
      <c r="I79" s="28">
        <f>Details2!I1411</f>
        <v>56798</v>
      </c>
      <c r="J79" s="28">
        <f>Details2!J1411</f>
        <v>61837</v>
      </c>
      <c r="K79" s="28">
        <f>Details2!K1411</f>
        <v>50250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28">
        <f>Details2!F1412</f>
        <v>51140</v>
      </c>
      <c r="G80" s="28">
        <f>Details2!G1412</f>
        <v>51335</v>
      </c>
      <c r="H80" s="28">
        <f>Details2!H1412</f>
        <v>50520</v>
      </c>
      <c r="I80" s="28">
        <f>Details2!I1412</f>
        <v>46521</v>
      </c>
      <c r="J80" s="28">
        <f>Details2!J1412</f>
        <v>71822</v>
      </c>
      <c r="K80" s="28">
        <f>Details2!K1412</f>
        <v>49750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28">
        <f>Details2!F1413</f>
        <v>120290</v>
      </c>
      <c r="G81" s="28">
        <f>Details2!G1413</f>
        <v>120660</v>
      </c>
      <c r="H81" s="28">
        <f>Details2!H1413</f>
        <v>84683</v>
      </c>
      <c r="I81" s="28">
        <f>Details2!I1413</f>
        <v>86772</v>
      </c>
      <c r="J81" s="28">
        <f>Details2!J1413</f>
        <v>140639</v>
      </c>
      <c r="K81" s="28">
        <f>Details2!K1413</f>
        <v>125126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28">
        <f>Details2!F1414</f>
        <v>30524</v>
      </c>
      <c r="G82" s="28">
        <f>Details2!G1414</f>
        <v>31934</v>
      </c>
      <c r="H82" s="28">
        <f>Details2!H1414</f>
        <v>30248</v>
      </c>
      <c r="I82" s="28">
        <f>Details2!I1414</f>
        <v>33451</v>
      </c>
      <c r="J82" s="28">
        <f>Details2!J1414</f>
        <v>51828</v>
      </c>
      <c r="K82" s="28">
        <f>Details2!K1414</f>
        <v>40089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28">
        <f>Details2!F1415</f>
        <v>19465</v>
      </c>
      <c r="G83" s="28">
        <f>Details2!G1415</f>
        <v>17188</v>
      </c>
      <c r="H83" s="28">
        <f>Details2!H1415</f>
        <v>16998</v>
      </c>
      <c r="I83" s="28">
        <f>Details2!I1415</f>
        <v>14572</v>
      </c>
      <c r="J83" s="28">
        <f>Details2!J1415</f>
        <v>23776</v>
      </c>
      <c r="K83" s="28">
        <f>Details2!K1415</f>
        <v>11726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28">
        <f>Details2!F1416</f>
        <v>71904</v>
      </c>
      <c r="G84" s="28">
        <f>Details2!G1416</f>
        <v>78729</v>
      </c>
      <c r="H84" s="28">
        <f>Details2!H1416</f>
        <v>81229</v>
      </c>
      <c r="I84" s="28">
        <f>Details2!I1416</f>
        <v>81765</v>
      </c>
      <c r="J84" s="28">
        <f>Details2!J1416</f>
        <v>100989</v>
      </c>
      <c r="K84" s="28">
        <f>Details2!K1416</f>
        <v>75472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28">
        <f>Details2!F1417</f>
        <v>39150</v>
      </c>
      <c r="G85" s="28">
        <f>Details2!G1417</f>
        <v>31902</v>
      </c>
      <c r="H85" s="28">
        <f>Details2!H1417</f>
        <v>28731</v>
      </c>
      <c r="I85" s="28">
        <f>Details2!I1417</f>
        <v>33603</v>
      </c>
      <c r="J85" s="28">
        <f>Details2!J1417</f>
        <v>50755</v>
      </c>
      <c r="K85" s="28">
        <f>Details2!K1417</f>
        <v>35914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28">
        <f>Details2!F1418</f>
        <v>26150</v>
      </c>
      <c r="G86" s="28">
        <f>Details2!G1418</f>
        <v>51868</v>
      </c>
      <c r="H86" s="28">
        <f>Details2!H1418</f>
        <v>51888</v>
      </c>
      <c r="I86" s="28">
        <f>Details2!I1418</f>
        <v>19175</v>
      </c>
      <c r="J86" s="28">
        <f>Details2!J1418</f>
        <v>30532</v>
      </c>
      <c r="K86" s="28">
        <f>Details2!K1418</f>
        <v>19018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28">
        <f>Details2!F1419</f>
        <v>29458</v>
      </c>
      <c r="G87" s="28">
        <f>Details2!G1419</f>
        <v>28888</v>
      </c>
      <c r="H87" s="28">
        <f>Details2!H1419</f>
        <v>44380</v>
      </c>
      <c r="I87" s="28">
        <f>Details2!I1419</f>
        <v>50891</v>
      </c>
      <c r="J87" s="28">
        <f>Details2!J1419</f>
        <v>58212</v>
      </c>
      <c r="K87" s="28">
        <f>Details2!K1419</f>
        <v>40964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28">
        <f>Details2!F1420</f>
        <v>35920</v>
      </c>
      <c r="G88" s="28">
        <f>Details2!G1420</f>
        <v>34125</v>
      </c>
      <c r="H88" s="28">
        <f>Details2!H1420</f>
        <v>26054</v>
      </c>
      <c r="I88" s="28">
        <f>Details2!I1420</f>
        <v>23955</v>
      </c>
      <c r="J88" s="28">
        <f>Details2!J1420</f>
        <v>32003</v>
      </c>
      <c r="K88" s="28">
        <f>Details2!K1420</f>
        <v>24170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28">
        <f>Details2!F1421</f>
        <v>6167</v>
      </c>
      <c r="G89" s="28">
        <f>Details2!G1421</f>
        <v>5347</v>
      </c>
      <c r="H89" s="28">
        <f>Details2!H1421</f>
        <v>4430</v>
      </c>
      <c r="I89" s="28" t="str">
        <f>Details2!I1421</f>
        <v>NULL</v>
      </c>
      <c r="J89" s="28" t="str">
        <f>Details2!J1421</f>
        <v>NULL</v>
      </c>
      <c r="K89" s="28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28">
        <f>Details2!F1422</f>
        <v>14818</v>
      </c>
      <c r="G90" s="28">
        <f>Details2!G1422</f>
        <v>13198</v>
      </c>
      <c r="H90" s="28">
        <f>Details2!H1422</f>
        <v>13127</v>
      </c>
      <c r="I90" s="28">
        <f>Details2!I1422</f>
        <v>15718</v>
      </c>
      <c r="J90" s="28">
        <f>Details2!J1422</f>
        <v>16193</v>
      </c>
      <c r="K90" s="28">
        <f>Details2!K1422</f>
        <v>10098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28">
        <f>Details2!F1423</f>
        <v>104704</v>
      </c>
      <c r="G91" s="28">
        <f>Details2!G1423</f>
        <v>120635</v>
      </c>
      <c r="H91" s="28">
        <f>Details2!H1423</f>
        <v>105648</v>
      </c>
      <c r="I91" s="28">
        <f>Details2!I1423</f>
        <v>103800</v>
      </c>
      <c r="J91" s="28">
        <f>Details2!J1423</f>
        <v>150178</v>
      </c>
      <c r="K91" s="28">
        <f>Details2!K1423</f>
        <v>110580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28">
        <f>Details2!F1424</f>
        <v>48818</v>
      </c>
      <c r="G92" s="28">
        <f>Details2!G1424</f>
        <v>29604</v>
      </c>
      <c r="H92" s="28">
        <f>Details2!H1424</f>
        <v>30642</v>
      </c>
      <c r="I92" s="28">
        <f>Details2!I1424</f>
        <v>28685</v>
      </c>
      <c r="J92" s="28">
        <f>Details2!J1424</f>
        <v>46893</v>
      </c>
      <c r="K92" s="28">
        <f>Details2!K1424</f>
        <v>31405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28">
        <f>Details2!F1425</f>
        <v>22588</v>
      </c>
      <c r="G93" s="28">
        <f>Details2!G1425</f>
        <v>23014</v>
      </c>
      <c r="H93" s="28">
        <f>Details2!H1425</f>
        <v>25189</v>
      </c>
      <c r="I93" s="28">
        <f>Details2!I1425</f>
        <v>26070</v>
      </c>
      <c r="J93" s="28">
        <f>Details2!J1425</f>
        <v>26094</v>
      </c>
      <c r="K93" s="28">
        <f>Details2!K1425</f>
        <v>23999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28">
        <f>Details2!F1426</f>
        <v>50495</v>
      </c>
      <c r="G94" s="28">
        <f>Details2!G1426</f>
        <v>48842</v>
      </c>
      <c r="H94" s="28">
        <f>Details2!H1426</f>
        <v>47325</v>
      </c>
      <c r="I94" s="28">
        <f>Details2!I1426</f>
        <v>54443</v>
      </c>
      <c r="J94" s="28">
        <f>Details2!J1426</f>
        <v>68386</v>
      </c>
      <c r="K94" s="28">
        <f>Details2!K1426</f>
        <v>61775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Ft. Sam Houston (Brooke Army Medical Center)</v>
      </c>
      <c r="E95" t="str">
        <f>Details2!E1427</f>
        <v>H</v>
      </c>
      <c r="F95" s="28">
        <f>Details2!F1427</f>
        <v>145591</v>
      </c>
      <c r="G95" s="28">
        <f>Details2!G1427</f>
        <v>126365</v>
      </c>
      <c r="H95" s="28">
        <f>Details2!H1427</f>
        <v>108365</v>
      </c>
      <c r="I95" s="28">
        <f>Details2!I1427</f>
        <v>96003</v>
      </c>
      <c r="J95" s="28">
        <f>Details2!J1427</f>
        <v>129312</v>
      </c>
      <c r="K95" s="28">
        <f>Details2!K1427</f>
        <v>131883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28">
        <f>Details2!F1428</f>
        <v>88818</v>
      </c>
      <c r="G96" s="28">
        <f>Details2!G1428</f>
        <v>83464</v>
      </c>
      <c r="H96" s="28">
        <f>Details2!H1428</f>
        <v>76332</v>
      </c>
      <c r="I96" s="28">
        <f>Details2!I1428</f>
        <v>91176</v>
      </c>
      <c r="J96" s="28">
        <f>Details2!J1428</f>
        <v>103669</v>
      </c>
      <c r="K96" s="28">
        <f>Details2!K1428</f>
        <v>92607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28">
        <f>Details2!F1429</f>
        <v>28782</v>
      </c>
      <c r="G97" s="28">
        <f>Details2!G1429</f>
        <v>29140</v>
      </c>
      <c r="H97" s="28">
        <f>Details2!H1429</f>
        <v>28464</v>
      </c>
      <c r="I97" s="28">
        <f>Details2!I1429</f>
        <v>25811</v>
      </c>
      <c r="J97" s="28">
        <f>Details2!J1429</f>
        <v>28978</v>
      </c>
      <c r="K97" s="28">
        <f>Details2!K1429</f>
        <v>25148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28">
        <f>Details2!F1430</f>
        <v>12660</v>
      </c>
      <c r="G98" s="28">
        <f>Details2!G1430</f>
        <v>14022</v>
      </c>
      <c r="H98" s="28">
        <f>Details2!H1430</f>
        <v>13323</v>
      </c>
      <c r="I98" s="28">
        <f>Details2!I1430</f>
        <v>14699</v>
      </c>
      <c r="J98" s="28">
        <f>Details2!J1430</f>
        <v>19886</v>
      </c>
      <c r="K98" s="28">
        <f>Details2!K1430</f>
        <v>15642</v>
      </c>
    </row>
    <row r="99" spans="2:11" x14ac:dyDescent="0.2">
      <c r="B99" t="str">
        <f>Details2!B1431</f>
        <v>Army</v>
      </c>
      <c r="C99" t="str">
        <f>Details2!C1431</f>
        <v>0123</v>
      </c>
      <c r="D99" t="str">
        <f>Details2!D1431</f>
        <v>Ft. Belvoir (FT. Belvoir Community Hospital)</v>
      </c>
      <c r="E99" t="str">
        <f>Details2!E1431</f>
        <v>H</v>
      </c>
      <c r="F99" s="28">
        <f>Details2!F1431</f>
        <v>97392</v>
      </c>
      <c r="G99" s="28">
        <f>Details2!G1431</f>
        <v>96648</v>
      </c>
      <c r="H99" s="28">
        <f>Details2!H1431</f>
        <v>145872</v>
      </c>
      <c r="I99" s="28">
        <f>Details2!I1431</f>
        <v>94071</v>
      </c>
      <c r="J99" s="28">
        <f>Details2!J1431</f>
        <v>130769</v>
      </c>
      <c r="K99" s="28">
        <f>Details2!K1431</f>
        <v>110486</v>
      </c>
    </row>
    <row r="100" spans="2:11" x14ac:dyDescent="0.2">
      <c r="B100" t="str">
        <f>Details2!B1432</f>
        <v>Army</v>
      </c>
      <c r="C100" t="str">
        <f>Details2!C1432</f>
        <v>0125</v>
      </c>
      <c r="D100" t="str">
        <f>Details2!D1432</f>
        <v>Ft. Lewis (Madigan Army Medical Center)</v>
      </c>
      <c r="E100" t="str">
        <f>Details2!E1432</f>
        <v>H</v>
      </c>
      <c r="F100" s="28">
        <f>Details2!F1432</f>
        <v>157382</v>
      </c>
      <c r="G100" s="28">
        <f>Details2!G1432</f>
        <v>159514</v>
      </c>
      <c r="H100" s="28">
        <f>Details2!H1432</f>
        <v>117494</v>
      </c>
      <c r="I100" s="28">
        <f>Details2!I1432</f>
        <v>121195</v>
      </c>
      <c r="J100" s="28">
        <f>Details2!J1432</f>
        <v>173300</v>
      </c>
      <c r="K100" s="28">
        <f>Details2!K1432</f>
        <v>140767</v>
      </c>
    </row>
    <row r="101" spans="2:11" x14ac:dyDescent="0.2">
      <c r="B101" t="str">
        <f>Details2!B1433</f>
        <v>Army</v>
      </c>
      <c r="C101" t="str">
        <f>Details2!C1433</f>
        <v>0131</v>
      </c>
      <c r="D101" t="str">
        <f>Details2!D1433</f>
        <v>Ft. Irwin (Weed Army Community Hospital)</v>
      </c>
      <c r="E101" t="str">
        <f>Details2!E1433</f>
        <v>H</v>
      </c>
      <c r="F101" s="28">
        <f>Details2!F1433</f>
        <v>14242</v>
      </c>
      <c r="G101" s="28">
        <f>Details2!G1433</f>
        <v>9522</v>
      </c>
      <c r="H101" s="28">
        <f>Details2!H1433</f>
        <v>9214</v>
      </c>
      <c r="I101" s="28">
        <f>Details2!I1433</f>
        <v>10821</v>
      </c>
      <c r="J101" s="28">
        <f>Details2!J1433</f>
        <v>13576</v>
      </c>
      <c r="K101" s="28">
        <f>Details2!K1433</f>
        <v>9320</v>
      </c>
    </row>
    <row r="102" spans="2:11" x14ac:dyDescent="0.2">
      <c r="B102" t="str">
        <f>Details2!B1434</f>
        <v>Army</v>
      </c>
      <c r="C102" t="str">
        <f>Details2!C1434</f>
        <v>0206</v>
      </c>
      <c r="D102" t="str">
        <f>Details2!D1434</f>
        <v>Yuma Proving Grounds</v>
      </c>
      <c r="E102" t="str">
        <f>Details2!E1434</f>
        <v>I</v>
      </c>
      <c r="F102" s="28" t="str">
        <f>Details2!F1434</f>
        <v>NULL</v>
      </c>
      <c r="G102" s="28" t="str">
        <f>Details2!G1434</f>
        <v>NULL</v>
      </c>
      <c r="H102" s="28" t="str">
        <f>Details2!H1434</f>
        <v>NULL</v>
      </c>
      <c r="I102" s="28" t="str">
        <f>Details2!I1434</f>
        <v>NULL</v>
      </c>
      <c r="J102" s="28" t="str">
        <f>Details2!J1434</f>
        <v>NULL</v>
      </c>
      <c r="K102" s="28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0256</v>
      </c>
      <c r="D103" t="str">
        <f>Details2!D1435</f>
        <v>Pentagon Army Health Clinic</v>
      </c>
      <c r="E103" t="str">
        <f>Details2!E1435</f>
        <v>I</v>
      </c>
      <c r="F103" s="28" t="str">
        <f>Details2!F1435</f>
        <v>NULL</v>
      </c>
      <c r="G103" s="28" t="str">
        <f>Details2!G1435</f>
        <v>NULL</v>
      </c>
      <c r="H103" s="28" t="str">
        <f>Details2!H1435</f>
        <v>NULL</v>
      </c>
      <c r="I103" s="28" t="str">
        <f>Details2!I1435</f>
        <v>NULL</v>
      </c>
      <c r="J103" s="28" t="str">
        <f>Details2!J1435</f>
        <v>NULL</v>
      </c>
      <c r="K103" s="28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0273</v>
      </c>
      <c r="D104" t="str">
        <f>Details2!D1436</f>
        <v>Ft. McPherson (Lawrence Joel Army Health Clinic)</v>
      </c>
      <c r="E104" t="str">
        <f>Details2!E1436</f>
        <v>I</v>
      </c>
      <c r="F104" s="28" t="str">
        <f>Details2!F1436</f>
        <v>NULL</v>
      </c>
      <c r="G104" s="28" t="str">
        <f>Details2!G1436</f>
        <v>NULL</v>
      </c>
      <c r="H104" s="28" t="str">
        <f>Details2!H1436</f>
        <v>NULL</v>
      </c>
      <c r="I104" s="28" t="str">
        <f>Details2!I1436</f>
        <v>NULL</v>
      </c>
      <c r="J104" s="28" t="str">
        <f>Details2!J1436</f>
        <v>NULL</v>
      </c>
      <c r="K104" s="28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0308</v>
      </c>
      <c r="D105" t="str">
        <f>Details2!D1437</f>
        <v>Aberdeen Proving Grounds (Kirk Army Health Clinic)</v>
      </c>
      <c r="E105" t="str">
        <f>Details2!E1437</f>
        <v>I</v>
      </c>
      <c r="F105" s="28" t="str">
        <f>Details2!F1437</f>
        <v>NULL</v>
      </c>
      <c r="G105" s="28" t="str">
        <f>Details2!G1437</f>
        <v>NULL</v>
      </c>
      <c r="H105" s="28" t="str">
        <f>Details2!H1437</f>
        <v>NULL</v>
      </c>
      <c r="I105" s="28" t="str">
        <f>Details2!I1437</f>
        <v>NULL</v>
      </c>
      <c r="J105" s="28" t="str">
        <f>Details2!J1437</f>
        <v>NULL</v>
      </c>
      <c r="K105" s="28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0309</v>
      </c>
      <c r="D106" t="str">
        <f>Details2!D1438</f>
        <v>Ft. Detrick US Army Health Clinic</v>
      </c>
      <c r="E106" t="str">
        <f>Details2!E1438</f>
        <v>I</v>
      </c>
      <c r="F106" s="28" t="str">
        <f>Details2!F1438</f>
        <v>NULL</v>
      </c>
      <c r="G106" s="28" t="str">
        <f>Details2!G1438</f>
        <v>NULL</v>
      </c>
      <c r="H106" s="28" t="str">
        <f>Details2!H1438</f>
        <v>NULL</v>
      </c>
      <c r="I106" s="28" t="str">
        <f>Details2!I1438</f>
        <v>NULL</v>
      </c>
      <c r="J106" s="28" t="str">
        <f>Details2!J1438</f>
        <v>NULL</v>
      </c>
      <c r="K106" s="28" t="str">
        <f>Details2!K1438</f>
        <v>NULL</v>
      </c>
    </row>
    <row r="107" spans="2:11" x14ac:dyDescent="0.2">
      <c r="B107" t="str">
        <f>Details2!B1439</f>
        <v>Army</v>
      </c>
      <c r="C107" t="str">
        <f>Details2!C1439</f>
        <v>0330</v>
      </c>
      <c r="D107" t="str">
        <f>Details2!D1439</f>
        <v>Ft. Drum (Guthrie Army Health Clinic)</v>
      </c>
      <c r="E107" t="str">
        <f>Details2!E1439</f>
        <v>C</v>
      </c>
      <c r="F107" s="28">
        <f>Details2!F1439</f>
        <v>23296</v>
      </c>
      <c r="G107" s="28">
        <f>Details2!G1439</f>
        <v>20984</v>
      </c>
      <c r="H107" s="28">
        <f>Details2!H1439</f>
        <v>22000</v>
      </c>
      <c r="I107" s="28">
        <f>Details2!I1439</f>
        <v>17036</v>
      </c>
      <c r="J107" s="28">
        <f>Details2!J1439</f>
        <v>28654</v>
      </c>
      <c r="K107" s="28">
        <f>Details2!K1439</f>
        <v>18671</v>
      </c>
    </row>
    <row r="108" spans="2:11" x14ac:dyDescent="0.2">
      <c r="B108" t="str">
        <f>Details2!B1440</f>
        <v>Army</v>
      </c>
      <c r="C108" t="str">
        <f>Details2!C1440</f>
        <v>0350</v>
      </c>
      <c r="D108" t="str">
        <f>Details2!D1440</f>
        <v>Ft. Indiantown Gap US Army Health Clinic</v>
      </c>
      <c r="E108" t="str">
        <f>Details2!E1440</f>
        <v>I</v>
      </c>
      <c r="F108" s="28" t="str">
        <f>Details2!F1440</f>
        <v>NULL</v>
      </c>
      <c r="G108" s="28" t="str">
        <f>Details2!G1440</f>
        <v>NULL</v>
      </c>
      <c r="H108" s="28" t="str">
        <f>Details2!H1440</f>
        <v>NULL</v>
      </c>
      <c r="I108" s="28" t="str">
        <f>Details2!I1440</f>
        <v>NULL</v>
      </c>
      <c r="J108" s="28" t="str">
        <f>Details2!J1440</f>
        <v>NULL</v>
      </c>
      <c r="K108" s="28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0351</v>
      </c>
      <c r="D109" t="str">
        <f>Details2!D1441</f>
        <v>Letterkenny US Army Health Clinic</v>
      </c>
      <c r="E109" t="str">
        <f>Details2!E1441</f>
        <v>I</v>
      </c>
      <c r="F109" s="28" t="str">
        <f>Details2!F1441</f>
        <v>NULL</v>
      </c>
      <c r="G109" s="28" t="str">
        <f>Details2!G1441</f>
        <v>NULL</v>
      </c>
      <c r="H109" s="28" t="str">
        <f>Details2!H1441</f>
        <v>NULL</v>
      </c>
      <c r="I109" s="28" t="str">
        <f>Details2!I1441</f>
        <v>NULL</v>
      </c>
      <c r="J109" s="28" t="str">
        <f>Details2!J1441</f>
        <v>NULL</v>
      </c>
      <c r="K109" s="28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0352</v>
      </c>
      <c r="D110" t="str">
        <f>Details2!D1442</f>
        <v>Carlisle (Dunham Army Health Clinic)</v>
      </c>
      <c r="E110" t="str">
        <f>Details2!E1442</f>
        <v>C</v>
      </c>
      <c r="F110" s="28">
        <f>Details2!F1442</f>
        <v>12007</v>
      </c>
      <c r="G110" s="28">
        <f>Details2!G1442</f>
        <v>12124</v>
      </c>
      <c r="H110" s="28" t="str">
        <f>Details2!H1442</f>
        <v>NULL</v>
      </c>
      <c r="I110" s="28" t="str">
        <f>Details2!I1442</f>
        <v>NULL</v>
      </c>
      <c r="J110" s="28" t="str">
        <f>Details2!J1442</f>
        <v>NULL</v>
      </c>
      <c r="K110" s="28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0353</v>
      </c>
      <c r="D111" t="str">
        <f>Details2!D1443</f>
        <v>Tobyhanna US Army Health Clinic</v>
      </c>
      <c r="E111" t="str">
        <f>Details2!E1443</f>
        <v>I</v>
      </c>
      <c r="F111" s="28" t="str">
        <f>Details2!F1443</f>
        <v>NULL</v>
      </c>
      <c r="G111" s="28" t="str">
        <f>Details2!G1443</f>
        <v>NULL</v>
      </c>
      <c r="H111" s="28" t="str">
        <f>Details2!H1443</f>
        <v>NULL</v>
      </c>
      <c r="I111" s="28" t="str">
        <f>Details2!I1443</f>
        <v>NULL</v>
      </c>
      <c r="J111" s="28" t="str">
        <f>Details2!J1443</f>
        <v>NULL</v>
      </c>
      <c r="K111" s="28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0371</v>
      </c>
      <c r="D112" t="str">
        <f>Details2!D1444</f>
        <v>Dugway Proving Ground</v>
      </c>
      <c r="E112" t="str">
        <f>Details2!E1444</f>
        <v>I</v>
      </c>
      <c r="F112" s="28" t="str">
        <f>Details2!F1444</f>
        <v>NULL</v>
      </c>
      <c r="G112" s="28" t="str">
        <f>Details2!G1444</f>
        <v>NULL</v>
      </c>
      <c r="H112" s="28" t="str">
        <f>Details2!H1444</f>
        <v>NULL</v>
      </c>
      <c r="I112" s="28" t="str">
        <f>Details2!I1444</f>
        <v>NULL</v>
      </c>
      <c r="J112" s="28" t="str">
        <f>Details2!J1444</f>
        <v>NULL</v>
      </c>
      <c r="K112" s="28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0441</v>
      </c>
      <c r="D113" t="str">
        <f>Details2!D1445</f>
        <v>New Cumberland US Army Health Clinic</v>
      </c>
      <c r="E113" t="str">
        <f>Details2!E1445</f>
        <v>I</v>
      </c>
      <c r="F113" s="28" t="str">
        <f>Details2!F1445</f>
        <v>NULL</v>
      </c>
      <c r="G113" s="28" t="str">
        <f>Details2!G1445</f>
        <v>NULL</v>
      </c>
      <c r="H113" s="28" t="str">
        <f>Details2!H1445</f>
        <v>NULL</v>
      </c>
      <c r="I113" s="28" t="str">
        <f>Details2!I1445</f>
        <v>NULL</v>
      </c>
      <c r="J113" s="28" t="str">
        <f>Details2!J1445</f>
        <v>NULL</v>
      </c>
      <c r="K113" s="28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0606</v>
      </c>
      <c r="D114" t="str">
        <f>Details2!D1446</f>
        <v>Heidelberg MEDDAC</v>
      </c>
      <c r="E114" t="str">
        <f>Details2!E1446</f>
        <v>C</v>
      </c>
      <c r="F114" s="28">
        <f>Details2!F1446</f>
        <v>41956</v>
      </c>
      <c r="G114" s="28">
        <f>Details2!G1446</f>
        <v>33168</v>
      </c>
      <c r="H114" s="28">
        <f>Details2!H1446</f>
        <v>24424</v>
      </c>
      <c r="I114" s="28">
        <f>Details2!I1446</f>
        <v>19799</v>
      </c>
      <c r="J114" s="28">
        <f>Details2!J1446</f>
        <v>22342</v>
      </c>
      <c r="K114" s="28">
        <f>Details2!K1446</f>
        <v>15985</v>
      </c>
    </row>
    <row r="115" spans="2:11" x14ac:dyDescent="0.2">
      <c r="B115" t="str">
        <f>Details2!B1447</f>
        <v>Army</v>
      </c>
      <c r="C115" t="str">
        <f>Details2!C1447</f>
        <v>0607</v>
      </c>
      <c r="D115" t="str">
        <f>Details2!D1447</f>
        <v>Landstuhl Regional Medical Center</v>
      </c>
      <c r="E115" t="str">
        <f>Details2!E1447</f>
        <v>H</v>
      </c>
      <c r="F115" s="28">
        <f>Details2!F1447</f>
        <v>46640</v>
      </c>
      <c r="G115" s="28">
        <f>Details2!G1447</f>
        <v>51604</v>
      </c>
      <c r="H115" s="28">
        <f>Details2!H1447</f>
        <v>48750</v>
      </c>
      <c r="I115" s="28">
        <f>Details2!I1447</f>
        <v>48870</v>
      </c>
      <c r="J115" s="28">
        <f>Details2!J1447</f>
        <v>63475</v>
      </c>
      <c r="K115" s="28">
        <f>Details2!K1447</f>
        <v>56067</v>
      </c>
    </row>
    <row r="116" spans="2:11" x14ac:dyDescent="0.2">
      <c r="B116" t="str">
        <f>Details2!B1448</f>
        <v>Army</v>
      </c>
      <c r="C116" t="str">
        <f>Details2!C1448</f>
        <v>0609</v>
      </c>
      <c r="D116" t="str">
        <f>Details2!D1448</f>
        <v>Bavaria MEDDAC</v>
      </c>
      <c r="E116" t="str">
        <f>Details2!E1448</f>
        <v>C</v>
      </c>
      <c r="F116" s="28">
        <f>Details2!F1448</f>
        <v>25486</v>
      </c>
      <c r="G116" s="28">
        <f>Details2!G1448</f>
        <v>25663</v>
      </c>
      <c r="H116" s="28">
        <f>Details2!H1448</f>
        <v>25000</v>
      </c>
      <c r="I116" s="28">
        <f>Details2!I1448</f>
        <v>25071</v>
      </c>
      <c r="J116" s="28">
        <f>Details2!J1448</f>
        <v>35924</v>
      </c>
      <c r="K116" s="28">
        <f>Details2!K1448</f>
        <v>26989</v>
      </c>
    </row>
    <row r="117" spans="2:11" x14ac:dyDescent="0.2">
      <c r="B117" t="str">
        <f>Details2!B1449</f>
        <v>Army</v>
      </c>
      <c r="C117" t="str">
        <f>Details2!C1449</f>
        <v>0610</v>
      </c>
      <c r="D117" t="str">
        <f>Details2!D1449</f>
        <v>BG CRAWFORD SAMS AHC-CAMP ZAMA</v>
      </c>
      <c r="E117" t="str">
        <f>Details2!E1449</f>
        <v>I</v>
      </c>
      <c r="F117" s="28" t="str">
        <f>Details2!F1449</f>
        <v>NULL</v>
      </c>
      <c r="G117" s="28" t="str">
        <f>Details2!G1449</f>
        <v>NULL</v>
      </c>
      <c r="H117" s="28" t="str">
        <f>Details2!H1449</f>
        <v>NULL</v>
      </c>
      <c r="I117" s="28" t="str">
        <f>Details2!I1449</f>
        <v>NULL</v>
      </c>
      <c r="J117" s="28" t="str">
        <f>Details2!J1449</f>
        <v>NULL</v>
      </c>
      <c r="K117" s="28">
        <f>Details2!K1449</f>
        <v>1470</v>
      </c>
    </row>
    <row r="118" spans="2:11" x14ac:dyDescent="0.2">
      <c r="B118" t="str">
        <f>Details2!B1450</f>
        <v>Army</v>
      </c>
      <c r="C118" t="str">
        <f>Details2!C1450</f>
        <v>0612</v>
      </c>
      <c r="D118" t="str">
        <f>Details2!D1450</f>
        <v>Brian Allgood ACH - Seoul</v>
      </c>
      <c r="E118" t="str">
        <f>Details2!E1450</f>
        <v>H</v>
      </c>
      <c r="F118" s="28">
        <f>Details2!F1450</f>
        <v>14276</v>
      </c>
      <c r="G118" s="28">
        <f>Details2!G1450</f>
        <v>18932</v>
      </c>
      <c r="H118" s="28">
        <f>Details2!H1450</f>
        <v>18275</v>
      </c>
      <c r="I118" s="28">
        <f>Details2!I1450</f>
        <v>18401</v>
      </c>
      <c r="J118" s="28">
        <f>Details2!J1450</f>
        <v>27427</v>
      </c>
      <c r="K118" s="28">
        <f>Details2!K1450</f>
        <v>20075</v>
      </c>
    </row>
    <row r="119" spans="2:11" x14ac:dyDescent="0.2">
      <c r="B119" t="str">
        <f>Details2!B1451</f>
        <v>Navy</v>
      </c>
      <c r="C119" t="str">
        <f>Details2!C1451</f>
        <v>0024</v>
      </c>
      <c r="D119" t="str">
        <f>Details2!D1451</f>
        <v>NH Camp Pendelton</v>
      </c>
      <c r="E119" t="str">
        <f>Details2!E1451</f>
        <v>H</v>
      </c>
      <c r="F119" s="28">
        <f>Details2!F1451</f>
        <v>54501</v>
      </c>
      <c r="G119" s="28">
        <f>Details2!G1451</f>
        <v>57965</v>
      </c>
      <c r="H119" s="28">
        <f>Details2!H1451</f>
        <v>60103</v>
      </c>
      <c r="I119" s="28">
        <f>Details2!I1451</f>
        <v>60744</v>
      </c>
      <c r="J119" s="28">
        <f>Details2!J1451</f>
        <v>54992</v>
      </c>
      <c r="K119" s="28">
        <f>Details2!K1451</f>
        <v>56688</v>
      </c>
    </row>
    <row r="120" spans="2:11" x14ac:dyDescent="0.2">
      <c r="B120" t="str">
        <f>Details2!B1452</f>
        <v>Navy</v>
      </c>
      <c r="C120" t="str">
        <f>Details2!C1452</f>
        <v>0028</v>
      </c>
      <c r="D120" t="str">
        <f>Details2!D1452</f>
        <v>NH Lemoore</v>
      </c>
      <c r="E120" t="str">
        <f>Details2!E1452</f>
        <v>H</v>
      </c>
      <c r="F120" s="28">
        <f>Details2!F1452</f>
        <v>17852</v>
      </c>
      <c r="G120" s="28">
        <f>Details2!G1452</f>
        <v>15816</v>
      </c>
      <c r="H120" s="28">
        <f>Details2!H1452</f>
        <v>14991</v>
      </c>
      <c r="I120" s="28">
        <f>Details2!I1452</f>
        <v>18330</v>
      </c>
      <c r="J120" s="28">
        <f>Details2!J1452</f>
        <v>16206</v>
      </c>
      <c r="K120" s="28">
        <f>Details2!K1452</f>
        <v>19294</v>
      </c>
    </row>
    <row r="121" spans="2:11" x14ac:dyDescent="0.2">
      <c r="B121" t="str">
        <f>Details2!B1453</f>
        <v>Navy</v>
      </c>
      <c r="C121" t="str">
        <f>Details2!C1453</f>
        <v>0029</v>
      </c>
      <c r="D121" t="str">
        <f>Details2!D1453</f>
        <v>NMC San Diego</v>
      </c>
      <c r="E121" t="str">
        <f>Details2!E1453</f>
        <v>H</v>
      </c>
      <c r="F121" s="28">
        <f>Details2!F1453</f>
        <v>166795</v>
      </c>
      <c r="G121" s="28">
        <f>Details2!G1453</f>
        <v>176166</v>
      </c>
      <c r="H121" s="28">
        <f>Details2!H1453</f>
        <v>185231</v>
      </c>
      <c r="I121" s="28">
        <f>Details2!I1453</f>
        <v>203915</v>
      </c>
      <c r="J121" s="28">
        <f>Details2!J1453</f>
        <v>187506</v>
      </c>
      <c r="K121" s="28">
        <f>Details2!K1453</f>
        <v>55479</v>
      </c>
    </row>
    <row r="122" spans="2:11" x14ac:dyDescent="0.2">
      <c r="B122" t="str">
        <f>Details2!B1454</f>
        <v>Navy</v>
      </c>
      <c r="C122" t="str">
        <f>Details2!C1454</f>
        <v>0030</v>
      </c>
      <c r="D122" t="str">
        <f>Details2!D1454</f>
        <v>NH 29 Palms</v>
      </c>
      <c r="E122" t="str">
        <f>Details2!E1454</f>
        <v>H</v>
      </c>
      <c r="F122" s="28">
        <f>Details2!F1454</f>
        <v>9428</v>
      </c>
      <c r="G122" s="28">
        <f>Details2!G1454</f>
        <v>19428</v>
      </c>
      <c r="H122" s="28">
        <f>Details2!H1454</f>
        <v>16777</v>
      </c>
      <c r="I122" s="28">
        <f>Details2!I1454</f>
        <v>5259</v>
      </c>
      <c r="J122" s="28">
        <f>Details2!J1454</f>
        <v>15299</v>
      </c>
      <c r="K122" s="28">
        <f>Details2!K1454</f>
        <v>17967</v>
      </c>
    </row>
    <row r="123" spans="2:11" x14ac:dyDescent="0.2">
      <c r="B123" t="str">
        <f>Details2!B1455</f>
        <v>Navy</v>
      </c>
      <c r="C123" t="str">
        <f>Details2!C1455</f>
        <v>0035</v>
      </c>
      <c r="D123" t="str">
        <f>Details2!D1455</f>
        <v>NBHC Groton</v>
      </c>
      <c r="E123" t="str">
        <f>Details2!E1455</f>
        <v>C</v>
      </c>
      <c r="F123" s="28">
        <f>Details2!F1455</f>
        <v>10605</v>
      </c>
      <c r="G123" s="28">
        <f>Details2!G1455</f>
        <v>10474</v>
      </c>
      <c r="H123" s="28">
        <f>Details2!H1455</f>
        <v>12028</v>
      </c>
      <c r="I123" s="28">
        <f>Details2!I1455</f>
        <v>10695</v>
      </c>
      <c r="J123" s="28">
        <f>Details2!J1455</f>
        <v>9808</v>
      </c>
      <c r="K123" s="28">
        <f>Details2!K1455</f>
        <v>10873</v>
      </c>
    </row>
    <row r="124" spans="2:11" x14ac:dyDescent="0.2">
      <c r="B124" t="str">
        <f>Details2!B1456</f>
        <v>Navy</v>
      </c>
      <c r="C124" t="str">
        <f>Details2!C1456</f>
        <v>0038</v>
      </c>
      <c r="D124" t="str">
        <f>Details2!D1456</f>
        <v>NH Pensacola</v>
      </c>
      <c r="E124" t="str">
        <f>Details2!E1456</f>
        <v>H</v>
      </c>
      <c r="F124" s="28">
        <f>Details2!F1456</f>
        <v>35333</v>
      </c>
      <c r="G124" s="28">
        <f>Details2!G1456</f>
        <v>34330</v>
      </c>
      <c r="H124" s="28">
        <f>Details2!H1456</f>
        <v>33934</v>
      </c>
      <c r="I124" s="28">
        <f>Details2!I1456</f>
        <v>36424</v>
      </c>
      <c r="J124" s="28">
        <f>Details2!J1456</f>
        <v>39026</v>
      </c>
      <c r="K124" s="28">
        <f>Details2!K1456</f>
        <v>42649</v>
      </c>
    </row>
    <row r="125" spans="2:11" x14ac:dyDescent="0.2">
      <c r="B125" t="str">
        <f>Details2!B1457</f>
        <v>Navy</v>
      </c>
      <c r="C125" t="str">
        <f>Details2!C1457</f>
        <v>0039</v>
      </c>
      <c r="D125" t="str">
        <f>Details2!D1457</f>
        <v>NH Jacksonville</v>
      </c>
      <c r="E125" t="str">
        <f>Details2!E1457</f>
        <v>H</v>
      </c>
      <c r="F125" s="28">
        <f>Details2!F1457</f>
        <v>85283</v>
      </c>
      <c r="G125" s="28">
        <f>Details2!G1457</f>
        <v>75635</v>
      </c>
      <c r="H125" s="28">
        <f>Details2!H1457</f>
        <v>72373</v>
      </c>
      <c r="I125" s="28">
        <f>Details2!I1457</f>
        <v>67728</v>
      </c>
      <c r="J125" s="28">
        <f>Details2!J1457</f>
        <v>55477</v>
      </c>
      <c r="K125" s="28">
        <f>Details2!K1457</f>
        <v>59828</v>
      </c>
    </row>
    <row r="126" spans="2:11" x14ac:dyDescent="0.2">
      <c r="B126" t="str">
        <f>Details2!B1458</f>
        <v>Navy</v>
      </c>
      <c r="C126" t="str">
        <f>Details2!C1458</f>
        <v>0056</v>
      </c>
      <c r="D126" t="str">
        <f>Details2!D1458</f>
        <v>NHC Great Lakes</v>
      </c>
      <c r="E126" t="str">
        <f>Details2!E1458</f>
        <v>C</v>
      </c>
      <c r="F126" s="28">
        <f>Details2!F1458</f>
        <v>18933</v>
      </c>
      <c r="G126" s="28">
        <f>Details2!G1458</f>
        <v>18409</v>
      </c>
      <c r="H126" s="28">
        <f>Details2!H1458</f>
        <v>16465</v>
      </c>
      <c r="I126" s="28">
        <f>Details2!I1458</f>
        <v>19518</v>
      </c>
      <c r="J126" s="28">
        <f>Details2!J1458</f>
        <v>16297</v>
      </c>
      <c r="K126" s="28" t="str">
        <f>Details2!K1458</f>
        <v>NULL</v>
      </c>
    </row>
    <row r="127" spans="2:11" x14ac:dyDescent="0.2">
      <c r="B127" t="str">
        <f>Details2!B1459</f>
        <v>Navy</v>
      </c>
      <c r="C127" t="str">
        <f>Details2!C1459</f>
        <v>0067</v>
      </c>
      <c r="D127" t="str">
        <f>Details2!D1459</f>
        <v>Walter Reed National Military Medical Center</v>
      </c>
      <c r="E127" t="str">
        <f>Details2!E1459</f>
        <v>H</v>
      </c>
      <c r="F127" s="28">
        <f>Details2!F1459</f>
        <v>143132</v>
      </c>
      <c r="G127" s="28">
        <f>Details2!G1459</f>
        <v>105268</v>
      </c>
      <c r="H127" s="28">
        <f>Details2!H1459</f>
        <v>137976</v>
      </c>
      <c r="I127" s="28">
        <f>Details2!I1459</f>
        <v>114429</v>
      </c>
      <c r="J127" s="28">
        <f>Details2!J1459</f>
        <v>98102</v>
      </c>
      <c r="K127" s="28">
        <f>Details2!K1459</f>
        <v>100474</v>
      </c>
    </row>
    <row r="128" spans="2:11" x14ac:dyDescent="0.2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28">
        <f>Details2!F1460</f>
        <v>10405</v>
      </c>
      <c r="G128" s="28">
        <f>Details2!G1460</f>
        <v>5875</v>
      </c>
      <c r="H128" s="28">
        <f>Details2!H1460</f>
        <v>13910</v>
      </c>
      <c r="I128" s="28">
        <f>Details2!I1460</f>
        <v>11831</v>
      </c>
      <c r="J128" s="28">
        <f>Details2!J1460</f>
        <v>9770</v>
      </c>
      <c r="K128" s="28">
        <f>Details2!K1460</f>
        <v>4369</v>
      </c>
    </row>
    <row r="129" spans="2:12" x14ac:dyDescent="0.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28">
        <f>Details2!F1461</f>
        <v>49888</v>
      </c>
      <c r="G129" s="28">
        <f>Details2!G1461</f>
        <v>46665</v>
      </c>
      <c r="H129" s="28">
        <f>Details2!H1461</f>
        <v>57647</v>
      </c>
      <c r="I129" s="28">
        <f>Details2!I1461</f>
        <v>44362</v>
      </c>
      <c r="J129" s="28">
        <f>Details2!J1461</f>
        <v>14766</v>
      </c>
      <c r="K129" s="28">
        <f>Details2!K1461</f>
        <v>51284</v>
      </c>
    </row>
    <row r="130" spans="2:12" x14ac:dyDescent="0.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28">
        <f>Details2!F1462</f>
        <v>16645</v>
      </c>
      <c r="G130" s="28">
        <f>Details2!G1462</f>
        <v>18033</v>
      </c>
      <c r="H130" s="28">
        <f>Details2!H1462</f>
        <v>15643</v>
      </c>
      <c r="I130" s="28">
        <f>Details2!I1462</f>
        <v>15213</v>
      </c>
      <c r="J130" s="28">
        <f>Details2!J1462</f>
        <v>13802</v>
      </c>
      <c r="K130" s="28">
        <f>Details2!K1462</f>
        <v>12169</v>
      </c>
    </row>
    <row r="131" spans="2:12" x14ac:dyDescent="0.2">
      <c r="B131" t="str">
        <f>Details2!B1463</f>
        <v>Navy</v>
      </c>
      <c r="C131" t="str">
        <f>Details2!C1463</f>
        <v>0100</v>
      </c>
      <c r="D131" t="str">
        <f>Details2!D1463</f>
        <v>NBHC Newport</v>
      </c>
      <c r="E131" t="str">
        <f>Details2!E1463</f>
        <v>C</v>
      </c>
      <c r="F131" s="28">
        <f>Details2!F1463</f>
        <v>12830</v>
      </c>
      <c r="G131" s="28">
        <f>Details2!G1463</f>
        <v>11243</v>
      </c>
      <c r="H131" s="28">
        <f>Details2!H1463</f>
        <v>10618</v>
      </c>
      <c r="I131" s="28">
        <f>Details2!I1463</f>
        <v>4336</v>
      </c>
      <c r="J131" s="28">
        <f>Details2!J1463</f>
        <v>10724</v>
      </c>
      <c r="K131" s="28">
        <f>Details2!K1463</f>
        <v>10533</v>
      </c>
    </row>
    <row r="132" spans="2:12" x14ac:dyDescent="0.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28">
        <f>Details2!F1464</f>
        <v>10609</v>
      </c>
      <c r="G132" s="28">
        <f>Details2!G1464</f>
        <v>11596</v>
      </c>
      <c r="H132" s="28">
        <f>Details2!H1464</f>
        <v>4061</v>
      </c>
      <c r="I132" s="28">
        <f>Details2!I1464</f>
        <v>12461</v>
      </c>
      <c r="J132" s="28">
        <f>Details2!J1464</f>
        <v>14215</v>
      </c>
      <c r="K132" s="28">
        <f>Details2!K1464</f>
        <v>15579</v>
      </c>
    </row>
    <row r="133" spans="2:12" x14ac:dyDescent="0.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28">
        <f>Details2!F1465</f>
        <v>16418</v>
      </c>
      <c r="G133" s="28">
        <f>Details2!G1465</f>
        <v>17504</v>
      </c>
      <c r="H133" s="28">
        <f>Details2!H1465</f>
        <v>16049</v>
      </c>
      <c r="I133" s="28">
        <f>Details2!I1465</f>
        <v>18549</v>
      </c>
      <c r="J133" s="28">
        <f>Details2!J1465</f>
        <v>15773</v>
      </c>
      <c r="K133" s="28">
        <f>Details2!K1465</f>
        <v>13928</v>
      </c>
    </row>
    <row r="134" spans="2:12" x14ac:dyDescent="0.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28">
        <f>Details2!F1466</f>
        <v>1646</v>
      </c>
      <c r="G134" s="28">
        <f>Details2!G1466</f>
        <v>1843</v>
      </c>
      <c r="H134" s="28">
        <f>Details2!H1466</f>
        <v>1151</v>
      </c>
      <c r="I134" s="28">
        <f>Details2!I1466</f>
        <v>2309</v>
      </c>
      <c r="J134" s="28">
        <f>Details2!J1466</f>
        <v>0</v>
      </c>
      <c r="K134" s="28" t="str">
        <f>Details2!K1466</f>
        <v>NULL</v>
      </c>
    </row>
    <row r="135" spans="2:12" x14ac:dyDescent="0.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28">
        <f>Details2!F1467</f>
        <v>68505</v>
      </c>
      <c r="G135" s="28">
        <f>Details2!G1467</f>
        <v>10668</v>
      </c>
      <c r="H135" s="28">
        <f>Details2!H1467</f>
        <v>12716</v>
      </c>
      <c r="I135" s="28">
        <f>Details2!I1467</f>
        <v>12453</v>
      </c>
      <c r="J135" s="28">
        <f>Details2!J1467</f>
        <v>9736</v>
      </c>
      <c r="K135" s="28">
        <f>Details2!K1467</f>
        <v>8222</v>
      </c>
    </row>
    <row r="136" spans="2:12" x14ac:dyDescent="0.2">
      <c r="B136" t="str">
        <f>Details2!B1468</f>
        <v>Navy</v>
      </c>
      <c r="C136" t="str">
        <f>Details2!C1468</f>
        <v>0124</v>
      </c>
      <c r="D136" t="str">
        <f>Details2!D1468</f>
        <v>NMC Portsmouth (VA)</v>
      </c>
      <c r="E136" t="str">
        <f>Details2!E1468</f>
        <v>H</v>
      </c>
      <c r="F136" s="28">
        <f>Details2!F1468</f>
        <v>197530</v>
      </c>
      <c r="G136" s="28">
        <f>Details2!G1468</f>
        <v>147404</v>
      </c>
      <c r="H136" s="28">
        <f>Details2!H1468</f>
        <v>761760</v>
      </c>
      <c r="I136" s="28">
        <f>Details2!I1468</f>
        <v>183974</v>
      </c>
      <c r="J136" s="28">
        <f>Details2!J1468</f>
        <v>147832</v>
      </c>
      <c r="K136" s="28">
        <f>Details2!K1468</f>
        <v>189650</v>
      </c>
    </row>
    <row r="137" spans="2:12" x14ac:dyDescent="0.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28">
        <f>Details2!F1469</f>
        <v>40015</v>
      </c>
      <c r="G137" s="28">
        <f>Details2!G1469</f>
        <v>48596</v>
      </c>
      <c r="H137" s="28">
        <f>Details2!H1469</f>
        <v>46146</v>
      </c>
      <c r="I137" s="28">
        <f>Details2!I1469</f>
        <v>50298</v>
      </c>
      <c r="J137" s="28">
        <f>Details2!J1469</f>
        <v>47687</v>
      </c>
      <c r="K137" s="28">
        <f>Details2!K1469</f>
        <v>49423</v>
      </c>
    </row>
    <row r="138" spans="2:12" x14ac:dyDescent="0.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28">
        <f>Details2!F1470</f>
        <v>4761</v>
      </c>
      <c r="G138" s="28">
        <f>Details2!G1470</f>
        <v>5252</v>
      </c>
      <c r="H138" s="28">
        <f>Details2!H1470</f>
        <v>3887</v>
      </c>
      <c r="I138" s="28">
        <f>Details2!I1470</f>
        <v>1424</v>
      </c>
      <c r="J138" s="28">
        <f>Details2!J1470</f>
        <v>5594</v>
      </c>
      <c r="K138" s="28">
        <f>Details2!K1470</f>
        <v>17160</v>
      </c>
    </row>
    <row r="139" spans="2:12" x14ac:dyDescent="0.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28">
        <f>Details2!F1471</f>
        <v>25279</v>
      </c>
      <c r="G139" s="28">
        <f>Details2!G1471</f>
        <v>24178</v>
      </c>
      <c r="H139" s="28">
        <f>Details2!H1471</f>
        <v>23701</v>
      </c>
      <c r="I139" s="28">
        <f>Details2!I1471</f>
        <v>22405</v>
      </c>
      <c r="J139" s="28">
        <f>Details2!J1471</f>
        <v>21641</v>
      </c>
      <c r="K139" s="28">
        <f>Details2!K1471</f>
        <v>7251</v>
      </c>
    </row>
    <row r="140" spans="2:12" x14ac:dyDescent="0.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28">
        <f>Details2!F1472</f>
        <v>875</v>
      </c>
      <c r="G140" s="28">
        <f>Details2!G1472</f>
        <v>802</v>
      </c>
      <c r="H140" s="28">
        <f>Details2!H1472</f>
        <v>270</v>
      </c>
      <c r="I140" s="28">
        <f>Details2!I1472</f>
        <v>928</v>
      </c>
      <c r="J140" s="28">
        <f>Details2!J1472</f>
        <v>0</v>
      </c>
      <c r="K140" s="28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28">
        <f>Details2!F1473</f>
        <v>7263</v>
      </c>
      <c r="G141" s="28">
        <f>Details2!G1473</f>
        <v>5978</v>
      </c>
      <c r="H141" s="28">
        <f>Details2!H1473</f>
        <v>5006</v>
      </c>
      <c r="I141" s="28">
        <f>Details2!I1473</f>
        <v>6366</v>
      </c>
      <c r="J141" s="28">
        <f>Details2!J1473</f>
        <v>7300</v>
      </c>
      <c r="K141" s="28">
        <f>Details2!K1473</f>
        <v>5062</v>
      </c>
    </row>
    <row r="142" spans="2:12" x14ac:dyDescent="0.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28">
        <f>Details2!F1474</f>
        <v>6564</v>
      </c>
      <c r="G142" s="28">
        <f>Details2!G1474</f>
        <v>4443</v>
      </c>
      <c r="H142" s="28">
        <f>Details2!H1474</f>
        <v>3309</v>
      </c>
      <c r="I142" s="28">
        <f>Details2!I1474</f>
        <v>5108</v>
      </c>
      <c r="J142" s="28">
        <f>Details2!J1474</f>
        <v>1717</v>
      </c>
      <c r="K142" s="28">
        <f>Details2!K1474</f>
        <v>1728</v>
      </c>
    </row>
    <row r="143" spans="2:12" x14ac:dyDescent="0.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28">
        <f>Details2!F1475</f>
        <v>12765</v>
      </c>
      <c r="G143" s="28">
        <f>Details2!G1475</f>
        <v>17730</v>
      </c>
      <c r="H143" s="28">
        <f>Details2!H1475</f>
        <v>14935</v>
      </c>
      <c r="I143" s="28">
        <f>Details2!I1475</f>
        <v>16021</v>
      </c>
      <c r="J143" s="28">
        <f>Details2!J1475</f>
        <v>14933</v>
      </c>
      <c r="K143" s="28">
        <f>Details2!K1475</f>
        <v>14711</v>
      </c>
    </row>
    <row r="144" spans="2:12" x14ac:dyDescent="0.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28" t="str">
        <f>Details2!F1476</f>
        <v>NULL</v>
      </c>
      <c r="G144" s="28" t="str">
        <f>Details2!G1476</f>
        <v>NULL</v>
      </c>
      <c r="H144" s="28" t="str">
        <f>Details2!H1476</f>
        <v>NULL</v>
      </c>
      <c r="I144" s="28" t="str">
        <f>Details2!I1476</f>
        <v>NULL</v>
      </c>
      <c r="J144" s="28" t="str">
        <f>Details2!J1476</f>
        <v>NULL</v>
      </c>
      <c r="K144" s="28" t="str">
        <f>Details2!K1476</f>
        <v>NULL</v>
      </c>
      <c r="L144" s="45"/>
    </row>
    <row r="145" spans="2:12" x14ac:dyDescent="0.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28">
        <f>Details2!F1477</f>
        <v>16748</v>
      </c>
      <c r="G145" s="28">
        <f>Details2!G1477</f>
        <v>18895</v>
      </c>
      <c r="H145" s="28">
        <f>Details2!H1477</f>
        <v>17596</v>
      </c>
      <c r="I145" s="28">
        <f>Details2!I1477</f>
        <v>15255</v>
      </c>
      <c r="J145" s="28">
        <f>Details2!J1477</f>
        <v>16785</v>
      </c>
      <c r="K145" s="28">
        <f>Details2!K1477</f>
        <v>18283</v>
      </c>
    </row>
    <row r="146" spans="2:12" x14ac:dyDescent="0.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28" t="str">
        <f>Details2!F1478</f>
        <v>NULL</v>
      </c>
      <c r="G146" s="28" t="str">
        <f>Details2!G1478</f>
        <v>NULL</v>
      </c>
      <c r="H146" s="28" t="str">
        <f>Details2!H1478</f>
        <v>NULL</v>
      </c>
      <c r="I146" s="28" t="str">
        <f>Details2!I1478</f>
        <v>NULL</v>
      </c>
      <c r="J146" s="28" t="str">
        <f>Details2!J1478</f>
        <v>NULL</v>
      </c>
      <c r="K146" s="28" t="str">
        <f>Details2!K1478</f>
        <v>NULL</v>
      </c>
      <c r="L146" s="45"/>
    </row>
    <row r="147" spans="2:12" x14ac:dyDescent="0.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28" t="str">
        <f>Details2!F1479</f>
        <v>NULL</v>
      </c>
      <c r="G147" s="28" t="str">
        <f>Details2!G1479</f>
        <v>NULL</v>
      </c>
      <c r="H147" s="28" t="str">
        <f>Details2!H1479</f>
        <v>NULL</v>
      </c>
      <c r="I147" s="28" t="str">
        <f>Details2!I1479</f>
        <v>NULL</v>
      </c>
      <c r="J147" s="28" t="str">
        <f>Details2!J1479</f>
        <v>NULL</v>
      </c>
      <c r="K147" s="28" t="str">
        <f>Details2!K1479</f>
        <v>NULL</v>
      </c>
      <c r="L147" s="45"/>
    </row>
    <row r="151" spans="2:12" x14ac:dyDescent="0.2">
      <c r="B151" s="14" t="s">
        <v>137</v>
      </c>
      <c r="C151" s="9"/>
      <c r="F151" s="29">
        <f t="shared" ref="F151:K151" si="0">SUM(F5:F69)</f>
        <v>867654</v>
      </c>
      <c r="G151" s="29">
        <f t="shared" si="0"/>
        <v>866851</v>
      </c>
      <c r="H151" s="29">
        <f t="shared" si="0"/>
        <v>862283</v>
      </c>
      <c r="I151" s="29">
        <f t="shared" si="0"/>
        <v>821283</v>
      </c>
      <c r="J151" s="29">
        <f t="shared" si="0"/>
        <v>758621</v>
      </c>
      <c r="K151" s="29">
        <f t="shared" si="0"/>
        <v>754284</v>
      </c>
      <c r="L151" s="2"/>
    </row>
    <row r="152" spans="2:12" x14ac:dyDescent="0.2">
      <c r="B152" s="14" t="s">
        <v>138</v>
      </c>
      <c r="C152" s="9"/>
      <c r="F152" s="29">
        <f t="shared" ref="F152:K152" si="1">SUM(F71:F118)</f>
        <v>1788526</v>
      </c>
      <c r="G152" s="29">
        <f t="shared" si="1"/>
        <v>1737946</v>
      </c>
      <c r="H152" s="29">
        <f t="shared" si="1"/>
        <v>1611845</v>
      </c>
      <c r="I152" s="29">
        <f t="shared" si="1"/>
        <v>1574313</v>
      </c>
      <c r="J152" s="29">
        <f t="shared" si="1"/>
        <v>2059376</v>
      </c>
      <c r="K152" s="29">
        <f t="shared" si="1"/>
        <v>1590490</v>
      </c>
      <c r="L152" s="32"/>
    </row>
    <row r="153" spans="2:12" x14ac:dyDescent="0.2">
      <c r="B153" s="14" t="s">
        <v>318</v>
      </c>
      <c r="C153" s="9"/>
      <c r="F153" s="29">
        <f t="shared" ref="F153:K153" si="2">SUM(F119:F145)</f>
        <v>1040608</v>
      </c>
      <c r="G153" s="29">
        <f t="shared" si="2"/>
        <v>910196</v>
      </c>
      <c r="H153" s="29">
        <f t="shared" si="2"/>
        <v>1558283</v>
      </c>
      <c r="I153" s="29">
        <f t="shared" si="2"/>
        <v>960335</v>
      </c>
      <c r="J153" s="29">
        <f t="shared" si="2"/>
        <v>844988</v>
      </c>
      <c r="K153" s="29">
        <f t="shared" si="2"/>
        <v>782604</v>
      </c>
      <c r="L153" s="46" t="s">
        <v>320</v>
      </c>
    </row>
    <row r="154" spans="2:12" x14ac:dyDescent="0.2">
      <c r="B154" s="14" t="s">
        <v>142</v>
      </c>
      <c r="C154" s="9"/>
      <c r="F154" s="29">
        <f t="shared" ref="F154:K154" si="3">SUM(F5:F145)</f>
        <v>3696788</v>
      </c>
      <c r="G154" s="29">
        <f t="shared" si="3"/>
        <v>3514993</v>
      </c>
      <c r="H154" s="29">
        <f t="shared" si="3"/>
        <v>4032411</v>
      </c>
      <c r="I154" s="29">
        <f t="shared" si="3"/>
        <v>3355931</v>
      </c>
      <c r="J154" s="29">
        <f t="shared" si="3"/>
        <v>3662985</v>
      </c>
      <c r="K154" s="29">
        <f t="shared" si="3"/>
        <v>3127378</v>
      </c>
      <c r="L154" s="2"/>
    </row>
    <row r="155" spans="2:12" x14ac:dyDescent="0.2">
      <c r="L155" s="2"/>
    </row>
    <row r="156" spans="2:12" x14ac:dyDescent="0.2">
      <c r="B156" s="15" t="s">
        <v>417</v>
      </c>
      <c r="C156" s="3"/>
      <c r="D156" s="3"/>
      <c r="E156" s="3"/>
      <c r="F156" s="87" t="str">
        <f>IF(F151='Claims per Disp or Visits'!L13,"yes","no")</f>
        <v>yes</v>
      </c>
      <c r="G156" s="87" t="str">
        <f>IF(G151='Claims per Disp or Visits'!M13,"yes","no")</f>
        <v>yes</v>
      </c>
      <c r="H156" s="87" t="str">
        <f>IF(H151='Claims per Disp or Visits'!N13,"yes","no")</f>
        <v>yes</v>
      </c>
      <c r="I156" s="87" t="str">
        <f>IF(I151='Claims per Disp or Visits'!O13,"yes","no")</f>
        <v>yes</v>
      </c>
      <c r="J156" s="87" t="str">
        <f>IF(J151='Claims per Disp or Visits'!P13,"yes","no")</f>
        <v>yes</v>
      </c>
      <c r="K156" s="87" t="str">
        <f>IF(K151='Claims per Disp or Visits'!Q13,"yes","no")</f>
        <v>yes</v>
      </c>
      <c r="L156" s="2"/>
    </row>
    <row r="157" spans="2:12" x14ac:dyDescent="0.2">
      <c r="B157" s="15" t="s">
        <v>418</v>
      </c>
      <c r="C157" s="3"/>
      <c r="D157" s="3"/>
      <c r="E157" s="3"/>
      <c r="F157" s="87" t="str">
        <f>IF(F152='Claims per Disp or Visits'!L14,"yes","no")</f>
        <v>yes</v>
      </c>
      <c r="G157" s="87" t="str">
        <f>IF(G152='Claims per Disp or Visits'!M14,"yes","no")</f>
        <v>yes</v>
      </c>
      <c r="H157" s="87" t="str">
        <f>IF(H152='Claims per Disp or Visits'!N14,"yes","no")</f>
        <v>yes</v>
      </c>
      <c r="I157" s="87" t="str">
        <f>IF(I152='Claims per Disp or Visits'!O14,"yes","no")</f>
        <v>yes</v>
      </c>
      <c r="J157" s="87" t="str">
        <f>IF(J152='Claims per Disp or Visits'!P14,"yes","no")</f>
        <v>yes</v>
      </c>
      <c r="K157" s="87" t="str">
        <f>IF(K152='Claims per Disp or Visits'!Q14,"yes","no")</f>
        <v>yes</v>
      </c>
      <c r="L157" s="2"/>
    </row>
    <row r="158" spans="2:12" x14ac:dyDescent="0.2">
      <c r="B158" s="15" t="s">
        <v>419</v>
      </c>
      <c r="C158" s="3"/>
      <c r="D158" s="3"/>
      <c r="E158" s="3"/>
      <c r="F158" s="87" t="str">
        <f>IF(F153='Claims per Disp or Visits'!L15,"yes","no")</f>
        <v>yes</v>
      </c>
      <c r="G158" s="87" t="str">
        <f>IF(G153='Claims per Disp or Visits'!M15,"yes","no")</f>
        <v>yes</v>
      </c>
      <c r="H158" s="87" t="str">
        <f>IF(H153='Claims per Disp or Visits'!N15,"yes","no")</f>
        <v>yes</v>
      </c>
      <c r="I158" s="87" t="str">
        <f>IF(I153='Claims per Disp or Visits'!O15,"yes","no")</f>
        <v>yes</v>
      </c>
      <c r="J158" s="87" t="str">
        <f>IF(J153='Claims per Disp or Visits'!P15,"yes","no")</f>
        <v>yes</v>
      </c>
      <c r="K158" s="87" t="str">
        <f>IF(K153='Claims per Disp or Visits'!Q15,"yes","no")</f>
        <v>yes</v>
      </c>
      <c r="L158" s="46" t="s">
        <v>320</v>
      </c>
    </row>
    <row r="159" spans="2:12" x14ac:dyDescent="0.2">
      <c r="B159" s="15" t="s">
        <v>420</v>
      </c>
      <c r="F159" s="87" t="str">
        <f>IF(F154='Claims per Disp or Visits'!L16,"yes","no")</f>
        <v>yes</v>
      </c>
      <c r="G159" s="87" t="str">
        <f>IF(G154='Claims per Disp or Visits'!M16,"yes","no")</f>
        <v>yes</v>
      </c>
      <c r="H159" s="87" t="str">
        <f>IF(H154='Claims per Disp or Visits'!N16,"yes","no")</f>
        <v>yes</v>
      </c>
      <c r="I159" s="87" t="str">
        <f>IF(I154='Claims per Disp or Visits'!O16,"yes","no")</f>
        <v>yes</v>
      </c>
      <c r="J159" s="87" t="str">
        <f>IF(J154='Claims per Disp or Visits'!P16,"yes","no")</f>
        <v>yes</v>
      </c>
      <c r="K159" s="87" t="str">
        <f>IF(K154='Claims per Disp or Visits'!Q16,"yes","no")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160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 x14ac:dyDescent="0.2">
      <c r="A1" t="s">
        <v>145</v>
      </c>
    </row>
    <row r="3" spans="1:12" x14ac:dyDescent="0.2">
      <c r="B3" s="6" t="s">
        <v>4</v>
      </c>
      <c r="C3" s="98" t="s">
        <v>8</v>
      </c>
      <c r="D3" s="98" t="s">
        <v>9</v>
      </c>
      <c r="E3" s="98" t="s">
        <v>293</v>
      </c>
      <c r="F3" s="98"/>
      <c r="G3" s="6" t="s">
        <v>416</v>
      </c>
      <c r="H3" s="98"/>
      <c r="I3" s="6"/>
      <c r="J3" s="6"/>
      <c r="K3" s="6"/>
      <c r="L3" s="6"/>
    </row>
    <row r="4" spans="1:12" x14ac:dyDescent="0.2">
      <c r="B4" s="6"/>
      <c r="C4" s="6"/>
      <c r="D4" s="6"/>
      <c r="E4" s="6"/>
      <c r="F4" t="s">
        <v>378</v>
      </c>
      <c r="G4" t="s">
        <v>395</v>
      </c>
      <c r="H4" t="s">
        <v>410</v>
      </c>
      <c r="I4" s="1" t="s">
        <v>415</v>
      </c>
      <c r="J4" t="s">
        <v>437</v>
      </c>
      <c r="K4" t="s">
        <v>457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99" t="str">
        <f>IF($E5="h",'OP Claims by DMISID'!F5/'OP Visits by DMISID'!F5," ")</f>
        <v xml:space="preserve"> </v>
      </c>
      <c r="G5" s="99" t="str">
        <f>IF($E5="h",'OP Claims by DMISID'!G5/'OP Visits by DMISID'!G5," ")</f>
        <v xml:space="preserve"> </v>
      </c>
      <c r="H5" s="99" t="str">
        <f>IF($E5="h",'OP Claims by DMISID'!H5/'OP Visits by DMISID'!H5," ")</f>
        <v xml:space="preserve"> </v>
      </c>
      <c r="I5" s="99">
        <f>'OP Claims by DMISID'!I5/'OP Visits by DMISID'!I5</f>
        <v>0.21013611352447148</v>
      </c>
      <c r="J5" s="99">
        <f>'OP Claims by DMISID'!J5/'OP Visits by DMISID'!J5</f>
        <v>0.15918998734355225</v>
      </c>
      <c r="K5" s="99">
        <f>'OP Claims by DMISID'!K5/'OP Visits by DMISID'!K5</f>
        <v>0.50071313959707608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99">
        <f>IF($E6="h",'OP Claims by DMISID'!F6/'OP Visits by DMISID'!F6," ")</f>
        <v>0.33204372390076148</v>
      </c>
      <c r="G6" s="99">
        <f>IF($E6="h",'OP Claims by DMISID'!G6/'OP Visits by DMISID'!G6," ")</f>
        <v>0.351581442965677</v>
      </c>
      <c r="H6" s="99">
        <f>IF($E6="h",'OP Claims by DMISID'!H6/'OP Visits by DMISID'!H6," ")</f>
        <v>0.76675575119216055</v>
      </c>
      <c r="I6" s="99">
        <f>'OP Claims by DMISID'!I6/'OP Visits by DMISID'!I6</f>
        <v>0.39166944865309056</v>
      </c>
      <c r="J6" s="99">
        <f>IF($E6="h",'OP Claims by DMISID'!J6/'OP Visits by DMISID'!J6," ")</f>
        <v>0.3556078893141007</v>
      </c>
      <c r="K6" s="99">
        <f>'OP Claims by DMISID'!K6/'OP Visits by DMISID'!K6</f>
        <v>0.35537907929023455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99" t="str">
        <f>IF($E7="h",'OP Claims by DMISID'!F7/'OP Visits by DMISID'!F7," ")</f>
        <v xml:space="preserve"> </v>
      </c>
      <c r="G7" s="99" t="str">
        <f>IF($E7="h",'OP Claims by DMISID'!G7/'OP Visits by DMISID'!G7," ")</f>
        <v xml:space="preserve"> </v>
      </c>
      <c r="H7" s="99" t="str">
        <f>IF($E7="h",'OP Claims by DMISID'!H7/'OP Visits by DMISID'!H7," ")</f>
        <v xml:space="preserve"> </v>
      </c>
      <c r="I7" s="99">
        <f>'OP Claims by DMISID'!I7/'OP Visits by DMISID'!I7</f>
        <v>0.78445883441258091</v>
      </c>
      <c r="J7" s="99" t="str">
        <f>IF($E7="h",'OP Claims by DMISID'!J7/'OP Visits by DMISID'!J7," ")</f>
        <v xml:space="preserve"> </v>
      </c>
      <c r="K7" s="99" t="str">
        <f>IF($E7="h",'OP Claims by DMISID'!K7/'OP Visits by DMISID'!K7," ")</f>
        <v xml:space="preserve"> 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99" t="str">
        <f>IF($E8="h",'OP Claims by DMISID'!F8/'OP Visits by DMISID'!F8," ")</f>
        <v xml:space="preserve"> </v>
      </c>
      <c r="G8" s="99" t="str">
        <f>IF($E8="h",'OP Claims by DMISID'!G8/'OP Visits by DMISID'!G8," ")</f>
        <v xml:space="preserve"> </v>
      </c>
      <c r="H8" s="99" t="str">
        <f>IF($E8="h",'OP Claims by DMISID'!H8/'OP Visits by DMISID'!H8," ")</f>
        <v xml:space="preserve"> </v>
      </c>
      <c r="I8" s="99">
        <f>'OP Claims by DMISID'!I8/'OP Visits by DMISID'!I8</f>
        <v>0.1840426765626812</v>
      </c>
      <c r="J8" s="99">
        <f>'OP Claims by DMISID'!J8/'OP Visits by DMISID'!J8</f>
        <v>0.17872340425531916</v>
      </c>
      <c r="K8" s="99">
        <f>'OP Claims by DMISID'!K8/'OP Visits by DMISID'!K8</f>
        <v>0.30066062375172836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99" t="str">
        <f>IF($E9="h",'OP Claims by DMISID'!F9/'OP Visits by DMISID'!F9," ")</f>
        <v xml:space="preserve"> </v>
      </c>
      <c r="G9" s="99" t="str">
        <f>IF($E9="h",'OP Claims by DMISID'!G9/'OP Visits by DMISID'!G9," ")</f>
        <v xml:space="preserve"> </v>
      </c>
      <c r="H9" s="99" t="str">
        <f>IF($E9="h",'OP Claims by DMISID'!H9/'OP Visits by DMISID'!H9," ")</f>
        <v xml:space="preserve"> </v>
      </c>
      <c r="I9" s="99">
        <f>'OP Claims by DMISID'!I9/'OP Visits by DMISID'!I9</f>
        <v>0.72973626905395594</v>
      </c>
      <c r="J9" s="99">
        <f>'OP Claims by DMISID'!J9/'OP Visits by DMISID'!J9</f>
        <v>0.83347547974413649</v>
      </c>
      <c r="K9" s="99">
        <f>'OP Claims by DMISID'!K9/'OP Visits by DMISID'!K9</f>
        <v>1.0221130221130221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99">
        <f>IF($E10="h",'OP Claims by DMISID'!F10/'OP Visits by DMISID'!F10," ")</f>
        <v>0.29982534874980654</v>
      </c>
      <c r="G10" s="99">
        <f>IF($E10="h",'OP Claims by DMISID'!G10/'OP Visits by DMISID'!G10," ")</f>
        <v>0.15434566408611378</v>
      </c>
      <c r="H10" s="99">
        <f>IF($E10="h",'OP Claims by DMISID'!H10/'OP Visits by DMISID'!H10," ")</f>
        <v>0.20152447424005879</v>
      </c>
      <c r="I10" s="99">
        <f>'OP Claims by DMISID'!I10/'OP Visits by DMISID'!I10</f>
        <v>0.18818721993011825</v>
      </c>
      <c r="J10" s="99">
        <f>IF($E10="h",'OP Claims by DMISID'!J10/'OP Visits by DMISID'!J10," ")</f>
        <v>0.19820562288111784</v>
      </c>
      <c r="K10" s="99">
        <f>IF($E10="h",'OP Claims by DMISID'!K10/'OP Visits by DMISID'!K10," ")</f>
        <v>0.16967932627326332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99" t="str">
        <f>IF($E11="h",'OP Claims by DMISID'!F11/'OP Visits by DMISID'!F11," ")</f>
        <v xml:space="preserve"> </v>
      </c>
      <c r="G11" s="99" t="str">
        <f>IF($E11="h",'OP Claims by DMISID'!G11/'OP Visits by DMISID'!G11," ")</f>
        <v xml:space="preserve"> </v>
      </c>
      <c r="H11" s="99" t="str">
        <f>IF($E11="h",'OP Claims by DMISID'!H11/'OP Visits by DMISID'!H11," ")</f>
        <v xml:space="preserve"> </v>
      </c>
      <c r="I11" s="99">
        <f>'OP Claims by DMISID'!I11/'OP Visits by DMISID'!I11</f>
        <v>0.17565325591041062</v>
      </c>
      <c r="J11" s="99">
        <f>'OP Claims by DMISID'!J11/'OP Visits by DMISID'!J11</f>
        <v>0.1896150865409455</v>
      </c>
      <c r="K11" s="99">
        <f>'OP Claims by DMISID'!K11/'OP Visits by DMISID'!K11</f>
        <v>0.1853010164190774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99" t="str">
        <f>IF($E12="h",'OP Claims by DMISID'!F12/'OP Visits by DMISID'!F12," ")</f>
        <v xml:space="preserve"> </v>
      </c>
      <c r="G12" s="99" t="str">
        <f>IF($E12="h",'OP Claims by DMISID'!G12/'OP Visits by DMISID'!G12," ")</f>
        <v xml:space="preserve"> </v>
      </c>
      <c r="H12" s="99" t="str">
        <f>IF($E12="h",'OP Claims by DMISID'!H12/'OP Visits by DMISID'!H12," ")</f>
        <v xml:space="preserve"> </v>
      </c>
      <c r="I12" s="99">
        <f>'OP Claims by DMISID'!I12/'OP Visits by DMISID'!I12</f>
        <v>0.25609123898392949</v>
      </c>
      <c r="J12" s="99">
        <f>'OP Claims by DMISID'!J12/'OP Visits by DMISID'!J12</f>
        <v>0.1546203110704483</v>
      </c>
      <c r="K12" s="99">
        <f>'OP Claims by DMISID'!K12/'OP Visits by DMISID'!K12</f>
        <v>0.23375959079283887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99" t="str">
        <f>IF($E13="h",'OP Claims by DMISID'!F13/'OP Visits by DMISID'!F13," ")</f>
        <v xml:space="preserve"> </v>
      </c>
      <c r="G13" s="99" t="str">
        <f>IF($E13="h",'OP Claims by DMISID'!G13/'OP Visits by DMISID'!G13," ")</f>
        <v xml:space="preserve"> </v>
      </c>
      <c r="H13" s="99" t="str">
        <f>IF($E13="h",'OP Claims by DMISID'!H13/'OP Visits by DMISID'!H13," ")</f>
        <v xml:space="preserve"> </v>
      </c>
      <c r="I13" s="99">
        <f>'OP Claims by DMISID'!I13/'OP Visits by DMISID'!I13</f>
        <v>0.22462702248371508</v>
      </c>
      <c r="J13" s="99">
        <f>'OP Claims by DMISID'!J13/'OP Visits by DMISID'!J13</f>
        <v>0.20295829291949563</v>
      </c>
      <c r="K13" s="99">
        <f>'OP Claims by DMISID'!K13/'OP Visits by DMISID'!K13</f>
        <v>0.21932628473075977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99">
        <f>IF($E14="h",'OP Claims by DMISID'!F14/'OP Visits by DMISID'!F14," ")</f>
        <v>0.21934421320556968</v>
      </c>
      <c r="G14" s="99">
        <f>IF($E14="h",'OP Claims by DMISID'!G14/'OP Visits by DMISID'!G14," ")</f>
        <v>0.15089464753971926</v>
      </c>
      <c r="H14" s="99">
        <f>IF($E14="h",'OP Claims by DMISID'!H14/'OP Visits by DMISID'!H14," ")</f>
        <v>0.23412494566720671</v>
      </c>
      <c r="I14" s="99">
        <f>'OP Claims by DMISID'!I14/'OP Visits by DMISID'!I14</f>
        <v>0.11580637581264197</v>
      </c>
      <c r="J14" s="99">
        <f>'OP Claims by DMISID'!J14/'OP Visits by DMISID'!J14</f>
        <v>0.15527225389415092</v>
      </c>
      <c r="K14" s="99">
        <f>'OP Claims by DMISID'!K14/'OP Visits by DMISID'!K14</f>
        <v>0.24120194910665946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99" t="str">
        <f>IF($E15="h",'OP Claims by DMISID'!F15/'OP Visits by DMISID'!F15," ")</f>
        <v xml:space="preserve"> </v>
      </c>
      <c r="G15" s="99" t="str">
        <f>IF($E15="h",'OP Claims by DMISID'!G15/'OP Visits by DMISID'!G15," ")</f>
        <v xml:space="preserve"> </v>
      </c>
      <c r="H15" s="99" t="str">
        <f>IF($E15="h",'OP Claims by DMISID'!H15/'OP Visits by DMISID'!H15," ")</f>
        <v xml:space="preserve"> </v>
      </c>
      <c r="I15" s="99">
        <f>'OP Claims by DMISID'!I15/'OP Visits by DMISID'!I15</f>
        <v>0.92158859470468435</v>
      </c>
      <c r="J15" s="99">
        <f>'OP Claims by DMISID'!J15/'OP Visits by DMISID'!J15</f>
        <v>0.90852667356287864</v>
      </c>
      <c r="K15" s="99">
        <f>'OP Claims by DMISID'!K15/'OP Visits by DMISID'!K15</f>
        <v>1.1580454626812242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99">
        <f>IF($E16="h",'OP Claims by DMISID'!F16/'OP Visits by DMISID'!F16," ")</f>
        <v>0.16465320210830728</v>
      </c>
      <c r="G16" s="99">
        <f>IF($E16="h",'OP Claims by DMISID'!G16/'OP Visits by DMISID'!G16," ")</f>
        <v>0.17883497832303294</v>
      </c>
      <c r="H16" s="99">
        <f>IF($E16="h",'OP Claims by DMISID'!H16/'OP Visits by DMISID'!H16," ")</f>
        <v>0.20410194174757282</v>
      </c>
      <c r="I16" s="99">
        <f>'OP Claims by DMISID'!I16/'OP Visits by DMISID'!I16</f>
        <v>0.2104</v>
      </c>
      <c r="J16" s="99">
        <f>'OP Claims by DMISID'!J16/'OP Visits by DMISID'!J16</f>
        <v>0.15446725022638091</v>
      </c>
      <c r="K16" s="99">
        <f>'OP Claims by DMISID'!K16/'OP Visits by DMISID'!K16</f>
        <v>0.16483989853060835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99" t="str">
        <f>IF($E17="h",'OP Claims by DMISID'!F17/'OP Visits by DMISID'!F17," ")</f>
        <v xml:space="preserve"> </v>
      </c>
      <c r="G17" s="99" t="str">
        <f>IF($E17="h",'OP Claims by DMISID'!G17/'OP Visits by DMISID'!G17," ")</f>
        <v xml:space="preserve"> </v>
      </c>
      <c r="H17" s="99" t="str">
        <f>IF($E17="h",'OP Claims by DMISID'!H17/'OP Visits by DMISID'!H17," ")</f>
        <v xml:space="preserve"> </v>
      </c>
      <c r="I17" s="99">
        <f>'OP Claims by DMISID'!I17/'OP Visits by DMISID'!I17</f>
        <v>0.32864583333333336</v>
      </c>
      <c r="J17" s="99">
        <f>'OP Claims by DMISID'!J17/'OP Visits by DMISID'!J17</f>
        <v>0.34250851305334845</v>
      </c>
      <c r="K17" s="99">
        <f>'OP Claims by DMISID'!K17/'OP Visits by DMISID'!K17</f>
        <v>0.30773705642815591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99" t="str">
        <f>IF($E18="h",'OP Claims by DMISID'!F18/'OP Visits by DMISID'!F18," ")</f>
        <v xml:space="preserve"> </v>
      </c>
      <c r="G18" s="99" t="str">
        <f>IF($E18="h",'OP Claims by DMISID'!G18/'OP Visits by DMISID'!G18," ")</f>
        <v xml:space="preserve"> </v>
      </c>
      <c r="H18" s="99" t="str">
        <f>IF($E18="h",'OP Claims by DMISID'!H18/'OP Visits by DMISID'!H18," ")</f>
        <v xml:space="preserve"> </v>
      </c>
      <c r="I18" s="99" t="str">
        <f>IF($E18="h",'OP Claims by DMISID'!I18/'OP Visits by DMISID'!I18," ")</f>
        <v xml:space="preserve"> </v>
      </c>
      <c r="J18" s="99" t="str">
        <f>IF($E18="h",'OP Claims by DMISID'!J18/'OP Visits by DMISID'!J18," ")</f>
        <v xml:space="preserve"> </v>
      </c>
      <c r="K18" s="99" t="str">
        <f>IF($E18="h",'OP Claims by DMISID'!K18/'OP Visits by DMISID'!K18," ")</f>
        <v xml:space="preserve"> 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99" t="str">
        <f>IF($E19="h",'OP Claims by DMISID'!F19/'OP Visits by DMISID'!F19," ")</f>
        <v xml:space="preserve"> </v>
      </c>
      <c r="G19" s="99" t="str">
        <f>IF($E19="h",'OP Claims by DMISID'!G19/'OP Visits by DMISID'!G19," ")</f>
        <v xml:space="preserve"> </v>
      </c>
      <c r="H19" s="99" t="str">
        <f>IF($E19="h",'OP Claims by DMISID'!H19/'OP Visits by DMISID'!H19," ")</f>
        <v xml:space="preserve"> </v>
      </c>
      <c r="I19" s="99">
        <f>'OP Claims by DMISID'!I19/'OP Visits by DMISID'!I19</f>
        <v>0.74625468164794007</v>
      </c>
      <c r="J19" s="99">
        <f>'OP Claims by DMISID'!J19/'OP Visits by DMISID'!J19</f>
        <v>0.7494850948509485</v>
      </c>
      <c r="K19" s="99">
        <f>'OP Claims by DMISID'!K19/'OP Visits by DMISID'!K19</f>
        <v>0.55583988301955767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99" t="str">
        <f>IF($E20="h",'OP Claims by DMISID'!F20/'OP Visits by DMISID'!F20," ")</f>
        <v xml:space="preserve"> </v>
      </c>
      <c r="G20" s="99" t="str">
        <f>IF($E20="h",'OP Claims by DMISID'!G20/'OP Visits by DMISID'!G20," ")</f>
        <v xml:space="preserve"> </v>
      </c>
      <c r="H20" s="99" t="str">
        <f>IF($E20="h",'OP Claims by DMISID'!H20/'OP Visits by DMISID'!H20," ")</f>
        <v xml:space="preserve"> </v>
      </c>
      <c r="I20" s="99">
        <f>'OP Claims by DMISID'!I20/'OP Visits by DMISID'!I20</f>
        <v>0.2578125</v>
      </c>
      <c r="J20" s="99">
        <f>'OP Claims by DMISID'!J20/'OP Visits by DMISID'!J20</f>
        <v>0.15866154338776817</v>
      </c>
      <c r="K20" s="99">
        <f>'OP Claims by DMISID'!K20/'OP Visits by DMISID'!K20</f>
        <v>0.22391718877690003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99" t="str">
        <f>IF($E21="h",'OP Claims by DMISID'!F21/'OP Visits by DMISID'!F21," ")</f>
        <v xml:space="preserve"> </v>
      </c>
      <c r="G21" s="99" t="str">
        <f>IF($E21="h",'OP Claims by DMISID'!G21/'OP Visits by DMISID'!G21," ")</f>
        <v xml:space="preserve"> </v>
      </c>
      <c r="H21" s="99" t="str">
        <f>IF($E21="h",'OP Claims by DMISID'!H21/'OP Visits by DMISID'!H21," ")</f>
        <v xml:space="preserve"> </v>
      </c>
      <c r="I21" s="99">
        <f>'OP Claims by DMISID'!I21/'OP Visits by DMISID'!I21</f>
        <v>0.7308182513382615</v>
      </c>
      <c r="J21" s="99">
        <f>'OP Claims by DMISID'!J21/'OP Visits by DMISID'!J21</f>
        <v>0.65379246161005122</v>
      </c>
      <c r="K21" s="99">
        <f>'OP Claims by DMISID'!K21/'OP Visits by DMISID'!K21</f>
        <v>0.7898299201666088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99">
        <f>IF($E22="h",'OP Claims by DMISID'!F22/'OP Visits by DMISID'!F22," ")</f>
        <v>0.30896855783733612</v>
      </c>
      <c r="G22" s="99">
        <f>IF($E22="h",'OP Claims by DMISID'!G22/'OP Visits by DMISID'!G22," ")</f>
        <v>0.27798395785945168</v>
      </c>
      <c r="H22" s="99">
        <f>IF($E22="h",'OP Claims by DMISID'!H22/'OP Visits by DMISID'!H22," ")</f>
        <v>0.41763341067285381</v>
      </c>
      <c r="I22" s="99">
        <f>IF($E22="h",'OP Claims by DMISID'!I22/'OP Visits by DMISID'!I22," ")</f>
        <v>0.29958730977559966</v>
      </c>
      <c r="J22" s="99">
        <f>'OP Claims by DMISID'!J22/'OP Visits by DMISID'!J22</f>
        <v>0.29906814210832849</v>
      </c>
      <c r="K22" s="99">
        <f>'OP Claims by DMISID'!K22/'OP Visits by DMISID'!K22</f>
        <v>0.30536960546930636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99" t="str">
        <f>IF($E23="h",'OP Claims by DMISID'!F23/'OP Visits by DMISID'!F23," ")</f>
        <v xml:space="preserve"> </v>
      </c>
      <c r="G23" s="99" t="str">
        <f>IF($E23="h",'OP Claims by DMISID'!G23/'OP Visits by DMISID'!G23," ")</f>
        <v xml:space="preserve"> </v>
      </c>
      <c r="H23" s="99" t="str">
        <f>IF($E23="h",'OP Claims by DMISID'!H23/'OP Visits by DMISID'!H23," ")</f>
        <v xml:space="preserve"> </v>
      </c>
      <c r="I23" s="99" t="str">
        <f>IF($E23="h",'OP Claims by DMISID'!I23/'OP Visits by DMISID'!I23," ")</f>
        <v xml:space="preserve"> </v>
      </c>
      <c r="J23" s="99">
        <f>'OP Claims by DMISID'!J23/'OP Visits by DMISID'!J23</f>
        <v>0.36068591358263902</v>
      </c>
      <c r="K23" s="99">
        <f>'OP Claims by DMISID'!K23/'OP Visits by DMISID'!K23</f>
        <v>0.40676715505428479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99" t="str">
        <f>IF($E24="h",'OP Claims by DMISID'!F24/'OP Visits by DMISID'!F24," ")</f>
        <v xml:space="preserve"> </v>
      </c>
      <c r="G24" s="99" t="str">
        <f>IF($E24="h",'OP Claims by DMISID'!G24/'OP Visits by DMISID'!G24," ")</f>
        <v xml:space="preserve"> </v>
      </c>
      <c r="H24" s="99" t="str">
        <f>IF($E24="h",'OP Claims by DMISID'!H24/'OP Visits by DMISID'!H24," ")</f>
        <v xml:space="preserve"> </v>
      </c>
      <c r="I24" s="99">
        <f>'OP Claims by DMISID'!I24/'OP Visits by DMISID'!I24</f>
        <v>0.35163722290986837</v>
      </c>
      <c r="J24" s="99">
        <f>'OP Claims by DMISID'!J24/'OP Visits by DMISID'!J24</f>
        <v>0.53077609277430871</v>
      </c>
      <c r="K24" s="99">
        <f>'OP Claims by DMISID'!K24/'OP Visits by DMISID'!K24</f>
        <v>0.38929539295392956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99" t="str">
        <f>IF($E25="h",'OP Claims by DMISID'!F25/'OP Visits by DMISID'!F25," ")</f>
        <v xml:space="preserve"> </v>
      </c>
      <c r="G25" s="99" t="str">
        <f>IF($E25="h",'OP Claims by DMISID'!G25/'OP Visits by DMISID'!G25," ")</f>
        <v xml:space="preserve"> </v>
      </c>
      <c r="H25" s="99" t="str">
        <f>IF($E25="h",'OP Claims by DMISID'!H25/'OP Visits by DMISID'!H25," ")</f>
        <v xml:space="preserve"> </v>
      </c>
      <c r="I25" s="99">
        <f>'OP Claims by DMISID'!I25/'OP Visits by DMISID'!I25</f>
        <v>0.68986727096147615</v>
      </c>
      <c r="J25" s="99">
        <f>'OP Claims by DMISID'!J25/'OP Visits by DMISID'!J25</f>
        <v>1.0937401698647373</v>
      </c>
      <c r="K25" s="99">
        <f>'OP Claims by DMISID'!K25/'OP Visits by DMISID'!K25</f>
        <v>0.55277731162946808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99">
        <f>IF($E26="h",'OP Claims by DMISID'!F26/'OP Visits by DMISID'!F26," ")</f>
        <v>0.29679564133345648</v>
      </c>
      <c r="G26" s="99">
        <f>IF($E26="h",'OP Claims by DMISID'!G26/'OP Visits by DMISID'!G26," ")</f>
        <v>0.7485613103142984</v>
      </c>
      <c r="H26" s="99">
        <f>IF($E26="h",'OP Claims by DMISID'!H26/'OP Visits by DMISID'!H26," ")</f>
        <v>5.4196078431372552</v>
      </c>
      <c r="I26" s="99">
        <f>'OP Claims by DMISID'!I26/'OP Visits by DMISID'!I26</f>
        <v>0.38955859287474792</v>
      </c>
      <c r="J26" s="99">
        <f>'OP Claims by DMISID'!J26/'OP Visits by DMISID'!J26</f>
        <v>0.40504160548213414</v>
      </c>
      <c r="K26" s="99">
        <f>'OP Claims by DMISID'!K26/'OP Visits by DMISID'!K26</f>
        <v>0.44340000000000002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99">
        <f>IF($E27="h",'OP Claims by DMISID'!F27/'OP Visits by DMISID'!F27," ")</f>
        <v>0.37141289007370237</v>
      </c>
      <c r="G27" s="99">
        <f>IF($E27="h",'OP Claims by DMISID'!G27/'OP Visits by DMISID'!G27," ")</f>
        <v>0.12160122918210003</v>
      </c>
      <c r="H27" s="99">
        <f>IF($E27="h",'OP Claims by DMISID'!H27/'OP Visits by DMISID'!H27," ")</f>
        <v>0.25880202400190744</v>
      </c>
      <c r="I27" s="99">
        <f>'OP Claims by DMISID'!I27/'OP Visits by DMISID'!I27</f>
        <v>0.30173785154725813</v>
      </c>
      <c r="J27" s="99">
        <f>'OP Claims by DMISID'!J27/'OP Visits by DMISID'!J27</f>
        <v>0.25216554379210782</v>
      </c>
      <c r="K27" s="99">
        <f>'OP Claims by DMISID'!K27/'OP Visits by DMISID'!K27</f>
        <v>0.29990812026740171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99" t="str">
        <f>IF($E28="h",'OP Claims by DMISID'!F28/'OP Visits by DMISID'!F28," ")</f>
        <v xml:space="preserve"> </v>
      </c>
      <c r="G28" s="99" t="str">
        <f>IF($E28="h",'OP Claims by DMISID'!G28/'OP Visits by DMISID'!G28," ")</f>
        <v xml:space="preserve"> </v>
      </c>
      <c r="H28" s="99" t="str">
        <f>IF($E28="h",'OP Claims by DMISID'!H28/'OP Visits by DMISID'!H28," ")</f>
        <v xml:space="preserve"> </v>
      </c>
      <c r="I28" s="99">
        <f>'OP Claims by DMISID'!I28/'OP Visits by DMISID'!I28</f>
        <v>0.54740923510750794</v>
      </c>
      <c r="J28" s="99">
        <f>'OP Claims by DMISID'!J28/'OP Visits by DMISID'!J28</f>
        <v>0.48980348535409712</v>
      </c>
      <c r="K28" s="99">
        <f>'OP Claims by DMISID'!K28/'OP Visits by DMISID'!K28</f>
        <v>0.48586341887777296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99" t="str">
        <f>IF($E29="h",'OP Claims by DMISID'!F29/'OP Visits by DMISID'!F29," ")</f>
        <v xml:space="preserve"> </v>
      </c>
      <c r="G29" s="99" t="str">
        <f>IF($E29="h",'OP Claims by DMISID'!G29/'OP Visits by DMISID'!G29," ")</f>
        <v xml:space="preserve"> </v>
      </c>
      <c r="H29" s="99" t="str">
        <f>IF($E29="h",'OP Claims by DMISID'!H29/'OP Visits by DMISID'!H29," ")</f>
        <v xml:space="preserve"> </v>
      </c>
      <c r="I29" s="99">
        <f>'OP Claims by DMISID'!I29/'OP Visits by DMISID'!I29</f>
        <v>0.2104424778761062</v>
      </c>
      <c r="J29" s="99">
        <f>'OP Claims by DMISID'!J29/'OP Visits by DMISID'!J29</f>
        <v>0.2321219226260258</v>
      </c>
      <c r="K29" s="99">
        <f>'OP Claims by DMISID'!K29/'OP Visits by DMISID'!K29</f>
        <v>0.28638059701492535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99" t="str">
        <f>IF($E30="h",'OP Claims by DMISID'!F30/'OP Visits by DMISID'!F30," ")</f>
        <v xml:space="preserve"> </v>
      </c>
      <c r="G30" s="99" t="str">
        <f>IF($E30="h",'OP Claims by DMISID'!G30/'OP Visits by DMISID'!G30," ")</f>
        <v xml:space="preserve"> </v>
      </c>
      <c r="H30" s="99" t="str">
        <f>IF($E30="h",'OP Claims by DMISID'!H30/'OP Visits by DMISID'!H30," ")</f>
        <v xml:space="preserve"> </v>
      </c>
      <c r="I30" s="99">
        <f>'OP Claims by DMISID'!I30/'OP Visits by DMISID'!I30</f>
        <v>0.31259860265945461</v>
      </c>
      <c r="J30" s="99">
        <f>'OP Claims by DMISID'!J30/'OP Visits by DMISID'!J30</f>
        <v>0.35702658708627238</v>
      </c>
      <c r="K30" s="99">
        <f>'OP Claims by DMISID'!K30/'OP Visits by DMISID'!K30</f>
        <v>0.34150239744272776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99" t="str">
        <f>IF($E31="h",'OP Claims by DMISID'!F31/'OP Visits by DMISID'!F31," ")</f>
        <v xml:space="preserve"> </v>
      </c>
      <c r="G31" s="99" t="str">
        <f>IF($E31="h",'OP Claims by DMISID'!G31/'OP Visits by DMISID'!G31," ")</f>
        <v xml:space="preserve"> </v>
      </c>
      <c r="H31" s="99" t="str">
        <f>IF($E31="h",'OP Claims by DMISID'!H31/'OP Visits by DMISID'!H31," ")</f>
        <v xml:space="preserve"> </v>
      </c>
      <c r="I31" s="99">
        <f>'OP Claims by DMISID'!I31/'OP Visits by DMISID'!I31</f>
        <v>0.17311989225919011</v>
      </c>
      <c r="J31" s="99">
        <f>'OP Claims by DMISID'!J31/'OP Visits by DMISID'!J31</f>
        <v>0.34730502494220711</v>
      </c>
      <c r="K31" s="99">
        <f>'OP Claims by DMISID'!K31/'OP Visits by DMISID'!K31</f>
        <v>0.32403109770248317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99">
        <f>IF($E32="h",'OP Claims by DMISID'!F32/'OP Visits by DMISID'!F32," ")</f>
        <v>0.38911894902184779</v>
      </c>
      <c r="G32" s="99">
        <f>IF($E32="h",'OP Claims by DMISID'!G32/'OP Visits by DMISID'!G32," ")</f>
        <v>0.21906859982581076</v>
      </c>
      <c r="H32" s="99">
        <f>IF($E32="h",'OP Claims by DMISID'!H32/'OP Visits by DMISID'!H32," ")</f>
        <v>0.21269531250000001</v>
      </c>
      <c r="I32" s="99">
        <f>'OP Claims by DMISID'!I32/'OP Visits by DMISID'!I32</f>
        <v>0.27155086031664233</v>
      </c>
      <c r="J32" s="99">
        <f>'OP Claims by DMISID'!J32/'OP Visits by DMISID'!J32</f>
        <v>0.20499322822170546</v>
      </c>
      <c r="K32" s="99">
        <f>'OP Claims by DMISID'!K32/'OP Visits by DMISID'!K32</f>
        <v>0.23070126114547354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99" t="str">
        <f>IF($E33="h",'OP Claims by DMISID'!F33/'OP Visits by DMISID'!F33," ")</f>
        <v xml:space="preserve"> </v>
      </c>
      <c r="G33" s="99" t="str">
        <f>IF($E33="h",'OP Claims by DMISID'!G33/'OP Visits by DMISID'!G33," ")</f>
        <v xml:space="preserve"> </v>
      </c>
      <c r="H33" s="99" t="str">
        <f>IF($E33="h",'OP Claims by DMISID'!H33/'OP Visits by DMISID'!H33," ")</f>
        <v xml:space="preserve"> </v>
      </c>
      <c r="I33" s="99">
        <f>'OP Claims by DMISID'!I33/'OP Visits by DMISID'!I33</f>
        <v>0.20367843969481078</v>
      </c>
      <c r="J33" s="99">
        <f>'OP Claims by DMISID'!J33/'OP Visits by DMISID'!J33</f>
        <v>0.60713654831301889</v>
      </c>
      <c r="K33" s="99">
        <f>'OP Claims by DMISID'!K33/'OP Visits by DMISID'!K33</f>
        <v>0.66615044247787614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99" t="str">
        <f>IF($E34="h",'OP Claims by DMISID'!F34/'OP Visits by DMISID'!F34," ")</f>
        <v xml:space="preserve"> </v>
      </c>
      <c r="G34" s="99" t="str">
        <f>IF($E34="h",'OP Claims by DMISID'!G34/'OP Visits by DMISID'!G34," ")</f>
        <v xml:space="preserve"> </v>
      </c>
      <c r="H34" s="99" t="str">
        <f>IF($E34="h",'OP Claims by DMISID'!H34/'OP Visits by DMISID'!H34," ")</f>
        <v xml:space="preserve"> </v>
      </c>
      <c r="I34" s="99">
        <f>'OP Claims by DMISID'!I34/'OP Visits by DMISID'!I34</f>
        <v>0.18048268625393493</v>
      </c>
      <c r="J34" s="99">
        <f>'OP Claims by DMISID'!J34/'OP Visits by DMISID'!J34</f>
        <v>0.15523032629558542</v>
      </c>
      <c r="K34" s="99">
        <f>'OP Claims by DMISID'!K34/'OP Visits by DMISID'!K34</f>
        <v>0.13955012011356191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99" t="str">
        <f>IF($E35="h",'OP Claims by DMISID'!F35/'OP Visits by DMISID'!F35," ")</f>
        <v xml:space="preserve"> </v>
      </c>
      <c r="G35" s="99" t="str">
        <f>IF($E35="h",'OP Claims by DMISID'!G35/'OP Visits by DMISID'!G35," ")</f>
        <v xml:space="preserve"> </v>
      </c>
      <c r="H35" s="99" t="str">
        <f>IF($E35="h",'OP Claims by DMISID'!H35/'OP Visits by DMISID'!H35," ")</f>
        <v xml:space="preserve"> </v>
      </c>
      <c r="I35" s="99">
        <f>'OP Claims by DMISID'!I35/'OP Visits by DMISID'!I35</f>
        <v>0.16949900684175678</v>
      </c>
      <c r="J35" s="99">
        <f>'OP Claims by DMISID'!J35/'OP Visits by DMISID'!J35</f>
        <v>0.12145607280364018</v>
      </c>
      <c r="K35" s="99">
        <f>'OP Claims by DMISID'!K35/'OP Visits by DMISID'!K35</f>
        <v>0.17420753183419127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99" t="str">
        <f>IF($E36="h",'OP Claims by DMISID'!F36/'OP Visits by DMISID'!F36," ")</f>
        <v xml:space="preserve"> </v>
      </c>
      <c r="G36" s="99" t="str">
        <f>IF($E36="h",'OP Claims by DMISID'!G36/'OP Visits by DMISID'!G36," ")</f>
        <v xml:space="preserve"> </v>
      </c>
      <c r="H36" s="99" t="str">
        <f>IF($E36="h",'OP Claims by DMISID'!H36/'OP Visits by DMISID'!H36," ")</f>
        <v xml:space="preserve"> </v>
      </c>
      <c r="I36" s="99">
        <f>'OP Claims by DMISID'!I36/'OP Visits by DMISID'!I36</f>
        <v>0.91955386805885142</v>
      </c>
      <c r="J36" s="99">
        <f>'OP Claims by DMISID'!J36/'OP Visits by DMISID'!J36</f>
        <v>0.85153497735279315</v>
      </c>
      <c r="K36" s="99">
        <f>'OP Claims by DMISID'!K36/'OP Visits by DMISID'!K36</f>
        <v>0.90175237000861819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99" t="str">
        <f>IF($E37="h",'OP Claims by DMISID'!F37/'OP Visits by DMISID'!F37," ")</f>
        <v xml:space="preserve"> </v>
      </c>
      <c r="G37" s="99" t="str">
        <f>IF($E37="h",'OP Claims by DMISID'!G37/'OP Visits by DMISID'!G37," ")</f>
        <v xml:space="preserve"> </v>
      </c>
      <c r="H37" s="99" t="str">
        <f>IF($E37="h",'OP Claims by DMISID'!H37/'OP Visits by DMISID'!H37," ")</f>
        <v xml:space="preserve"> </v>
      </c>
      <c r="I37" s="99">
        <f>'OP Claims by DMISID'!I37/'OP Visits by DMISID'!I37</f>
        <v>0.2719325632219794</v>
      </c>
      <c r="J37" s="99">
        <f>'OP Claims by DMISID'!J37/'OP Visits by DMISID'!J37</f>
        <v>0.2980304719435154</v>
      </c>
      <c r="K37" s="99">
        <f>'OP Claims by DMISID'!K37/'OP Visits by DMISID'!K37</f>
        <v>0.2679324894514768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99" t="str">
        <f>IF($E38="h",'OP Claims by DMISID'!F38/'OP Visits by DMISID'!F38," ")</f>
        <v xml:space="preserve"> </v>
      </c>
      <c r="G38" s="99" t="str">
        <f>IF($E38="h",'OP Claims by DMISID'!G38/'OP Visits by DMISID'!G38," ")</f>
        <v xml:space="preserve"> </v>
      </c>
      <c r="H38" s="99" t="str">
        <f>IF($E38="h",'OP Claims by DMISID'!H38/'OP Visits by DMISID'!H38," ")</f>
        <v xml:space="preserve"> </v>
      </c>
      <c r="I38" s="99">
        <f>'OP Claims by DMISID'!I38/'OP Visits by DMISID'!I38</f>
        <v>0.10320760320760321</v>
      </c>
      <c r="J38" s="99">
        <f>'OP Claims by DMISID'!J38/'OP Visits by DMISID'!J38</f>
        <v>9.6912394740729796E-2</v>
      </c>
      <c r="K38" s="99">
        <f>'OP Claims by DMISID'!K38/'OP Visits by DMISID'!K38</f>
        <v>6.2295528898582336E-2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99">
        <f>IF($E39="h",'OP Claims by DMISID'!F39/'OP Visits by DMISID'!F39," ")</f>
        <v>0.38294530061512005</v>
      </c>
      <c r="G39" s="99">
        <f>IF($E39="h",'OP Claims by DMISID'!G39/'OP Visits by DMISID'!G39," ")</f>
        <v>0.39776665383134385</v>
      </c>
      <c r="H39" s="99">
        <f>IF($E39="h",'OP Claims by DMISID'!H39/'OP Visits by DMISID'!H39," ")</f>
        <v>0.45617641225365574</v>
      </c>
      <c r="I39" s="99">
        <f>'OP Claims by DMISID'!I39/'OP Visits by DMISID'!I39</f>
        <v>0.3953998190549099</v>
      </c>
      <c r="J39" s="99">
        <f>'OP Claims by DMISID'!J39/'OP Visits by DMISID'!J39</f>
        <v>0.40788419727657627</v>
      </c>
      <c r="K39" s="99">
        <f>'OP Claims by DMISID'!K39/'OP Visits by DMISID'!K39</f>
        <v>0.3796330410434014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99" t="str">
        <f>IF($E40="h",'OP Claims by DMISID'!F40/'OP Visits by DMISID'!F40," ")</f>
        <v xml:space="preserve"> </v>
      </c>
      <c r="G40" s="99" t="str">
        <f>IF($E40="h",'OP Claims by DMISID'!G40/'OP Visits by DMISID'!G40," ")</f>
        <v xml:space="preserve"> </v>
      </c>
      <c r="H40" s="99" t="str">
        <f>IF($E40="h",'OP Claims by DMISID'!H40/'OP Visits by DMISID'!H40," ")</f>
        <v xml:space="preserve"> </v>
      </c>
      <c r="I40" s="99">
        <f>'OP Claims by DMISID'!I40/'OP Visits by DMISID'!I40</f>
        <v>0.4524900473221663</v>
      </c>
      <c r="J40" s="99">
        <f>'OP Claims by DMISID'!J40/'OP Visits by DMISID'!J40</f>
        <v>0.53407166123778504</v>
      </c>
      <c r="K40" s="99">
        <f>'OP Claims by DMISID'!K40/'OP Visits by DMISID'!K40</f>
        <v>0.29989652443849291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99" t="str">
        <f>IF($E41="h",'OP Claims by DMISID'!F41/'OP Visits by DMISID'!F41," ")</f>
        <v xml:space="preserve"> </v>
      </c>
      <c r="G41" s="99" t="str">
        <f>IF($E41="h",'OP Claims by DMISID'!G41/'OP Visits by DMISID'!G41," ")</f>
        <v xml:space="preserve"> </v>
      </c>
      <c r="H41" s="99" t="str">
        <f>IF($E41="h",'OP Claims by DMISID'!H41/'OP Visits by DMISID'!H41," ")</f>
        <v xml:space="preserve"> </v>
      </c>
      <c r="I41" s="99">
        <f>'OP Claims by DMISID'!I41/'OP Visits by DMISID'!I41</f>
        <v>0.27333100314575326</v>
      </c>
      <c r="J41" s="99">
        <f>'OP Claims by DMISID'!J41/'OP Visits by DMISID'!J41</f>
        <v>0.26591075347476223</v>
      </c>
      <c r="K41" s="99">
        <f>'OP Claims by DMISID'!K41/'OP Visits by DMISID'!K41</f>
        <v>0.32669491525423727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99" t="str">
        <f>IF($E42="h",'OP Claims by DMISID'!F42/'OP Visits by DMISID'!F42," ")</f>
        <v xml:space="preserve"> </v>
      </c>
      <c r="G42" s="99" t="str">
        <f>IF($E42="h",'OP Claims by DMISID'!G42/'OP Visits by DMISID'!G42," ")</f>
        <v xml:space="preserve"> </v>
      </c>
      <c r="H42" s="99" t="str">
        <f>IF($E42="h",'OP Claims by DMISID'!H42/'OP Visits by DMISID'!H42," ")</f>
        <v xml:space="preserve"> </v>
      </c>
      <c r="I42" s="99">
        <f>'OP Claims by DMISID'!I42/'OP Visits by DMISID'!I42</f>
        <v>0.81355932203389836</v>
      </c>
      <c r="J42" s="99">
        <f>'OP Claims by DMISID'!J42/'OP Visits by DMISID'!J42</f>
        <v>0.38503985285101167</v>
      </c>
      <c r="K42" s="99">
        <f>'OP Claims by DMISID'!K42/'OP Visits by DMISID'!K42</f>
        <v>0.57686994276692327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99" t="str">
        <f>IF($E43="h",'OP Claims by DMISID'!F43/'OP Visits by DMISID'!F43," ")</f>
        <v xml:space="preserve"> </v>
      </c>
      <c r="G43" s="99" t="str">
        <f>IF($E43="h",'OP Claims by DMISID'!G43/'OP Visits by DMISID'!G43," ")</f>
        <v xml:space="preserve"> </v>
      </c>
      <c r="H43" s="99" t="str">
        <f>IF($E43="h",'OP Claims by DMISID'!H43/'OP Visits by DMISID'!H43," ")</f>
        <v xml:space="preserve"> </v>
      </c>
      <c r="I43" s="99">
        <f>'OP Claims by DMISID'!I43/'OP Visits by DMISID'!I43</f>
        <v>0.24019944979367264</v>
      </c>
      <c r="J43" s="99">
        <f>'OP Claims by DMISID'!J43/'OP Visits by DMISID'!J43</f>
        <v>0.2227921141208527</v>
      </c>
      <c r="K43" s="99">
        <f>'OP Claims by DMISID'!K43/'OP Visits by DMISID'!K43</f>
        <v>0.21818741344822282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99" t="str">
        <f>IF($E44="h",'OP Claims by DMISID'!F44/'OP Visits by DMISID'!F44," ")</f>
        <v xml:space="preserve"> </v>
      </c>
      <c r="G44" s="99" t="str">
        <f>IF($E44="h",'OP Claims by DMISID'!G44/'OP Visits by DMISID'!G44," ")</f>
        <v xml:space="preserve"> </v>
      </c>
      <c r="H44" s="99" t="str">
        <f>IF($E44="h",'OP Claims by DMISID'!H44/'OP Visits by DMISID'!H44," ")</f>
        <v xml:space="preserve"> </v>
      </c>
      <c r="I44" s="99">
        <f>'OP Claims by DMISID'!I44/'OP Visits by DMISID'!I44</f>
        <v>0.55114320096269553</v>
      </c>
      <c r="J44" s="99">
        <f>'OP Claims by DMISID'!J44/'OP Visits by DMISID'!J44</f>
        <v>0.53306342780026994</v>
      </c>
      <c r="K44" s="99">
        <f>'OP Claims by DMISID'!K44/'OP Visits by DMISID'!K44</f>
        <v>0.47829625610417797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99" t="str">
        <f>IF($E45="h",'OP Claims by DMISID'!F45/'OP Visits by DMISID'!F45," ")</f>
        <v xml:space="preserve"> </v>
      </c>
      <c r="G45" s="99" t="str">
        <f>IF($E45="h",'OP Claims by DMISID'!G45/'OP Visits by DMISID'!G45," ")</f>
        <v xml:space="preserve"> </v>
      </c>
      <c r="H45" s="99" t="str">
        <f>IF($E45="h",'OP Claims by DMISID'!H45/'OP Visits by DMISID'!H45," ")</f>
        <v xml:space="preserve"> </v>
      </c>
      <c r="I45" s="99">
        <f>'OP Claims by DMISID'!I45/'OP Visits by DMISID'!I45</f>
        <v>0.37047877900899018</v>
      </c>
      <c r="J45" s="99">
        <f>'OP Claims by DMISID'!J45/'OP Visits by DMISID'!J45</f>
        <v>0.36669687945099055</v>
      </c>
      <c r="K45" s="99">
        <f>'OP Claims by DMISID'!K45/'OP Visits by DMISID'!K45</f>
        <v>0.38424257487262331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99" t="str">
        <f>IF($E46="h",'OP Claims by DMISID'!F46/'OP Visits by DMISID'!F46," ")</f>
        <v xml:space="preserve"> </v>
      </c>
      <c r="G46" s="99" t="str">
        <f>IF($E46="h",'OP Claims by DMISID'!G46/'OP Visits by DMISID'!G46," ")</f>
        <v xml:space="preserve"> </v>
      </c>
      <c r="H46" s="99" t="str">
        <f>IF($E46="h",'OP Claims by DMISID'!H46/'OP Visits by DMISID'!H46," ")</f>
        <v xml:space="preserve"> </v>
      </c>
      <c r="I46" s="99">
        <f>'OP Claims by DMISID'!I46/'OP Visits by DMISID'!I46</f>
        <v>0.30393053016453381</v>
      </c>
      <c r="J46" s="99">
        <f>'OP Claims by DMISID'!J46/'OP Visits by DMISID'!J46</f>
        <v>0.30850528434826369</v>
      </c>
      <c r="K46" s="99">
        <f>'OP Claims by DMISID'!K46/'OP Visits by DMISID'!K46</f>
        <v>0.27603870233352307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99">
        <f>IF($E47="h",'OP Claims by DMISID'!F47/'OP Visits by DMISID'!F47," ")</f>
        <v>0.13146112823601194</v>
      </c>
      <c r="G47" s="99">
        <f>IF($E47="h",'OP Claims by DMISID'!G47/'OP Visits by DMISID'!G47," ")</f>
        <v>6.820998791910507E-2</v>
      </c>
      <c r="H47" s="99">
        <f>IF($E47="h",'OP Claims by DMISID'!H47/'OP Visits by DMISID'!H47," ")</f>
        <v>0.10007520885702864</v>
      </c>
      <c r="I47" s="99">
        <f>IF($E47="h",'OP Claims by DMISID'!I47/'OP Visits by DMISID'!I47," ")</f>
        <v>0.14364333415780361</v>
      </c>
      <c r="J47" s="99">
        <f>'OP Claims by DMISID'!J47/'OP Visits by DMISID'!J47</f>
        <v>0.10440567745506117</v>
      </c>
      <c r="K47" s="99">
        <f>'OP Claims by DMISID'!K47/'OP Visits by DMISID'!K47</f>
        <v>0.21208083174696149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99" t="str">
        <f>IF($E48="h",'OP Claims by DMISID'!F48/'OP Visits by DMISID'!F48," ")</f>
        <v xml:space="preserve"> </v>
      </c>
      <c r="G48" s="99" t="str">
        <f>IF($E48="h",'OP Claims by DMISID'!G48/'OP Visits by DMISID'!G48," ")</f>
        <v xml:space="preserve"> </v>
      </c>
      <c r="H48" s="99" t="str">
        <f>IF($E48="h",'OP Claims by DMISID'!H48/'OP Visits by DMISID'!H48," ")</f>
        <v xml:space="preserve"> </v>
      </c>
      <c r="I48" s="99">
        <f>'OP Claims by DMISID'!I48/'OP Visits by DMISID'!I48</f>
        <v>0.81229376826623922</v>
      </c>
      <c r="J48" s="99">
        <f>'OP Claims by DMISID'!J48/'OP Visits by DMISID'!J48</f>
        <v>0.75610669162377164</v>
      </c>
      <c r="K48" s="99">
        <f>'OP Claims by DMISID'!K48/'OP Visits by DMISID'!K48</f>
        <v>0.72628467918772044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99">
        <f>IF($E49="h",'OP Claims by DMISID'!F49/'OP Visits by DMISID'!F49," ")</f>
        <v>0.26891501252649835</v>
      </c>
      <c r="G49" s="99">
        <f>IF($E49="h",'OP Claims by DMISID'!G49/'OP Visits by DMISID'!G49," ")</f>
        <v>0.15751939277671198</v>
      </c>
      <c r="H49" s="99">
        <f>IF($E49="h",'OP Claims by DMISID'!H49/'OP Visits by DMISID'!H49," ")</f>
        <v>0.19959959959959961</v>
      </c>
      <c r="I49" s="99">
        <f>IF($E49="h",'OP Claims by DMISID'!I49/'OP Visits by DMISID'!I49," ")</f>
        <v>0.17219384073657171</v>
      </c>
      <c r="J49" s="99">
        <f>'OP Claims by DMISID'!J49/'OP Visits by DMISID'!J49</f>
        <v>0.17689322742981872</v>
      </c>
      <c r="K49" s="99">
        <f>'OP Claims by DMISID'!K49/'OP Visits by DMISID'!K49</f>
        <v>0.16391154669230532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99" t="str">
        <f>IF($E50="h",'OP Claims by DMISID'!F50/'OP Visits by DMISID'!F50," ")</f>
        <v xml:space="preserve"> </v>
      </c>
      <c r="G50" s="99" t="str">
        <f>IF($E50="h",'OP Claims by DMISID'!G50/'OP Visits by DMISID'!G50," ")</f>
        <v xml:space="preserve"> </v>
      </c>
      <c r="H50" s="99" t="str">
        <f>IF($E50="h",'OP Claims by DMISID'!H50/'OP Visits by DMISID'!H50," ")</f>
        <v xml:space="preserve"> </v>
      </c>
      <c r="I50" s="99">
        <f>'OP Claims by DMISID'!I50/'OP Visits by DMISID'!I50</f>
        <v>0.53014312563249966</v>
      </c>
      <c r="J50" s="99">
        <f>'OP Claims by DMISID'!J50/'OP Visits by DMISID'!J50</f>
        <v>0.57508969759097894</v>
      </c>
      <c r="K50" s="99">
        <f>'OP Claims by DMISID'!K50/'OP Visits by DMISID'!K50</f>
        <v>0.59351457582705536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99" t="str">
        <f>IF($E51="h",'OP Claims by DMISID'!F51/'OP Visits by DMISID'!F51," ")</f>
        <v xml:space="preserve"> </v>
      </c>
      <c r="G51" s="99" t="str">
        <f>IF($E51="h",'OP Claims by DMISID'!G51/'OP Visits by DMISID'!G51," ")</f>
        <v xml:space="preserve"> </v>
      </c>
      <c r="H51" s="99" t="str">
        <f>IF($E51="h",'OP Claims by DMISID'!H51/'OP Visits by DMISID'!H51," ")</f>
        <v xml:space="preserve"> </v>
      </c>
      <c r="I51" s="99">
        <f>'OP Claims by DMISID'!I51/'OP Visits by DMISID'!I51</f>
        <v>0.2489556135770235</v>
      </c>
      <c r="J51" s="99">
        <f>'OP Claims by DMISID'!J51/'OP Visits by DMISID'!J51</f>
        <v>0.49870331950207469</v>
      </c>
      <c r="K51" s="99">
        <f>'OP Claims by DMISID'!K51/'OP Visits by DMISID'!K51</f>
        <v>0.48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99" t="str">
        <f>IF($E52="h",'OP Claims by DMISID'!F52/'OP Visits by DMISID'!F52," ")</f>
        <v xml:space="preserve"> </v>
      </c>
      <c r="G52" s="99" t="str">
        <f>IF($E52="h",'OP Claims by DMISID'!G52/'OP Visits by DMISID'!G52," ")</f>
        <v xml:space="preserve"> </v>
      </c>
      <c r="H52" s="99" t="str">
        <f>IF($E52="h",'OP Claims by DMISID'!H52/'OP Visits by DMISID'!H52," ")</f>
        <v xml:space="preserve"> </v>
      </c>
      <c r="I52" s="99">
        <f>'OP Claims by DMISID'!I52/'OP Visits by DMISID'!I52</f>
        <v>7.3848597141344632E-2</v>
      </c>
      <c r="J52" s="99">
        <f>'OP Claims by DMISID'!J52/'OP Visits by DMISID'!J52</f>
        <v>0.22306322350845947</v>
      </c>
      <c r="K52" s="99">
        <f>'OP Claims by DMISID'!K52/'OP Visits by DMISID'!K52</f>
        <v>0.19226676126285916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99" t="str">
        <f>IF($E53="h",'OP Claims by DMISID'!F53/'OP Visits by DMISID'!F53," ")</f>
        <v xml:space="preserve"> </v>
      </c>
      <c r="G53" s="99" t="str">
        <f>IF($E53="h",'OP Claims by DMISID'!G53/'OP Visits by DMISID'!G53," ")</f>
        <v xml:space="preserve"> </v>
      </c>
      <c r="H53" s="99" t="str">
        <f>IF($E53="h",'OP Claims by DMISID'!H53/'OP Visits by DMISID'!H53," ")</f>
        <v xml:space="preserve"> </v>
      </c>
      <c r="I53" s="99">
        <f>'OP Claims by DMISID'!I53/'OP Visits by DMISID'!I53</f>
        <v>0.60485766518673278</v>
      </c>
      <c r="J53" s="99">
        <f>'OP Claims by DMISID'!J53/'OP Visits by DMISID'!J53</f>
        <v>0.69643430774172821</v>
      </c>
      <c r="K53" s="99">
        <f>'OP Claims by DMISID'!K53/'OP Visits by DMISID'!K53</f>
        <v>0.5463215258855586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99" t="str">
        <f>IF($E54="h",'OP Claims by DMISID'!F54/'OP Visits by DMISID'!F54," ")</f>
        <v xml:space="preserve"> </v>
      </c>
      <c r="G54" s="99" t="str">
        <f>IF($E54="h",'OP Claims by DMISID'!G54/'OP Visits by DMISID'!G54," ")</f>
        <v xml:space="preserve"> </v>
      </c>
      <c r="H54" s="99" t="str">
        <f>IF($E54="h",'OP Claims by DMISID'!H54/'OP Visits by DMISID'!H54," ")</f>
        <v xml:space="preserve"> </v>
      </c>
      <c r="I54" s="99"/>
      <c r="J54" s="99"/>
      <c r="K54" s="99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99" t="str">
        <f>IF($E55="h",'OP Claims by DMISID'!F55/'OP Visits by DMISID'!F55," ")</f>
        <v xml:space="preserve"> </v>
      </c>
      <c r="G55" s="99" t="str">
        <f>IF($E55="h",'OP Claims by DMISID'!G55/'OP Visits by DMISID'!G55," ")</f>
        <v xml:space="preserve"> </v>
      </c>
      <c r="H55" s="99" t="str">
        <f>IF($E55="h",'OP Claims by DMISID'!H55/'OP Visits by DMISID'!H55," ")</f>
        <v xml:space="preserve"> </v>
      </c>
      <c r="I55" s="99">
        <f>'OP Claims by DMISID'!I55/'OP Visits by DMISID'!I55</f>
        <v>0.2787035621464608</v>
      </c>
      <c r="J55" s="99">
        <f>'OP Claims by DMISID'!J55/'OP Visits by DMISID'!J55</f>
        <v>0.24986757472569052</v>
      </c>
      <c r="K55" s="99">
        <f>'OP Claims by DMISID'!K55/'OP Visits by DMISID'!K55</f>
        <v>0.3325301204819277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99" t="str">
        <f>IF($E56="h",'OP Claims by DMISID'!F56/'OP Visits by DMISID'!F56," ")</f>
        <v xml:space="preserve"> </v>
      </c>
      <c r="G56" s="99" t="str">
        <f>IF($E56="h",'OP Claims by DMISID'!G56/'OP Visits by DMISID'!G56," ")</f>
        <v xml:space="preserve"> </v>
      </c>
      <c r="H56" s="99" t="str">
        <f>IF($E56="h",'OP Claims by DMISID'!H56/'OP Visits by DMISID'!H56," ")</f>
        <v xml:space="preserve"> </v>
      </c>
      <c r="I56" s="99">
        <f>'OP Claims by DMISID'!I56/'OP Visits by DMISID'!I56</f>
        <v>0.29828801611278954</v>
      </c>
      <c r="J56" s="99">
        <f>'OP Claims by DMISID'!J56/'OP Visits by DMISID'!J56</f>
        <v>0.22460977093046827</v>
      </c>
      <c r="K56" s="99">
        <f>'OP Claims by DMISID'!K56/'OP Visits by DMISID'!K56</f>
        <v>0.20162143108917871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99" t="str">
        <f>IF($E57="h",'OP Claims by DMISID'!F57/'OP Visits by DMISID'!F57," ")</f>
        <v xml:space="preserve"> </v>
      </c>
      <c r="G57" s="99" t="str">
        <f>IF($E57="h",'OP Claims by DMISID'!G57/'OP Visits by DMISID'!G57," ")</f>
        <v xml:space="preserve"> </v>
      </c>
      <c r="H57" s="99" t="str">
        <f>IF($E57="h",'OP Claims by DMISID'!H57/'OP Visits by DMISID'!H57," ")</f>
        <v xml:space="preserve"> </v>
      </c>
      <c r="I57" s="99">
        <f>'OP Claims by DMISID'!I57/'OP Visits by DMISID'!I57</f>
        <v>0.90467289719626165</v>
      </c>
      <c r="J57" s="99">
        <f>'OP Claims by DMISID'!J57/'OP Visits by DMISID'!J57</f>
        <v>0.71344455348380764</v>
      </c>
      <c r="K57" s="99">
        <f>'OP Claims by DMISID'!K57/'OP Visits by DMISID'!K57</f>
        <v>0.78017420157610951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99" t="str">
        <f>IF($E58="h",'OP Claims by DMISID'!F58/'OP Visits by DMISID'!F58," ")</f>
        <v xml:space="preserve"> </v>
      </c>
      <c r="G58" s="99" t="str">
        <f>IF($E58="h",'OP Claims by DMISID'!G58/'OP Visits by DMISID'!G58," ")</f>
        <v xml:space="preserve"> </v>
      </c>
      <c r="H58" s="99" t="str">
        <f>IF($E58="h",'OP Claims by DMISID'!H58/'OP Visits by DMISID'!H58," ")</f>
        <v xml:space="preserve"> </v>
      </c>
      <c r="I58" s="99">
        <f>'OP Claims by DMISID'!I58/'OP Visits by DMISID'!I58</f>
        <v>0.48190520663086622</v>
      </c>
      <c r="J58" s="99">
        <f>'OP Claims by DMISID'!J58/'OP Visits by DMISID'!J58</f>
        <v>0.49965626289014164</v>
      </c>
      <c r="K58" s="99">
        <f>'OP Claims by DMISID'!K58/'OP Visits by DMISID'!K58</f>
        <v>0.60883886906395823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99" t="str">
        <f>IF($E59="h",'OP Claims by DMISID'!F59/'OP Visits by DMISID'!F59," ")</f>
        <v xml:space="preserve"> </v>
      </c>
      <c r="G59" s="99" t="str">
        <f>IF($E59="h",'OP Claims by DMISID'!G59/'OP Visits by DMISID'!G59," ")</f>
        <v xml:space="preserve"> </v>
      </c>
      <c r="H59" s="99" t="str">
        <f>IF($E59="h",'OP Claims by DMISID'!H59/'OP Visits by DMISID'!H59," ")</f>
        <v xml:space="preserve"> </v>
      </c>
      <c r="I59" s="99">
        <f>'OP Claims by DMISID'!I59/'OP Visits by DMISID'!I59</f>
        <v>0.1303857432889691</v>
      </c>
      <c r="J59" s="99">
        <f>'OP Claims by DMISID'!J59/'OP Visits by DMISID'!J59</f>
        <v>0</v>
      </c>
      <c r="K59" s="99">
        <f>'OP Claims by DMISID'!K59/'OP Visits by DMISID'!K59</f>
        <v>0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99" t="str">
        <f>IF($E60="h",'OP Claims by DMISID'!F60/'OP Visits by DMISID'!F60," ")</f>
        <v xml:space="preserve"> </v>
      </c>
      <c r="G60" s="99" t="str">
        <f>IF($E60="h",'OP Claims by DMISID'!G60/'OP Visits by DMISID'!G60," ")</f>
        <v xml:space="preserve"> </v>
      </c>
      <c r="H60" s="99" t="str">
        <f>IF($E60="h",'OP Claims by DMISID'!H60/'OP Visits by DMISID'!H60," ")</f>
        <v xml:space="preserve"> </v>
      </c>
      <c r="I60" s="99">
        <f>'OP Claims by DMISID'!I60/'OP Visits by DMISID'!I60</f>
        <v>0.3767752715121136</v>
      </c>
      <c r="J60" s="99">
        <f>'OP Claims by DMISID'!J60/'OP Visits by DMISID'!J60</f>
        <v>0.39210408254822793</v>
      </c>
      <c r="K60" s="99">
        <f>'OP Claims by DMISID'!K60/'OP Visits by DMISID'!K60</f>
        <v>0.36874677668901495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99" t="str">
        <f>IF($E61="h",'OP Claims by DMISID'!F61/'OP Visits by DMISID'!F61," ")</f>
        <v xml:space="preserve"> </v>
      </c>
      <c r="G61" s="99" t="str">
        <f>IF($E61="h",'OP Claims by DMISID'!G61/'OP Visits by DMISID'!G61," ")</f>
        <v xml:space="preserve"> </v>
      </c>
      <c r="H61" s="99" t="str">
        <f>IF($E61="h",'OP Claims by DMISID'!H61/'OP Visits by DMISID'!H61," ")</f>
        <v xml:space="preserve"> </v>
      </c>
      <c r="I61" s="99">
        <f>'OP Claims by DMISID'!I61/'OP Visits by DMISID'!I61</f>
        <v>0.37198676540097686</v>
      </c>
      <c r="J61" s="99">
        <f>'OP Claims by DMISID'!J61/'OP Visits by DMISID'!J61</f>
        <v>0.52151573538856777</v>
      </c>
      <c r="K61" s="99">
        <f>'OP Claims by DMISID'!K61/'OP Visits by DMISID'!K61</f>
        <v>0.44549675023212626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99" t="str">
        <f>IF($E62="h",'OP Claims by DMISID'!F62/'OP Visits by DMISID'!F62," ")</f>
        <v xml:space="preserve"> </v>
      </c>
      <c r="G62" s="99" t="str">
        <f>IF($E62="h",'OP Claims by DMISID'!G62/'OP Visits by DMISID'!G62," ")</f>
        <v xml:space="preserve"> </v>
      </c>
      <c r="H62" s="99" t="str">
        <f>IF($E62="h",'OP Claims by DMISID'!H62/'OP Visits by DMISID'!H62," ")</f>
        <v xml:space="preserve"> </v>
      </c>
      <c r="I62" s="99" t="e">
        <f>'OP Claims by DMISID'!I62/'OP Visits by DMISID'!I62</f>
        <v>#VALUE!</v>
      </c>
      <c r="J62" s="99" t="e">
        <f>'OP Claims by DMISID'!J62/'OP Visits by DMISID'!J62</f>
        <v>#VALUE!</v>
      </c>
      <c r="K62" s="99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99" t="str">
        <f>IF($E63="h",'OP Claims by DMISID'!F63/'OP Visits by DMISID'!F63," ")</f>
        <v xml:space="preserve"> </v>
      </c>
      <c r="G63" s="99" t="str">
        <f>IF($E63="h",'OP Claims by DMISID'!G63/'OP Visits by DMISID'!G63," ")</f>
        <v xml:space="preserve"> </v>
      </c>
      <c r="H63" s="99" t="str">
        <f>IF($E63="h",'OP Claims by DMISID'!H63/'OP Visits by DMISID'!H63," ")</f>
        <v xml:space="preserve"> </v>
      </c>
      <c r="I63" s="99">
        <f>'OP Claims by DMISID'!I63/'OP Visits by DMISID'!I63</f>
        <v>0.29136586774473</v>
      </c>
      <c r="J63" s="99">
        <f>'OP Claims by DMISID'!J63/'OP Visits by DMISID'!J63</f>
        <v>0.18720971775634154</v>
      </c>
      <c r="K63" s="99">
        <f>'OP Claims by DMISID'!K63/'OP Visits by DMISID'!K63</f>
        <v>0.51172861782749912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99" t="str">
        <f>IF($E64="h",'OP Claims by DMISID'!F64/'OP Visits by DMISID'!F64," ")</f>
        <v xml:space="preserve"> </v>
      </c>
      <c r="G64" s="99" t="str">
        <f>IF($E64="h",'OP Claims by DMISID'!G64/'OP Visits by DMISID'!G64," ")</f>
        <v xml:space="preserve"> </v>
      </c>
      <c r="H64" s="99" t="str">
        <f>IF($E64="h",'OP Claims by DMISID'!H64/'OP Visits by DMISID'!H64," ")</f>
        <v xml:space="preserve"> </v>
      </c>
      <c r="I64" s="99"/>
      <c r="J64" s="99"/>
      <c r="K64" s="99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99" t="str">
        <f>IF($E65="h",'OP Claims by DMISID'!F65/'OP Visits by DMISID'!F65," ")</f>
        <v xml:space="preserve"> </v>
      </c>
      <c r="G65" s="99" t="str">
        <f>IF($E65="h",'OP Claims by DMISID'!G65/'OP Visits by DMISID'!G65," ")</f>
        <v xml:space="preserve"> </v>
      </c>
      <c r="H65" s="99" t="str">
        <f>IF($E65="h",'OP Claims by DMISID'!H65/'OP Visits by DMISID'!H65," ")</f>
        <v xml:space="preserve"> </v>
      </c>
      <c r="I65" s="99">
        <f>'OP Claims by DMISID'!I65/'OP Visits by DMISID'!I65</f>
        <v>0.18276571732058686</v>
      </c>
      <c r="J65" s="99">
        <f>'OP Claims by DMISID'!J65/'OP Visits by DMISID'!J65</f>
        <v>0.18512952626305998</v>
      </c>
      <c r="K65" s="99">
        <f>'OP Claims by DMISID'!K65/'OP Visits by DMISID'!K65</f>
        <v>0.22892232115443659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99" t="str">
        <f>IF($E66="h",'OP Claims by DMISID'!F66/'OP Visits by DMISID'!F66," ")</f>
        <v xml:space="preserve"> </v>
      </c>
      <c r="G66" s="99" t="str">
        <f>IF($E66="h",'OP Claims by DMISID'!G66/'OP Visits by DMISID'!G66," ")</f>
        <v xml:space="preserve"> </v>
      </c>
      <c r="H66" s="99" t="str">
        <f>IF($E66="h",'OP Claims by DMISID'!H66/'OP Visits by DMISID'!H66," ")</f>
        <v xml:space="preserve"> </v>
      </c>
      <c r="I66" s="99" t="e">
        <f>'OP Claims by DMISID'!I66/'OP Visits by DMISID'!I66</f>
        <v>#VALUE!</v>
      </c>
      <c r="J66" s="99" t="e">
        <f>'OP Claims by DMISID'!J66/'OP Visits by DMISID'!J66</f>
        <v>#VALUE!</v>
      </c>
      <c r="K66" s="99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99" t="str">
        <f>IF($E67="h",'OP Claims by DMISID'!F67/'OP Visits by DMISID'!F67," ")</f>
        <v xml:space="preserve"> </v>
      </c>
      <c r="G67" s="99" t="str">
        <f>IF($E67="h",'OP Claims by DMISID'!G67/'OP Visits by DMISID'!G67," ")</f>
        <v xml:space="preserve"> </v>
      </c>
      <c r="H67" s="99" t="str">
        <f>IF($E67="h",'OP Claims by DMISID'!H67/'OP Visits by DMISID'!H67," ")</f>
        <v xml:space="preserve"> </v>
      </c>
      <c r="I67" s="99">
        <f>'OP Claims by DMISID'!I67/'OP Visits by DMISID'!I67</f>
        <v>1.8825371965544244</v>
      </c>
      <c r="J67" s="99">
        <f>'OP Claims by DMISID'!J67/'OP Visits by DMISID'!J67</f>
        <v>0.20924985899605189</v>
      </c>
      <c r="K67" s="99">
        <f>'OP Claims by DMISID'!K67/'OP Visits by DMISID'!K67</f>
        <v>0.2446236559139785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99" t="str">
        <f>IF($E68="h",'OP Claims by DMISID'!F68/'OP Visits by DMISID'!F68," ")</f>
        <v xml:space="preserve"> </v>
      </c>
      <c r="G68" s="99" t="str">
        <f>IF($E68="h",'OP Claims by DMISID'!G68/'OP Visits by DMISID'!G68," ")</f>
        <v xml:space="preserve"> </v>
      </c>
      <c r="H68" s="99" t="str">
        <f>IF($E68="h",'OP Claims by DMISID'!H68/'OP Visits by DMISID'!H68," ")</f>
        <v xml:space="preserve"> </v>
      </c>
      <c r="I68" s="99">
        <f>'OP Claims by DMISID'!I68/'OP Visits by DMISID'!I68</f>
        <v>0.19528155674186326</v>
      </c>
      <c r="J68" s="99">
        <f>'OP Claims by DMISID'!J68/'OP Visits by DMISID'!J68</f>
        <v>0.16290149070232057</v>
      </c>
      <c r="K68" s="99">
        <f>'OP Claims by DMISID'!K68/'OP Visits by DMISID'!K68</f>
        <v>0.20851466414380321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99" t="str">
        <f>IF($E69="h",'OP Claims by DMISID'!F69/'OP Visits by DMISID'!F69," ")</f>
        <v xml:space="preserve"> </v>
      </c>
      <c r="G69" s="99" t="str">
        <f>IF($E69="h",'OP Claims by DMISID'!G69/'OP Visits by DMISID'!G69," ")</f>
        <v xml:space="preserve"> </v>
      </c>
      <c r="H69" s="99" t="str">
        <f>IF($E69="h",'OP Claims by DMISID'!H69/'OP Visits by DMISID'!H69," ")</f>
        <v xml:space="preserve"> </v>
      </c>
      <c r="I69" s="99">
        <f>'OP Claims by DMISID'!I69/'OP Visits by DMISID'!I69</f>
        <v>1.1496837666900914</v>
      </c>
      <c r="J69" s="99">
        <f>'OP Claims by DMISID'!J69/'OP Visits by DMISID'!J69</f>
        <v>0.77047522750252784</v>
      </c>
      <c r="K69" s="99">
        <f>'OP Claims by DMISID'!K69/'OP Visits by DMISID'!K69</f>
        <v>0.63399130143860827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99" t="str">
        <f>IF($E70="h",'OP Claims by DMISID'!F70/'OP Visits by DMISID'!F70," ")</f>
        <v xml:space="preserve"> </v>
      </c>
      <c r="G70" s="99" t="str">
        <f>IF($E70="h",'OP Claims by DMISID'!G70/'OP Visits by DMISID'!G70," ")</f>
        <v xml:space="preserve"> </v>
      </c>
      <c r="H70" s="99" t="str">
        <f>IF($E70="h",'OP Claims by DMISID'!H70/'OP Visits by DMISID'!H70," ")</f>
        <v xml:space="preserve"> </v>
      </c>
      <c r="I70" s="99"/>
      <c r="J70" s="99"/>
      <c r="K70" s="99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99" t="str">
        <f>IF($E71="h",'OP Claims by DMISID'!F71/'OP Visits by DMISID'!F71," ")</f>
        <v xml:space="preserve"> </v>
      </c>
      <c r="G71" s="99" t="str">
        <f>IF($E71="h",'OP Claims by DMISID'!G71/'OP Visits by DMISID'!G71," ")</f>
        <v xml:space="preserve"> </v>
      </c>
      <c r="H71" s="99" t="str">
        <f>IF($E71="h",'OP Claims by DMISID'!H71/'OP Visits by DMISID'!H71," ")</f>
        <v xml:space="preserve"> </v>
      </c>
      <c r="I71" s="99">
        <f>'OP Claims by DMISID'!I71/'OP Visits by DMISID'!I71</f>
        <v>0.71374358974358976</v>
      </c>
      <c r="J71" s="99">
        <f>'OP Claims by DMISID'!J71/'OP Visits by DMISID'!J71</f>
        <v>0.57907880133185352</v>
      </c>
      <c r="K71" s="99">
        <f>'OP Claims by DMISID'!K71/'OP Visits by DMISID'!K71</f>
        <v>0.50494505494505493</v>
      </c>
      <c r="L71" s="98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99" t="str">
        <f>IF($E72="h",'OP Claims by DMISID'!F72/'OP Visits by DMISID'!F72," ")</f>
        <v xml:space="preserve"> </v>
      </c>
      <c r="G72" s="99" t="str">
        <f>IF($E72="h",'OP Claims by DMISID'!G72/'OP Visits by DMISID'!G72," ")</f>
        <v xml:space="preserve"> </v>
      </c>
      <c r="H72" s="99" t="str">
        <f>IF($E72="h",'OP Claims by DMISID'!H72/'OP Visits by DMISID'!H72," ")</f>
        <v xml:space="preserve"> </v>
      </c>
      <c r="I72" s="99"/>
      <c r="J72" s="99"/>
      <c r="K72" s="99"/>
      <c r="L72" s="98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99" t="str">
        <f>IF($E73="h",'OP Claims by DMISID'!F73/'OP Visits by DMISID'!F73," ")</f>
        <v xml:space="preserve"> </v>
      </c>
      <c r="G73" s="99" t="str">
        <f>IF($E73="h",'OP Claims by DMISID'!G73/'OP Visits by DMISID'!G73," ")</f>
        <v xml:space="preserve"> </v>
      </c>
      <c r="H73" s="99" t="str">
        <f>IF($E73="h",'OP Claims by DMISID'!H73/'OP Visits by DMISID'!H73," ")</f>
        <v xml:space="preserve"> </v>
      </c>
      <c r="I73" s="99">
        <f>'OP Claims by DMISID'!I73/'OP Visits by DMISID'!I73</f>
        <v>0.24727159338946056</v>
      </c>
      <c r="J73" s="99">
        <f>'OP Claims by DMISID'!J73/'OP Visits by DMISID'!J73</f>
        <v>0.27058629776021081</v>
      </c>
      <c r="K73" s="99">
        <f>'OP Claims by DMISID'!K73/'OP Visits by DMISID'!K73</f>
        <v>0.40692851915101247</v>
      </c>
      <c r="L73" s="98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99">
        <f>IF($E74="h",'OP Claims by DMISID'!F74/'OP Visits by DMISID'!F74," ")</f>
        <v>6.810150979762287E-3</v>
      </c>
      <c r="G74" s="99">
        <f>IF($E74="h",'OP Claims by DMISID'!G74/'OP Visits by DMISID'!G74," ")</f>
        <v>6.4038423053832299E-3</v>
      </c>
      <c r="H74" s="99">
        <f>IF($E74="h",'OP Claims by DMISID'!H74/'OP Visits by DMISID'!H74," ")</f>
        <v>3.4861609972533278E-2</v>
      </c>
      <c r="I74" s="99">
        <f>'OP Claims by DMISID'!I74/'OP Visits by DMISID'!I74</f>
        <v>5.0091444828286931E-2</v>
      </c>
      <c r="J74" s="99">
        <f>'OP Claims by DMISID'!J74/'OP Visits by DMISID'!J74</f>
        <v>0.13038135779172336</v>
      </c>
      <c r="K74" s="99">
        <f>'OP Claims by DMISID'!K74/'OP Visits by DMISID'!K74</f>
        <v>0.23635269938342773</v>
      </c>
      <c r="L74" s="98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99" t="str">
        <f>IF($E75="h",'OP Claims by DMISID'!F75/'OP Visits by DMISID'!F75," ")</f>
        <v xml:space="preserve"> </v>
      </c>
      <c r="G75" s="99" t="str">
        <f>IF($E75="h",'OP Claims by DMISID'!G75/'OP Visits by DMISID'!G75," ")</f>
        <v xml:space="preserve"> </v>
      </c>
      <c r="H75" s="99" t="str">
        <f>IF($E75="h",'OP Claims by DMISID'!H75/'OP Visits by DMISID'!H75," ")</f>
        <v xml:space="preserve"> </v>
      </c>
      <c r="I75" s="99">
        <f>'OP Claims by DMISID'!I75/'OP Visits by DMISID'!I75</f>
        <v>0.19052051819098595</v>
      </c>
      <c r="J75" s="99">
        <f>'OP Claims by DMISID'!J75/'OP Visits by DMISID'!J75</f>
        <v>0.14539820266501394</v>
      </c>
      <c r="K75" s="99">
        <f>'OP Claims by DMISID'!K75/'OP Visits by DMISID'!K75</f>
        <v>0.19159318551493879</v>
      </c>
      <c r="L75" s="98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99">
        <f>IF($E76="h",'OP Claims by DMISID'!F76/'OP Visits by DMISID'!F76," ")</f>
        <v>4.4790124180802554E-2</v>
      </c>
      <c r="G76" s="99">
        <f>IF($E76="h",'OP Claims by DMISID'!G76/'OP Visits by DMISID'!G76," ")</f>
        <v>3.4630409935345198E-2</v>
      </c>
      <c r="H76" s="99">
        <f>IF($E76="h",'OP Claims by DMISID'!H76/'OP Visits by DMISID'!H76," ")</f>
        <v>2.6384017080982158E-2</v>
      </c>
      <c r="I76" s="99">
        <f>'OP Claims by DMISID'!I76/'OP Visits by DMISID'!I76</f>
        <v>3.1377662889191499E-2</v>
      </c>
      <c r="J76" s="99">
        <f>'OP Claims by DMISID'!J76/'OP Visits by DMISID'!J76</f>
        <v>2.9962112017561448E-2</v>
      </c>
      <c r="K76" s="99">
        <f>'OP Claims by DMISID'!K76/'OP Visits by DMISID'!K76</f>
        <v>4.4932899266927416E-2</v>
      </c>
      <c r="L76" s="98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99">
        <f>IF($E77="h",'OP Claims by DMISID'!F77/'OP Visits by DMISID'!F77," ")</f>
        <v>8.7061389543399356E-2</v>
      </c>
      <c r="G77" s="99">
        <f>IF($E77="h",'OP Claims by DMISID'!G77/'OP Visits by DMISID'!G77," ")</f>
        <v>0.1023186459198889</v>
      </c>
      <c r="H77" s="99">
        <f>IF($E77="h",'OP Claims by DMISID'!H77/'OP Visits by DMISID'!H77," ")</f>
        <v>0.11914124293785311</v>
      </c>
      <c r="I77" s="99">
        <f>'OP Claims by DMISID'!I77/'OP Visits by DMISID'!I77</f>
        <v>0.16637025060630559</v>
      </c>
      <c r="J77" s="99">
        <f>'OP Claims by DMISID'!J77/'OP Visits by DMISID'!J77</f>
        <v>0.10528820836877709</v>
      </c>
      <c r="K77" s="99" t="e">
        <f>'OP Claims by DMISID'!K77/'OP Visits by DMISID'!K77</f>
        <v>#DIV/0!</v>
      </c>
      <c r="L77" s="98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99">
        <f>IF($E78="h",'OP Claims by DMISID'!F78/'OP Visits by DMISID'!F78," ")</f>
        <v>9.2617087987458352E-2</v>
      </c>
      <c r="G78" s="99">
        <f>IF($E78="h",'OP Claims by DMISID'!G78/'OP Visits by DMISID'!G78," ")</f>
        <v>0.10828749103085386</v>
      </c>
      <c r="H78" s="99">
        <f>IF($E78="h",'OP Claims by DMISID'!H78/'OP Visits by DMISID'!H78," ")</f>
        <v>0.1170875477259026</v>
      </c>
      <c r="I78" s="99">
        <f>IF($E78="h",'OP Claims by DMISID'!I78/'OP Visits by DMISID'!I78," ")</f>
        <v>0.12316697990112166</v>
      </c>
      <c r="J78" s="99">
        <f>'OP Claims by DMISID'!J78/'OP Visits by DMISID'!J78</f>
        <v>0.10596049359977898</v>
      </c>
      <c r="K78" s="99">
        <f>'OP Claims by DMISID'!K78/'OP Visits by DMISID'!K78</f>
        <v>6.0692752964453298E-2</v>
      </c>
      <c r="L78" s="98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99">
        <f>IF($E79="h",'OP Claims by DMISID'!F79/'OP Visits by DMISID'!F79," ")</f>
        <v>0.11636867543177747</v>
      </c>
      <c r="G79" s="99">
        <f>IF($E79="h",'OP Claims by DMISID'!G79/'OP Visits by DMISID'!G79," ")</f>
        <v>6.1592726531859626E-2</v>
      </c>
      <c r="H79" s="99">
        <f>IF($E79="h",'OP Claims by DMISID'!H79/'OP Visits by DMISID'!H79," ")</f>
        <v>9.1066662044580027E-2</v>
      </c>
      <c r="I79" s="99">
        <f>IF($E79="h",'OP Claims by DMISID'!I79/'OP Visits by DMISID'!I79," ")</f>
        <v>8.0671854642769117E-2</v>
      </c>
      <c r="J79" s="99">
        <f>'OP Claims by DMISID'!J79/'OP Visits by DMISID'!J79</f>
        <v>7.3774600967058554E-2</v>
      </c>
      <c r="K79" s="99">
        <f>'OP Claims by DMISID'!K79/'OP Visits by DMISID'!K79</f>
        <v>0.10388059701492537</v>
      </c>
      <c r="L79" s="98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99">
        <f>IF($E80="h",'OP Claims by DMISID'!F80/'OP Visits by DMISID'!F80," ")</f>
        <v>0.22708251857645678</v>
      </c>
      <c r="G80" s="99">
        <f>IF($E80="h",'OP Claims by DMISID'!G80/'OP Visits by DMISID'!G80," ")</f>
        <v>0.17625401772669719</v>
      </c>
      <c r="H80" s="99">
        <f>IF($E80="h",'OP Claims by DMISID'!H80/'OP Visits by DMISID'!H80," ")</f>
        <v>0.17359461599366588</v>
      </c>
      <c r="I80" s="99">
        <f>IF($E80="h",'OP Claims by DMISID'!I80/'OP Visits by DMISID'!I80," ")</f>
        <v>0.18537864620279013</v>
      </c>
      <c r="J80" s="99">
        <f>'OP Claims by DMISID'!J80/'OP Visits by DMISID'!J80</f>
        <v>9.458104758987497E-2</v>
      </c>
      <c r="K80" s="99">
        <f>'OP Claims by DMISID'!K80/'OP Visits by DMISID'!K80</f>
        <v>0.16100502512562814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99">
        <f>IF($E81="h",'OP Claims by DMISID'!F81/'OP Visits by DMISID'!F81," ")</f>
        <v>7.5717017208413007E-2</v>
      </c>
      <c r="G81" s="99">
        <f>IF($E81="h",'OP Claims by DMISID'!G81/'OP Visits by DMISID'!G81," ")</f>
        <v>5.1143709597215314E-2</v>
      </c>
      <c r="H81" s="99">
        <f>IF($E81="h",'OP Claims by DMISID'!H81/'OP Visits by DMISID'!H81," ")</f>
        <v>9.5686265248042704E-2</v>
      </c>
      <c r="I81" s="99">
        <f>IF($E81="h",'OP Claims by DMISID'!I81/'OP Visits by DMISID'!I81," ")</f>
        <v>0.12606601207762874</v>
      </c>
      <c r="J81" s="99">
        <f>'OP Claims by DMISID'!J81/'OP Visits by DMISID'!J81</f>
        <v>6.1128136576625261E-2</v>
      </c>
      <c r="K81" s="99">
        <f>'OP Claims by DMISID'!K81/'OP Visits by DMISID'!K81</f>
        <v>8.5170148490321756E-2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99">
        <f>IF($E82="h",'OP Claims by DMISID'!F82/'OP Visits by DMISID'!F82," ")</f>
        <v>9.1043113615515661E-2</v>
      </c>
      <c r="G82" s="99">
        <f>IF($E82="h",'OP Claims by DMISID'!G82/'OP Visits by DMISID'!G82," ")</f>
        <v>7.4058996680653855E-2</v>
      </c>
      <c r="H82" s="99">
        <f>IF($E82="h",'OP Claims by DMISID'!H82/'OP Visits by DMISID'!H82," ")</f>
        <v>4.8631314467072202E-2</v>
      </c>
      <c r="I82" s="99">
        <f>IF($E82="h",'OP Claims by DMISID'!I82/'OP Visits by DMISID'!I82," ")</f>
        <v>6.3735015395653349E-2</v>
      </c>
      <c r="J82" s="99">
        <f>'OP Claims by DMISID'!J82/'OP Visits by DMISID'!J82</f>
        <v>4.6712201898587637E-2</v>
      </c>
      <c r="K82" s="99">
        <f>'OP Claims by DMISID'!K82/'OP Visits by DMISID'!K82</f>
        <v>6.2635635710544035E-2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99" t="str">
        <f>IF($E83="h",'OP Claims by DMISID'!F83/'OP Visits by DMISID'!F83," ")</f>
        <v xml:space="preserve"> </v>
      </c>
      <c r="G83" s="99" t="str">
        <f>IF($E83="h",'OP Claims by DMISID'!G83/'OP Visits by DMISID'!G83," ")</f>
        <v xml:space="preserve"> </v>
      </c>
      <c r="H83" s="99" t="str">
        <f>IF($E83="h",'OP Claims by DMISID'!H83/'OP Visits by DMISID'!H83," ")</f>
        <v xml:space="preserve"> </v>
      </c>
      <c r="I83" s="99" t="str">
        <f>IF($E83="h",'OP Claims by DMISID'!I83/'OP Visits by DMISID'!I83," ")</f>
        <v xml:space="preserve"> </v>
      </c>
      <c r="J83" s="99">
        <f>'OP Claims by DMISID'!J83/'OP Visits by DMISID'!J83</f>
        <v>5.4508748317631223E-2</v>
      </c>
      <c r="K83" s="99">
        <f>'OP Claims by DMISID'!K83/'OP Visits by DMISID'!K83</f>
        <v>3.530615725737677E-2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99">
        <f>IF($E84="h",'OP Claims by DMISID'!F84/'OP Visits by DMISID'!F84," ")</f>
        <v>7.7116711170449492E-2</v>
      </c>
      <c r="G84" s="99">
        <f>IF($E84="h",'OP Claims by DMISID'!G84/'OP Visits by DMISID'!G84," ")</f>
        <v>5.7043783104065847E-2</v>
      </c>
      <c r="H84" s="99">
        <f>IF($E84="h",'OP Claims by DMISID'!H84/'OP Visits by DMISID'!H84," ")</f>
        <v>9.0632655824890121E-2</v>
      </c>
      <c r="I84" s="99">
        <f>IF($E84="h",'OP Claims by DMISID'!I84/'OP Visits by DMISID'!I84," ")</f>
        <v>5.1917079434966061E-2</v>
      </c>
      <c r="J84" s="99">
        <f>'OP Claims by DMISID'!J84/'OP Visits by DMISID'!J84</f>
        <v>1.8853538504193527E-2</v>
      </c>
      <c r="K84" s="99">
        <f>'OP Claims by DMISID'!K84/'OP Visits by DMISID'!K84</f>
        <v>4.2187831248675006E-2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99">
        <f>IF($E85="h",'OP Claims by DMISID'!F85/'OP Visits by DMISID'!F85," ")</f>
        <v>0.16768837803320563</v>
      </c>
      <c r="G85" s="99">
        <f>IF($E85="h",'OP Claims by DMISID'!G85/'OP Visits by DMISID'!G85," ")</f>
        <v>0.1288007021503354</v>
      </c>
      <c r="H85" s="99">
        <f>IF($E85="h",'OP Claims by DMISID'!H85/'OP Visits by DMISID'!H85," ")</f>
        <v>0.25780515819150046</v>
      </c>
      <c r="I85" s="99">
        <f>IF($E85="h",'OP Claims by DMISID'!I85/'OP Visits by DMISID'!I85," ")</f>
        <v>0.19426836889563431</v>
      </c>
      <c r="J85" s="99">
        <f>'OP Claims by DMISID'!J85/'OP Visits by DMISID'!J85</f>
        <v>8.2060880701408725E-2</v>
      </c>
      <c r="K85" s="99">
        <f>'OP Claims by DMISID'!K85/'OP Visits by DMISID'!K85</f>
        <v>2.7844294704015149E-4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99">
        <f>IF($E86="h",'OP Claims by DMISID'!F86/'OP Visits by DMISID'!F86," ")</f>
        <v>9.18546845124283E-2</v>
      </c>
      <c r="G86" s="99">
        <f>IF($E86="h",'OP Claims by DMISID'!G86/'OP Visits by DMISID'!G86," ")</f>
        <v>3.7691833114829952E-2</v>
      </c>
      <c r="H86" s="99">
        <f>IF($E86="h",'OP Claims by DMISID'!H86/'OP Visits by DMISID'!H86," ")</f>
        <v>4.4287696577243296E-2</v>
      </c>
      <c r="I86" s="99">
        <f>IF($E86="h",'OP Claims by DMISID'!I86/'OP Visits by DMISID'!I86," ")</f>
        <v>7.5932203389830505E-2</v>
      </c>
      <c r="J86" s="99">
        <f>'OP Claims by DMISID'!J86/'OP Visits by DMISID'!J86</f>
        <v>5.2207519979038386E-2</v>
      </c>
      <c r="K86" s="99">
        <f>'OP Claims by DMISID'!K86/'OP Visits by DMISID'!K86</f>
        <v>7.876748343674414E-2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99" t="str">
        <f>IF($E87="h",'OP Claims by DMISID'!F87/'OP Visits by DMISID'!F87," ")</f>
        <v xml:space="preserve"> </v>
      </c>
      <c r="G87" s="99" t="str">
        <f>IF($E87="h",'OP Claims by DMISID'!G87/'OP Visits by DMISID'!G87," ")</f>
        <v xml:space="preserve"> </v>
      </c>
      <c r="H87" s="99" t="str">
        <f>IF($E87="h",'OP Claims by DMISID'!H87/'OP Visits by DMISID'!H87," ")</f>
        <v xml:space="preserve"> </v>
      </c>
      <c r="I87" s="99" t="str">
        <f>IF($E87="h",'OP Claims by DMISID'!I87/'OP Visits by DMISID'!I87," ")</f>
        <v xml:space="preserve"> </v>
      </c>
      <c r="J87" s="99">
        <f>'OP Claims by DMISID'!J87/'OP Visits by DMISID'!J87</f>
        <v>9.6474953617810763E-2</v>
      </c>
      <c r="K87" s="99">
        <f>'OP Claims by DMISID'!K87/'OP Visits by DMISID'!K87</f>
        <v>0.39390684503466461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99">
        <f>IF($E88="h",'OP Claims by DMISID'!F88/'OP Visits by DMISID'!F88," ")</f>
        <v>3.947661469933185E-2</v>
      </c>
      <c r="G88" s="99">
        <f>IF($E88="h",'OP Claims by DMISID'!G88/'OP Visits by DMISID'!G88," ")</f>
        <v>5.8608058608058611E-5</v>
      </c>
      <c r="H88" s="99">
        <f>IF($E88="h",'OP Claims by DMISID'!H88/'OP Visits by DMISID'!H88," ")</f>
        <v>4.747831427036156E-2</v>
      </c>
      <c r="I88" s="99">
        <f>IF($E88="h",'OP Claims by DMISID'!I88/'OP Visits by DMISID'!I88," ")</f>
        <v>4.9050302650803589E-2</v>
      </c>
      <c r="J88" s="99">
        <f>'OP Claims by DMISID'!J88/'OP Visits by DMISID'!J88</f>
        <v>9.217885823204075E-2</v>
      </c>
      <c r="K88" s="99">
        <f>'OP Claims by DMISID'!K88/'OP Visits by DMISID'!K88</f>
        <v>0.11605295821266032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99" t="str">
        <f>IF($E89="h",'OP Claims by DMISID'!F89/'OP Visits by DMISID'!F89," ")</f>
        <v xml:space="preserve"> </v>
      </c>
      <c r="G89" s="99" t="str">
        <f>IF($E89="h",'OP Claims by DMISID'!G89/'OP Visits by DMISID'!G89," ")</f>
        <v xml:space="preserve"> </v>
      </c>
      <c r="H89" s="99" t="str">
        <f>IF($E89="h",'OP Claims by DMISID'!H89/'OP Visits by DMISID'!H89," ")</f>
        <v xml:space="preserve"> </v>
      </c>
      <c r="I89" s="99" t="str">
        <f>IF($E89="h",'OP Claims by DMISID'!I89/'OP Visits by DMISID'!I89," ")</f>
        <v xml:space="preserve"> </v>
      </c>
      <c r="J89" s="99" t="e">
        <f>'OP Claims by DMISID'!J89/'OP Visits by DMISID'!J89</f>
        <v>#VALUE!</v>
      </c>
      <c r="K89" s="99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99">
        <f>IF($E90="h",'OP Claims by DMISID'!F90/'OP Visits by DMISID'!F90," ")</f>
        <v>0.18585504116614929</v>
      </c>
      <c r="G90" s="99">
        <f>IF($E90="h",'OP Claims by DMISID'!G90/'OP Visits by DMISID'!G90," ")</f>
        <v>0.13305046219124109</v>
      </c>
      <c r="H90" s="99">
        <f>IF($E90="h",'OP Claims by DMISID'!H90/'OP Visits by DMISID'!H90," ")</f>
        <v>0.16142302125390418</v>
      </c>
      <c r="I90" s="99">
        <f>IF($E90="h",'OP Claims by DMISID'!I90/'OP Visits by DMISID'!I90," ")</f>
        <v>0.32128769563557702</v>
      </c>
      <c r="J90" s="99">
        <f>'OP Claims by DMISID'!J90/'OP Visits by DMISID'!J90</f>
        <v>0.17414932378188105</v>
      </c>
      <c r="K90" s="99">
        <f>'OP Claims by DMISID'!K90/'OP Visits by DMISID'!K90</f>
        <v>0.26955832838185778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99">
        <f>IF($E91="h",'OP Claims by DMISID'!F91/'OP Visits by DMISID'!F91," ")</f>
        <v>7.1859718826405863E-2</v>
      </c>
      <c r="G91" s="99">
        <f>IF($E91="h",'OP Claims by DMISID'!G91/'OP Visits by DMISID'!G91," ")</f>
        <v>3.3978530277282711E-2</v>
      </c>
      <c r="H91" s="99">
        <f>IF($E91="h",'OP Claims by DMISID'!H91/'OP Visits by DMISID'!H91," ")</f>
        <v>4.5765182492806297E-2</v>
      </c>
      <c r="I91" s="99">
        <f>IF($E91="h",'OP Claims by DMISID'!I91/'OP Visits by DMISID'!I91," ")</f>
        <v>8.2408477842003849E-2</v>
      </c>
      <c r="J91" s="99">
        <f>'OP Claims by DMISID'!J91/'OP Visits by DMISID'!J91</f>
        <v>4.0691712501165281E-2</v>
      </c>
      <c r="K91" s="99">
        <f>'OP Claims by DMISID'!K91/'OP Visits by DMISID'!K91</f>
        <v>5.1257008500633028E-2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99">
        <f>IF($E92="h",'OP Claims by DMISID'!F92/'OP Visits by DMISID'!F92," ")</f>
        <v>4.2299971322053341E-2</v>
      </c>
      <c r="G92" s="99">
        <f>IF($E92="h",'OP Claims by DMISID'!G92/'OP Visits by DMISID'!G92," ")</f>
        <v>9.4649371706526139E-2</v>
      </c>
      <c r="H92" s="99">
        <f>IF($E92="h",'OP Claims by DMISID'!H92/'OP Visits by DMISID'!H92," ")</f>
        <v>8.9582925396514593E-2</v>
      </c>
      <c r="I92" s="99">
        <f>IF($E92="h",'OP Claims by DMISID'!I92/'OP Visits by DMISID'!I92," ")</f>
        <v>8.2761024925919469E-2</v>
      </c>
      <c r="J92" s="99">
        <f>'OP Claims by DMISID'!J92/'OP Visits by DMISID'!J92</f>
        <v>6.0008956560680698E-2</v>
      </c>
      <c r="K92" s="99">
        <f>'OP Claims by DMISID'!K92/'OP Visits by DMISID'!K92</f>
        <v>0.10931380353446904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99">
        <f>IF($E93="h",'OP Claims by DMISID'!F93/'OP Visits by DMISID'!F93," ")</f>
        <v>0.13732955551620329</v>
      </c>
      <c r="G93" s="99">
        <f>IF($E93="h",'OP Claims by DMISID'!G93/'OP Visits by DMISID'!G93," ")</f>
        <v>8.0950725645259403E-2</v>
      </c>
      <c r="H93" s="99">
        <f>IF($E93="h",'OP Claims by DMISID'!H93/'OP Visits by DMISID'!H93," ")</f>
        <v>0.11171543133907658</v>
      </c>
      <c r="I93" s="99">
        <f>IF($E93="h",'OP Claims by DMISID'!I93/'OP Visits by DMISID'!I93," ")</f>
        <v>3.3755274261603373E-2</v>
      </c>
      <c r="J93" s="99">
        <f>'OP Claims by DMISID'!J93/'OP Visits by DMISID'!J93</f>
        <v>0.17789530160190081</v>
      </c>
      <c r="K93" s="99">
        <f>'OP Claims by DMISID'!K93/'OP Visits by DMISID'!K93</f>
        <v>0.201050043751823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99">
        <f>IF($E94="h",'OP Claims by DMISID'!F94/'OP Visits by DMISID'!F94," ")</f>
        <v>0.19108822655708485</v>
      </c>
      <c r="G94" s="99">
        <f>IF($E94="h",'OP Claims by DMISID'!G94/'OP Visits by DMISID'!G94," ")</f>
        <v>0.18111461447115187</v>
      </c>
      <c r="H94" s="99">
        <f>IF($E94="h",'OP Claims by DMISID'!H94/'OP Visits by DMISID'!H94," ")</f>
        <v>0.16737453777073427</v>
      </c>
      <c r="I94" s="99">
        <f>IF($E94="h",'OP Claims by DMISID'!I94/'OP Visits by DMISID'!I94," ")</f>
        <v>0.18075785684109988</v>
      </c>
      <c r="J94" s="99">
        <f>'OP Claims by DMISID'!J94/'OP Visits by DMISID'!J94</f>
        <v>0.1103880911297634</v>
      </c>
      <c r="K94" s="99">
        <f>'OP Claims by DMISID'!K94/'OP Visits by DMISID'!K94</f>
        <v>0.13422905706191826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Ft. Sam Houston (Brooke Army Medical Center)</v>
      </c>
      <c r="E95" s="6" t="str">
        <f>Details2!E1427</f>
        <v>H</v>
      </c>
      <c r="F95" s="99">
        <f>IF($E95="h",'OP Claims by DMISID'!F95/'OP Visits by DMISID'!F95," ")</f>
        <v>2.5365578916279167E-2</v>
      </c>
      <c r="G95" s="99">
        <f>IF($E95="h",'OP Claims by DMISID'!G95/'OP Visits by DMISID'!G95," ")</f>
        <v>1.6618525699362955E-3</v>
      </c>
      <c r="H95" s="99">
        <f>IF($E95="h",'OP Claims by DMISID'!H95/'OP Visits by DMISID'!H95," ")</f>
        <v>2.7914917178055644E-2</v>
      </c>
      <c r="I95" s="99">
        <f>IF($E95="h",'OP Claims by DMISID'!I95/'OP Visits by DMISID'!I95," ")</f>
        <v>4.9008885139006073E-2</v>
      </c>
      <c r="J95" s="99">
        <f>'OP Claims by DMISID'!J95/'OP Visits by DMISID'!J95</f>
        <v>5.1503340757238308E-2</v>
      </c>
      <c r="K95" s="99">
        <f>'OP Claims by DMISID'!K95/'OP Visits by DMISID'!K95</f>
        <v>5.5245937687192437E-2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99">
        <f>IF($E96="h",'OP Claims by DMISID'!F96/'OP Visits by DMISID'!F96," ")</f>
        <v>2.6267198090477156E-2</v>
      </c>
      <c r="G96" s="99">
        <f>IF($E96="h",'OP Claims by DMISID'!G96/'OP Visits by DMISID'!G96," ")</f>
        <v>2.4884980350809931E-2</v>
      </c>
      <c r="H96" s="99">
        <f>IF($E96="h",'OP Claims by DMISID'!H96/'OP Visits by DMISID'!H96," ")</f>
        <v>4.1398103023633601E-2</v>
      </c>
      <c r="I96" s="99">
        <f>IF($E96="h",'OP Claims by DMISID'!I96/'OP Visits by DMISID'!I96," ")</f>
        <v>2.7924015091690797E-2</v>
      </c>
      <c r="J96" s="99">
        <f>'OP Claims by DMISID'!J96/'OP Visits by DMISID'!J96</f>
        <v>2.8918963238769545E-2</v>
      </c>
      <c r="K96" s="99">
        <f>'OP Claims by DMISID'!K96/'OP Visits by DMISID'!K96</f>
        <v>2.9339034846177933E-2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99">
        <f>IF($E97="h",'OP Claims by DMISID'!F97/'OP Visits by DMISID'!F97," ")</f>
        <v>3.6481134042109654E-2</v>
      </c>
      <c r="G97" s="99">
        <f>IF($E97="h",'OP Claims by DMISID'!G97/'OP Visits by DMISID'!G97," ")</f>
        <v>6.7638984214138637E-2</v>
      </c>
      <c r="H97" s="99">
        <f>IF($E97="h",'OP Claims by DMISID'!H97/'OP Visits by DMISID'!H97," ")</f>
        <v>6.6259134345137721E-2</v>
      </c>
      <c r="I97" s="99">
        <f>IF($E97="h",'OP Claims by DMISID'!I97/'OP Visits by DMISID'!I97," ")</f>
        <v>9.6431753903374537E-2</v>
      </c>
      <c r="J97" s="99">
        <f>'OP Claims by DMISID'!J97/'OP Visits by DMISID'!J97</f>
        <v>0.10259507212368003</v>
      </c>
      <c r="K97" s="99">
        <f>'OP Claims by DMISID'!K97/'OP Visits by DMISID'!K97</f>
        <v>0.14995228248767298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99" t="str">
        <f>IF($E98="h",'OP Claims by DMISID'!F98/'OP Visits by DMISID'!F98," ")</f>
        <v xml:space="preserve"> </v>
      </c>
      <c r="G98" s="99" t="str">
        <f>IF($E98="h",'OP Claims by DMISID'!G98/'OP Visits by DMISID'!G98," ")</f>
        <v xml:space="preserve"> </v>
      </c>
      <c r="H98" s="99" t="str">
        <f>IF($E98="h",'OP Claims by DMISID'!H98/'OP Visits by DMISID'!H98," ")</f>
        <v xml:space="preserve"> </v>
      </c>
      <c r="I98" s="99" t="str">
        <f>IF($E98="h",'OP Claims by DMISID'!I98/'OP Visits by DMISID'!I98," ")</f>
        <v xml:space="preserve"> </v>
      </c>
      <c r="J98" s="99">
        <f>'OP Claims by DMISID'!J98/'OP Visits by DMISID'!J98</f>
        <v>9.6148043849944687E-2</v>
      </c>
      <c r="K98" s="99">
        <f>'OP Claims by DMISID'!K98/'OP Visits by DMISID'!K98</f>
        <v>0.23449686740825981</v>
      </c>
      <c r="L98" s="6"/>
    </row>
    <row r="99" spans="2:12" x14ac:dyDescent="0.2">
      <c r="B99" s="6" t="str">
        <f>Details2!B1431</f>
        <v>Army</v>
      </c>
      <c r="C99" s="6" t="str">
        <f>Details2!C1431</f>
        <v>0123</v>
      </c>
      <c r="D99" s="6" t="str">
        <f>Details2!D1431</f>
        <v>Ft. Belvoir (FT. Belvoir Community Hospital)</v>
      </c>
      <c r="E99" s="6" t="str">
        <f>Details2!E1431</f>
        <v>H</v>
      </c>
      <c r="F99" s="99">
        <f>IF($E99="h",'OP Claims by DMISID'!F99/'OP Visits by DMISID'!F99," ")</f>
        <v>9.8221619845572525E-2</v>
      </c>
      <c r="G99" s="99">
        <f>IF($E99="h",'OP Claims by DMISID'!G99/'OP Visits by DMISID'!G99," ")</f>
        <v>2.845377038324642E-2</v>
      </c>
      <c r="H99" s="99">
        <f>IF($E99="h",'OP Claims by DMISID'!H99/'OP Visits by DMISID'!H99," ")</f>
        <v>5.2093616321158276E-2</v>
      </c>
      <c r="I99" s="99">
        <f>IF($E99="h",'OP Claims by DMISID'!I99/'OP Visits by DMISID'!I99," ")</f>
        <v>7.4762679252904723E-2</v>
      </c>
      <c r="J99" s="99">
        <f>'OP Claims by DMISID'!J99/'OP Visits by DMISID'!J99</f>
        <v>7.17983619971094E-2</v>
      </c>
      <c r="K99" s="99">
        <f>'OP Claims by DMISID'!K99/'OP Visits by DMISID'!K99</f>
        <v>0.17350614557500499</v>
      </c>
      <c r="L99" s="6"/>
    </row>
    <row r="100" spans="2:12" x14ac:dyDescent="0.2">
      <c r="B100" s="6" t="str">
        <f>Details2!B1432</f>
        <v>Army</v>
      </c>
      <c r="C100" s="6" t="str">
        <f>Details2!C1432</f>
        <v>0125</v>
      </c>
      <c r="D100" s="6" t="str">
        <f>Details2!D1432</f>
        <v>Ft. Lewis (Madigan Army Medical Center)</v>
      </c>
      <c r="E100" s="6" t="str">
        <f>Details2!E1432</f>
        <v>H</v>
      </c>
      <c r="F100" s="99">
        <f>IF($E100="h",'OP Claims by DMISID'!F100/'OP Visits by DMISID'!F100," ")</f>
        <v>3.2449708352924732E-2</v>
      </c>
      <c r="G100" s="99">
        <f>IF($E100="h",'OP Claims by DMISID'!G100/'OP Visits by DMISID'!G100," ")</f>
        <v>4.0460398460323233E-2</v>
      </c>
      <c r="H100" s="99">
        <f>IF($E100="h",'OP Claims by DMISID'!H100/'OP Visits by DMISID'!H100," ")</f>
        <v>5.7143343489880337E-2</v>
      </c>
      <c r="I100" s="99">
        <f>IF($E100="h",'OP Claims by DMISID'!I100/'OP Visits by DMISID'!I100," ")</f>
        <v>4.9762778992532695E-2</v>
      </c>
      <c r="J100" s="99">
        <f>'OP Claims by DMISID'!J100/'OP Visits by DMISID'!J100</f>
        <v>4.7963069821119447E-2</v>
      </c>
      <c r="K100" s="99">
        <f>'OP Claims by DMISID'!K100/'OP Visits by DMISID'!K100</f>
        <v>9.3942472312402769E-2</v>
      </c>
      <c r="L100" s="6"/>
    </row>
    <row r="101" spans="2:12" x14ac:dyDescent="0.2">
      <c r="B101" s="6" t="str">
        <f>Details2!B1433</f>
        <v>Army</v>
      </c>
      <c r="C101" s="6" t="str">
        <f>Details2!C1433</f>
        <v>0131</v>
      </c>
      <c r="D101" s="6" t="str">
        <f>Details2!D1433</f>
        <v>Ft. Irwin (Weed Army Community Hospital)</v>
      </c>
      <c r="E101" s="6" t="str">
        <f>Details2!E1433</f>
        <v>H</v>
      </c>
      <c r="F101" s="99">
        <f>IF($E101="h",'OP Claims by DMISID'!F101/'OP Visits by DMISID'!F101," ")</f>
        <v>3.0192388709450921E-3</v>
      </c>
      <c r="G101" s="99">
        <f>IF($E101="h",'OP Claims by DMISID'!G101/'OP Visits by DMISID'!G101," ")</f>
        <v>1.1237135055660576E-2</v>
      </c>
      <c r="H101" s="99">
        <f>IF($E101="h",'OP Claims by DMISID'!H101/'OP Visits by DMISID'!H101," ")</f>
        <v>2.1706099413935316E-2</v>
      </c>
      <c r="I101" s="99">
        <f>IF($E101="h",'OP Claims by DMISID'!I101/'OP Visits by DMISID'!I101," ")</f>
        <v>2.0792902689215416E-2</v>
      </c>
      <c r="J101" s="99">
        <f>'OP Claims by DMISID'!J101/'OP Visits by DMISID'!J101</f>
        <v>1.0385975250441956E-2</v>
      </c>
      <c r="K101" s="99">
        <f>'OP Claims by DMISID'!K101/'OP Visits by DMISID'!K101</f>
        <v>1.7918454935622316E-2</v>
      </c>
      <c r="L101" s="6"/>
    </row>
    <row r="102" spans="2:12" x14ac:dyDescent="0.2">
      <c r="B102" s="6" t="str">
        <f>Details2!B1434</f>
        <v>Army</v>
      </c>
      <c r="C102" s="6" t="str">
        <f>Details2!C1434</f>
        <v>0206</v>
      </c>
      <c r="D102" s="6" t="str">
        <f>Details2!D1434</f>
        <v>Yuma Proving Grounds</v>
      </c>
      <c r="E102" s="6" t="str">
        <f>Details2!E1434</f>
        <v>I</v>
      </c>
      <c r="F102" s="99" t="str">
        <f>IF($E102="h",'OP Claims by DMISID'!F102/'OP Visits by DMISID'!F102," ")</f>
        <v xml:space="preserve"> </v>
      </c>
      <c r="G102" s="99" t="str">
        <f>IF($E102="h",'OP Claims by DMISID'!G102/'OP Visits by DMISID'!G102," ")</f>
        <v xml:space="preserve"> </v>
      </c>
      <c r="H102" s="99" t="str">
        <f>IF($E102="h",'OP Claims by DMISID'!H102/'OP Visits by DMISID'!H102," ")</f>
        <v xml:space="preserve"> </v>
      </c>
      <c r="I102" s="99" t="str">
        <f>IF($E102="h",'OP Claims by DMISID'!I102/'OP Visits by DMISID'!I102," ")</f>
        <v xml:space="preserve"> </v>
      </c>
      <c r="J102" s="99" t="e">
        <f>'OP Claims by DMISID'!J102/'OP Visits by DMISID'!J102</f>
        <v>#VALUE!</v>
      </c>
      <c r="K102" s="99"/>
      <c r="L102" s="6"/>
    </row>
    <row r="103" spans="2:12" x14ac:dyDescent="0.2">
      <c r="B103" s="6" t="str">
        <f>Details2!B1435</f>
        <v>Army</v>
      </c>
      <c r="C103" s="6" t="str">
        <f>Details2!C1435</f>
        <v>0256</v>
      </c>
      <c r="D103" s="6" t="str">
        <f>Details2!D1435</f>
        <v>Pentagon Army Health Clinic</v>
      </c>
      <c r="E103" s="6" t="str">
        <f>Details2!E1435</f>
        <v>I</v>
      </c>
      <c r="F103" s="99" t="str">
        <f>IF($E103="h",'OP Claims by DMISID'!F103/'OP Visits by DMISID'!F103," ")</f>
        <v xml:space="preserve"> </v>
      </c>
      <c r="G103" s="99" t="str">
        <f>IF($E103="h",'OP Claims by DMISID'!G103/'OP Visits by DMISID'!G103," ")</f>
        <v xml:space="preserve"> </v>
      </c>
      <c r="H103" s="99" t="str">
        <f>IF($E103="h",'OP Claims by DMISID'!H103/'OP Visits by DMISID'!H103," ")</f>
        <v xml:space="preserve"> </v>
      </c>
      <c r="I103" s="99" t="str">
        <f>IF($E103="h",'OP Claims by DMISID'!I103/'OP Visits by DMISID'!I103," ")</f>
        <v xml:space="preserve"> </v>
      </c>
      <c r="J103" s="99" t="e">
        <f>'OP Claims by DMISID'!J103/'OP Visits by DMISID'!J103</f>
        <v>#VALUE!</v>
      </c>
      <c r="K103" s="99"/>
      <c r="L103" s="6"/>
    </row>
    <row r="104" spans="2:12" x14ac:dyDescent="0.2">
      <c r="B104" s="6" t="str">
        <f>Details2!B1436</f>
        <v>Army</v>
      </c>
      <c r="C104" s="6" t="str">
        <f>Details2!C1436</f>
        <v>0273</v>
      </c>
      <c r="D104" s="6" t="str">
        <f>Details2!D1436</f>
        <v>Ft. McPherson (Lawrence Joel Army Health Clinic)</v>
      </c>
      <c r="E104" s="6" t="str">
        <f>Details2!E1436</f>
        <v>I</v>
      </c>
      <c r="F104" s="99" t="str">
        <f>IF($E104="h",'OP Claims by DMISID'!F104/'OP Visits by DMISID'!F104," ")</f>
        <v xml:space="preserve"> </v>
      </c>
      <c r="G104" s="99" t="str">
        <f>IF($E104="h",'OP Claims by DMISID'!G104/'OP Visits by DMISID'!G104," ")</f>
        <v xml:space="preserve"> </v>
      </c>
      <c r="H104" s="99" t="str">
        <f>IF($E104="h",'OP Claims by DMISID'!H104/'OP Visits by DMISID'!H104," ")</f>
        <v xml:space="preserve"> </v>
      </c>
      <c r="I104" s="99"/>
      <c r="J104" s="99"/>
      <c r="K104" s="99"/>
      <c r="L104" s="6"/>
    </row>
    <row r="105" spans="2:12" x14ac:dyDescent="0.2">
      <c r="B105" s="6" t="str">
        <f>Details2!B1437</f>
        <v>Army</v>
      </c>
      <c r="C105" s="6" t="str">
        <f>Details2!C1437</f>
        <v>0308</v>
      </c>
      <c r="D105" s="6" t="str">
        <f>Details2!D1437</f>
        <v>Aberdeen Proving Grounds (Kirk Army Health Clinic)</v>
      </c>
      <c r="E105" s="6" t="str">
        <f>Details2!E1437</f>
        <v>I</v>
      </c>
      <c r="F105" s="99" t="str">
        <f>IF($E105="h",'OP Claims by DMISID'!F105/'OP Visits by DMISID'!F105," ")</f>
        <v xml:space="preserve"> </v>
      </c>
      <c r="G105" s="99" t="str">
        <f>IF($E105="h",'OP Claims by DMISID'!G105/'OP Visits by DMISID'!G105," ")</f>
        <v xml:space="preserve"> </v>
      </c>
      <c r="H105" s="99" t="str">
        <f>IF($E105="h",'OP Claims by DMISID'!H105/'OP Visits by DMISID'!H105," ")</f>
        <v xml:space="preserve"> </v>
      </c>
      <c r="I105" s="99" t="str">
        <f>IF($E105="h",'OP Claims by DMISID'!I105/'OP Visits by DMISID'!I105," ")</f>
        <v xml:space="preserve"> </v>
      </c>
      <c r="J105" s="99" t="e">
        <f>'OP Claims by DMISID'!J105/'OP Visits by DMISID'!J105</f>
        <v>#VALUE!</v>
      </c>
      <c r="K105" s="99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0309</v>
      </c>
      <c r="D106" s="6" t="str">
        <f>Details2!D1438</f>
        <v>Ft. Detrick US Army Health Clinic</v>
      </c>
      <c r="E106" s="6" t="str">
        <f>Details2!E1438</f>
        <v>I</v>
      </c>
      <c r="F106" s="99" t="str">
        <f>IF($E106="h",'OP Claims by DMISID'!F106/'OP Visits by DMISID'!F106," ")</f>
        <v xml:space="preserve"> </v>
      </c>
      <c r="G106" s="99" t="str">
        <f>IF($E106="h",'OP Claims by DMISID'!G106/'OP Visits by DMISID'!G106," ")</f>
        <v xml:space="preserve"> </v>
      </c>
      <c r="H106" s="99" t="str">
        <f>IF($E106="h",'OP Claims by DMISID'!H106/'OP Visits by DMISID'!H106," ")</f>
        <v xml:space="preserve"> </v>
      </c>
      <c r="I106" s="99" t="str">
        <f>IF($E106="h",'OP Claims by DMISID'!I106/'OP Visits by DMISID'!I106," ")</f>
        <v xml:space="preserve"> </v>
      </c>
      <c r="J106" s="99" t="e">
        <f>'OP Claims by DMISID'!J106/'OP Visits by DMISID'!J106</f>
        <v>#VALUE!</v>
      </c>
      <c r="K106" s="99" t="e">
        <f>'OP Claims by DMISID'!K106/'OP Visits by DMISID'!K106</f>
        <v>#VALUE!</v>
      </c>
      <c r="L106" s="6"/>
    </row>
    <row r="107" spans="2:12" x14ac:dyDescent="0.2">
      <c r="B107" s="6" t="str">
        <f>Details2!B1439</f>
        <v>Army</v>
      </c>
      <c r="C107" s="6" t="str">
        <f>Details2!C1439</f>
        <v>0330</v>
      </c>
      <c r="D107" s="6" t="str">
        <f>Details2!D1439</f>
        <v>Ft. Drum (Guthrie Army Health Clinic)</v>
      </c>
      <c r="E107" s="6" t="str">
        <f>Details2!E1439</f>
        <v>C</v>
      </c>
      <c r="F107" s="99" t="str">
        <f>IF($E107="h",'OP Claims by DMISID'!F107/'OP Visits by DMISID'!F107," ")</f>
        <v xml:space="preserve"> </v>
      </c>
      <c r="G107" s="99" t="str">
        <f>IF($E107="h",'OP Claims by DMISID'!G107/'OP Visits by DMISID'!G107," ")</f>
        <v xml:space="preserve"> </v>
      </c>
      <c r="H107" s="99" t="str">
        <f>IF($E107="h",'OP Claims by DMISID'!H107/'OP Visits by DMISID'!H107," ")</f>
        <v xml:space="preserve"> </v>
      </c>
      <c r="I107" s="99" t="str">
        <f>IF($E107="h",'OP Claims by DMISID'!I107/'OP Visits by DMISID'!I107," ")</f>
        <v xml:space="preserve"> </v>
      </c>
      <c r="J107" s="99">
        <f>'OP Claims by DMISID'!J107/'OP Visits by DMISID'!J107</f>
        <v>4.184407063586236E-2</v>
      </c>
      <c r="K107" s="99">
        <f>'OP Claims by DMISID'!K107/'OP Visits by DMISID'!K107</f>
        <v>6.8180600931926516E-2</v>
      </c>
      <c r="L107" s="6"/>
    </row>
    <row r="108" spans="2:12" x14ac:dyDescent="0.2">
      <c r="B108" s="6" t="str">
        <f>Details2!B1440</f>
        <v>Army</v>
      </c>
      <c r="C108" s="6" t="str">
        <f>Details2!C1440</f>
        <v>0350</v>
      </c>
      <c r="D108" s="6" t="str">
        <f>Details2!D1440</f>
        <v>Ft. Indiantown Gap US Army Health Clinic</v>
      </c>
      <c r="E108" s="6" t="str">
        <f>Details2!E1440</f>
        <v>I</v>
      </c>
      <c r="F108" s="99" t="str">
        <f>IF($E108="h",'OP Claims by DMISID'!F108/'OP Visits by DMISID'!F108," ")</f>
        <v xml:space="preserve"> </v>
      </c>
      <c r="G108" s="99" t="str">
        <f>IF($E108="h",'OP Claims by DMISID'!G108/'OP Visits by DMISID'!G108," ")</f>
        <v xml:space="preserve"> </v>
      </c>
      <c r="H108" s="99" t="str">
        <f>IF($E108="h",'OP Claims by DMISID'!H108/'OP Visits by DMISID'!H108," ")</f>
        <v xml:space="preserve"> </v>
      </c>
      <c r="I108" s="99"/>
      <c r="J108" s="99"/>
      <c r="K108" s="99"/>
      <c r="L108" s="6"/>
    </row>
    <row r="109" spans="2:12" x14ac:dyDescent="0.2">
      <c r="B109" s="6" t="str">
        <f>Details2!B1441</f>
        <v>Army</v>
      </c>
      <c r="C109" s="6" t="str">
        <f>Details2!C1441</f>
        <v>0351</v>
      </c>
      <c r="D109" s="6" t="str">
        <f>Details2!D1441</f>
        <v>Letterkenny US Army Health Clinic</v>
      </c>
      <c r="E109" s="6" t="str">
        <f>Details2!E1441</f>
        <v>I</v>
      </c>
      <c r="F109" s="99" t="str">
        <f>IF($E109="h",'OP Claims by DMISID'!F109/'OP Visits by DMISID'!F109," ")</f>
        <v xml:space="preserve"> </v>
      </c>
      <c r="G109" s="99" t="str">
        <f>IF($E109="h",'OP Claims by DMISID'!G109/'OP Visits by DMISID'!G109," ")</f>
        <v xml:space="preserve"> </v>
      </c>
      <c r="H109" s="99" t="str">
        <f>IF($E109="h",'OP Claims by DMISID'!H109/'OP Visits by DMISID'!H109," ")</f>
        <v xml:space="preserve"> </v>
      </c>
      <c r="I109" s="99"/>
      <c r="J109" s="99"/>
      <c r="K109" s="99"/>
      <c r="L109" s="6"/>
    </row>
    <row r="110" spans="2:12" x14ac:dyDescent="0.2">
      <c r="B110" s="6" t="str">
        <f>Details2!B1442</f>
        <v>Army</v>
      </c>
      <c r="C110" s="6" t="str">
        <f>Details2!C1442</f>
        <v>0352</v>
      </c>
      <c r="D110" s="6" t="str">
        <f>Details2!D1442</f>
        <v>Carlisle (Dunham Army Health Clinic)</v>
      </c>
      <c r="E110" s="6" t="str">
        <f>Details2!E1442</f>
        <v>C</v>
      </c>
      <c r="F110" s="99" t="str">
        <f>IF($E110="h",'OP Claims by DMISID'!F110/'OP Visits by DMISID'!F110," ")</f>
        <v xml:space="preserve"> </v>
      </c>
      <c r="G110" s="99" t="str">
        <f>IF($E110="h",'OP Claims by DMISID'!G110/'OP Visits by DMISID'!G110," ")</f>
        <v xml:space="preserve"> </v>
      </c>
      <c r="H110" s="99" t="str">
        <f>IF($E110="h",'OP Claims by DMISID'!H110/'OP Visits by DMISID'!H110," ")</f>
        <v xml:space="preserve"> </v>
      </c>
      <c r="I110" s="99" t="str">
        <f>IF($E110="h",'OP Claims by DMISID'!I110/'OP Visits by DMISID'!I110," ")</f>
        <v xml:space="preserve"> </v>
      </c>
      <c r="J110" s="99" t="e">
        <f>'OP Claims by DMISID'!J110/'OP Visits by DMISID'!J110</f>
        <v>#VALUE!</v>
      </c>
      <c r="K110" s="99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0353</v>
      </c>
      <c r="D111" s="6" t="str">
        <f>Details2!D1443</f>
        <v>Tobyhanna US Army Health Clinic</v>
      </c>
      <c r="E111" s="6" t="str">
        <f>Details2!E1443</f>
        <v>I</v>
      </c>
      <c r="F111" s="99" t="str">
        <f>IF($E111="h",'OP Claims by DMISID'!F111/'OP Visits by DMISID'!F111," ")</f>
        <v xml:space="preserve"> </v>
      </c>
      <c r="G111" s="99" t="str">
        <f>IF($E111="h",'OP Claims by DMISID'!G111/'OP Visits by DMISID'!G111," ")</f>
        <v xml:space="preserve"> </v>
      </c>
      <c r="H111" s="99" t="str">
        <f>IF($E111="h",'OP Claims by DMISID'!H111/'OP Visits by DMISID'!H111," ")</f>
        <v xml:space="preserve"> </v>
      </c>
      <c r="I111" s="99" t="str">
        <f>IF($E111="h",'OP Claims by DMISID'!I111/'OP Visits by DMISID'!I111," ")</f>
        <v xml:space="preserve"> </v>
      </c>
      <c r="J111" s="99" t="e">
        <f>'OP Claims by DMISID'!J111/'OP Visits by DMISID'!J111</f>
        <v>#VALUE!</v>
      </c>
      <c r="K111" s="99"/>
      <c r="L111" s="6"/>
    </row>
    <row r="112" spans="2:12" x14ac:dyDescent="0.2">
      <c r="B112" s="6" t="str">
        <f>Details2!B1444</f>
        <v>Army</v>
      </c>
      <c r="C112" s="6" t="str">
        <f>Details2!C1444</f>
        <v>0371</v>
      </c>
      <c r="D112" s="6" t="str">
        <f>Details2!D1444</f>
        <v>Dugway Proving Ground</v>
      </c>
      <c r="E112" s="6" t="str">
        <f>Details2!E1444</f>
        <v>I</v>
      </c>
      <c r="F112" s="99" t="str">
        <f>IF($E112="h",'OP Claims by DMISID'!F112/'OP Visits by DMISID'!F112," ")</f>
        <v xml:space="preserve"> </v>
      </c>
      <c r="G112" s="99" t="str">
        <f>IF($E112="h",'OP Claims by DMISID'!G112/'OP Visits by DMISID'!G112," ")</f>
        <v xml:space="preserve"> </v>
      </c>
      <c r="H112" s="99" t="str">
        <f>IF($E112="h",'OP Claims by DMISID'!H112/'OP Visits by DMISID'!H112," ")</f>
        <v xml:space="preserve"> </v>
      </c>
      <c r="I112" s="99"/>
      <c r="J112" s="99"/>
      <c r="K112" s="99"/>
      <c r="L112" s="6"/>
    </row>
    <row r="113" spans="2:12" x14ac:dyDescent="0.2">
      <c r="B113" s="6" t="str">
        <f>Details2!B1445</f>
        <v>Army</v>
      </c>
      <c r="C113" s="6" t="str">
        <f>Details2!C1445</f>
        <v>0441</v>
      </c>
      <c r="D113" s="6" t="str">
        <f>Details2!D1445</f>
        <v>New Cumberland US Army Health Clinic</v>
      </c>
      <c r="E113" s="6" t="str">
        <f>Details2!E1445</f>
        <v>I</v>
      </c>
      <c r="F113" s="99" t="str">
        <f>IF($E113="h",'OP Claims by DMISID'!F113/'OP Visits by DMISID'!F113," ")</f>
        <v xml:space="preserve"> </v>
      </c>
      <c r="G113" s="99" t="str">
        <f>IF($E113="h",'OP Claims by DMISID'!G113/'OP Visits by DMISID'!G113," ")</f>
        <v xml:space="preserve"> </v>
      </c>
      <c r="H113" s="99" t="str">
        <f>IF($E113="h",'OP Claims by DMISID'!H113/'OP Visits by DMISID'!H113," ")</f>
        <v xml:space="preserve"> </v>
      </c>
      <c r="I113" s="99"/>
      <c r="J113" s="99"/>
      <c r="K113" s="99"/>
      <c r="L113" s="6"/>
    </row>
    <row r="114" spans="2:12" x14ac:dyDescent="0.2">
      <c r="B114" s="6" t="str">
        <f>Details2!B1446</f>
        <v>Army</v>
      </c>
      <c r="C114" s="6" t="str">
        <f>Details2!C1446</f>
        <v>0606</v>
      </c>
      <c r="D114" s="6" t="str">
        <f>Details2!D1446</f>
        <v>Heidelberg MEDDAC</v>
      </c>
      <c r="E114" s="6" t="str">
        <f>Details2!E1446</f>
        <v>C</v>
      </c>
      <c r="F114" s="99" t="str">
        <f>IF($E114="h",'OP Claims by DMISID'!F114/'OP Visits by DMISID'!F114," ")</f>
        <v xml:space="preserve"> </v>
      </c>
      <c r="G114" s="99" t="str">
        <f>IF($E114="h",'OP Claims by DMISID'!G114/'OP Visits by DMISID'!G114," ")</f>
        <v xml:space="preserve"> </v>
      </c>
      <c r="H114" s="99" t="str">
        <f>IF($E114="h",'OP Claims by DMISID'!H114/'OP Visits by DMISID'!H114," ")</f>
        <v xml:space="preserve"> </v>
      </c>
      <c r="I114" s="99" t="str">
        <f>IF($E114="h",'OP Claims by DMISID'!I114/'OP Visits by DMISID'!I114," ")</f>
        <v xml:space="preserve"> </v>
      </c>
      <c r="J114" s="99">
        <f>'OP Claims by DMISID'!J114/'OP Visits by DMISID'!J114</f>
        <v>2.3453585175901889E-2</v>
      </c>
      <c r="K114" s="99">
        <f>'OP Claims by DMISID'!K114/'OP Visits by DMISID'!K114</f>
        <v>0.17047231779793556</v>
      </c>
      <c r="L114" s="6"/>
    </row>
    <row r="115" spans="2:12" x14ac:dyDescent="0.2">
      <c r="B115" s="6" t="str">
        <f>Details2!B1447</f>
        <v>Army</v>
      </c>
      <c r="C115" s="6" t="str">
        <f>Details2!C1447</f>
        <v>0607</v>
      </c>
      <c r="D115" s="6" t="str">
        <f>Details2!D1447</f>
        <v>Landstuhl Regional Medical Center</v>
      </c>
      <c r="E115" s="6" t="str">
        <f>Details2!E1447</f>
        <v>H</v>
      </c>
      <c r="F115" s="99">
        <f>IF($E115="h",'OP Claims by DMISID'!F115/'OP Visits by DMISID'!F115," ")</f>
        <v>4.6612349914236705E-2</v>
      </c>
      <c r="G115" s="99">
        <f>IF($E115="h",'OP Claims by DMISID'!G115/'OP Visits by DMISID'!G115," ")</f>
        <v>7.6699480660413918E-2</v>
      </c>
      <c r="H115" s="99">
        <f>IF($E115="h",'OP Claims by DMISID'!H115/'OP Visits by DMISID'!H115," ")</f>
        <v>3.8748717948717946E-2</v>
      </c>
      <c r="I115" s="99">
        <f>IF($E115="h",'OP Claims by DMISID'!I115/'OP Visits by DMISID'!I115," ")</f>
        <v>1.1888684264374873E-2</v>
      </c>
      <c r="J115" s="99">
        <f>'OP Claims by DMISID'!J115/'OP Visits by DMISID'!J115</f>
        <v>1.616384403308389E-2</v>
      </c>
      <c r="K115" s="99">
        <f>'OP Claims by DMISID'!K115/'OP Visits by DMISID'!K115</f>
        <v>0.1356056147109708</v>
      </c>
      <c r="L115" s="6"/>
    </row>
    <row r="116" spans="2:12" x14ac:dyDescent="0.2">
      <c r="B116" s="6" t="str">
        <f>Details2!B1448</f>
        <v>Army</v>
      </c>
      <c r="C116" s="6" t="str">
        <f>Details2!C1448</f>
        <v>0609</v>
      </c>
      <c r="D116" s="6" t="str">
        <f>Details2!D1448</f>
        <v>Bavaria MEDDAC</v>
      </c>
      <c r="E116" s="6" t="str">
        <f>Details2!E1448</f>
        <v>C</v>
      </c>
      <c r="F116" s="99" t="str">
        <f>IF($E116="h",'OP Claims by DMISID'!F116/'OP Visits by DMISID'!F116," ")</f>
        <v xml:space="preserve"> </v>
      </c>
      <c r="G116" s="99" t="str">
        <f>IF($E116="h",'OP Claims by DMISID'!G116/'OP Visits by DMISID'!G116," ")</f>
        <v xml:space="preserve"> </v>
      </c>
      <c r="H116" s="99" t="str">
        <f>IF($E116="h",'OP Claims by DMISID'!H116/'OP Visits by DMISID'!H116," ")</f>
        <v xml:space="preserve"> </v>
      </c>
      <c r="I116" s="99" t="str">
        <f>IF($E116="h",'OP Claims by DMISID'!I116/'OP Visits by DMISID'!I116," ")</f>
        <v xml:space="preserve"> </v>
      </c>
      <c r="J116" s="99">
        <f>'OP Claims by DMISID'!J116/'OP Visits by DMISID'!J116</f>
        <v>3.897116134060795E-3</v>
      </c>
      <c r="K116" s="99">
        <f>'OP Claims by DMISID'!K116/'OP Visits by DMISID'!K116</f>
        <v>4.2017118085145799E-2</v>
      </c>
      <c r="L116" s="6"/>
    </row>
    <row r="117" spans="2:12" x14ac:dyDescent="0.2">
      <c r="B117" s="6" t="str">
        <f>Details2!B1449</f>
        <v>Army</v>
      </c>
      <c r="C117" s="6" t="str">
        <f>Details2!C1449</f>
        <v>0610</v>
      </c>
      <c r="D117" s="6" t="str">
        <f>Details2!D1449</f>
        <v>BG CRAWFORD SAMS AHC-CAMP ZAMA</v>
      </c>
      <c r="E117" s="6" t="str">
        <f>Details2!E1449</f>
        <v>I</v>
      </c>
      <c r="F117" s="99" t="str">
        <f>IF($E117="h",'OP Claims by DMISID'!F117/'OP Visits by DMISID'!F117," ")</f>
        <v xml:space="preserve"> </v>
      </c>
      <c r="G117" s="99" t="str">
        <f>IF($E117="h",'OP Claims by DMISID'!G117/'OP Visits by DMISID'!G117," ")</f>
        <v xml:space="preserve"> </v>
      </c>
      <c r="H117" s="99" t="str">
        <f>IF($E117="h",'OP Claims by DMISID'!H117/'OP Visits by DMISID'!H117," ")</f>
        <v xml:space="preserve"> </v>
      </c>
      <c r="I117" s="99" t="str">
        <f>IF($E117="h",'OP Claims by DMISID'!I117/'OP Visits by DMISID'!I117," ")</f>
        <v xml:space="preserve"> </v>
      </c>
      <c r="J117" s="99"/>
      <c r="K117" s="99"/>
      <c r="L117" s="6"/>
    </row>
    <row r="118" spans="2:12" x14ac:dyDescent="0.2">
      <c r="B118" s="6" t="str">
        <f>Details2!B1450</f>
        <v>Army</v>
      </c>
      <c r="C118" s="6" t="str">
        <f>Details2!C1450</f>
        <v>0612</v>
      </c>
      <c r="D118" s="6" t="str">
        <f>Details2!D1450</f>
        <v>Brian Allgood ACH - Seoul</v>
      </c>
      <c r="E118" s="6" t="str">
        <f>Details2!E1450</f>
        <v>H</v>
      </c>
      <c r="F118" s="99">
        <f>IF($E118="h",'OP Claims by DMISID'!F118/'OP Visits by DMISID'!F118," ")</f>
        <v>0</v>
      </c>
      <c r="G118" s="99">
        <f>IF($E118="h",'OP Claims by DMISID'!G118/'OP Visits by DMISID'!G118," ")</f>
        <v>7.3420663427001898E-3</v>
      </c>
      <c r="H118" s="99">
        <f>IF($E118="h",'OP Claims by DMISID'!H118/'OP Visits by DMISID'!H118," ")</f>
        <v>1.5266757865937073E-2</v>
      </c>
      <c r="I118" s="99">
        <f>IF($E118="h",'OP Claims by DMISID'!I118/'OP Visits by DMISID'!I118," ")</f>
        <v>0</v>
      </c>
      <c r="J118" s="99">
        <f>'OP Claims by DMISID'!J118/'OP Visits by DMISID'!J118</f>
        <v>1.8886498705655012E-2</v>
      </c>
      <c r="K118" s="99">
        <f>'OP Claims by DMISID'!K118/'OP Visits by DMISID'!K118</f>
        <v>4.0547945205479455E-2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0024</v>
      </c>
      <c r="D119" s="6" t="str">
        <f>Details2!D1451</f>
        <v>NH Camp Pendelton</v>
      </c>
      <c r="E119" s="6" t="str">
        <f>Details2!E1451</f>
        <v>H</v>
      </c>
      <c r="F119" s="99">
        <f>IF($E119="h",'OP Claims by DMISID'!F119/'OP Visits by DMISID'!F119," ")</f>
        <v>1.6513458468651952E-2</v>
      </c>
      <c r="G119" s="99">
        <f>IF($E119="h",'OP Claims by DMISID'!G119/'OP Visits by DMISID'!G119," ")</f>
        <v>1.3956698007418269E-2</v>
      </c>
      <c r="H119" s="99">
        <f>IF($E119="h",'OP Claims by DMISID'!H119/'OP Visits by DMISID'!H119," ")</f>
        <v>1.0265710530256393E-2</v>
      </c>
      <c r="I119" s="99">
        <f>IF($E119="h",'OP Claims by DMISID'!I119/'OP Visits by DMISID'!I119," ")</f>
        <v>1.3252337679441591E-2</v>
      </c>
      <c r="J119" s="99">
        <f>'OP Claims by DMISID'!J119/'OP Visits by DMISID'!J119</f>
        <v>3.2677480360779748E-2</v>
      </c>
      <c r="K119" s="99">
        <f>'OP Claims by DMISID'!K119/'OP Visits by DMISID'!K119</f>
        <v>3.1064775613886538E-2</v>
      </c>
      <c r="L119" s="6"/>
    </row>
    <row r="120" spans="2:12" x14ac:dyDescent="0.2">
      <c r="B120" s="6" t="str">
        <f>Details2!B1452</f>
        <v>Navy</v>
      </c>
      <c r="C120" s="6" t="str">
        <f>Details2!C1452</f>
        <v>0028</v>
      </c>
      <c r="D120" s="6" t="str">
        <f>Details2!D1452</f>
        <v>NH Lemoore</v>
      </c>
      <c r="E120" s="6" t="str">
        <f>Details2!E1452</f>
        <v>H</v>
      </c>
      <c r="F120" s="99">
        <f>IF($E120="h",'OP Claims by DMISID'!F120/'OP Visits by DMISID'!F120," ")</f>
        <v>1.490029128388976E-2</v>
      </c>
      <c r="G120" s="99">
        <f>IF($E120="h",'OP Claims by DMISID'!G120/'OP Visits by DMISID'!G120," ")</f>
        <v>1.3783510369246332E-2</v>
      </c>
      <c r="H120" s="99">
        <f>IF($E120="h",'OP Claims by DMISID'!H120/'OP Visits by DMISID'!H120," ")</f>
        <v>5.6100326862784336E-2</v>
      </c>
      <c r="I120" s="99">
        <f>IF($E120="h",'OP Claims by DMISID'!I120/'OP Visits by DMISID'!I120," ")</f>
        <v>4.4953627932351338E-2</v>
      </c>
      <c r="J120" s="99">
        <f>'OP Claims by DMISID'!J120/'OP Visits by DMISID'!J120</f>
        <v>0.19264469949401455</v>
      </c>
      <c r="K120" s="99">
        <f>'OP Claims by DMISID'!K120/'OP Visits by DMISID'!K120</f>
        <v>0.18321758059500362</v>
      </c>
      <c r="L120" s="6"/>
    </row>
    <row r="121" spans="2:12" x14ac:dyDescent="0.2">
      <c r="B121" s="6" t="str">
        <f>Details2!B1453</f>
        <v>Navy</v>
      </c>
      <c r="C121" s="6" t="str">
        <f>Details2!C1453</f>
        <v>0029</v>
      </c>
      <c r="D121" s="6" t="str">
        <f>Details2!D1453</f>
        <v>NMC San Diego</v>
      </c>
      <c r="E121" s="6" t="str">
        <f>Details2!E1453</f>
        <v>H</v>
      </c>
      <c r="F121" s="99">
        <f>IF($E121="h",'OP Claims by DMISID'!F121/'OP Visits by DMISID'!F121," ")</f>
        <v>9.2868491261728463E-3</v>
      </c>
      <c r="G121" s="99">
        <f>IF($E121="h",'OP Claims by DMISID'!G121/'OP Visits by DMISID'!G121," ")</f>
        <v>1.748350987137132E-2</v>
      </c>
      <c r="H121" s="99">
        <f>IF($E121="h",'OP Claims by DMISID'!H121/'OP Visits by DMISID'!H121," ")</f>
        <v>1.2076812196662545E-2</v>
      </c>
      <c r="I121" s="99">
        <f>IF($E121="h",'OP Claims by DMISID'!I121/'OP Visits by DMISID'!I121," ")</f>
        <v>9.5284800039232027E-3</v>
      </c>
      <c r="J121" s="99">
        <f>'OP Claims by DMISID'!J121/'OP Visits by DMISID'!J121</f>
        <v>1.2986251106631255E-2</v>
      </c>
      <c r="K121" s="99">
        <f>'OP Claims by DMISID'!K121/'OP Visits by DMISID'!K121</f>
        <v>5.5895023342165506E-2</v>
      </c>
      <c r="L121" s="6"/>
    </row>
    <row r="122" spans="2:12" x14ac:dyDescent="0.2">
      <c r="B122" s="6" t="str">
        <f>Details2!B1454</f>
        <v>Navy</v>
      </c>
      <c r="C122" s="6" t="str">
        <f>Details2!C1454</f>
        <v>0030</v>
      </c>
      <c r="D122" s="6" t="str">
        <f>Details2!D1454</f>
        <v>NH 29 Palms</v>
      </c>
      <c r="E122" s="6" t="str">
        <f>Details2!E1454</f>
        <v>H</v>
      </c>
      <c r="F122" s="99">
        <f>IF($E122="h",'OP Claims by DMISID'!F122/'OP Visits by DMISID'!F122," ")</f>
        <v>0.22984726347051337</v>
      </c>
      <c r="G122" s="99">
        <f>IF($E122="h",'OP Claims by DMISID'!G122/'OP Visits by DMISID'!G122," ")</f>
        <v>6.9075561045913114E-2</v>
      </c>
      <c r="H122" s="99">
        <f>IF($E122="h",'OP Claims by DMISID'!H122/'OP Visits by DMISID'!H122," ")</f>
        <v>5.5909876616796805E-2</v>
      </c>
      <c r="I122" s="99">
        <f>IF($E122="h",'OP Claims by DMISID'!I122/'OP Visits by DMISID'!I122," ")</f>
        <v>0.24187107815173989</v>
      </c>
      <c r="J122" s="99">
        <f>'OP Claims by DMISID'!J122/'OP Visits by DMISID'!J122</f>
        <v>0.10994182626315445</v>
      </c>
      <c r="K122" s="99">
        <f>'OP Claims by DMISID'!K122/'OP Visits by DMISID'!K122</f>
        <v>5.3932209049924865E-2</v>
      </c>
      <c r="L122" s="6"/>
    </row>
    <row r="123" spans="2:12" x14ac:dyDescent="0.2">
      <c r="B123" s="6" t="str">
        <f>Details2!B1455</f>
        <v>Navy</v>
      </c>
      <c r="C123" s="6" t="str">
        <f>Details2!C1455</f>
        <v>0035</v>
      </c>
      <c r="D123" s="6" t="str">
        <f>Details2!D1455</f>
        <v>NBHC Groton</v>
      </c>
      <c r="E123" s="6" t="str">
        <f>Details2!E1455</f>
        <v>C</v>
      </c>
      <c r="F123" s="99" t="str">
        <f>IF($E123="h",'OP Claims by DMISID'!F123/'OP Visits by DMISID'!F123," ")</f>
        <v xml:space="preserve"> </v>
      </c>
      <c r="G123" s="99" t="str">
        <f>IF($E123="h",'OP Claims by DMISID'!G123/'OP Visits by DMISID'!G123," ")</f>
        <v xml:space="preserve"> </v>
      </c>
      <c r="H123" s="99" t="str">
        <f>IF($E123="h",'OP Claims by DMISID'!H123/'OP Visits by DMISID'!H123," ")</f>
        <v xml:space="preserve"> </v>
      </c>
      <c r="I123" s="99" t="str">
        <f>IF($E123="h",'OP Claims by DMISID'!I123/'OP Visits by DMISID'!I123," ")</f>
        <v xml:space="preserve"> </v>
      </c>
      <c r="J123" s="99">
        <f>'OP Claims by DMISID'!J123/'OP Visits by DMISID'!J123</f>
        <v>0.20809543230016314</v>
      </c>
      <c r="K123" s="99">
        <f>'OP Claims by DMISID'!K123/'OP Visits by DMISID'!K123</f>
        <v>0.12931113768049296</v>
      </c>
      <c r="L123" s="6"/>
    </row>
    <row r="124" spans="2:12" x14ac:dyDescent="0.2">
      <c r="B124" s="6" t="str">
        <f>Details2!B1456</f>
        <v>Navy</v>
      </c>
      <c r="C124" s="6" t="str">
        <f>Details2!C1456</f>
        <v>0038</v>
      </c>
      <c r="D124" s="6" t="str">
        <f>Details2!D1456</f>
        <v>NH Pensacola</v>
      </c>
      <c r="E124" s="6" t="str">
        <f>Details2!E1456</f>
        <v>H</v>
      </c>
      <c r="F124" s="99">
        <f>IF($E124="h",'OP Claims by DMISID'!F124/'OP Visits by DMISID'!F124," ")</f>
        <v>2.4594571646902329E-2</v>
      </c>
      <c r="G124" s="99">
        <f>IF($E124="h",'OP Claims by DMISID'!G124/'OP Visits by DMISID'!G124," ")</f>
        <v>7.0317506554034376E-2</v>
      </c>
      <c r="H124" s="99">
        <f>IF($E124="h",'OP Claims by DMISID'!H124/'OP Visits by DMISID'!H124," ")</f>
        <v>1.1375022101726882E-2</v>
      </c>
      <c r="I124" s="99">
        <f>IF($E124="h",'OP Claims by DMISID'!I124/'OP Visits by DMISID'!I124," ")</f>
        <v>6.1141005930155944E-2</v>
      </c>
      <c r="J124" s="99">
        <f>'OP Claims by DMISID'!J124/'OP Visits by DMISID'!J124</f>
        <v>9.6448521498488191E-2</v>
      </c>
      <c r="K124" s="99">
        <f>'OP Claims by DMISID'!K124/'OP Visits by DMISID'!K124</f>
        <v>0.16964055429201153</v>
      </c>
      <c r="L124" s="6"/>
    </row>
    <row r="125" spans="2:12" x14ac:dyDescent="0.2">
      <c r="B125" s="6" t="str">
        <f>Details2!B1457</f>
        <v>Navy</v>
      </c>
      <c r="C125" s="6" t="str">
        <f>Details2!C1457</f>
        <v>0039</v>
      </c>
      <c r="D125" s="6" t="str">
        <f>Details2!D1457</f>
        <v>NH Jacksonville</v>
      </c>
      <c r="E125" s="6" t="str">
        <f>Details2!E1457</f>
        <v>H</v>
      </c>
      <c r="F125" s="99">
        <f>IF($E125="h",'OP Claims by DMISID'!F125/'OP Visits by DMISID'!F125," ")</f>
        <v>8.6828559032867042E-2</v>
      </c>
      <c r="G125" s="99">
        <f>IF($E125="h",'OP Claims by DMISID'!G125/'OP Visits by DMISID'!G125," ")</f>
        <v>6.5578105374495932E-2</v>
      </c>
      <c r="H125" s="99">
        <f>IF($E125="h",'OP Claims by DMISID'!H125/'OP Visits by DMISID'!H125," ")</f>
        <v>0.11910519116245008</v>
      </c>
      <c r="I125" s="99">
        <f>IF($E125="h",'OP Claims by DMISID'!I125/'OP Visits by DMISID'!I125," ")</f>
        <v>0.12888317977793526</v>
      </c>
      <c r="J125" s="99">
        <f>'OP Claims by DMISID'!J125/'OP Visits by DMISID'!J125</f>
        <v>0.16770914072498513</v>
      </c>
      <c r="K125" s="99">
        <f>'OP Claims by DMISID'!K125/'OP Visits by DMISID'!K125</f>
        <v>0.12865213612355419</v>
      </c>
      <c r="L125" s="6"/>
    </row>
    <row r="126" spans="2:12" x14ac:dyDescent="0.2">
      <c r="B126" s="6" t="str">
        <f>Details2!B1458</f>
        <v>Navy</v>
      </c>
      <c r="C126" s="6" t="str">
        <f>Details2!C1458</f>
        <v>0056</v>
      </c>
      <c r="D126" s="6" t="str">
        <f>Details2!D1458</f>
        <v>NHC Great Lakes</v>
      </c>
      <c r="E126" s="6" t="str">
        <f>Details2!E1458</f>
        <v>C</v>
      </c>
      <c r="F126" s="99" t="str">
        <f>IF($E126="h",'OP Claims by DMISID'!F126/'OP Visits by DMISID'!F126," ")</f>
        <v xml:space="preserve"> </v>
      </c>
      <c r="G126" s="99" t="str">
        <f>IF($E126="h",'OP Claims by DMISID'!G126/'OP Visits by DMISID'!G126," ")</f>
        <v xml:space="preserve"> </v>
      </c>
      <c r="H126" s="99" t="str">
        <f>IF($E126="h",'OP Claims by DMISID'!H126/'OP Visits by DMISID'!H126," ")</f>
        <v xml:space="preserve"> </v>
      </c>
      <c r="I126" s="99" t="str">
        <f>IF($E126="h",'OP Claims by DMISID'!I126/'OP Visits by DMISID'!I126," ")</f>
        <v xml:space="preserve"> </v>
      </c>
      <c r="J126" s="99">
        <f>'OP Claims by DMISID'!J126/'OP Visits by DMISID'!J126</f>
        <v>0.16088850708719396</v>
      </c>
      <c r="K126" s="99" t="e">
        <f>'OP Claims by DMISID'!K126/'OP Visits by DMISID'!K126</f>
        <v>#VALUE!</v>
      </c>
      <c r="L126" s="6"/>
    </row>
    <row r="127" spans="2:12" x14ac:dyDescent="0.2">
      <c r="B127" s="6" t="str">
        <f>Details2!B1459</f>
        <v>Navy</v>
      </c>
      <c r="C127" s="6" t="str">
        <f>Details2!C1459</f>
        <v>0067</v>
      </c>
      <c r="D127" s="6" t="str">
        <f>Details2!D1459</f>
        <v>Walter Reed National Military Medical Center</v>
      </c>
      <c r="E127" s="6" t="str">
        <f>Details2!E1459</f>
        <v>H</v>
      </c>
      <c r="F127" s="99">
        <f>IF($E127="h",'OP Claims by DMISID'!F127/'OP Visits by DMISID'!F127," ")</f>
        <v>4.8668362071374677E-2</v>
      </c>
      <c r="G127" s="99">
        <f>IF($E127="h",'OP Claims by DMISID'!G127/'OP Visits by DMISID'!G127," ")</f>
        <v>9.3285708857392555E-2</v>
      </c>
      <c r="H127" s="99">
        <f>IF($E127="h",'OP Claims by DMISID'!H127/'OP Visits by DMISID'!H127," ")</f>
        <v>6.1807850640691137E-2</v>
      </c>
      <c r="I127" s="99">
        <f>IF($E127="h",'OP Claims by DMISID'!I127/'OP Visits by DMISID'!I127," ")</f>
        <v>1.0180985589317394E-2</v>
      </c>
      <c r="J127" s="99">
        <f>'OP Claims by DMISID'!J127/'OP Visits by DMISID'!J127</f>
        <v>1.7787608815314673E-2</v>
      </c>
      <c r="K127" s="99">
        <f>'OP Claims by DMISID'!K127/'OP Visits by DMISID'!K127</f>
        <v>0.28014212632123736</v>
      </c>
      <c r="L127" s="6"/>
    </row>
    <row r="128" spans="2:12" x14ac:dyDescent="0.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99" t="str">
        <f>IF($E128="h",'OP Claims by DMISID'!F128/'OP Visits by DMISID'!F128," ")</f>
        <v xml:space="preserve"> </v>
      </c>
      <c r="G128" s="99" t="str">
        <f>IF($E128="h",'OP Claims by DMISID'!G128/'OP Visits by DMISID'!G128," ")</f>
        <v xml:space="preserve"> </v>
      </c>
      <c r="H128" s="99" t="str">
        <f>IF($E128="h",'OP Claims by DMISID'!H128/'OP Visits by DMISID'!H128," ")</f>
        <v xml:space="preserve"> </v>
      </c>
      <c r="I128" s="99" t="str">
        <f>IF($E128="h",'OP Claims by DMISID'!I128/'OP Visits by DMISID'!I128," ")</f>
        <v xml:space="preserve"> </v>
      </c>
      <c r="J128" s="99">
        <f>'OP Claims by DMISID'!J128/'OP Visits by DMISID'!J128</f>
        <v>0.16898669396110544</v>
      </c>
      <c r="K128" s="99">
        <f>'OP Claims by DMISID'!K128/'OP Visits by DMISID'!K128</f>
        <v>0.30510414282444498</v>
      </c>
      <c r="L128" s="6"/>
    </row>
    <row r="129" spans="2:12" x14ac:dyDescent="0.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99">
        <f>IF($E129="h",'OP Claims by DMISID'!F129/'OP Visits by DMISID'!F129," ")</f>
        <v>1.3349903784477229E-2</v>
      </c>
      <c r="G129" s="99">
        <f>IF($E129="h",'OP Claims by DMISID'!G129/'OP Visits by DMISID'!G129," ")</f>
        <v>0.1082610093217615</v>
      </c>
      <c r="H129" s="99">
        <f>IF($E129="h",'OP Claims by DMISID'!H129/'OP Visits by DMISID'!H129," ")</f>
        <v>1.0494908668274152E-2</v>
      </c>
      <c r="I129" s="99">
        <f>IF($E129="h",'OP Claims by DMISID'!I129/'OP Visits by DMISID'!I129," ")</f>
        <v>0.11631576574545782</v>
      </c>
      <c r="J129" s="99">
        <f>'OP Claims by DMISID'!J129/'OP Visits by DMISID'!J129</f>
        <v>0.43166734389814437</v>
      </c>
      <c r="K129" s="99">
        <f>'OP Claims by DMISID'!K129/'OP Visits by DMISID'!K129</f>
        <v>0.10346306840340067</v>
      </c>
      <c r="L129" s="6"/>
    </row>
    <row r="130" spans="2:12" x14ac:dyDescent="0.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99">
        <f>IF($E130="h",'OP Claims by DMISID'!F130/'OP Visits by DMISID'!F130," ")</f>
        <v>0.13012916791829379</v>
      </c>
      <c r="G130" s="99">
        <f>IF($E130="h",'OP Claims by DMISID'!G130/'OP Visits by DMISID'!G130," ")</f>
        <v>0.14601009260799644</v>
      </c>
      <c r="H130" s="99">
        <f>IF($E130="h",'OP Claims by DMISID'!H130/'OP Visits by DMISID'!H130," ")</f>
        <v>0.18532250847024229</v>
      </c>
      <c r="I130" s="99">
        <f>IF($E130="h",'OP Claims by DMISID'!I130/'OP Visits by DMISID'!I130," ")</f>
        <v>0.18471044501413264</v>
      </c>
      <c r="J130" s="99">
        <f>'OP Claims by DMISID'!J130/'OP Visits by DMISID'!J130</f>
        <v>0.23337197507607593</v>
      </c>
      <c r="K130" s="99">
        <f>'OP Claims by DMISID'!K130/'OP Visits by DMISID'!K130</f>
        <v>0.19722245048894732</v>
      </c>
      <c r="L130" s="6"/>
    </row>
    <row r="131" spans="2:12" x14ac:dyDescent="0.2">
      <c r="B131" s="6" t="str">
        <f>Details2!B1463</f>
        <v>Navy</v>
      </c>
      <c r="C131" s="6" t="str">
        <f>Details2!C1463</f>
        <v>0100</v>
      </c>
      <c r="D131" s="6" t="str">
        <f>Details2!D1463</f>
        <v>NBHC Newport</v>
      </c>
      <c r="E131" s="6" t="str">
        <f>Details2!E1463</f>
        <v>C</v>
      </c>
      <c r="F131" s="99" t="str">
        <f>IF($E131="h",'OP Claims by DMISID'!F131/'OP Visits by DMISID'!F131," ")</f>
        <v xml:space="preserve"> </v>
      </c>
      <c r="G131" s="99" t="str">
        <f>IF($E131="h",'OP Claims by DMISID'!G131/'OP Visits by DMISID'!G131," ")</f>
        <v xml:space="preserve"> </v>
      </c>
      <c r="H131" s="99" t="str">
        <f>IF($E131="h",'OP Claims by DMISID'!H131/'OP Visits by DMISID'!H131," ")</f>
        <v xml:space="preserve"> </v>
      </c>
      <c r="I131" s="99" t="str">
        <f>IF($E131="h",'OP Claims by DMISID'!I131/'OP Visits by DMISID'!I131," ")</f>
        <v xml:space="preserve"> </v>
      </c>
      <c r="J131" s="99">
        <f>'OP Claims by DMISID'!J131/'OP Visits by DMISID'!J131</f>
        <v>6.0518463259977617E-2</v>
      </c>
      <c r="K131" s="99">
        <f>'OP Claims by DMISID'!K131/'OP Visits by DMISID'!K131</f>
        <v>6.5128643311497203E-2</v>
      </c>
      <c r="L131" s="6" t="s">
        <v>299</v>
      </c>
    </row>
    <row r="132" spans="2:12" x14ac:dyDescent="0.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99">
        <f>IF($E132="h",'OP Claims by DMISID'!F132/'OP Visits by DMISID'!F132," ")</f>
        <v>0.27410689037609576</v>
      </c>
      <c r="G132" s="99">
        <f>IF($E132="h",'OP Claims by DMISID'!G132/'OP Visits by DMISID'!G132," ")</f>
        <v>0.21748878923766815</v>
      </c>
      <c r="H132" s="99">
        <f>IF($E132="h",'OP Claims by DMISID'!H132/'OP Visits by DMISID'!H132," ")</f>
        <v>1.037921694163999</v>
      </c>
      <c r="I132" s="99">
        <f>IF($E132="h",'OP Claims by DMISID'!I132/'OP Visits by DMISID'!I132," ")</f>
        <v>0.32998956745044539</v>
      </c>
      <c r="J132" s="99">
        <f>'OP Claims by DMISID'!J132/'OP Visits by DMISID'!J132</f>
        <v>0.15258529722124517</v>
      </c>
      <c r="K132" s="99">
        <f>'OP Claims by DMISID'!K132/'OP Visits by DMISID'!K132</f>
        <v>0.18139803581744657</v>
      </c>
      <c r="L132" s="6" t="s">
        <v>298</v>
      </c>
    </row>
    <row r="133" spans="2:12" x14ac:dyDescent="0.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99">
        <f>IF($E133="h",'OP Claims by DMISID'!F133/'OP Visits by DMISID'!F133," ")</f>
        <v>0.13107564867827995</v>
      </c>
      <c r="G133" s="99">
        <f>IF($E133="h",'OP Claims by DMISID'!G133/'OP Visits by DMISID'!G133," ")</f>
        <v>0.10837522851919561</v>
      </c>
      <c r="H133" s="99">
        <f>IF($E133="h",'OP Claims by DMISID'!H133/'OP Visits by DMISID'!H133," ")</f>
        <v>9.7140008723284946E-2</v>
      </c>
      <c r="I133" s="99">
        <f>IF($E133="h",'OP Claims by DMISID'!I133/'OP Visits by DMISID'!I133," ")</f>
        <v>6.3884845544234195E-2</v>
      </c>
      <c r="J133" s="99">
        <f>'OP Claims by DMISID'!J133/'OP Visits by DMISID'!J133</f>
        <v>6.2385088442274771E-2</v>
      </c>
      <c r="K133" s="99">
        <f>'OP Claims by DMISID'!K133/'OP Visits by DMISID'!K133</f>
        <v>0.10733773693279725</v>
      </c>
      <c r="L133" s="6"/>
    </row>
    <row r="134" spans="2:12" x14ac:dyDescent="0.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99" t="str">
        <f>IF($E134="h",'OP Claims by DMISID'!F134/'OP Visits by DMISID'!F134," ")</f>
        <v xml:space="preserve"> </v>
      </c>
      <c r="G134" s="99" t="str">
        <f>IF($E134="h",'OP Claims by DMISID'!G134/'OP Visits by DMISID'!G134," ")</f>
        <v xml:space="preserve"> </v>
      </c>
      <c r="H134" s="99" t="str">
        <f>IF($E134="h",'OP Claims by DMISID'!H134/'OP Visits by DMISID'!H134," ")</f>
        <v xml:space="preserve"> </v>
      </c>
      <c r="I134" s="99">
        <f>'OP Claims by DMISID'!I134/'OP Visits by DMISID'!I134</f>
        <v>0.51537462104807275</v>
      </c>
      <c r="J134" s="99" t="e">
        <f>'OP Claims by DMISID'!J134/'OP Visits by DMISID'!J134</f>
        <v>#DIV/0!</v>
      </c>
      <c r="K134" s="99" t="e">
        <f>'OP Claims by DMISID'!K134/'OP Visits by DMISID'!K134</f>
        <v>#VALUE!</v>
      </c>
      <c r="L134" s="6"/>
    </row>
    <row r="135" spans="2:12" x14ac:dyDescent="0.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99" t="str">
        <f>IF($E135="h",'OP Claims by DMISID'!F135/'OP Visits by DMISID'!F135," ")</f>
        <v xml:space="preserve"> </v>
      </c>
      <c r="G135" s="99" t="str">
        <f>IF($E135="h",'OP Claims by DMISID'!G135/'OP Visits by DMISID'!G135," ")</f>
        <v xml:space="preserve"> </v>
      </c>
      <c r="H135" s="99" t="str">
        <f>IF($E135="h",'OP Claims by DMISID'!H135/'OP Visits by DMISID'!H135," ")</f>
        <v xml:space="preserve"> </v>
      </c>
      <c r="I135" s="99" t="str">
        <f>IF($E135="h",'OP Claims by DMISID'!I135/'OP Visits by DMISID'!I135," ")</f>
        <v xml:space="preserve"> </v>
      </c>
      <c r="J135" s="99">
        <f>'OP Claims by DMISID'!J135/'OP Visits by DMISID'!J135</f>
        <v>0.16053820870994248</v>
      </c>
      <c r="K135" s="99">
        <f>'OP Claims by DMISID'!K135/'OP Visits by DMISID'!K135</f>
        <v>0.22731695451228412</v>
      </c>
      <c r="L135" s="6"/>
    </row>
    <row r="136" spans="2:12" x14ac:dyDescent="0.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 (VA)</v>
      </c>
      <c r="E136" s="6" t="str">
        <f>Details2!E1468</f>
        <v>H</v>
      </c>
      <c r="F136" s="99">
        <f>IF($E136="h",'OP Claims by DMISID'!F136/'OP Visits by DMISID'!F136," ")</f>
        <v>4.3360502202197136E-2</v>
      </c>
      <c r="G136" s="99">
        <f>IF($E136="h",'OP Claims by DMISID'!G136/'OP Visits by DMISID'!G136," ")</f>
        <v>5.513418903150525E-2</v>
      </c>
      <c r="H136" s="99">
        <f>IF($E136="h",'OP Claims by DMISID'!H136/'OP Visits by DMISID'!H136," ")</f>
        <v>9.6040747742071001E-3</v>
      </c>
      <c r="I136" s="99">
        <f>IF($E136="h",'OP Claims by DMISID'!I136/'OP Visits by DMISID'!I136," ")</f>
        <v>4.019046169567439E-2</v>
      </c>
      <c r="J136" s="99">
        <f>'OP Claims by DMISID'!J136/'OP Visits by DMISID'!J136</f>
        <v>6.8253152226852104E-2</v>
      </c>
      <c r="K136" s="99">
        <f>'OP Claims by DMISID'!K136/'OP Visits by DMISID'!K136</f>
        <v>5.1616134985499607E-2</v>
      </c>
      <c r="L136" s="6"/>
    </row>
    <row r="137" spans="2:12" x14ac:dyDescent="0.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99">
        <f>IF($E137="h",'OP Claims by DMISID'!F137/'OP Visits by DMISID'!F137," ")</f>
        <v>8.9116581282019242E-2</v>
      </c>
      <c r="G137" s="99">
        <f>IF($E137="h",'OP Claims by DMISID'!G137/'OP Visits by DMISID'!G137," ")</f>
        <v>8.947238455839987E-2</v>
      </c>
      <c r="H137" s="99">
        <f>IF($E137="h",'OP Claims by DMISID'!H137/'OP Visits by DMISID'!H137," ")</f>
        <v>0.10800502752134529</v>
      </c>
      <c r="I137" s="99">
        <f>IF($E137="h",'OP Claims by DMISID'!I137/'OP Visits by DMISID'!I137," ")</f>
        <v>0.10998449242514613</v>
      </c>
      <c r="J137" s="99">
        <f>'OP Claims by DMISID'!J137/'OP Visits by DMISID'!J137</f>
        <v>0.11353198985048336</v>
      </c>
      <c r="K137" s="99">
        <f>'OP Claims by DMISID'!K137/'OP Visits by DMISID'!K137</f>
        <v>0.12951459846630112</v>
      </c>
      <c r="L137" s="6"/>
    </row>
    <row r="138" spans="2:12" x14ac:dyDescent="0.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99">
        <f>IF($E138="h",'OP Claims by DMISID'!F138/'OP Visits by DMISID'!F138," ")</f>
        <v>0.1157319890779248</v>
      </c>
      <c r="G138" s="99">
        <f>IF($E138="h",'OP Claims by DMISID'!G138/'OP Visits by DMISID'!G138," ")</f>
        <v>9.6153846153846159E-2</v>
      </c>
      <c r="H138" s="99">
        <f>IF($E138="h",'OP Claims by DMISID'!H138/'OP Visits by DMISID'!H138," ")</f>
        <v>0.13146385387188061</v>
      </c>
      <c r="I138" s="99">
        <f>IF($E138="h",'OP Claims by DMISID'!I138/'OP Visits by DMISID'!I138," ")</f>
        <v>8.5674157303370788E-2</v>
      </c>
      <c r="J138" s="99">
        <f>'OP Claims by DMISID'!J138/'OP Visits by DMISID'!J138</f>
        <v>0.27297104040042902</v>
      </c>
      <c r="K138" s="99">
        <f>'OP Claims by DMISID'!K138/'OP Visits by DMISID'!K138</f>
        <v>9.0617715617715616E-2</v>
      </c>
      <c r="L138" s="6"/>
    </row>
    <row r="139" spans="2:12" x14ac:dyDescent="0.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99" t="str">
        <f>IF($E139="h",'OP Claims by DMISID'!F139/'OP Visits by DMISID'!F139," ")</f>
        <v xml:space="preserve"> </v>
      </c>
      <c r="G139" s="99" t="str">
        <f>IF($E139="h",'OP Claims by DMISID'!G139/'OP Visits by DMISID'!G139," ")</f>
        <v xml:space="preserve"> </v>
      </c>
      <c r="H139" s="99" t="str">
        <f>IF($E139="h",'OP Claims by DMISID'!H139/'OP Visits by DMISID'!H139," ")</f>
        <v xml:space="preserve"> </v>
      </c>
      <c r="I139" s="99" t="str">
        <f>IF($E139="h",'OP Claims by DMISID'!I139/'OP Visits by DMISID'!I139," ")</f>
        <v xml:space="preserve"> </v>
      </c>
      <c r="J139" s="99">
        <f>'OP Claims by DMISID'!J139/'OP Visits by DMISID'!J139</f>
        <v>2.9804537683101519E-2</v>
      </c>
      <c r="K139" s="99">
        <f>'OP Claims by DMISID'!K139/'OP Visits by DMISID'!K139</f>
        <v>8.0264791063301616E-2</v>
      </c>
      <c r="L139" s="6"/>
    </row>
    <row r="140" spans="2:12" x14ac:dyDescent="0.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99" t="str">
        <f>IF($E140="h",'OP Claims by DMISID'!F140/'OP Visits by DMISID'!F140," ")</f>
        <v xml:space="preserve"> </v>
      </c>
      <c r="G140" s="99" t="str">
        <f>IF($E140="h",'OP Claims by DMISID'!G140/'OP Visits by DMISID'!G140," ")</f>
        <v xml:space="preserve"> </v>
      </c>
      <c r="H140" s="99" t="str">
        <f>IF($E140="h",'OP Claims by DMISID'!H140/'OP Visits by DMISID'!H140," ")</f>
        <v xml:space="preserve"> </v>
      </c>
      <c r="I140" s="99" t="str">
        <f>IF($E140="h",'OP Claims by DMISID'!I140/'OP Visits by DMISID'!I140," ")</f>
        <v xml:space="preserve"> </v>
      </c>
      <c r="J140" s="99" t="e">
        <f>'OP Claims by DMISID'!J140/'OP Visits by DMISID'!J140</f>
        <v>#DIV/0!</v>
      </c>
      <c r="K140" s="99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99" t="str">
        <f>IF($E141="h",'OP Claims by DMISID'!F141/'OP Visits by DMISID'!F141," ")</f>
        <v xml:space="preserve"> </v>
      </c>
      <c r="G141" s="99" t="str">
        <f>IF($E141="h",'OP Claims by DMISID'!G141/'OP Visits by DMISID'!G141," ")</f>
        <v xml:space="preserve"> </v>
      </c>
      <c r="H141" s="99" t="str">
        <f>IF($E141="h",'OP Claims by DMISID'!H141/'OP Visits by DMISID'!H141," ")</f>
        <v xml:space="preserve"> </v>
      </c>
      <c r="I141" s="99" t="str">
        <f>IF($E141="h",'OP Claims by DMISID'!I141/'OP Visits by DMISID'!I141," ")</f>
        <v xml:space="preserve"> </v>
      </c>
      <c r="J141" s="99">
        <f>'OP Claims by DMISID'!J141/'OP Visits by DMISID'!J141</f>
        <v>3.1506849315068496E-2</v>
      </c>
      <c r="K141" s="99">
        <f>'OP Claims by DMISID'!K141/'OP Visits by DMISID'!K141</f>
        <v>0.20762544448834452</v>
      </c>
      <c r="L141" s="6"/>
    </row>
    <row r="142" spans="2:12" x14ac:dyDescent="0.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99" t="str">
        <f>IF($E142="h",'OP Claims by DMISID'!F142/'OP Visits by DMISID'!F142," ")</f>
        <v xml:space="preserve"> </v>
      </c>
      <c r="G142" s="99" t="str">
        <f>IF($E142="h",'OP Claims by DMISID'!G142/'OP Visits by DMISID'!G142," ")</f>
        <v xml:space="preserve"> </v>
      </c>
      <c r="H142" s="99" t="str">
        <f>IF($E142="h",'OP Claims by DMISID'!H142/'OP Visits by DMISID'!H142," ")</f>
        <v xml:space="preserve"> </v>
      </c>
      <c r="I142" s="99" t="str">
        <f>IF($E142="h",'OP Claims by DMISID'!I142/'OP Visits by DMISID'!I142," ")</f>
        <v xml:space="preserve"> </v>
      </c>
      <c r="J142" s="99">
        <f>'OP Claims by DMISID'!J142/'OP Visits by DMISID'!J142</f>
        <v>0.1415259172976121</v>
      </c>
      <c r="K142" s="99">
        <f>'OP Claims by DMISID'!K142/'OP Visits by DMISID'!K142</f>
        <v>0.13483796296296297</v>
      </c>
      <c r="L142" s="6"/>
    </row>
    <row r="143" spans="2:12" x14ac:dyDescent="0.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99" t="str">
        <f>IF($E143="h",'OP Claims by DMISID'!F143/'OP Visits by DMISID'!F143," ")</f>
        <v xml:space="preserve"> </v>
      </c>
      <c r="G143" s="99" t="str">
        <f>IF($E143="h",'OP Claims by DMISID'!G143/'OP Visits by DMISID'!G143," ")</f>
        <v xml:space="preserve"> </v>
      </c>
      <c r="H143" s="99" t="str">
        <f>IF($E143="h",'OP Claims by DMISID'!H143/'OP Visits by DMISID'!H143," ")</f>
        <v xml:space="preserve"> </v>
      </c>
      <c r="I143" s="99" t="str">
        <f>IF($E143="h",'OP Claims by DMISID'!I143/'OP Visits by DMISID'!I143," ")</f>
        <v xml:space="preserve"> </v>
      </c>
      <c r="J143" s="99">
        <f>'OP Claims by DMISID'!J143/'OP Visits by DMISID'!J143</f>
        <v>5.7724502779079888E-2</v>
      </c>
      <c r="K143" s="99">
        <f>'OP Claims by DMISID'!K143/'OP Visits by DMISID'!K143</f>
        <v>4.5748079668275439E-2</v>
      </c>
      <c r="L143" s="6"/>
    </row>
    <row r="144" spans="2:12" x14ac:dyDescent="0.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99" t="str">
        <f>IF($E144="h",'OP Claims by DMISID'!F144/'OP Visits by DMISID'!F144," ")</f>
        <v xml:space="preserve"> </v>
      </c>
      <c r="G144" s="99" t="str">
        <f>IF($E144="h",'OP Claims by DMISID'!G144/'OP Visits by DMISID'!G144," ")</f>
        <v xml:space="preserve"> </v>
      </c>
      <c r="H144" s="99" t="str">
        <f>IF($E144="h",'OP Claims by DMISID'!H144/'OP Visits by DMISID'!H144," ")</f>
        <v xml:space="preserve"> </v>
      </c>
      <c r="I144" s="99"/>
      <c r="J144" s="99"/>
      <c r="K144" s="99"/>
      <c r="L144" s="6" t="s">
        <v>132</v>
      </c>
    </row>
    <row r="145" spans="2:12" x14ac:dyDescent="0.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99">
        <f>IF($E145="h",'OP Claims by DMISID'!F145/'OP Visits by DMISID'!F145," ")</f>
        <v>1.8748507284451876E-2</v>
      </c>
      <c r="G145" s="99">
        <f>IF($E145="h",'OP Claims by DMISID'!G145/'OP Visits by DMISID'!G145," ")</f>
        <v>1.5983064302725589E-2</v>
      </c>
      <c r="H145" s="99">
        <f>IF($E145="h",'OP Claims by DMISID'!H145/'OP Visits by DMISID'!H145," ")</f>
        <v>5.6490111388952033E-2</v>
      </c>
      <c r="I145" s="99">
        <f>IF($E145="h",'OP Claims by DMISID'!I145/'OP Visits by DMISID'!I145," ")</f>
        <v>0.12251720747295969</v>
      </c>
      <c r="J145" s="99">
        <f>'OP Claims by DMISID'!J145/'OP Visits by DMISID'!J145</f>
        <v>0.20375335120643431</v>
      </c>
      <c r="K145" s="99">
        <f>'OP Claims by DMISID'!K145/'OP Visits by DMISID'!K145</f>
        <v>0.26844609746759285</v>
      </c>
      <c r="L145" s="6"/>
    </row>
    <row r="146" spans="2:12" x14ac:dyDescent="0.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99" t="str">
        <f>IF($E146="h",'OP Claims by DMISID'!F146/'OP Visits by DMISID'!F146," ")</f>
        <v xml:space="preserve"> </v>
      </c>
      <c r="G146" s="99" t="str">
        <f>IF($E146="h",'OP Claims by DMISID'!G146/'OP Visits by DMISID'!G146," ")</f>
        <v xml:space="preserve"> </v>
      </c>
      <c r="H146" s="99" t="str">
        <f>IF($E146="h",'OP Claims by DMISID'!H146/'OP Visits by DMISID'!H146," ")</f>
        <v xml:space="preserve"> </v>
      </c>
      <c r="I146" s="99"/>
      <c r="J146" s="99"/>
      <c r="K146" s="99"/>
      <c r="L146" s="6" t="s">
        <v>346</v>
      </c>
    </row>
    <row r="147" spans="2:12" x14ac:dyDescent="0.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99" t="str">
        <f>IF($E147="h",'OP Claims by DMISID'!F147/'OP Visits by DMISID'!F147," ")</f>
        <v xml:space="preserve"> </v>
      </c>
      <c r="G147" s="99" t="str">
        <f>IF($E147="h",'OP Claims by DMISID'!G147/'OP Visits by DMISID'!G147," ")</f>
        <v xml:space="preserve"> </v>
      </c>
      <c r="H147" s="99" t="str">
        <f>IF($E147="h",'OP Claims by DMISID'!H147/'OP Visits by DMISID'!H147," ")</f>
        <v xml:space="preserve"> </v>
      </c>
      <c r="I147" s="99"/>
      <c r="J147" s="99"/>
      <c r="K147" s="99"/>
      <c r="L147" s="6" t="s">
        <v>346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481"/>
  <sheetViews>
    <sheetView topLeftCell="A295" workbookViewId="0">
      <selection activeCell="K6" sqref="K6"/>
    </sheetView>
  </sheetViews>
  <sheetFormatPr defaultRowHeight="12.75" x14ac:dyDescent="0.2"/>
  <sheetData>
    <row r="1" spans="1:11" x14ac:dyDescent="0.2">
      <c r="A1" t="s">
        <v>323</v>
      </c>
    </row>
    <row r="2" spans="1:11" x14ac:dyDescent="0.2">
      <c r="F2" t="s">
        <v>443</v>
      </c>
      <c r="G2" t="s">
        <v>444</v>
      </c>
      <c r="H2" t="s">
        <v>445</v>
      </c>
      <c r="I2" t="s">
        <v>446</v>
      </c>
      <c r="J2" t="s">
        <v>447</v>
      </c>
      <c r="K2" t="s">
        <v>448</v>
      </c>
    </row>
    <row r="3" spans="1:11" x14ac:dyDescent="0.2">
      <c r="B3" t="s">
        <v>324</v>
      </c>
      <c r="C3" s="2" t="s">
        <v>8</v>
      </c>
      <c r="D3" t="s">
        <v>9</v>
      </c>
      <c r="E3" t="s">
        <v>293</v>
      </c>
      <c r="F3" t="s">
        <v>325</v>
      </c>
      <c r="G3" t="s">
        <v>325</v>
      </c>
      <c r="H3" t="s">
        <v>325</v>
      </c>
      <c r="I3" t="s">
        <v>325</v>
      </c>
      <c r="J3" t="s">
        <v>325</v>
      </c>
      <c r="K3" t="s">
        <v>325</v>
      </c>
    </row>
    <row r="4" spans="1:11" x14ac:dyDescent="0.2">
      <c r="B4" t="s">
        <v>326</v>
      </c>
      <c r="C4" s="2" t="s">
        <v>356</v>
      </c>
      <c r="D4" t="s">
        <v>357</v>
      </c>
      <c r="E4" t="s">
        <v>358</v>
      </c>
      <c r="F4" t="s">
        <v>327</v>
      </c>
      <c r="G4" t="s">
        <v>327</v>
      </c>
      <c r="H4" t="s">
        <v>327</v>
      </c>
      <c r="I4" t="s">
        <v>327</v>
      </c>
      <c r="J4" t="s">
        <v>327</v>
      </c>
      <c r="K4" t="s">
        <v>327</v>
      </c>
    </row>
    <row r="5" spans="1:11" x14ac:dyDescent="0.2">
      <c r="B5" t="s">
        <v>1</v>
      </c>
      <c r="C5" s="2" t="s">
        <v>153</v>
      </c>
      <c r="D5" t="s">
        <v>154</v>
      </c>
      <c r="E5" t="s">
        <v>294</v>
      </c>
      <c r="F5" t="s">
        <v>127</v>
      </c>
      <c r="G5" t="s">
        <v>127</v>
      </c>
      <c r="H5" t="s">
        <v>127</v>
      </c>
      <c r="I5" t="s">
        <v>127</v>
      </c>
      <c r="J5" t="s">
        <v>127</v>
      </c>
      <c r="K5" t="s">
        <v>127</v>
      </c>
    </row>
    <row r="6" spans="1:11" x14ac:dyDescent="0.2">
      <c r="B6" t="s">
        <v>1</v>
      </c>
      <c r="C6" s="2" t="s">
        <v>10</v>
      </c>
      <c r="D6" t="s">
        <v>440</v>
      </c>
      <c r="E6" t="s">
        <v>295</v>
      </c>
      <c r="F6">
        <v>126752.08</v>
      </c>
      <c r="G6">
        <v>195941.85</v>
      </c>
      <c r="H6">
        <v>228719.97</v>
      </c>
      <c r="I6">
        <v>139228.34</v>
      </c>
      <c r="J6">
        <v>272550.78000000003</v>
      </c>
      <c r="K6">
        <v>201746.52</v>
      </c>
    </row>
    <row r="7" spans="1:11" x14ac:dyDescent="0.2">
      <c r="B7" t="s">
        <v>1</v>
      </c>
      <c r="C7" s="2" t="s">
        <v>11</v>
      </c>
      <c r="D7" t="s">
        <v>12</v>
      </c>
      <c r="E7" t="s">
        <v>294</v>
      </c>
      <c r="F7" t="s">
        <v>127</v>
      </c>
      <c r="G7" t="s">
        <v>127</v>
      </c>
      <c r="H7" t="s">
        <v>127</v>
      </c>
      <c r="I7" t="s">
        <v>127</v>
      </c>
      <c r="J7" t="s">
        <v>127</v>
      </c>
      <c r="K7" t="s">
        <v>127</v>
      </c>
    </row>
    <row r="8" spans="1:11" x14ac:dyDescent="0.2">
      <c r="B8" t="s">
        <v>1</v>
      </c>
      <c r="C8" s="2" t="s">
        <v>155</v>
      </c>
      <c r="D8" t="s">
        <v>156</v>
      </c>
      <c r="E8" t="s">
        <v>294</v>
      </c>
      <c r="F8" t="s">
        <v>127</v>
      </c>
      <c r="G8" t="s">
        <v>127</v>
      </c>
      <c r="H8" t="s">
        <v>127</v>
      </c>
      <c r="I8" t="s">
        <v>127</v>
      </c>
      <c r="J8" t="s">
        <v>127</v>
      </c>
      <c r="K8" t="s">
        <v>127</v>
      </c>
    </row>
    <row r="9" spans="1:11" x14ac:dyDescent="0.2">
      <c r="B9" t="s">
        <v>1</v>
      </c>
      <c r="C9" s="2" t="s">
        <v>157</v>
      </c>
      <c r="D9" t="s">
        <v>158</v>
      </c>
      <c r="E9" t="s">
        <v>294</v>
      </c>
      <c r="F9" t="s">
        <v>127</v>
      </c>
      <c r="G9" t="s">
        <v>127</v>
      </c>
      <c r="H9" t="s">
        <v>127</v>
      </c>
      <c r="I9" t="s">
        <v>127</v>
      </c>
      <c r="J9" t="s">
        <v>127</v>
      </c>
      <c r="K9" t="s">
        <v>127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295</v>
      </c>
      <c r="F10">
        <v>201683.86</v>
      </c>
      <c r="G10">
        <v>152326.97</v>
      </c>
      <c r="H10">
        <v>57766.68</v>
      </c>
      <c r="I10">
        <v>178155.53</v>
      </c>
      <c r="J10">
        <v>289525.37</v>
      </c>
      <c r="K10">
        <v>91293.54</v>
      </c>
    </row>
    <row r="11" spans="1:11" x14ac:dyDescent="0.2">
      <c r="B11" t="s">
        <v>1</v>
      </c>
      <c r="C11" s="2" t="s">
        <v>159</v>
      </c>
      <c r="D11" t="s">
        <v>160</v>
      </c>
      <c r="E11" t="s">
        <v>294</v>
      </c>
      <c r="F11" t="s">
        <v>127</v>
      </c>
      <c r="G11" t="s">
        <v>127</v>
      </c>
      <c r="H11" t="s">
        <v>127</v>
      </c>
      <c r="I11" t="s">
        <v>127</v>
      </c>
      <c r="J11" t="s">
        <v>127</v>
      </c>
      <c r="K11" t="s">
        <v>127</v>
      </c>
    </row>
    <row r="12" spans="1:11" x14ac:dyDescent="0.2">
      <c r="B12" t="s">
        <v>1</v>
      </c>
      <c r="C12" s="2" t="s">
        <v>161</v>
      </c>
      <c r="D12" t="s">
        <v>162</v>
      </c>
      <c r="E12" t="s">
        <v>294</v>
      </c>
      <c r="F12" t="s">
        <v>127</v>
      </c>
      <c r="G12" t="s">
        <v>127</v>
      </c>
      <c r="H12" t="s">
        <v>127</v>
      </c>
      <c r="I12" t="s">
        <v>127</v>
      </c>
      <c r="J12" t="s">
        <v>127</v>
      </c>
      <c r="K12" t="s">
        <v>127</v>
      </c>
    </row>
    <row r="13" spans="1:11" x14ac:dyDescent="0.2">
      <c r="B13" t="s">
        <v>1</v>
      </c>
      <c r="C13" s="2" t="s">
        <v>163</v>
      </c>
      <c r="D13" t="s">
        <v>164</v>
      </c>
      <c r="E13" t="s">
        <v>294</v>
      </c>
      <c r="F13" t="s">
        <v>127</v>
      </c>
      <c r="G13" t="s">
        <v>127</v>
      </c>
      <c r="H13" t="s">
        <v>127</v>
      </c>
      <c r="I13" t="s">
        <v>127</v>
      </c>
      <c r="J13" t="s">
        <v>127</v>
      </c>
      <c r="K13" t="s">
        <v>127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295</v>
      </c>
      <c r="F14">
        <v>9124.81</v>
      </c>
      <c r="G14">
        <v>29005.05</v>
      </c>
      <c r="H14">
        <v>7646.55</v>
      </c>
      <c r="I14">
        <v>0</v>
      </c>
      <c r="J14" t="s">
        <v>127</v>
      </c>
      <c r="K14" t="s">
        <v>127</v>
      </c>
    </row>
    <row r="15" spans="1:11" x14ac:dyDescent="0.2">
      <c r="B15" t="s">
        <v>1</v>
      </c>
      <c r="C15" s="2" t="s">
        <v>165</v>
      </c>
      <c r="D15" t="s">
        <v>166</v>
      </c>
      <c r="E15" t="s">
        <v>294</v>
      </c>
      <c r="F15" t="s">
        <v>127</v>
      </c>
      <c r="G15" t="s">
        <v>127</v>
      </c>
      <c r="H15" t="s">
        <v>127</v>
      </c>
      <c r="I15" t="s">
        <v>127</v>
      </c>
      <c r="J15" t="s">
        <v>127</v>
      </c>
      <c r="K15" t="s">
        <v>127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295</v>
      </c>
      <c r="F16">
        <v>151805.41</v>
      </c>
      <c r="G16">
        <v>201688.26</v>
      </c>
      <c r="H16">
        <v>29952.71</v>
      </c>
      <c r="I16">
        <v>49357</v>
      </c>
      <c r="J16">
        <v>35464.959999999999</v>
      </c>
      <c r="K16">
        <v>24042.35</v>
      </c>
    </row>
    <row r="17" spans="2:11" x14ac:dyDescent="0.2">
      <c r="B17" t="s">
        <v>1</v>
      </c>
      <c r="C17" s="2" t="s">
        <v>167</v>
      </c>
      <c r="D17" t="s">
        <v>168</v>
      </c>
      <c r="E17" t="s">
        <v>294</v>
      </c>
      <c r="F17" t="s">
        <v>127</v>
      </c>
      <c r="G17" t="s">
        <v>127</v>
      </c>
      <c r="H17" t="s">
        <v>127</v>
      </c>
      <c r="I17" t="s">
        <v>127</v>
      </c>
      <c r="J17" t="s">
        <v>127</v>
      </c>
      <c r="K17" t="s">
        <v>127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294</v>
      </c>
      <c r="F18" t="s">
        <v>127</v>
      </c>
      <c r="G18">
        <v>0</v>
      </c>
      <c r="H18" t="s">
        <v>127</v>
      </c>
      <c r="I18" t="s">
        <v>127</v>
      </c>
      <c r="J18" t="s">
        <v>127</v>
      </c>
      <c r="K18" t="s">
        <v>127</v>
      </c>
    </row>
    <row r="19" spans="2:11" x14ac:dyDescent="0.2">
      <c r="B19" t="s">
        <v>1</v>
      </c>
      <c r="C19" s="2" t="s">
        <v>169</v>
      </c>
      <c r="D19" t="s">
        <v>170</v>
      </c>
      <c r="E19" t="s">
        <v>294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</row>
    <row r="20" spans="2:11" x14ac:dyDescent="0.2">
      <c r="B20" t="s">
        <v>1</v>
      </c>
      <c r="C20" s="2" t="s">
        <v>171</v>
      </c>
      <c r="D20" t="s">
        <v>172</v>
      </c>
      <c r="E20" t="s">
        <v>294</v>
      </c>
      <c r="F20" t="s">
        <v>127</v>
      </c>
      <c r="G20" t="s">
        <v>127</v>
      </c>
      <c r="H20" t="s">
        <v>127</v>
      </c>
      <c r="I20" t="s">
        <v>127</v>
      </c>
      <c r="J20" t="s">
        <v>127</v>
      </c>
      <c r="K20" t="s">
        <v>127</v>
      </c>
    </row>
    <row r="21" spans="2:11" x14ac:dyDescent="0.2">
      <c r="B21" t="s">
        <v>1</v>
      </c>
      <c r="C21" s="2" t="s">
        <v>173</v>
      </c>
      <c r="D21" t="s">
        <v>174</v>
      </c>
      <c r="E21" t="s">
        <v>294</v>
      </c>
      <c r="F21" t="s">
        <v>127</v>
      </c>
      <c r="G21" t="s">
        <v>127</v>
      </c>
      <c r="H21" t="s">
        <v>127</v>
      </c>
      <c r="I21" t="s">
        <v>127</v>
      </c>
      <c r="J21" t="s">
        <v>127</v>
      </c>
      <c r="K21" t="s">
        <v>127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295</v>
      </c>
      <c r="F22">
        <v>6942.25</v>
      </c>
      <c r="G22" t="s">
        <v>127</v>
      </c>
      <c r="H22">
        <v>8751.2099999999991</v>
      </c>
      <c r="I22">
        <v>6825.47</v>
      </c>
      <c r="J22">
        <v>505.28</v>
      </c>
      <c r="K22">
        <v>0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294</v>
      </c>
      <c r="F23">
        <v>46827.54</v>
      </c>
      <c r="G23" t="s">
        <v>127</v>
      </c>
      <c r="H23" t="s">
        <v>127</v>
      </c>
      <c r="I23" t="s">
        <v>127</v>
      </c>
      <c r="J23" t="s">
        <v>127</v>
      </c>
      <c r="K23" t="s">
        <v>127</v>
      </c>
    </row>
    <row r="24" spans="2:11" x14ac:dyDescent="0.2">
      <c r="B24" t="s">
        <v>1</v>
      </c>
      <c r="C24" s="2" t="s">
        <v>175</v>
      </c>
      <c r="D24" t="s">
        <v>176</v>
      </c>
      <c r="E24" t="s">
        <v>294</v>
      </c>
      <c r="F24" t="s">
        <v>127</v>
      </c>
      <c r="G24" t="s">
        <v>127</v>
      </c>
      <c r="H24" t="s">
        <v>127</v>
      </c>
      <c r="I24" t="s">
        <v>127</v>
      </c>
      <c r="J24" t="s">
        <v>127</v>
      </c>
      <c r="K24" t="s">
        <v>127</v>
      </c>
    </row>
    <row r="25" spans="2:11" x14ac:dyDescent="0.2">
      <c r="B25" t="s">
        <v>1</v>
      </c>
      <c r="C25" s="2" t="s">
        <v>177</v>
      </c>
      <c r="D25" t="s">
        <v>178</v>
      </c>
      <c r="E25" t="s">
        <v>294</v>
      </c>
      <c r="F25" t="s">
        <v>127</v>
      </c>
      <c r="G25" t="s">
        <v>127</v>
      </c>
      <c r="H25" t="s">
        <v>127</v>
      </c>
      <c r="I25" t="s">
        <v>127</v>
      </c>
      <c r="J25" t="s">
        <v>127</v>
      </c>
      <c r="K25" t="s">
        <v>127</v>
      </c>
    </row>
    <row r="26" spans="2:11" x14ac:dyDescent="0.2">
      <c r="B26" t="s">
        <v>1</v>
      </c>
      <c r="C26" s="2" t="s">
        <v>25</v>
      </c>
      <c r="D26" t="s">
        <v>404</v>
      </c>
      <c r="E26" t="s">
        <v>295</v>
      </c>
      <c r="F26">
        <v>179254.89</v>
      </c>
      <c r="G26">
        <v>86311.07</v>
      </c>
      <c r="H26">
        <v>26990.79</v>
      </c>
      <c r="I26">
        <v>129825.86</v>
      </c>
      <c r="J26">
        <v>70327.83</v>
      </c>
      <c r="K26">
        <v>47424.38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295</v>
      </c>
      <c r="F27">
        <v>6757.36</v>
      </c>
      <c r="G27">
        <v>39857.129999999997</v>
      </c>
      <c r="H27">
        <v>49433.84</v>
      </c>
      <c r="I27">
        <v>130531.82</v>
      </c>
      <c r="J27">
        <v>166102.22</v>
      </c>
      <c r="K27">
        <v>127055.24</v>
      </c>
    </row>
    <row r="28" spans="2:11" x14ac:dyDescent="0.2">
      <c r="B28" t="s">
        <v>1</v>
      </c>
      <c r="C28" s="2" t="s">
        <v>179</v>
      </c>
      <c r="D28" t="s">
        <v>180</v>
      </c>
      <c r="E28" t="s">
        <v>294</v>
      </c>
      <c r="F28" t="s">
        <v>127</v>
      </c>
      <c r="G28" t="s">
        <v>127</v>
      </c>
      <c r="H28" t="s">
        <v>127</v>
      </c>
      <c r="I28" t="s">
        <v>127</v>
      </c>
      <c r="J28" t="s">
        <v>127</v>
      </c>
      <c r="K28" t="s">
        <v>127</v>
      </c>
    </row>
    <row r="29" spans="2:11" x14ac:dyDescent="0.2">
      <c r="B29" t="s">
        <v>1</v>
      </c>
      <c r="C29" s="2" t="s">
        <v>181</v>
      </c>
      <c r="D29" t="s">
        <v>182</v>
      </c>
      <c r="E29" t="s">
        <v>294</v>
      </c>
      <c r="F29" t="s">
        <v>127</v>
      </c>
      <c r="G29" t="s">
        <v>127</v>
      </c>
      <c r="H29" t="s">
        <v>127</v>
      </c>
      <c r="I29" t="s">
        <v>127</v>
      </c>
      <c r="J29" t="s">
        <v>127</v>
      </c>
      <c r="K29" t="s">
        <v>127</v>
      </c>
    </row>
    <row r="30" spans="2:11" x14ac:dyDescent="0.2">
      <c r="B30" t="s">
        <v>1</v>
      </c>
      <c r="C30" s="2" t="s">
        <v>183</v>
      </c>
      <c r="D30" t="s">
        <v>184</v>
      </c>
      <c r="E30" t="s">
        <v>294</v>
      </c>
      <c r="F30" t="s">
        <v>127</v>
      </c>
      <c r="G30" t="s">
        <v>127</v>
      </c>
      <c r="H30" t="s">
        <v>127</v>
      </c>
      <c r="I30" t="s">
        <v>127</v>
      </c>
      <c r="J30" t="s">
        <v>127</v>
      </c>
      <c r="K30" t="s">
        <v>127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294</v>
      </c>
      <c r="F31">
        <v>0</v>
      </c>
      <c r="G31" t="s">
        <v>127</v>
      </c>
      <c r="H31" t="s">
        <v>127</v>
      </c>
      <c r="I31" t="s">
        <v>127</v>
      </c>
      <c r="J31" t="s">
        <v>127</v>
      </c>
      <c r="K31" t="s">
        <v>127</v>
      </c>
    </row>
    <row r="32" spans="2:11" x14ac:dyDescent="0.2">
      <c r="B32" t="s">
        <v>1</v>
      </c>
      <c r="C32" s="2" t="s">
        <v>30</v>
      </c>
      <c r="D32" t="s">
        <v>405</v>
      </c>
      <c r="E32" t="s">
        <v>295</v>
      </c>
      <c r="F32">
        <v>131926.20000000001</v>
      </c>
      <c r="G32" t="s">
        <v>127</v>
      </c>
      <c r="H32">
        <v>151692.19</v>
      </c>
      <c r="I32">
        <v>243804.03</v>
      </c>
      <c r="J32">
        <v>105797</v>
      </c>
      <c r="K32">
        <v>124306.34</v>
      </c>
    </row>
    <row r="33" spans="2:11" x14ac:dyDescent="0.2">
      <c r="B33" t="s">
        <v>1</v>
      </c>
      <c r="C33" s="2" t="s">
        <v>185</v>
      </c>
      <c r="D33" t="s">
        <v>186</v>
      </c>
      <c r="E33" t="s">
        <v>294</v>
      </c>
      <c r="F33" t="s">
        <v>127</v>
      </c>
      <c r="G33" t="s">
        <v>127</v>
      </c>
      <c r="H33" t="s">
        <v>127</v>
      </c>
      <c r="I33" t="s">
        <v>127</v>
      </c>
      <c r="J33" t="s">
        <v>127</v>
      </c>
      <c r="K33" t="s">
        <v>127</v>
      </c>
    </row>
    <row r="34" spans="2:11" x14ac:dyDescent="0.2">
      <c r="B34" t="s">
        <v>1</v>
      </c>
      <c r="C34" s="2" t="s">
        <v>187</v>
      </c>
      <c r="D34" t="s">
        <v>188</v>
      </c>
      <c r="E34" t="s">
        <v>294</v>
      </c>
      <c r="F34" t="s">
        <v>127</v>
      </c>
      <c r="G34" t="s">
        <v>127</v>
      </c>
      <c r="H34" t="s">
        <v>127</v>
      </c>
      <c r="I34" t="s">
        <v>127</v>
      </c>
      <c r="J34" t="s">
        <v>127</v>
      </c>
      <c r="K34" t="s">
        <v>127</v>
      </c>
    </row>
    <row r="35" spans="2:11" x14ac:dyDescent="0.2">
      <c r="B35" t="s">
        <v>1</v>
      </c>
      <c r="C35" s="2" t="s">
        <v>189</v>
      </c>
      <c r="D35" t="s">
        <v>190</v>
      </c>
      <c r="E35" t="s">
        <v>294</v>
      </c>
      <c r="F35" t="s">
        <v>127</v>
      </c>
      <c r="G35" t="s">
        <v>127</v>
      </c>
      <c r="H35" t="s">
        <v>127</v>
      </c>
      <c r="I35" t="s">
        <v>127</v>
      </c>
      <c r="J35" t="s">
        <v>127</v>
      </c>
      <c r="K35" t="s">
        <v>127</v>
      </c>
    </row>
    <row r="36" spans="2:11" x14ac:dyDescent="0.2">
      <c r="B36" t="s">
        <v>1</v>
      </c>
      <c r="C36" s="2" t="s">
        <v>191</v>
      </c>
      <c r="D36" t="s">
        <v>192</v>
      </c>
      <c r="E36" t="s">
        <v>294</v>
      </c>
      <c r="F36" t="s">
        <v>127</v>
      </c>
      <c r="G36" t="s">
        <v>127</v>
      </c>
      <c r="H36" t="s">
        <v>127</v>
      </c>
      <c r="I36" t="s">
        <v>127</v>
      </c>
      <c r="J36" t="s">
        <v>127</v>
      </c>
      <c r="K36" t="s">
        <v>127</v>
      </c>
    </row>
    <row r="37" spans="2:11" x14ac:dyDescent="0.2">
      <c r="B37" t="s">
        <v>1</v>
      </c>
      <c r="C37" s="2" t="s">
        <v>193</v>
      </c>
      <c r="D37" t="s">
        <v>194</v>
      </c>
      <c r="E37" t="s">
        <v>294</v>
      </c>
      <c r="F37" t="s">
        <v>127</v>
      </c>
      <c r="G37" t="s">
        <v>127</v>
      </c>
      <c r="H37" t="s">
        <v>127</v>
      </c>
      <c r="I37" t="s">
        <v>127</v>
      </c>
      <c r="J37" t="s">
        <v>127</v>
      </c>
      <c r="K37" t="s">
        <v>127</v>
      </c>
    </row>
    <row r="38" spans="2:11" x14ac:dyDescent="0.2">
      <c r="B38" t="s">
        <v>1</v>
      </c>
      <c r="C38" s="2" t="s">
        <v>195</v>
      </c>
      <c r="D38" t="s">
        <v>196</v>
      </c>
      <c r="E38" t="s">
        <v>294</v>
      </c>
      <c r="F38" t="s">
        <v>127</v>
      </c>
      <c r="G38" t="s">
        <v>127</v>
      </c>
      <c r="H38" t="s">
        <v>127</v>
      </c>
      <c r="I38" t="s">
        <v>127</v>
      </c>
      <c r="J38" t="s">
        <v>127</v>
      </c>
      <c r="K38" t="s">
        <v>127</v>
      </c>
    </row>
    <row r="39" spans="2:11" x14ac:dyDescent="0.2">
      <c r="B39" t="s">
        <v>1</v>
      </c>
      <c r="C39" s="2" t="s">
        <v>31</v>
      </c>
      <c r="D39" t="s">
        <v>406</v>
      </c>
      <c r="E39" t="s">
        <v>295</v>
      </c>
      <c r="F39">
        <v>148440.13</v>
      </c>
      <c r="G39">
        <v>832028.95</v>
      </c>
      <c r="H39">
        <v>568978.77</v>
      </c>
      <c r="I39">
        <v>315738.06</v>
      </c>
      <c r="J39">
        <v>286558.48</v>
      </c>
      <c r="K39">
        <v>164171.18</v>
      </c>
    </row>
    <row r="40" spans="2:11" x14ac:dyDescent="0.2">
      <c r="B40" t="s">
        <v>1</v>
      </c>
      <c r="C40" s="2" t="s">
        <v>197</v>
      </c>
      <c r="D40" t="s">
        <v>198</v>
      </c>
      <c r="E40" t="s">
        <v>294</v>
      </c>
      <c r="F40" t="s">
        <v>127</v>
      </c>
      <c r="G40" t="s">
        <v>127</v>
      </c>
      <c r="H40" t="s">
        <v>127</v>
      </c>
      <c r="I40" t="s">
        <v>127</v>
      </c>
      <c r="J40" t="s">
        <v>127</v>
      </c>
      <c r="K40" t="s">
        <v>127</v>
      </c>
    </row>
    <row r="41" spans="2:11" x14ac:dyDescent="0.2">
      <c r="B41" t="s">
        <v>1</v>
      </c>
      <c r="C41" s="2" t="s">
        <v>199</v>
      </c>
      <c r="D41" t="s">
        <v>200</v>
      </c>
      <c r="E41" t="s">
        <v>294</v>
      </c>
      <c r="F41" t="s">
        <v>127</v>
      </c>
      <c r="G41" t="s">
        <v>127</v>
      </c>
      <c r="H41" t="s">
        <v>127</v>
      </c>
      <c r="I41" t="s">
        <v>127</v>
      </c>
      <c r="J41" t="s">
        <v>127</v>
      </c>
      <c r="K41" t="s">
        <v>127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294</v>
      </c>
      <c r="F42" t="s">
        <v>127</v>
      </c>
      <c r="G42" t="s">
        <v>127</v>
      </c>
      <c r="H42" t="s">
        <v>127</v>
      </c>
      <c r="I42" t="s">
        <v>127</v>
      </c>
      <c r="J42" t="s">
        <v>127</v>
      </c>
      <c r="K42" t="s">
        <v>127</v>
      </c>
    </row>
    <row r="43" spans="2:11" x14ac:dyDescent="0.2">
      <c r="B43" t="s">
        <v>1</v>
      </c>
      <c r="C43" s="2" t="s">
        <v>201</v>
      </c>
      <c r="D43" t="s">
        <v>202</v>
      </c>
      <c r="E43" t="s">
        <v>294</v>
      </c>
      <c r="F43" t="s">
        <v>127</v>
      </c>
      <c r="G43" t="s">
        <v>127</v>
      </c>
      <c r="H43" t="s">
        <v>127</v>
      </c>
      <c r="I43" t="s">
        <v>127</v>
      </c>
      <c r="J43" t="s">
        <v>127</v>
      </c>
      <c r="K43" t="s">
        <v>127</v>
      </c>
    </row>
    <row r="44" spans="2:11" x14ac:dyDescent="0.2">
      <c r="B44" t="s">
        <v>1</v>
      </c>
      <c r="C44" s="2" t="s">
        <v>203</v>
      </c>
      <c r="D44" t="s">
        <v>204</v>
      </c>
      <c r="E44" t="s">
        <v>294</v>
      </c>
      <c r="F44" t="s">
        <v>127</v>
      </c>
      <c r="G44" t="s">
        <v>127</v>
      </c>
      <c r="H44" t="s">
        <v>127</v>
      </c>
      <c r="I44" t="s">
        <v>127</v>
      </c>
      <c r="J44" t="s">
        <v>127</v>
      </c>
      <c r="K44" t="s">
        <v>127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294</v>
      </c>
      <c r="F45" t="s">
        <v>127</v>
      </c>
      <c r="G45" t="s">
        <v>127</v>
      </c>
      <c r="H45" t="s">
        <v>127</v>
      </c>
      <c r="I45" t="s">
        <v>127</v>
      </c>
      <c r="J45" t="s">
        <v>127</v>
      </c>
      <c r="K45" t="s">
        <v>127</v>
      </c>
    </row>
    <row r="46" spans="2:11" x14ac:dyDescent="0.2">
      <c r="B46" t="s">
        <v>1</v>
      </c>
      <c r="C46" s="2" t="s">
        <v>205</v>
      </c>
      <c r="D46" t="s">
        <v>206</v>
      </c>
      <c r="E46" t="s">
        <v>294</v>
      </c>
      <c r="F46" t="s">
        <v>127</v>
      </c>
      <c r="G46" t="s">
        <v>127</v>
      </c>
      <c r="H46" t="s">
        <v>127</v>
      </c>
      <c r="I46" t="s">
        <v>127</v>
      </c>
      <c r="J46" t="s">
        <v>127</v>
      </c>
      <c r="K46" t="s">
        <v>127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295</v>
      </c>
      <c r="F47">
        <v>940780.11</v>
      </c>
      <c r="G47">
        <v>937128.67</v>
      </c>
      <c r="H47">
        <v>459035.4</v>
      </c>
      <c r="I47">
        <v>2217382.1800000002</v>
      </c>
      <c r="J47">
        <v>1649416.91</v>
      </c>
      <c r="K47">
        <v>219240.34</v>
      </c>
    </row>
    <row r="48" spans="2:11" x14ac:dyDescent="0.2">
      <c r="B48" t="s">
        <v>1</v>
      </c>
      <c r="C48" s="2" t="s">
        <v>207</v>
      </c>
      <c r="D48" t="s">
        <v>208</v>
      </c>
      <c r="E48" t="s">
        <v>294</v>
      </c>
      <c r="F48" t="s">
        <v>127</v>
      </c>
      <c r="G48" t="s">
        <v>127</v>
      </c>
      <c r="H48" t="s">
        <v>127</v>
      </c>
      <c r="I48" t="s">
        <v>127</v>
      </c>
      <c r="J48" t="s">
        <v>127</v>
      </c>
      <c r="K48" t="s">
        <v>127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295</v>
      </c>
      <c r="F49">
        <v>0</v>
      </c>
      <c r="G49">
        <v>23160.71</v>
      </c>
      <c r="H49">
        <v>27393.4</v>
      </c>
      <c r="I49">
        <v>39482.949999999997</v>
      </c>
      <c r="J49">
        <v>8428.44</v>
      </c>
      <c r="K49">
        <v>9818.3799999999992</v>
      </c>
    </row>
    <row r="50" spans="2:11" x14ac:dyDescent="0.2">
      <c r="B50" t="s">
        <v>1</v>
      </c>
      <c r="C50" s="2" t="s">
        <v>209</v>
      </c>
      <c r="D50" t="s">
        <v>210</v>
      </c>
      <c r="E50" t="s">
        <v>294</v>
      </c>
      <c r="F50" t="s">
        <v>127</v>
      </c>
      <c r="G50" t="s">
        <v>127</v>
      </c>
      <c r="H50" t="s">
        <v>127</v>
      </c>
      <c r="I50" t="s">
        <v>127</v>
      </c>
      <c r="J50" t="s">
        <v>127</v>
      </c>
      <c r="K50" t="s">
        <v>127</v>
      </c>
    </row>
    <row r="51" spans="2:11" x14ac:dyDescent="0.2">
      <c r="B51" t="s">
        <v>1</v>
      </c>
      <c r="C51" s="2" t="s">
        <v>211</v>
      </c>
      <c r="D51" t="s">
        <v>212</v>
      </c>
      <c r="E51" t="s">
        <v>294</v>
      </c>
      <c r="F51" t="s">
        <v>127</v>
      </c>
      <c r="G51" t="s">
        <v>127</v>
      </c>
      <c r="H51" t="s">
        <v>127</v>
      </c>
      <c r="I51" t="s">
        <v>127</v>
      </c>
      <c r="J51" t="s">
        <v>127</v>
      </c>
      <c r="K51" t="s">
        <v>127</v>
      </c>
    </row>
    <row r="52" spans="2:11" x14ac:dyDescent="0.2">
      <c r="B52" t="s">
        <v>1</v>
      </c>
      <c r="C52" s="2" t="s">
        <v>213</v>
      </c>
      <c r="D52" t="s">
        <v>214</v>
      </c>
      <c r="E52" t="s">
        <v>294</v>
      </c>
      <c r="F52" t="s">
        <v>127</v>
      </c>
      <c r="G52" t="s">
        <v>127</v>
      </c>
      <c r="H52" t="s">
        <v>127</v>
      </c>
      <c r="I52" t="s">
        <v>127</v>
      </c>
      <c r="J52" t="s">
        <v>127</v>
      </c>
      <c r="K52" t="s">
        <v>127</v>
      </c>
    </row>
    <row r="53" spans="2:11" x14ac:dyDescent="0.2">
      <c r="B53" t="s">
        <v>1</v>
      </c>
      <c r="C53" s="2" t="s">
        <v>215</v>
      </c>
      <c r="D53" t="s">
        <v>216</v>
      </c>
      <c r="E53" t="s">
        <v>294</v>
      </c>
      <c r="F53" t="s">
        <v>127</v>
      </c>
      <c r="G53" t="s">
        <v>127</v>
      </c>
      <c r="H53" t="s">
        <v>127</v>
      </c>
      <c r="I53" t="s">
        <v>127</v>
      </c>
      <c r="J53" t="s">
        <v>127</v>
      </c>
      <c r="K53" t="s">
        <v>127</v>
      </c>
    </row>
    <row r="54" spans="2:11" x14ac:dyDescent="0.2">
      <c r="B54" t="s">
        <v>1</v>
      </c>
      <c r="C54" s="2" t="s">
        <v>274</v>
      </c>
      <c r="D54" t="s">
        <v>275</v>
      </c>
      <c r="E54" t="s">
        <v>296</v>
      </c>
      <c r="F54" t="s">
        <v>127</v>
      </c>
      <c r="G54" t="s">
        <v>127</v>
      </c>
      <c r="H54" t="s">
        <v>127</v>
      </c>
      <c r="I54" t="s">
        <v>127</v>
      </c>
      <c r="J54" t="s">
        <v>127</v>
      </c>
      <c r="K54" t="s">
        <v>127</v>
      </c>
    </row>
    <row r="55" spans="2:11" x14ac:dyDescent="0.2">
      <c r="B55" t="s">
        <v>1</v>
      </c>
      <c r="C55" s="2" t="s">
        <v>272</v>
      </c>
      <c r="D55" t="s">
        <v>273</v>
      </c>
      <c r="E55" t="s">
        <v>294</v>
      </c>
      <c r="F55" t="s">
        <v>127</v>
      </c>
      <c r="G55" t="s">
        <v>127</v>
      </c>
      <c r="H55" t="s">
        <v>127</v>
      </c>
      <c r="I55" t="s">
        <v>127</v>
      </c>
      <c r="J55" t="s">
        <v>127</v>
      </c>
      <c r="K55" t="s">
        <v>127</v>
      </c>
    </row>
    <row r="56" spans="2:11" x14ac:dyDescent="0.2">
      <c r="B56" t="s">
        <v>1</v>
      </c>
      <c r="C56" s="2" t="s">
        <v>217</v>
      </c>
      <c r="D56" t="s">
        <v>218</v>
      </c>
      <c r="E56" t="s">
        <v>294</v>
      </c>
      <c r="F56" t="s">
        <v>127</v>
      </c>
      <c r="G56" t="s">
        <v>127</v>
      </c>
      <c r="H56" t="s">
        <v>127</v>
      </c>
      <c r="I56" t="s">
        <v>127</v>
      </c>
      <c r="J56" t="s">
        <v>127</v>
      </c>
      <c r="K56" t="s">
        <v>127</v>
      </c>
    </row>
    <row r="57" spans="2:11" x14ac:dyDescent="0.2">
      <c r="B57" t="s">
        <v>1</v>
      </c>
      <c r="C57" s="2" t="s">
        <v>219</v>
      </c>
      <c r="D57" t="s">
        <v>220</v>
      </c>
      <c r="E57" t="s">
        <v>294</v>
      </c>
      <c r="F57" t="s">
        <v>127</v>
      </c>
      <c r="G57" t="s">
        <v>127</v>
      </c>
      <c r="H57" t="s">
        <v>127</v>
      </c>
      <c r="I57" t="s">
        <v>127</v>
      </c>
      <c r="J57" t="s">
        <v>127</v>
      </c>
      <c r="K57" t="s">
        <v>127</v>
      </c>
    </row>
    <row r="58" spans="2:11" x14ac:dyDescent="0.2">
      <c r="B58" t="s">
        <v>1</v>
      </c>
      <c r="C58" s="2" t="s">
        <v>221</v>
      </c>
      <c r="D58" t="s">
        <v>396</v>
      </c>
      <c r="E58" t="s">
        <v>294</v>
      </c>
      <c r="F58" t="s">
        <v>127</v>
      </c>
      <c r="G58" t="s">
        <v>127</v>
      </c>
      <c r="H58" t="s">
        <v>127</v>
      </c>
      <c r="I58" t="s">
        <v>127</v>
      </c>
      <c r="J58" t="s">
        <v>127</v>
      </c>
      <c r="K58" t="s">
        <v>127</v>
      </c>
    </row>
    <row r="59" spans="2:11" x14ac:dyDescent="0.2">
      <c r="B59" t="s">
        <v>1</v>
      </c>
      <c r="C59" s="2" t="s">
        <v>222</v>
      </c>
      <c r="D59" t="s">
        <v>223</v>
      </c>
      <c r="E59" t="s">
        <v>294</v>
      </c>
      <c r="F59" t="s">
        <v>127</v>
      </c>
      <c r="G59" t="s">
        <v>127</v>
      </c>
      <c r="H59" t="s">
        <v>127</v>
      </c>
      <c r="I59" t="s">
        <v>127</v>
      </c>
      <c r="J59" t="s">
        <v>127</v>
      </c>
      <c r="K59" t="s">
        <v>127</v>
      </c>
    </row>
    <row r="60" spans="2:11" x14ac:dyDescent="0.2">
      <c r="B60" t="s">
        <v>1</v>
      </c>
      <c r="C60" s="2" t="s">
        <v>224</v>
      </c>
      <c r="D60" t="s">
        <v>352</v>
      </c>
      <c r="E60" t="s">
        <v>294</v>
      </c>
      <c r="F60" t="s">
        <v>127</v>
      </c>
      <c r="G60" t="s">
        <v>127</v>
      </c>
      <c r="H60" t="s">
        <v>127</v>
      </c>
      <c r="I60" t="s">
        <v>127</v>
      </c>
      <c r="J60" t="s">
        <v>127</v>
      </c>
      <c r="K60" t="s">
        <v>127</v>
      </c>
    </row>
    <row r="61" spans="2:11" x14ac:dyDescent="0.2">
      <c r="B61" t="s">
        <v>1</v>
      </c>
      <c r="C61" s="2" t="s">
        <v>225</v>
      </c>
      <c r="D61" t="s">
        <v>353</v>
      </c>
      <c r="E61" t="s">
        <v>294</v>
      </c>
      <c r="F61" t="s">
        <v>127</v>
      </c>
      <c r="G61" t="s">
        <v>127</v>
      </c>
      <c r="H61" t="s">
        <v>127</v>
      </c>
      <c r="I61" t="s">
        <v>127</v>
      </c>
      <c r="J61" t="s">
        <v>127</v>
      </c>
      <c r="K61" t="s">
        <v>127</v>
      </c>
    </row>
    <row r="62" spans="2:11" x14ac:dyDescent="0.2">
      <c r="B62" t="s">
        <v>1</v>
      </c>
      <c r="C62" s="2" t="s">
        <v>226</v>
      </c>
      <c r="D62" t="s">
        <v>354</v>
      </c>
      <c r="E62" t="s">
        <v>296</v>
      </c>
      <c r="F62" t="s">
        <v>127</v>
      </c>
      <c r="G62" t="s">
        <v>127</v>
      </c>
      <c r="H62" t="s">
        <v>127</v>
      </c>
      <c r="I62" t="s">
        <v>127</v>
      </c>
      <c r="J62" t="s">
        <v>127</v>
      </c>
      <c r="K62" t="s">
        <v>127</v>
      </c>
    </row>
    <row r="63" spans="2:11" x14ac:dyDescent="0.2">
      <c r="B63" t="s">
        <v>1</v>
      </c>
      <c r="C63" s="2" t="s">
        <v>227</v>
      </c>
      <c r="D63" t="s">
        <v>228</v>
      </c>
      <c r="E63" t="s">
        <v>294</v>
      </c>
      <c r="F63" t="s">
        <v>127</v>
      </c>
      <c r="G63" t="s">
        <v>127</v>
      </c>
      <c r="H63" t="s">
        <v>127</v>
      </c>
      <c r="I63" t="s">
        <v>127</v>
      </c>
      <c r="J63" t="s">
        <v>127</v>
      </c>
      <c r="K63" t="s">
        <v>127</v>
      </c>
    </row>
    <row r="64" spans="2:11" x14ac:dyDescent="0.2">
      <c r="B64" t="s">
        <v>1</v>
      </c>
      <c r="C64" s="2" t="s">
        <v>276</v>
      </c>
      <c r="D64" t="s">
        <v>277</v>
      </c>
      <c r="E64" t="s">
        <v>296</v>
      </c>
      <c r="F64" t="s">
        <v>127</v>
      </c>
      <c r="G64" t="s">
        <v>127</v>
      </c>
      <c r="H64" t="s">
        <v>127</v>
      </c>
      <c r="I64" t="s">
        <v>127</v>
      </c>
      <c r="J64" t="s">
        <v>127</v>
      </c>
      <c r="K64" t="s">
        <v>127</v>
      </c>
    </row>
    <row r="65" spans="2:11" x14ac:dyDescent="0.2">
      <c r="B65" t="s">
        <v>1</v>
      </c>
      <c r="C65" s="2" t="s">
        <v>229</v>
      </c>
      <c r="D65" t="s">
        <v>230</v>
      </c>
      <c r="E65" t="s">
        <v>294</v>
      </c>
      <c r="F65" t="s">
        <v>127</v>
      </c>
      <c r="G65" t="s">
        <v>127</v>
      </c>
      <c r="H65" t="s">
        <v>127</v>
      </c>
      <c r="I65" t="s">
        <v>127</v>
      </c>
      <c r="J65" t="s">
        <v>127</v>
      </c>
      <c r="K65" t="s">
        <v>127</v>
      </c>
    </row>
    <row r="66" spans="2:11" x14ac:dyDescent="0.2">
      <c r="B66" t="s">
        <v>1</v>
      </c>
      <c r="C66" s="2" t="s">
        <v>231</v>
      </c>
      <c r="D66" t="s">
        <v>232</v>
      </c>
      <c r="E66" t="s">
        <v>294</v>
      </c>
      <c r="F66" t="s">
        <v>127</v>
      </c>
      <c r="G66" t="s">
        <v>127</v>
      </c>
      <c r="H66" t="s">
        <v>127</v>
      </c>
      <c r="I66" t="s">
        <v>127</v>
      </c>
      <c r="J66" t="s">
        <v>127</v>
      </c>
      <c r="K66" t="s">
        <v>127</v>
      </c>
    </row>
    <row r="67" spans="2:11" x14ac:dyDescent="0.2">
      <c r="B67" t="s">
        <v>1</v>
      </c>
      <c r="C67" s="2" t="s">
        <v>233</v>
      </c>
      <c r="D67" t="s">
        <v>407</v>
      </c>
      <c r="E67" t="s">
        <v>294</v>
      </c>
      <c r="F67" t="s">
        <v>127</v>
      </c>
      <c r="G67" t="s">
        <v>127</v>
      </c>
      <c r="H67" t="s">
        <v>127</v>
      </c>
      <c r="I67" t="s">
        <v>127</v>
      </c>
      <c r="J67" t="s">
        <v>127</v>
      </c>
      <c r="K67" t="s">
        <v>127</v>
      </c>
    </row>
    <row r="68" spans="2:11" x14ac:dyDescent="0.2">
      <c r="B68" t="s">
        <v>1</v>
      </c>
      <c r="C68" s="2" t="s">
        <v>234</v>
      </c>
      <c r="D68" t="s">
        <v>408</v>
      </c>
      <c r="E68" t="s">
        <v>294</v>
      </c>
      <c r="F68" t="s">
        <v>127</v>
      </c>
      <c r="G68" t="s">
        <v>127</v>
      </c>
      <c r="H68" t="s">
        <v>127</v>
      </c>
      <c r="I68" t="s">
        <v>127</v>
      </c>
      <c r="J68" t="s">
        <v>127</v>
      </c>
      <c r="K68" t="s">
        <v>127</v>
      </c>
    </row>
    <row r="69" spans="2:11" x14ac:dyDescent="0.2">
      <c r="B69" t="s">
        <v>1</v>
      </c>
      <c r="C69" s="2" t="s">
        <v>267</v>
      </c>
      <c r="D69" t="s">
        <v>268</v>
      </c>
      <c r="E69" t="s">
        <v>294</v>
      </c>
      <c r="F69" t="s">
        <v>127</v>
      </c>
      <c r="G69" t="s">
        <v>127</v>
      </c>
      <c r="H69" t="s">
        <v>127</v>
      </c>
      <c r="I69" t="s">
        <v>127</v>
      </c>
      <c r="J69" t="s">
        <v>127</v>
      </c>
      <c r="K69" t="s">
        <v>127</v>
      </c>
    </row>
    <row r="70" spans="2:11" x14ac:dyDescent="0.2">
      <c r="B70" t="s">
        <v>297</v>
      </c>
      <c r="C70" s="2" t="s">
        <v>278</v>
      </c>
      <c r="D70" t="s">
        <v>279</v>
      </c>
      <c r="E70" t="s">
        <v>127</v>
      </c>
      <c r="F70" t="s">
        <v>127</v>
      </c>
      <c r="G70" t="s">
        <v>127</v>
      </c>
      <c r="H70" t="s">
        <v>127</v>
      </c>
      <c r="I70" t="s">
        <v>127</v>
      </c>
      <c r="J70" t="s">
        <v>127</v>
      </c>
      <c r="K70" t="s">
        <v>127</v>
      </c>
    </row>
    <row r="71" spans="2:11" x14ac:dyDescent="0.2">
      <c r="B71" t="s">
        <v>2</v>
      </c>
      <c r="C71" s="2" t="s">
        <v>235</v>
      </c>
      <c r="D71" t="s">
        <v>236</v>
      </c>
      <c r="E71" t="s">
        <v>294</v>
      </c>
      <c r="F71" t="s">
        <v>127</v>
      </c>
      <c r="G71" t="s">
        <v>127</v>
      </c>
      <c r="H71" t="s">
        <v>127</v>
      </c>
      <c r="I71" t="s">
        <v>127</v>
      </c>
      <c r="J71" t="s">
        <v>127</v>
      </c>
      <c r="K71" t="s">
        <v>127</v>
      </c>
    </row>
    <row r="72" spans="2:11" x14ac:dyDescent="0.2">
      <c r="B72" t="s">
        <v>2</v>
      </c>
      <c r="C72" s="2" t="s">
        <v>280</v>
      </c>
      <c r="D72" t="s">
        <v>281</v>
      </c>
      <c r="E72" t="s">
        <v>296</v>
      </c>
      <c r="F72" t="s">
        <v>127</v>
      </c>
      <c r="G72" t="s">
        <v>127</v>
      </c>
      <c r="H72" t="s">
        <v>127</v>
      </c>
      <c r="I72" t="s">
        <v>127</v>
      </c>
      <c r="J72" t="s">
        <v>127</v>
      </c>
      <c r="K72" t="s">
        <v>127</v>
      </c>
    </row>
    <row r="73" spans="2:11" x14ac:dyDescent="0.2">
      <c r="B73" t="s">
        <v>2</v>
      </c>
      <c r="C73" s="2" t="s">
        <v>40</v>
      </c>
      <c r="D73" t="s">
        <v>379</v>
      </c>
      <c r="E73" t="s">
        <v>294</v>
      </c>
      <c r="F73" t="s">
        <v>127</v>
      </c>
      <c r="G73" t="s">
        <v>127</v>
      </c>
      <c r="H73" t="s">
        <v>127</v>
      </c>
      <c r="I73" t="s">
        <v>127</v>
      </c>
      <c r="J73" t="s">
        <v>127</v>
      </c>
      <c r="K73" t="s">
        <v>127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295</v>
      </c>
      <c r="F74">
        <v>79666.23</v>
      </c>
      <c r="G74">
        <v>206589.64</v>
      </c>
      <c r="H74">
        <v>104289.83</v>
      </c>
      <c r="I74">
        <v>115686.07</v>
      </c>
      <c r="J74">
        <v>13505.44</v>
      </c>
      <c r="K74">
        <v>150251.44</v>
      </c>
    </row>
    <row r="75" spans="2:11" x14ac:dyDescent="0.2">
      <c r="B75" t="s">
        <v>2</v>
      </c>
      <c r="C75" s="2" t="s">
        <v>237</v>
      </c>
      <c r="D75" t="s">
        <v>238</v>
      </c>
      <c r="E75" t="s">
        <v>294</v>
      </c>
      <c r="F75" t="s">
        <v>127</v>
      </c>
      <c r="G75" t="s">
        <v>127</v>
      </c>
      <c r="H75" t="s">
        <v>127</v>
      </c>
      <c r="I75" t="s">
        <v>127</v>
      </c>
      <c r="J75" t="s">
        <v>127</v>
      </c>
      <c r="K75" t="s">
        <v>127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295</v>
      </c>
      <c r="F76">
        <v>40187.19</v>
      </c>
      <c r="G76">
        <v>22089.48</v>
      </c>
      <c r="H76">
        <v>30249.84</v>
      </c>
      <c r="I76">
        <v>38924.959999999999</v>
      </c>
      <c r="J76">
        <v>54203.79</v>
      </c>
      <c r="K76">
        <v>61183.73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295</v>
      </c>
      <c r="F77">
        <v>156638.35</v>
      </c>
      <c r="G77">
        <v>195442.15</v>
      </c>
      <c r="H77">
        <v>1802505.06</v>
      </c>
      <c r="I77">
        <v>1206434.78</v>
      </c>
      <c r="J77">
        <v>1075162.8700000001</v>
      </c>
      <c r="K77">
        <v>1410232.95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295</v>
      </c>
      <c r="F78">
        <v>299415.94</v>
      </c>
      <c r="G78">
        <v>381013.26</v>
      </c>
      <c r="H78">
        <v>504291.24</v>
      </c>
      <c r="I78">
        <v>180524.63</v>
      </c>
      <c r="J78">
        <v>229329.93</v>
      </c>
      <c r="K78">
        <v>182914.48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295</v>
      </c>
      <c r="F79">
        <v>74193.289999999994</v>
      </c>
      <c r="G79">
        <v>53279.67</v>
      </c>
      <c r="H79">
        <v>30992</v>
      </c>
      <c r="I79">
        <v>29191.55</v>
      </c>
      <c r="J79">
        <v>4953.24</v>
      </c>
      <c r="K79">
        <v>10950.32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295</v>
      </c>
      <c r="F80">
        <v>5861.14</v>
      </c>
      <c r="G80">
        <v>27849.01</v>
      </c>
      <c r="H80">
        <v>26763.55</v>
      </c>
      <c r="I80">
        <v>10978.78</v>
      </c>
      <c r="J80">
        <v>10650.19</v>
      </c>
      <c r="K80">
        <v>6980.53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295</v>
      </c>
      <c r="F81">
        <v>614620.13</v>
      </c>
      <c r="G81">
        <v>696562.35</v>
      </c>
      <c r="H81">
        <v>883038.62</v>
      </c>
      <c r="I81">
        <v>527267.34</v>
      </c>
      <c r="J81">
        <v>886377.61</v>
      </c>
      <c r="K81">
        <v>712257.9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295</v>
      </c>
      <c r="F82">
        <v>0</v>
      </c>
      <c r="G82">
        <v>53419.42</v>
      </c>
      <c r="H82">
        <v>17676.62</v>
      </c>
      <c r="I82">
        <v>0</v>
      </c>
      <c r="J82">
        <v>0</v>
      </c>
      <c r="K82">
        <v>13570.86</v>
      </c>
    </row>
    <row r="83" spans="2:11" x14ac:dyDescent="0.2">
      <c r="B83" t="s">
        <v>2</v>
      </c>
      <c r="C83" s="2" t="s">
        <v>130</v>
      </c>
      <c r="D83" t="s">
        <v>128</v>
      </c>
      <c r="E83" t="s">
        <v>294</v>
      </c>
      <c r="F83" t="s">
        <v>127</v>
      </c>
      <c r="G83" t="s">
        <v>127</v>
      </c>
      <c r="H83" t="s">
        <v>127</v>
      </c>
      <c r="I83" t="s">
        <v>127</v>
      </c>
      <c r="J83" t="s">
        <v>127</v>
      </c>
      <c r="K83" t="s">
        <v>127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295</v>
      </c>
      <c r="F84">
        <v>41338.44</v>
      </c>
      <c r="G84">
        <v>131980.57999999999</v>
      </c>
      <c r="H84">
        <v>21857.11</v>
      </c>
      <c r="I84">
        <v>30569.15</v>
      </c>
      <c r="J84">
        <v>12230.88</v>
      </c>
      <c r="K84">
        <v>22859.200000000001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295</v>
      </c>
      <c r="F85">
        <v>18260.009999999998</v>
      </c>
      <c r="G85">
        <v>14440.04</v>
      </c>
      <c r="H85">
        <v>8249.5400000000009</v>
      </c>
      <c r="I85">
        <v>877.57</v>
      </c>
      <c r="J85">
        <v>8991.7999999999993</v>
      </c>
      <c r="K85">
        <v>0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295</v>
      </c>
      <c r="F86">
        <v>8268.6299999999992</v>
      </c>
      <c r="G86">
        <v>0</v>
      </c>
      <c r="H86">
        <v>31816.76</v>
      </c>
      <c r="I86" t="s">
        <v>127</v>
      </c>
      <c r="J86">
        <v>0</v>
      </c>
      <c r="K86">
        <v>0</v>
      </c>
    </row>
    <row r="87" spans="2:11" x14ac:dyDescent="0.2">
      <c r="B87" t="s">
        <v>2</v>
      </c>
      <c r="C87" s="2" t="s">
        <v>239</v>
      </c>
      <c r="D87" t="s">
        <v>240</v>
      </c>
      <c r="E87" t="s">
        <v>294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295</v>
      </c>
      <c r="F88">
        <v>8504.68</v>
      </c>
      <c r="G88">
        <v>36488.120000000003</v>
      </c>
      <c r="H88">
        <v>4903.09</v>
      </c>
      <c r="I88">
        <v>698.21</v>
      </c>
      <c r="J88">
        <v>6221.92</v>
      </c>
      <c r="K88">
        <v>2460.29</v>
      </c>
    </row>
    <row r="89" spans="2:11" x14ac:dyDescent="0.2">
      <c r="B89" t="s">
        <v>2</v>
      </c>
      <c r="C89" s="2" t="s">
        <v>241</v>
      </c>
      <c r="D89" t="s">
        <v>242</v>
      </c>
      <c r="E89" t="s">
        <v>294</v>
      </c>
      <c r="F89" t="s">
        <v>127</v>
      </c>
      <c r="G89" t="s">
        <v>127</v>
      </c>
      <c r="H89" t="s">
        <v>127</v>
      </c>
      <c r="I89" t="s">
        <v>127</v>
      </c>
      <c r="J89" t="s">
        <v>127</v>
      </c>
      <c r="K89" t="s">
        <v>127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295</v>
      </c>
      <c r="F90">
        <v>29763.34</v>
      </c>
      <c r="G90">
        <v>992</v>
      </c>
      <c r="H90">
        <v>19477.27</v>
      </c>
      <c r="I90">
        <v>0</v>
      </c>
      <c r="J90">
        <v>2224.0100000000002</v>
      </c>
      <c r="K90">
        <v>3300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295</v>
      </c>
      <c r="F91">
        <v>159544.53</v>
      </c>
      <c r="G91">
        <v>516568.81</v>
      </c>
      <c r="H91">
        <v>467410.09</v>
      </c>
      <c r="I91">
        <v>146946.04999999999</v>
      </c>
      <c r="J91">
        <v>280541.25</v>
      </c>
      <c r="K91">
        <v>131085.63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295</v>
      </c>
      <c r="F92">
        <v>18803.87</v>
      </c>
      <c r="G92">
        <v>15391.7</v>
      </c>
      <c r="H92">
        <v>22250.59</v>
      </c>
      <c r="I92">
        <v>21732.57</v>
      </c>
      <c r="J92">
        <v>14947.6</v>
      </c>
      <c r="K92">
        <v>33918.239999999998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295</v>
      </c>
      <c r="F93">
        <v>1673.64</v>
      </c>
      <c r="G93">
        <v>14803.07</v>
      </c>
      <c r="H93">
        <v>40665.57</v>
      </c>
      <c r="I93">
        <v>0</v>
      </c>
      <c r="J93">
        <v>0</v>
      </c>
      <c r="K93">
        <v>16471.12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295</v>
      </c>
      <c r="F94">
        <v>109648.99</v>
      </c>
      <c r="G94">
        <v>354889.8</v>
      </c>
      <c r="H94">
        <v>709185.63</v>
      </c>
      <c r="I94">
        <v>354366.2</v>
      </c>
      <c r="J94">
        <v>382150.93</v>
      </c>
      <c r="K94">
        <v>215901.4</v>
      </c>
    </row>
    <row r="95" spans="2:11" x14ac:dyDescent="0.2">
      <c r="B95" t="s">
        <v>2</v>
      </c>
      <c r="C95" s="2" t="s">
        <v>75</v>
      </c>
      <c r="D95" t="s">
        <v>76</v>
      </c>
      <c r="E95" t="s">
        <v>295</v>
      </c>
      <c r="F95">
        <v>738106.91</v>
      </c>
      <c r="G95">
        <v>736264.73</v>
      </c>
      <c r="H95">
        <v>1701848.12</v>
      </c>
      <c r="I95">
        <v>786407.2</v>
      </c>
      <c r="J95">
        <v>776527.38</v>
      </c>
      <c r="K95">
        <v>1405776.46</v>
      </c>
    </row>
    <row r="96" spans="2:11" x14ac:dyDescent="0.2">
      <c r="B96" t="s">
        <v>2</v>
      </c>
      <c r="C96" s="2" t="s">
        <v>77</v>
      </c>
      <c r="D96" t="s">
        <v>380</v>
      </c>
      <c r="E96" t="s">
        <v>295</v>
      </c>
      <c r="F96">
        <v>107349.16</v>
      </c>
      <c r="G96">
        <v>89626.64</v>
      </c>
      <c r="H96">
        <v>103149.02</v>
      </c>
      <c r="I96">
        <v>62152.7</v>
      </c>
      <c r="J96">
        <v>77584.81</v>
      </c>
      <c r="K96">
        <v>61857.64</v>
      </c>
    </row>
    <row r="97" spans="2:11" x14ac:dyDescent="0.2">
      <c r="B97" t="s">
        <v>2</v>
      </c>
      <c r="C97" s="2" t="s">
        <v>78</v>
      </c>
      <c r="D97" t="s">
        <v>381</v>
      </c>
      <c r="E97" t="s">
        <v>295</v>
      </c>
      <c r="F97">
        <v>0</v>
      </c>
      <c r="G97">
        <v>0</v>
      </c>
      <c r="H97" t="s">
        <v>127</v>
      </c>
      <c r="I97" t="s">
        <v>127</v>
      </c>
      <c r="J97" t="s">
        <v>127</v>
      </c>
      <c r="K97" t="s">
        <v>127</v>
      </c>
    </row>
    <row r="98" spans="2:11" x14ac:dyDescent="0.2">
      <c r="B98" t="s">
        <v>2</v>
      </c>
      <c r="C98" s="2" t="s">
        <v>243</v>
      </c>
      <c r="D98" t="s">
        <v>244</v>
      </c>
      <c r="E98" t="s">
        <v>294</v>
      </c>
      <c r="F98" t="s">
        <v>127</v>
      </c>
      <c r="G98" t="s">
        <v>127</v>
      </c>
      <c r="H98" t="s">
        <v>127</v>
      </c>
      <c r="I98" t="s">
        <v>127</v>
      </c>
      <c r="J98" t="s">
        <v>127</v>
      </c>
      <c r="K98" t="s">
        <v>127</v>
      </c>
    </row>
    <row r="99" spans="2:11" x14ac:dyDescent="0.2">
      <c r="B99" t="s">
        <v>2</v>
      </c>
      <c r="C99" s="2" t="s">
        <v>79</v>
      </c>
      <c r="D99" t="s">
        <v>441</v>
      </c>
      <c r="E99" t="s">
        <v>295</v>
      </c>
      <c r="F99">
        <v>28564.13</v>
      </c>
      <c r="G99">
        <v>87936.83</v>
      </c>
      <c r="H99">
        <v>37529.32</v>
      </c>
      <c r="I99">
        <v>15826.37</v>
      </c>
      <c r="J99">
        <v>22330.66</v>
      </c>
      <c r="K99">
        <v>40806.51</v>
      </c>
    </row>
    <row r="100" spans="2:11" x14ac:dyDescent="0.2">
      <c r="B100" t="s">
        <v>2</v>
      </c>
      <c r="C100" s="2" t="s">
        <v>80</v>
      </c>
      <c r="D100" t="s">
        <v>81</v>
      </c>
      <c r="E100" t="s">
        <v>295</v>
      </c>
      <c r="F100">
        <v>908428.82</v>
      </c>
      <c r="G100">
        <v>1111544.82</v>
      </c>
      <c r="H100">
        <v>1165089.8799999999</v>
      </c>
      <c r="I100">
        <v>931928.54</v>
      </c>
      <c r="J100">
        <v>1114328.25</v>
      </c>
      <c r="K100">
        <v>439194.16</v>
      </c>
    </row>
    <row r="101" spans="2:11" x14ac:dyDescent="0.2">
      <c r="B101" t="s">
        <v>2</v>
      </c>
      <c r="C101" s="2" t="s">
        <v>82</v>
      </c>
      <c r="D101" t="s">
        <v>83</v>
      </c>
      <c r="E101" t="s">
        <v>295</v>
      </c>
      <c r="F101">
        <v>0</v>
      </c>
      <c r="G101">
        <v>0</v>
      </c>
      <c r="H101">
        <v>5482.78</v>
      </c>
      <c r="I101">
        <v>0</v>
      </c>
      <c r="J101">
        <v>0</v>
      </c>
      <c r="K101">
        <v>0</v>
      </c>
    </row>
    <row r="102" spans="2:11" x14ac:dyDescent="0.2">
      <c r="B102" t="s">
        <v>2</v>
      </c>
      <c r="C102" s="2" t="s">
        <v>245</v>
      </c>
      <c r="D102" t="s">
        <v>246</v>
      </c>
      <c r="E102" t="s">
        <v>296</v>
      </c>
      <c r="F102" t="s">
        <v>127</v>
      </c>
      <c r="G102" t="s">
        <v>127</v>
      </c>
      <c r="H102" t="s">
        <v>127</v>
      </c>
      <c r="I102" t="s">
        <v>127</v>
      </c>
      <c r="J102" t="s">
        <v>127</v>
      </c>
      <c r="K102" t="s">
        <v>127</v>
      </c>
    </row>
    <row r="103" spans="2:11" x14ac:dyDescent="0.2">
      <c r="B103" t="s">
        <v>2</v>
      </c>
      <c r="C103" s="2" t="s">
        <v>269</v>
      </c>
      <c r="D103" t="s">
        <v>270</v>
      </c>
      <c r="E103" t="s">
        <v>296</v>
      </c>
      <c r="F103" t="s">
        <v>127</v>
      </c>
      <c r="G103" t="s">
        <v>127</v>
      </c>
      <c r="H103" t="s">
        <v>127</v>
      </c>
      <c r="I103" t="s">
        <v>127</v>
      </c>
      <c r="J103" t="s">
        <v>127</v>
      </c>
      <c r="K103" t="s">
        <v>127</v>
      </c>
    </row>
    <row r="104" spans="2:11" x14ac:dyDescent="0.2">
      <c r="B104" t="s">
        <v>2</v>
      </c>
      <c r="C104" s="2" t="s">
        <v>282</v>
      </c>
      <c r="D104" t="s">
        <v>283</v>
      </c>
      <c r="E104" t="s">
        <v>296</v>
      </c>
      <c r="F104" t="s">
        <v>127</v>
      </c>
      <c r="G104" t="s">
        <v>127</v>
      </c>
      <c r="H104" t="s">
        <v>127</v>
      </c>
      <c r="I104" t="s">
        <v>127</v>
      </c>
      <c r="J104" t="s">
        <v>127</v>
      </c>
      <c r="K104" t="s">
        <v>127</v>
      </c>
    </row>
    <row r="105" spans="2:11" x14ac:dyDescent="0.2">
      <c r="B105" t="s">
        <v>2</v>
      </c>
      <c r="C105" s="2" t="s">
        <v>247</v>
      </c>
      <c r="D105" t="s">
        <v>248</v>
      </c>
      <c r="E105" t="s">
        <v>296</v>
      </c>
      <c r="F105" t="s">
        <v>127</v>
      </c>
      <c r="G105" t="s">
        <v>127</v>
      </c>
      <c r="H105" t="s">
        <v>127</v>
      </c>
      <c r="I105" t="s">
        <v>127</v>
      </c>
      <c r="J105" t="s">
        <v>127</v>
      </c>
      <c r="K105" t="s">
        <v>127</v>
      </c>
    </row>
    <row r="106" spans="2:11" x14ac:dyDescent="0.2">
      <c r="B106" t="s">
        <v>2</v>
      </c>
      <c r="C106" s="2" t="s">
        <v>249</v>
      </c>
      <c r="D106" t="s">
        <v>250</v>
      </c>
      <c r="E106" t="s">
        <v>296</v>
      </c>
      <c r="F106" t="s">
        <v>127</v>
      </c>
      <c r="G106" t="s">
        <v>127</v>
      </c>
      <c r="H106" t="s">
        <v>127</v>
      </c>
      <c r="I106" t="s">
        <v>127</v>
      </c>
      <c r="J106" t="s">
        <v>127</v>
      </c>
      <c r="K106" t="s">
        <v>127</v>
      </c>
    </row>
    <row r="107" spans="2:11" x14ac:dyDescent="0.2">
      <c r="B107" t="s">
        <v>2</v>
      </c>
      <c r="C107" s="2" t="s">
        <v>251</v>
      </c>
      <c r="D107" t="s">
        <v>252</v>
      </c>
      <c r="E107" t="s">
        <v>294</v>
      </c>
      <c r="F107" t="s">
        <v>127</v>
      </c>
      <c r="G107" t="s">
        <v>127</v>
      </c>
      <c r="H107" t="s">
        <v>127</v>
      </c>
      <c r="I107" t="s">
        <v>127</v>
      </c>
      <c r="J107" t="s">
        <v>127</v>
      </c>
      <c r="K107" t="s">
        <v>127</v>
      </c>
    </row>
    <row r="108" spans="2:11" x14ac:dyDescent="0.2">
      <c r="B108" t="s">
        <v>2</v>
      </c>
      <c r="C108" s="2" t="s">
        <v>284</v>
      </c>
      <c r="D108" t="s">
        <v>285</v>
      </c>
      <c r="E108" t="s">
        <v>296</v>
      </c>
      <c r="F108" t="s">
        <v>127</v>
      </c>
      <c r="G108" t="s">
        <v>127</v>
      </c>
      <c r="H108" t="s">
        <v>127</v>
      </c>
      <c r="I108" t="s">
        <v>127</v>
      </c>
      <c r="J108" t="s">
        <v>127</v>
      </c>
      <c r="K108" t="s">
        <v>127</v>
      </c>
    </row>
    <row r="109" spans="2:11" x14ac:dyDescent="0.2">
      <c r="B109" t="s">
        <v>2</v>
      </c>
      <c r="C109" s="2" t="s">
        <v>286</v>
      </c>
      <c r="D109" t="s">
        <v>287</v>
      </c>
      <c r="E109" t="s">
        <v>296</v>
      </c>
      <c r="F109" t="s">
        <v>127</v>
      </c>
      <c r="G109" t="s">
        <v>127</v>
      </c>
      <c r="H109" t="s">
        <v>127</v>
      </c>
      <c r="I109" t="s">
        <v>127</v>
      </c>
      <c r="J109" t="s">
        <v>127</v>
      </c>
      <c r="K109" t="s">
        <v>127</v>
      </c>
    </row>
    <row r="110" spans="2:11" x14ac:dyDescent="0.2">
      <c r="B110" t="s">
        <v>2</v>
      </c>
      <c r="C110" s="2" t="s">
        <v>253</v>
      </c>
      <c r="D110" t="s">
        <v>254</v>
      </c>
      <c r="E110" t="s">
        <v>294</v>
      </c>
      <c r="F110" t="s">
        <v>127</v>
      </c>
      <c r="G110" t="s">
        <v>127</v>
      </c>
      <c r="H110" t="s">
        <v>127</v>
      </c>
      <c r="I110" t="s">
        <v>127</v>
      </c>
      <c r="J110" t="s">
        <v>127</v>
      </c>
      <c r="K110" t="s">
        <v>127</v>
      </c>
    </row>
    <row r="111" spans="2:11" x14ac:dyDescent="0.2">
      <c r="B111" t="s">
        <v>2</v>
      </c>
      <c r="C111" s="2" t="s">
        <v>255</v>
      </c>
      <c r="D111" t="s">
        <v>256</v>
      </c>
      <c r="E111" t="s">
        <v>296</v>
      </c>
      <c r="F111" t="s">
        <v>127</v>
      </c>
      <c r="G111" t="s">
        <v>127</v>
      </c>
      <c r="H111" t="s">
        <v>127</v>
      </c>
      <c r="I111" t="s">
        <v>127</v>
      </c>
      <c r="J111" t="s">
        <v>127</v>
      </c>
      <c r="K111" t="s">
        <v>127</v>
      </c>
    </row>
    <row r="112" spans="2:11" x14ac:dyDescent="0.2">
      <c r="B112" t="s">
        <v>2</v>
      </c>
      <c r="C112" s="2" t="s">
        <v>288</v>
      </c>
      <c r="D112" t="s">
        <v>289</v>
      </c>
      <c r="E112" t="s">
        <v>296</v>
      </c>
      <c r="F112" t="s">
        <v>127</v>
      </c>
      <c r="G112" t="s">
        <v>127</v>
      </c>
      <c r="H112" t="s">
        <v>127</v>
      </c>
      <c r="I112" t="s">
        <v>127</v>
      </c>
      <c r="J112" t="s">
        <v>127</v>
      </c>
      <c r="K112" t="s">
        <v>127</v>
      </c>
    </row>
    <row r="113" spans="2:11" x14ac:dyDescent="0.2">
      <c r="B113" t="s">
        <v>2</v>
      </c>
      <c r="C113" s="2" t="s">
        <v>290</v>
      </c>
      <c r="D113" t="s">
        <v>291</v>
      </c>
      <c r="E113" t="s">
        <v>296</v>
      </c>
      <c r="F113" t="s">
        <v>127</v>
      </c>
      <c r="G113" t="s">
        <v>127</v>
      </c>
      <c r="H113" t="s">
        <v>127</v>
      </c>
      <c r="I113" t="s">
        <v>127</v>
      </c>
      <c r="J113" t="s">
        <v>127</v>
      </c>
      <c r="K113" t="s">
        <v>127</v>
      </c>
    </row>
    <row r="114" spans="2:11" x14ac:dyDescent="0.2">
      <c r="B114" t="s">
        <v>2</v>
      </c>
      <c r="C114" s="2" t="s">
        <v>84</v>
      </c>
      <c r="D114" t="s">
        <v>413</v>
      </c>
      <c r="E114" t="s">
        <v>294</v>
      </c>
      <c r="F114">
        <v>7670.14</v>
      </c>
      <c r="G114">
        <v>0</v>
      </c>
      <c r="H114">
        <v>0</v>
      </c>
      <c r="I114">
        <v>0</v>
      </c>
      <c r="J114" t="s">
        <v>127</v>
      </c>
      <c r="K114" t="s">
        <v>127</v>
      </c>
    </row>
    <row r="115" spans="2:11" x14ac:dyDescent="0.2">
      <c r="B115" t="s">
        <v>2</v>
      </c>
      <c r="C115" s="2" t="s">
        <v>85</v>
      </c>
      <c r="D115" t="s">
        <v>86</v>
      </c>
      <c r="E115" t="s">
        <v>295</v>
      </c>
      <c r="F115">
        <v>0</v>
      </c>
      <c r="G115">
        <v>325817.74</v>
      </c>
      <c r="H115">
        <v>191190.02</v>
      </c>
      <c r="I115">
        <v>83449.19</v>
      </c>
      <c r="J115">
        <v>427994.45</v>
      </c>
      <c r="K115">
        <v>299928.14</v>
      </c>
    </row>
    <row r="116" spans="2:11" x14ac:dyDescent="0.2">
      <c r="B116" t="s">
        <v>2</v>
      </c>
      <c r="C116" s="2" t="s">
        <v>87</v>
      </c>
      <c r="D116" t="s">
        <v>409</v>
      </c>
      <c r="E116" t="s">
        <v>294</v>
      </c>
      <c r="F116">
        <v>0</v>
      </c>
      <c r="G116">
        <v>0</v>
      </c>
      <c r="H116" t="s">
        <v>127</v>
      </c>
      <c r="I116" t="s">
        <v>127</v>
      </c>
      <c r="J116" t="s">
        <v>127</v>
      </c>
      <c r="K116" t="s">
        <v>127</v>
      </c>
    </row>
    <row r="117" spans="2:11" x14ac:dyDescent="0.2">
      <c r="B117" t="s">
        <v>2</v>
      </c>
      <c r="C117" s="2" t="s">
        <v>292</v>
      </c>
      <c r="D117" t="s">
        <v>450</v>
      </c>
      <c r="E117" t="s">
        <v>296</v>
      </c>
      <c r="F117" t="s">
        <v>127</v>
      </c>
      <c r="G117" t="s">
        <v>127</v>
      </c>
      <c r="H117" t="s">
        <v>127</v>
      </c>
      <c r="I117" t="s">
        <v>127</v>
      </c>
      <c r="J117" t="s">
        <v>127</v>
      </c>
      <c r="K117" t="s">
        <v>127</v>
      </c>
    </row>
    <row r="118" spans="2:11" x14ac:dyDescent="0.2">
      <c r="B118" t="s">
        <v>2</v>
      </c>
      <c r="C118" s="2" t="s">
        <v>88</v>
      </c>
      <c r="D118" t="s">
        <v>411</v>
      </c>
      <c r="E118" t="s">
        <v>295</v>
      </c>
      <c r="F118">
        <v>76222.570000000007</v>
      </c>
      <c r="G118">
        <v>19071.14</v>
      </c>
      <c r="H118">
        <v>0</v>
      </c>
      <c r="I118">
        <v>0</v>
      </c>
      <c r="J118">
        <v>22559.48</v>
      </c>
      <c r="K118">
        <v>13582.85</v>
      </c>
    </row>
    <row r="119" spans="2:11" x14ac:dyDescent="0.2">
      <c r="B119" t="s">
        <v>3</v>
      </c>
      <c r="C119" s="2" t="s">
        <v>89</v>
      </c>
      <c r="D119" t="s">
        <v>90</v>
      </c>
      <c r="E119" t="s">
        <v>295</v>
      </c>
      <c r="F119">
        <v>5722.51</v>
      </c>
      <c r="G119">
        <v>0</v>
      </c>
      <c r="H119">
        <v>3203.94</v>
      </c>
      <c r="I119">
        <v>36971.5</v>
      </c>
      <c r="J119">
        <v>43300.54</v>
      </c>
      <c r="K119">
        <v>2264</v>
      </c>
    </row>
    <row r="120" spans="2:11" x14ac:dyDescent="0.2">
      <c r="B120" t="s">
        <v>3</v>
      </c>
      <c r="C120" s="2" t="s">
        <v>91</v>
      </c>
      <c r="D120" t="s">
        <v>92</v>
      </c>
      <c r="E120" t="s">
        <v>295</v>
      </c>
      <c r="F120">
        <v>23157.52</v>
      </c>
      <c r="G120">
        <v>6690.45</v>
      </c>
      <c r="H120">
        <v>0</v>
      </c>
      <c r="I120">
        <v>0</v>
      </c>
      <c r="J120">
        <v>0</v>
      </c>
      <c r="K120">
        <v>0</v>
      </c>
    </row>
    <row r="121" spans="2:11" x14ac:dyDescent="0.2">
      <c r="B121" t="s">
        <v>3</v>
      </c>
      <c r="C121" s="2" t="s">
        <v>93</v>
      </c>
      <c r="D121" t="s">
        <v>94</v>
      </c>
      <c r="E121" t="s">
        <v>295</v>
      </c>
      <c r="F121">
        <v>209835.38</v>
      </c>
      <c r="G121">
        <v>364635.37</v>
      </c>
      <c r="H121">
        <v>286158.59000000003</v>
      </c>
      <c r="I121">
        <v>212331.61</v>
      </c>
      <c r="J121">
        <v>720556.09</v>
      </c>
      <c r="K121">
        <v>221363.1</v>
      </c>
    </row>
    <row r="122" spans="2:11" x14ac:dyDescent="0.2">
      <c r="B122" t="s">
        <v>3</v>
      </c>
      <c r="C122" s="2" t="s">
        <v>95</v>
      </c>
      <c r="D122" t="s">
        <v>96</v>
      </c>
      <c r="E122" t="s">
        <v>295</v>
      </c>
      <c r="F122">
        <v>4576.18</v>
      </c>
      <c r="G122">
        <v>0</v>
      </c>
      <c r="H122">
        <v>9733.9500000000007</v>
      </c>
      <c r="I122">
        <v>148.72999999999999</v>
      </c>
      <c r="J122">
        <v>70</v>
      </c>
      <c r="K122">
        <v>3677.16</v>
      </c>
    </row>
    <row r="123" spans="2:11" x14ac:dyDescent="0.2">
      <c r="B123" t="s">
        <v>3</v>
      </c>
      <c r="C123" s="2" t="s">
        <v>257</v>
      </c>
      <c r="D123" t="s">
        <v>397</v>
      </c>
      <c r="E123" t="s">
        <v>294</v>
      </c>
      <c r="F123" t="s">
        <v>127</v>
      </c>
      <c r="G123" t="s">
        <v>127</v>
      </c>
      <c r="H123" t="s">
        <v>127</v>
      </c>
      <c r="I123" t="s">
        <v>127</v>
      </c>
      <c r="J123" t="s">
        <v>127</v>
      </c>
      <c r="K123" t="s">
        <v>127</v>
      </c>
    </row>
    <row r="124" spans="2:11" x14ac:dyDescent="0.2">
      <c r="B124" t="s">
        <v>3</v>
      </c>
      <c r="C124" s="2" t="s">
        <v>97</v>
      </c>
      <c r="D124" t="s">
        <v>98</v>
      </c>
      <c r="E124" t="s">
        <v>295</v>
      </c>
      <c r="F124">
        <v>47951.68</v>
      </c>
      <c r="G124">
        <v>30231.32</v>
      </c>
      <c r="H124">
        <v>16766.46</v>
      </c>
      <c r="I124">
        <v>14312.15</v>
      </c>
      <c r="J124">
        <v>3300</v>
      </c>
      <c r="K124">
        <v>27707.11</v>
      </c>
    </row>
    <row r="125" spans="2:11" x14ac:dyDescent="0.2">
      <c r="B125" t="s">
        <v>3</v>
      </c>
      <c r="C125" s="2" t="s">
        <v>99</v>
      </c>
      <c r="D125" t="s">
        <v>100</v>
      </c>
      <c r="E125" t="s">
        <v>295</v>
      </c>
      <c r="F125">
        <v>491996.93</v>
      </c>
      <c r="G125">
        <v>248949.83</v>
      </c>
      <c r="H125">
        <v>245417.02</v>
      </c>
      <c r="I125">
        <v>129184.89</v>
      </c>
      <c r="J125">
        <v>234157.44</v>
      </c>
      <c r="K125">
        <v>168846.47</v>
      </c>
    </row>
    <row r="126" spans="2:11" x14ac:dyDescent="0.2">
      <c r="B126" t="s">
        <v>3</v>
      </c>
      <c r="C126" s="2" t="s">
        <v>101</v>
      </c>
      <c r="D126" t="s">
        <v>398</v>
      </c>
      <c r="E126" t="s">
        <v>294</v>
      </c>
      <c r="F126">
        <v>0</v>
      </c>
      <c r="G126" t="s">
        <v>127</v>
      </c>
      <c r="H126">
        <v>0</v>
      </c>
      <c r="I126">
        <v>0</v>
      </c>
      <c r="J126" t="s">
        <v>127</v>
      </c>
      <c r="K126" t="s">
        <v>127</v>
      </c>
    </row>
    <row r="127" spans="2:11" x14ac:dyDescent="0.2">
      <c r="B127" t="s">
        <v>3</v>
      </c>
      <c r="C127" s="2" t="s">
        <v>102</v>
      </c>
      <c r="D127" t="s">
        <v>442</v>
      </c>
      <c r="E127" t="s">
        <v>295</v>
      </c>
      <c r="F127">
        <v>859402.51</v>
      </c>
      <c r="G127">
        <v>578747.21</v>
      </c>
      <c r="H127">
        <v>741749.92</v>
      </c>
      <c r="I127">
        <v>608783.56999999995</v>
      </c>
      <c r="J127">
        <v>407355.61</v>
      </c>
      <c r="K127">
        <v>364465.98</v>
      </c>
    </row>
    <row r="128" spans="2:11" x14ac:dyDescent="0.2">
      <c r="B128" t="s">
        <v>3</v>
      </c>
      <c r="C128" s="2" t="s">
        <v>258</v>
      </c>
      <c r="D128" t="s">
        <v>382</v>
      </c>
      <c r="E128" t="s">
        <v>294</v>
      </c>
      <c r="F128" t="s">
        <v>127</v>
      </c>
      <c r="G128" t="s">
        <v>127</v>
      </c>
      <c r="H128" t="s">
        <v>127</v>
      </c>
      <c r="I128" t="s">
        <v>127</v>
      </c>
      <c r="J128" t="s">
        <v>127</v>
      </c>
      <c r="K128" t="s">
        <v>127</v>
      </c>
    </row>
    <row r="129" spans="2:11" x14ac:dyDescent="0.2">
      <c r="B129" t="s">
        <v>3</v>
      </c>
      <c r="C129" s="2" t="s">
        <v>103</v>
      </c>
      <c r="D129" t="s">
        <v>104</v>
      </c>
      <c r="E129" t="s">
        <v>295</v>
      </c>
      <c r="F129">
        <v>74874.06</v>
      </c>
      <c r="G129">
        <v>70533.95</v>
      </c>
      <c r="H129">
        <v>56603.1</v>
      </c>
      <c r="I129">
        <v>87630.03</v>
      </c>
      <c r="J129">
        <v>59008.94</v>
      </c>
      <c r="K129">
        <v>51403.4</v>
      </c>
    </row>
    <row r="130" spans="2:11" x14ac:dyDescent="0.2">
      <c r="B130" t="s">
        <v>3</v>
      </c>
      <c r="C130" s="2" t="s">
        <v>105</v>
      </c>
      <c r="D130" t="s">
        <v>399</v>
      </c>
      <c r="E130" t="s">
        <v>295</v>
      </c>
      <c r="F130">
        <v>0</v>
      </c>
      <c r="G130">
        <v>18539.72</v>
      </c>
      <c r="H130">
        <v>0</v>
      </c>
      <c r="I130">
        <v>0</v>
      </c>
      <c r="J130" t="s">
        <v>127</v>
      </c>
      <c r="K130" t="s">
        <v>127</v>
      </c>
    </row>
    <row r="131" spans="2:11" x14ac:dyDescent="0.2">
      <c r="B131" t="s">
        <v>3</v>
      </c>
      <c r="C131" s="2" t="s">
        <v>106</v>
      </c>
      <c r="D131" t="s">
        <v>400</v>
      </c>
      <c r="E131" t="s">
        <v>294</v>
      </c>
      <c r="F131">
        <v>332</v>
      </c>
      <c r="G131">
        <v>0</v>
      </c>
      <c r="H131" t="s">
        <v>127</v>
      </c>
      <c r="I131" t="s">
        <v>127</v>
      </c>
      <c r="J131" t="s">
        <v>127</v>
      </c>
      <c r="K131" t="s">
        <v>127</v>
      </c>
    </row>
    <row r="132" spans="2:11" x14ac:dyDescent="0.2">
      <c r="B132" t="s">
        <v>3</v>
      </c>
      <c r="C132" s="2" t="s">
        <v>259</v>
      </c>
      <c r="D132" t="s">
        <v>401</v>
      </c>
      <c r="E132" t="s">
        <v>295</v>
      </c>
      <c r="F132" t="s">
        <v>127</v>
      </c>
      <c r="G132" t="s">
        <v>127</v>
      </c>
      <c r="H132" t="s">
        <v>127</v>
      </c>
      <c r="I132" t="s">
        <v>127</v>
      </c>
      <c r="J132" t="s">
        <v>127</v>
      </c>
      <c r="K132" t="s">
        <v>127</v>
      </c>
    </row>
    <row r="133" spans="2:11" x14ac:dyDescent="0.2">
      <c r="B133" t="s">
        <v>3</v>
      </c>
      <c r="C133" s="2" t="s">
        <v>107</v>
      </c>
      <c r="D133" t="s">
        <v>108</v>
      </c>
      <c r="E133" t="s">
        <v>295</v>
      </c>
      <c r="F133">
        <v>10908.52</v>
      </c>
      <c r="G133">
        <v>0</v>
      </c>
      <c r="H133">
        <v>14722.85</v>
      </c>
      <c r="I133">
        <v>1342.35</v>
      </c>
      <c r="J133">
        <v>0</v>
      </c>
      <c r="K133">
        <v>8255.15</v>
      </c>
    </row>
    <row r="134" spans="2:11" x14ac:dyDescent="0.2">
      <c r="B134" t="s">
        <v>3</v>
      </c>
      <c r="C134" s="2" t="s">
        <v>260</v>
      </c>
      <c r="D134" t="s">
        <v>383</v>
      </c>
      <c r="E134" t="s">
        <v>294</v>
      </c>
      <c r="F134" t="s">
        <v>127</v>
      </c>
      <c r="G134" t="s">
        <v>127</v>
      </c>
      <c r="H134" t="s">
        <v>127</v>
      </c>
      <c r="I134" t="s">
        <v>127</v>
      </c>
      <c r="J134" t="s">
        <v>127</v>
      </c>
      <c r="K134" t="s">
        <v>127</v>
      </c>
    </row>
    <row r="135" spans="2:11" x14ac:dyDescent="0.2">
      <c r="B135" t="s">
        <v>3</v>
      </c>
      <c r="C135" s="2" t="s">
        <v>261</v>
      </c>
      <c r="D135" t="s">
        <v>402</v>
      </c>
      <c r="E135" t="s">
        <v>294</v>
      </c>
      <c r="F135" t="s">
        <v>127</v>
      </c>
      <c r="G135" t="s">
        <v>127</v>
      </c>
      <c r="H135" t="s">
        <v>127</v>
      </c>
      <c r="I135" t="s">
        <v>127</v>
      </c>
      <c r="J135" t="s">
        <v>127</v>
      </c>
      <c r="K135" t="s">
        <v>127</v>
      </c>
    </row>
    <row r="136" spans="2:11" x14ac:dyDescent="0.2">
      <c r="B136" t="s">
        <v>3</v>
      </c>
      <c r="C136" s="2" t="s">
        <v>109</v>
      </c>
      <c r="D136" t="s">
        <v>110</v>
      </c>
      <c r="E136" t="s">
        <v>295</v>
      </c>
      <c r="F136">
        <v>380286.32</v>
      </c>
      <c r="G136">
        <v>299262.12</v>
      </c>
      <c r="H136">
        <v>241337.14</v>
      </c>
      <c r="I136">
        <v>541840.06000000006</v>
      </c>
      <c r="J136">
        <v>200115.18</v>
      </c>
      <c r="K136">
        <v>331784.3</v>
      </c>
    </row>
    <row r="137" spans="2:11" x14ac:dyDescent="0.2">
      <c r="B137" t="s">
        <v>3</v>
      </c>
      <c r="C137" s="2" t="s">
        <v>111</v>
      </c>
      <c r="D137" t="s">
        <v>112</v>
      </c>
      <c r="E137" t="s">
        <v>295</v>
      </c>
      <c r="F137">
        <v>42490.78</v>
      </c>
      <c r="G137">
        <v>67081.990000000005</v>
      </c>
      <c r="H137">
        <v>59808.35</v>
      </c>
      <c r="I137">
        <v>71241.539999999994</v>
      </c>
      <c r="J137">
        <v>67114.53</v>
      </c>
      <c r="K137">
        <v>38932.65</v>
      </c>
    </row>
    <row r="138" spans="2:11" x14ac:dyDescent="0.2">
      <c r="B138" t="s">
        <v>3</v>
      </c>
      <c r="C138" s="2" t="s">
        <v>113</v>
      </c>
      <c r="D138" t="s">
        <v>114</v>
      </c>
      <c r="E138" t="s">
        <v>295</v>
      </c>
      <c r="F138">
        <v>0</v>
      </c>
      <c r="G138">
        <v>3653.33</v>
      </c>
      <c r="H138">
        <v>8257.4</v>
      </c>
      <c r="I138">
        <v>8069.01</v>
      </c>
      <c r="J138">
        <v>12695.07</v>
      </c>
      <c r="K138">
        <v>0</v>
      </c>
    </row>
    <row r="139" spans="2:11" x14ac:dyDescent="0.2">
      <c r="B139" t="s">
        <v>3</v>
      </c>
      <c r="C139" s="2" t="s">
        <v>271</v>
      </c>
      <c r="D139" t="s">
        <v>412</v>
      </c>
      <c r="E139" t="s">
        <v>294</v>
      </c>
      <c r="F139" t="s">
        <v>127</v>
      </c>
      <c r="G139" t="s">
        <v>127</v>
      </c>
      <c r="H139" t="s">
        <v>127</v>
      </c>
      <c r="I139" t="s">
        <v>127</v>
      </c>
      <c r="J139" t="s">
        <v>127</v>
      </c>
      <c r="K139" t="s">
        <v>127</v>
      </c>
    </row>
    <row r="140" spans="2:11" x14ac:dyDescent="0.2">
      <c r="B140" t="s">
        <v>3</v>
      </c>
      <c r="C140" s="2" t="s">
        <v>262</v>
      </c>
      <c r="D140" t="s">
        <v>263</v>
      </c>
      <c r="E140" t="s">
        <v>294</v>
      </c>
      <c r="F140" t="s">
        <v>127</v>
      </c>
      <c r="G140" t="s">
        <v>127</v>
      </c>
      <c r="H140" t="s">
        <v>127</v>
      </c>
      <c r="I140" t="s">
        <v>127</v>
      </c>
      <c r="J140" t="s">
        <v>127</v>
      </c>
      <c r="K140" t="s">
        <v>127</v>
      </c>
    </row>
    <row r="141" spans="2:11" x14ac:dyDescent="0.2">
      <c r="B141" t="s">
        <v>3</v>
      </c>
      <c r="C141" s="2" t="s">
        <v>264</v>
      </c>
      <c r="D141" t="s">
        <v>384</v>
      </c>
      <c r="E141" t="s">
        <v>294</v>
      </c>
      <c r="F141" t="s">
        <v>127</v>
      </c>
      <c r="G141" t="s">
        <v>127</v>
      </c>
      <c r="H141" t="s">
        <v>127</v>
      </c>
      <c r="I141" t="s">
        <v>127</v>
      </c>
      <c r="J141" t="s">
        <v>127</v>
      </c>
      <c r="K141" t="s">
        <v>127</v>
      </c>
    </row>
    <row r="142" spans="2:11" x14ac:dyDescent="0.2">
      <c r="B142" t="s">
        <v>3</v>
      </c>
      <c r="C142" s="2" t="s">
        <v>265</v>
      </c>
      <c r="D142" t="s">
        <v>403</v>
      </c>
      <c r="E142" t="s">
        <v>294</v>
      </c>
      <c r="F142" t="s">
        <v>127</v>
      </c>
      <c r="G142" t="s">
        <v>127</v>
      </c>
      <c r="H142" t="s">
        <v>127</v>
      </c>
      <c r="I142" t="s">
        <v>127</v>
      </c>
      <c r="J142" t="s">
        <v>127</v>
      </c>
      <c r="K142" t="s">
        <v>127</v>
      </c>
    </row>
    <row r="143" spans="2:11" x14ac:dyDescent="0.2">
      <c r="B143" t="s">
        <v>3</v>
      </c>
      <c r="C143" s="2" t="s">
        <v>266</v>
      </c>
      <c r="D143" t="s">
        <v>385</v>
      </c>
      <c r="E143" t="s">
        <v>294</v>
      </c>
      <c r="F143" t="s">
        <v>127</v>
      </c>
      <c r="G143" t="s">
        <v>127</v>
      </c>
      <c r="H143" t="s">
        <v>127</v>
      </c>
      <c r="I143" t="s">
        <v>127</v>
      </c>
      <c r="J143" t="s">
        <v>127</v>
      </c>
      <c r="K143" t="s">
        <v>127</v>
      </c>
    </row>
    <row r="144" spans="2:11" x14ac:dyDescent="0.2">
      <c r="B144" t="s">
        <v>3</v>
      </c>
      <c r="C144" s="2" t="s">
        <v>115</v>
      </c>
      <c r="D144" t="s">
        <v>116</v>
      </c>
      <c r="E144" t="s">
        <v>296</v>
      </c>
      <c r="F144" t="s">
        <v>127</v>
      </c>
      <c r="G144" t="s">
        <v>127</v>
      </c>
      <c r="H144" t="s">
        <v>127</v>
      </c>
      <c r="I144" t="s">
        <v>127</v>
      </c>
      <c r="J144" t="s">
        <v>127</v>
      </c>
      <c r="K144" t="s">
        <v>127</v>
      </c>
    </row>
    <row r="145" spans="2:11" x14ac:dyDescent="0.2">
      <c r="B145" t="s">
        <v>3</v>
      </c>
      <c r="C145" s="2" t="s">
        <v>117</v>
      </c>
      <c r="D145" t="s">
        <v>118</v>
      </c>
      <c r="E145" t="s">
        <v>295</v>
      </c>
      <c r="F145">
        <v>39451.360000000001</v>
      </c>
      <c r="G145">
        <v>19959.14</v>
      </c>
      <c r="H145">
        <v>66916.460000000006</v>
      </c>
      <c r="I145">
        <v>18446.72</v>
      </c>
      <c r="J145">
        <v>41145.99</v>
      </c>
      <c r="K145">
        <v>62033.96</v>
      </c>
    </row>
    <row r="146" spans="2:11" x14ac:dyDescent="0.2">
      <c r="B146" t="s">
        <v>3</v>
      </c>
      <c r="C146" s="2" t="s">
        <v>119</v>
      </c>
      <c r="D146" t="s">
        <v>120</v>
      </c>
      <c r="E146" t="s">
        <v>296</v>
      </c>
      <c r="F146" t="s">
        <v>127</v>
      </c>
      <c r="G146" t="s">
        <v>127</v>
      </c>
      <c r="H146" t="s">
        <v>127</v>
      </c>
      <c r="I146" t="s">
        <v>127</v>
      </c>
      <c r="J146" t="s">
        <v>127</v>
      </c>
      <c r="K146" t="s">
        <v>127</v>
      </c>
    </row>
    <row r="147" spans="2:11" x14ac:dyDescent="0.2">
      <c r="B147" t="s">
        <v>3</v>
      </c>
      <c r="C147" s="2" t="s">
        <v>131</v>
      </c>
      <c r="D147" t="s">
        <v>129</v>
      </c>
      <c r="E147" t="s">
        <v>296</v>
      </c>
      <c r="F147" t="s">
        <v>127</v>
      </c>
      <c r="G147" t="s">
        <v>127</v>
      </c>
      <c r="H147" t="s">
        <v>127</v>
      </c>
      <c r="I147" t="s">
        <v>127</v>
      </c>
      <c r="J147" t="s">
        <v>127</v>
      </c>
      <c r="K147" t="s">
        <v>127</v>
      </c>
    </row>
    <row r="149" spans="2:11" x14ac:dyDescent="0.2">
      <c r="B149" t="s">
        <v>387</v>
      </c>
      <c r="C149" s="2" t="s">
        <v>388</v>
      </c>
      <c r="D149" t="s">
        <v>389</v>
      </c>
    </row>
    <row r="151" spans="2:11" x14ac:dyDescent="0.2">
      <c r="B151" t="s">
        <v>324</v>
      </c>
      <c r="C151" s="2" t="s">
        <v>8</v>
      </c>
      <c r="D151" t="s">
        <v>9</v>
      </c>
      <c r="E151" t="s">
        <v>293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326</v>
      </c>
      <c r="C152" s="2" t="s">
        <v>356</v>
      </c>
      <c r="D152" t="s">
        <v>357</v>
      </c>
      <c r="E152" t="s">
        <v>358</v>
      </c>
      <c r="F152" t="s">
        <v>327</v>
      </c>
      <c r="G152" t="s">
        <v>327</v>
      </c>
      <c r="H152" t="s">
        <v>327</v>
      </c>
      <c r="I152" t="s">
        <v>327</v>
      </c>
      <c r="J152" t="s">
        <v>327</v>
      </c>
      <c r="K152" t="s">
        <v>327</v>
      </c>
    </row>
    <row r="153" spans="2:11" x14ac:dyDescent="0.2">
      <c r="B153" t="s">
        <v>1</v>
      </c>
      <c r="C153" s="2" t="s">
        <v>153</v>
      </c>
      <c r="D153" t="s">
        <v>154</v>
      </c>
      <c r="E153" t="s">
        <v>294</v>
      </c>
      <c r="F153">
        <v>335163.36</v>
      </c>
      <c r="G153">
        <v>146468.85</v>
      </c>
      <c r="H153">
        <v>219861.29</v>
      </c>
      <c r="I153">
        <v>517211.95</v>
      </c>
      <c r="J153">
        <v>310855.31</v>
      </c>
      <c r="K153">
        <v>772348.29</v>
      </c>
    </row>
    <row r="154" spans="2:11" x14ac:dyDescent="0.2">
      <c r="B154" t="s">
        <v>1</v>
      </c>
      <c r="C154" s="2" t="s">
        <v>10</v>
      </c>
      <c r="D154" t="s">
        <v>440</v>
      </c>
      <c r="E154" t="s">
        <v>295</v>
      </c>
      <c r="F154">
        <v>680880</v>
      </c>
      <c r="G154">
        <v>965688.02</v>
      </c>
      <c r="H154">
        <v>1770991.54</v>
      </c>
      <c r="I154">
        <v>2065325.12</v>
      </c>
      <c r="J154">
        <v>2036008.76</v>
      </c>
      <c r="K154">
        <v>1098778.24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294</v>
      </c>
      <c r="F155">
        <v>255953.48</v>
      </c>
      <c r="G155">
        <v>299872.24</v>
      </c>
      <c r="H155">
        <v>365579.93</v>
      </c>
      <c r="I155">
        <v>476622.51</v>
      </c>
      <c r="J155">
        <v>355481.98</v>
      </c>
      <c r="K155">
        <v>254704.72</v>
      </c>
    </row>
    <row r="156" spans="2:11" x14ac:dyDescent="0.2">
      <c r="B156" t="s">
        <v>1</v>
      </c>
      <c r="C156" s="2" t="s">
        <v>155</v>
      </c>
      <c r="D156" t="s">
        <v>156</v>
      </c>
      <c r="E156" t="s">
        <v>294</v>
      </c>
      <c r="F156">
        <v>66312.78</v>
      </c>
      <c r="G156">
        <v>73951.14</v>
      </c>
      <c r="H156">
        <v>122243.94</v>
      </c>
      <c r="I156">
        <v>162999.79</v>
      </c>
      <c r="J156">
        <v>136177.20000000001</v>
      </c>
      <c r="K156">
        <v>114443.23</v>
      </c>
    </row>
    <row r="157" spans="2:11" x14ac:dyDescent="0.2">
      <c r="B157" t="s">
        <v>1</v>
      </c>
      <c r="C157" s="2" t="s">
        <v>157</v>
      </c>
      <c r="D157" t="s">
        <v>158</v>
      </c>
      <c r="E157" t="s">
        <v>294</v>
      </c>
      <c r="F157">
        <v>168026.2</v>
      </c>
      <c r="G157">
        <v>159079.65</v>
      </c>
      <c r="H157">
        <v>291576.46999999997</v>
      </c>
      <c r="I157">
        <v>372358.35</v>
      </c>
      <c r="J157">
        <v>320508.84000000003</v>
      </c>
      <c r="K157">
        <v>201786.61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295</v>
      </c>
      <c r="F158">
        <v>302410.64</v>
      </c>
      <c r="G158">
        <v>412418.88</v>
      </c>
      <c r="H158">
        <v>346291.94</v>
      </c>
      <c r="I158">
        <v>530718.43999999994</v>
      </c>
      <c r="J158">
        <v>465047.38</v>
      </c>
      <c r="K158">
        <v>730309.14</v>
      </c>
    </row>
    <row r="159" spans="2:11" x14ac:dyDescent="0.2">
      <c r="B159" t="s">
        <v>1</v>
      </c>
      <c r="C159" s="2" t="s">
        <v>159</v>
      </c>
      <c r="D159" t="s">
        <v>160</v>
      </c>
      <c r="E159" t="s">
        <v>294</v>
      </c>
      <c r="F159">
        <v>9924.7000000000007</v>
      </c>
      <c r="G159">
        <v>29116.5</v>
      </c>
      <c r="H159">
        <v>23161.69</v>
      </c>
      <c r="I159">
        <v>123111.49</v>
      </c>
      <c r="J159">
        <v>58277.8</v>
      </c>
      <c r="K159">
        <v>65648.13</v>
      </c>
    </row>
    <row r="160" spans="2:11" x14ac:dyDescent="0.2">
      <c r="B160" t="s">
        <v>1</v>
      </c>
      <c r="C160" s="2" t="s">
        <v>161</v>
      </c>
      <c r="D160" t="s">
        <v>162</v>
      </c>
      <c r="E160" t="s">
        <v>294</v>
      </c>
      <c r="F160">
        <v>9248.8799999999992</v>
      </c>
      <c r="G160">
        <v>55282.14</v>
      </c>
      <c r="H160">
        <v>64045.22</v>
      </c>
      <c r="I160">
        <v>54860.49</v>
      </c>
      <c r="J160">
        <v>55624.639999999999</v>
      </c>
      <c r="K160">
        <v>42481.29</v>
      </c>
    </row>
    <row r="161" spans="2:11" x14ac:dyDescent="0.2">
      <c r="B161" t="s">
        <v>1</v>
      </c>
      <c r="C161" s="2" t="s">
        <v>163</v>
      </c>
      <c r="D161" t="s">
        <v>164</v>
      </c>
      <c r="E161" t="s">
        <v>294</v>
      </c>
      <c r="F161">
        <v>28241.09</v>
      </c>
      <c r="G161">
        <v>42324.7</v>
      </c>
      <c r="H161">
        <v>77940.33</v>
      </c>
      <c r="I161">
        <v>81491.23</v>
      </c>
      <c r="J161">
        <v>58643.33</v>
      </c>
      <c r="K161">
        <v>53563.77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295</v>
      </c>
      <c r="F162">
        <v>121333.87</v>
      </c>
      <c r="G162">
        <v>134246.49</v>
      </c>
      <c r="H162">
        <v>230157.48</v>
      </c>
      <c r="I162">
        <v>341852.07</v>
      </c>
      <c r="J162">
        <v>221502.19</v>
      </c>
      <c r="K162">
        <v>208190.44</v>
      </c>
    </row>
    <row r="163" spans="2:11" x14ac:dyDescent="0.2">
      <c r="B163" t="s">
        <v>1</v>
      </c>
      <c r="C163" s="2" t="s">
        <v>165</v>
      </c>
      <c r="D163" t="s">
        <v>166</v>
      </c>
      <c r="E163" t="s">
        <v>294</v>
      </c>
      <c r="F163">
        <v>199478.26</v>
      </c>
      <c r="G163">
        <v>560757.66</v>
      </c>
      <c r="H163">
        <v>313133.61</v>
      </c>
      <c r="I163">
        <v>588825.80000000005</v>
      </c>
      <c r="J163">
        <v>519448.3</v>
      </c>
      <c r="K163">
        <v>506320.36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295</v>
      </c>
      <c r="F164">
        <v>407086.48</v>
      </c>
      <c r="G164">
        <v>945322.49</v>
      </c>
      <c r="H164">
        <v>611438</v>
      </c>
      <c r="I164">
        <v>758015.54</v>
      </c>
      <c r="J164">
        <v>424181.19</v>
      </c>
      <c r="K164">
        <v>374395.91</v>
      </c>
    </row>
    <row r="165" spans="2:11" x14ac:dyDescent="0.2">
      <c r="B165" t="s">
        <v>1</v>
      </c>
      <c r="C165" s="2" t="s">
        <v>167</v>
      </c>
      <c r="D165" t="s">
        <v>168</v>
      </c>
      <c r="E165" t="s">
        <v>294</v>
      </c>
      <c r="F165">
        <v>155373.20000000001</v>
      </c>
      <c r="G165">
        <v>212660.62</v>
      </c>
      <c r="H165">
        <v>101557.12</v>
      </c>
      <c r="I165">
        <v>338569.9</v>
      </c>
      <c r="J165">
        <v>173108.9</v>
      </c>
      <c r="K165">
        <v>185445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294</v>
      </c>
      <c r="F166">
        <v>283025.25</v>
      </c>
      <c r="G166">
        <v>808849.52</v>
      </c>
      <c r="H166">
        <v>889044.75</v>
      </c>
      <c r="I166">
        <v>769169.47</v>
      </c>
      <c r="J166">
        <v>578017.43000000005</v>
      </c>
      <c r="K166">
        <v>386830.08000000002</v>
      </c>
    </row>
    <row r="167" spans="2:11" x14ac:dyDescent="0.2">
      <c r="B167" t="s">
        <v>1</v>
      </c>
      <c r="C167" s="2" t="s">
        <v>169</v>
      </c>
      <c r="D167" t="s">
        <v>170</v>
      </c>
      <c r="E167" t="s">
        <v>294</v>
      </c>
      <c r="F167">
        <v>406549.37</v>
      </c>
      <c r="G167">
        <v>1153182.18</v>
      </c>
      <c r="H167">
        <v>770905.99</v>
      </c>
      <c r="I167">
        <v>752041.41</v>
      </c>
      <c r="J167">
        <v>511318.84</v>
      </c>
      <c r="K167">
        <v>381209.69</v>
      </c>
    </row>
    <row r="168" spans="2:11" x14ac:dyDescent="0.2">
      <c r="B168" t="s">
        <v>1</v>
      </c>
      <c r="C168" s="2" t="s">
        <v>171</v>
      </c>
      <c r="D168" t="s">
        <v>172</v>
      </c>
      <c r="E168" t="s">
        <v>294</v>
      </c>
      <c r="F168">
        <v>40885.03</v>
      </c>
      <c r="G168">
        <v>66118.600000000006</v>
      </c>
      <c r="H168">
        <v>155322.29</v>
      </c>
      <c r="I168">
        <v>128092.12</v>
      </c>
      <c r="J168">
        <v>72506.509999999995</v>
      </c>
      <c r="K168">
        <v>57386.59</v>
      </c>
    </row>
    <row r="169" spans="2:11" x14ac:dyDescent="0.2">
      <c r="B169" t="s">
        <v>1</v>
      </c>
      <c r="C169" s="2" t="s">
        <v>173</v>
      </c>
      <c r="D169" t="s">
        <v>174</v>
      </c>
      <c r="E169" t="s">
        <v>294</v>
      </c>
      <c r="F169">
        <v>411833.89</v>
      </c>
      <c r="G169">
        <v>534998.54</v>
      </c>
      <c r="H169">
        <v>376769.91</v>
      </c>
      <c r="I169">
        <v>414086.21</v>
      </c>
      <c r="J169">
        <v>268814.89</v>
      </c>
      <c r="K169">
        <v>251427.66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295</v>
      </c>
      <c r="F170">
        <v>140189.32999999999</v>
      </c>
      <c r="G170">
        <v>128589.75</v>
      </c>
      <c r="H170">
        <v>165489.87</v>
      </c>
      <c r="I170">
        <v>205159.88</v>
      </c>
      <c r="J170">
        <v>122710.79</v>
      </c>
      <c r="K170">
        <v>151709.54999999999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294</v>
      </c>
      <c r="F171">
        <v>365496.86</v>
      </c>
      <c r="G171">
        <v>471438.59</v>
      </c>
      <c r="H171">
        <v>343836.12</v>
      </c>
      <c r="I171">
        <v>482856.88</v>
      </c>
      <c r="J171">
        <v>505321.42</v>
      </c>
      <c r="K171">
        <v>495147.21</v>
      </c>
    </row>
    <row r="172" spans="2:11" x14ac:dyDescent="0.2">
      <c r="B172" t="s">
        <v>1</v>
      </c>
      <c r="C172" s="2" t="s">
        <v>175</v>
      </c>
      <c r="D172" t="s">
        <v>176</v>
      </c>
      <c r="E172" t="s">
        <v>294</v>
      </c>
      <c r="F172">
        <v>70171.89</v>
      </c>
      <c r="G172">
        <v>187778.09</v>
      </c>
      <c r="H172">
        <v>196811.98</v>
      </c>
      <c r="I172">
        <v>271271.76</v>
      </c>
      <c r="J172">
        <v>302471</v>
      </c>
      <c r="K172">
        <v>170062.24</v>
      </c>
    </row>
    <row r="173" spans="2:11" x14ac:dyDescent="0.2">
      <c r="B173" t="s">
        <v>1</v>
      </c>
      <c r="C173" s="2" t="s">
        <v>177</v>
      </c>
      <c r="D173" t="s">
        <v>178</v>
      </c>
      <c r="E173" t="s">
        <v>294</v>
      </c>
      <c r="F173">
        <v>238577.15</v>
      </c>
      <c r="G173">
        <v>266348.28999999998</v>
      </c>
      <c r="H173">
        <v>382958.44</v>
      </c>
      <c r="I173">
        <v>498102.71</v>
      </c>
      <c r="J173">
        <v>321467.02</v>
      </c>
      <c r="K173">
        <v>201476</v>
      </c>
    </row>
    <row r="174" spans="2:11" x14ac:dyDescent="0.2">
      <c r="B174" t="s">
        <v>1</v>
      </c>
      <c r="C174" s="2" t="s">
        <v>25</v>
      </c>
      <c r="D174" t="s">
        <v>404</v>
      </c>
      <c r="E174" t="s">
        <v>295</v>
      </c>
      <c r="F174">
        <v>259502.51</v>
      </c>
      <c r="G174">
        <v>470222.57</v>
      </c>
      <c r="H174">
        <v>568649.92000000004</v>
      </c>
      <c r="I174">
        <v>756261.23</v>
      </c>
      <c r="J174">
        <v>692716.21</v>
      </c>
      <c r="K174">
        <v>388681.01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295</v>
      </c>
      <c r="F175">
        <v>335701.52</v>
      </c>
      <c r="G175">
        <v>283665.15000000002</v>
      </c>
      <c r="H175">
        <v>658453.49</v>
      </c>
      <c r="I175">
        <v>764574.34</v>
      </c>
      <c r="J175">
        <v>573495.78</v>
      </c>
      <c r="K175">
        <v>678821.24</v>
      </c>
    </row>
    <row r="176" spans="2:11" x14ac:dyDescent="0.2">
      <c r="B176" t="s">
        <v>1</v>
      </c>
      <c r="C176" s="2" t="s">
        <v>179</v>
      </c>
      <c r="D176" t="s">
        <v>180</v>
      </c>
      <c r="E176" t="s">
        <v>294</v>
      </c>
      <c r="F176">
        <v>55818.94</v>
      </c>
      <c r="G176">
        <v>70060.03</v>
      </c>
      <c r="H176">
        <v>474722.24</v>
      </c>
      <c r="I176">
        <v>152907.57</v>
      </c>
      <c r="J176">
        <v>123371.25</v>
      </c>
      <c r="K176">
        <v>73300.08</v>
      </c>
    </row>
    <row r="177" spans="2:11" x14ac:dyDescent="0.2">
      <c r="B177" t="s">
        <v>1</v>
      </c>
      <c r="C177" s="2" t="s">
        <v>181</v>
      </c>
      <c r="D177" t="s">
        <v>182</v>
      </c>
      <c r="E177" t="s">
        <v>294</v>
      </c>
      <c r="F177">
        <v>49956.95</v>
      </c>
      <c r="G177">
        <v>65363.47</v>
      </c>
      <c r="H177">
        <v>65085</v>
      </c>
      <c r="I177">
        <v>87264.82</v>
      </c>
      <c r="J177">
        <v>117142.52</v>
      </c>
      <c r="K177">
        <v>69472.73</v>
      </c>
    </row>
    <row r="178" spans="2:11" x14ac:dyDescent="0.2">
      <c r="B178" t="s">
        <v>1</v>
      </c>
      <c r="C178" s="2" t="s">
        <v>183</v>
      </c>
      <c r="D178" t="s">
        <v>184</v>
      </c>
      <c r="E178" t="s">
        <v>294</v>
      </c>
      <c r="F178">
        <v>106917.71</v>
      </c>
      <c r="G178">
        <v>141809.79999999999</v>
      </c>
      <c r="H178">
        <v>124852.12</v>
      </c>
      <c r="I178">
        <v>113265.8</v>
      </c>
      <c r="J178">
        <v>41809.5</v>
      </c>
      <c r="K178">
        <v>53745.01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294</v>
      </c>
      <c r="F179">
        <v>403582.47</v>
      </c>
      <c r="G179">
        <v>362900.84</v>
      </c>
      <c r="H179">
        <v>589198.29</v>
      </c>
      <c r="I179">
        <v>530106.39</v>
      </c>
      <c r="J179">
        <v>465696.85</v>
      </c>
      <c r="K179">
        <v>401712.56</v>
      </c>
    </row>
    <row r="180" spans="2:11" x14ac:dyDescent="0.2">
      <c r="B180" t="s">
        <v>1</v>
      </c>
      <c r="C180" s="2" t="s">
        <v>30</v>
      </c>
      <c r="D180" t="s">
        <v>405</v>
      </c>
      <c r="E180" t="s">
        <v>295</v>
      </c>
      <c r="F180">
        <v>315657.68</v>
      </c>
      <c r="G180">
        <v>224423.03</v>
      </c>
      <c r="H180">
        <v>380133.38</v>
      </c>
      <c r="I180">
        <v>435074.63</v>
      </c>
      <c r="J180">
        <v>390775.54</v>
      </c>
      <c r="K180">
        <v>388182.54</v>
      </c>
    </row>
    <row r="181" spans="2:11" x14ac:dyDescent="0.2">
      <c r="B181" t="s">
        <v>1</v>
      </c>
      <c r="C181" s="2" t="s">
        <v>185</v>
      </c>
      <c r="D181" t="s">
        <v>186</v>
      </c>
      <c r="E181" t="s">
        <v>294</v>
      </c>
      <c r="F181">
        <v>32642.98</v>
      </c>
      <c r="G181">
        <v>81757.61</v>
      </c>
      <c r="H181">
        <v>291875.96000000002</v>
      </c>
      <c r="I181">
        <v>168416.57</v>
      </c>
      <c r="J181">
        <v>131330.41</v>
      </c>
      <c r="K181">
        <v>96624.79</v>
      </c>
    </row>
    <row r="182" spans="2:11" x14ac:dyDescent="0.2">
      <c r="B182" t="s">
        <v>1</v>
      </c>
      <c r="C182" s="2" t="s">
        <v>187</v>
      </c>
      <c r="D182" t="s">
        <v>188</v>
      </c>
      <c r="E182" t="s">
        <v>294</v>
      </c>
      <c r="F182">
        <v>41090.42</v>
      </c>
      <c r="G182">
        <v>46464.49</v>
      </c>
      <c r="H182">
        <v>74399.91</v>
      </c>
      <c r="I182">
        <v>81919.77</v>
      </c>
      <c r="J182">
        <v>41384.15</v>
      </c>
      <c r="K182">
        <v>40873.07</v>
      </c>
    </row>
    <row r="183" spans="2:11" x14ac:dyDescent="0.2">
      <c r="B183" t="s">
        <v>1</v>
      </c>
      <c r="C183" s="2" t="s">
        <v>189</v>
      </c>
      <c r="D183" t="s">
        <v>190</v>
      </c>
      <c r="E183" t="s">
        <v>294</v>
      </c>
      <c r="F183">
        <v>15589.45</v>
      </c>
      <c r="G183">
        <v>21301.02</v>
      </c>
      <c r="H183">
        <v>38902.94</v>
      </c>
      <c r="I183">
        <v>53347.48</v>
      </c>
      <c r="J183">
        <v>16855.41</v>
      </c>
      <c r="K183">
        <v>33446.230000000003</v>
      </c>
    </row>
    <row r="184" spans="2:11" x14ac:dyDescent="0.2">
      <c r="B184" t="s">
        <v>1</v>
      </c>
      <c r="C184" s="2" t="s">
        <v>191</v>
      </c>
      <c r="D184" t="s">
        <v>192</v>
      </c>
      <c r="E184" t="s">
        <v>294</v>
      </c>
      <c r="F184">
        <v>67815.55</v>
      </c>
      <c r="G184">
        <v>72568.320000000007</v>
      </c>
      <c r="H184">
        <v>245806.29</v>
      </c>
      <c r="I184">
        <v>288644.34999999998</v>
      </c>
      <c r="J184">
        <v>182915.43</v>
      </c>
      <c r="K184">
        <v>197192.55</v>
      </c>
    </row>
    <row r="185" spans="2:11" x14ac:dyDescent="0.2">
      <c r="B185" t="s">
        <v>1</v>
      </c>
      <c r="C185" s="2" t="s">
        <v>193</v>
      </c>
      <c r="D185" t="s">
        <v>194</v>
      </c>
      <c r="E185" t="s">
        <v>294</v>
      </c>
      <c r="F185">
        <v>65179.49</v>
      </c>
      <c r="G185">
        <v>65344.4</v>
      </c>
      <c r="H185">
        <v>87958.02</v>
      </c>
      <c r="I185">
        <v>88839.39</v>
      </c>
      <c r="J185">
        <v>49976.74</v>
      </c>
      <c r="K185">
        <v>50706.39</v>
      </c>
    </row>
    <row r="186" spans="2:11" x14ac:dyDescent="0.2">
      <c r="B186" t="s">
        <v>1</v>
      </c>
      <c r="C186" s="2" t="s">
        <v>195</v>
      </c>
      <c r="D186" t="s">
        <v>196</v>
      </c>
      <c r="E186" t="s">
        <v>294</v>
      </c>
      <c r="F186">
        <v>62793.22</v>
      </c>
      <c r="G186">
        <v>50334.18</v>
      </c>
      <c r="H186">
        <v>60728.08</v>
      </c>
      <c r="I186">
        <v>79187.27</v>
      </c>
      <c r="J186">
        <v>45598.9</v>
      </c>
      <c r="K186">
        <v>29902.51</v>
      </c>
    </row>
    <row r="187" spans="2:11" x14ac:dyDescent="0.2">
      <c r="B187" t="s">
        <v>1</v>
      </c>
      <c r="C187" s="2" t="s">
        <v>31</v>
      </c>
      <c r="D187" t="s">
        <v>406</v>
      </c>
      <c r="E187" t="s">
        <v>295</v>
      </c>
      <c r="F187">
        <v>973880.47</v>
      </c>
      <c r="G187">
        <v>1256269.75</v>
      </c>
      <c r="H187">
        <v>1532584.41</v>
      </c>
      <c r="I187">
        <v>1873635.76</v>
      </c>
      <c r="J187">
        <v>3336611.65</v>
      </c>
      <c r="K187">
        <v>1324131.3400000001</v>
      </c>
    </row>
    <row r="188" spans="2:11" x14ac:dyDescent="0.2">
      <c r="B188" t="s">
        <v>1</v>
      </c>
      <c r="C188" s="2" t="s">
        <v>197</v>
      </c>
      <c r="D188" t="s">
        <v>198</v>
      </c>
      <c r="E188" t="s">
        <v>294</v>
      </c>
      <c r="F188">
        <v>368335.06</v>
      </c>
      <c r="G188">
        <v>721143.05</v>
      </c>
      <c r="H188">
        <v>1021400.51</v>
      </c>
      <c r="I188">
        <v>815100.54</v>
      </c>
      <c r="J188">
        <v>542426.49</v>
      </c>
      <c r="K188">
        <v>402173.19</v>
      </c>
    </row>
    <row r="189" spans="2:11" x14ac:dyDescent="0.2">
      <c r="B189" t="s">
        <v>1</v>
      </c>
      <c r="C189" s="2" t="s">
        <v>199</v>
      </c>
      <c r="D189" t="s">
        <v>200</v>
      </c>
      <c r="E189" t="s">
        <v>294</v>
      </c>
      <c r="F189">
        <v>36414.639999999999</v>
      </c>
      <c r="G189">
        <v>36284.69</v>
      </c>
      <c r="H189">
        <v>71067.03</v>
      </c>
      <c r="I189">
        <v>70177.210000000006</v>
      </c>
      <c r="J189">
        <v>56510.21</v>
      </c>
      <c r="K189">
        <v>58811.07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294</v>
      </c>
      <c r="F190">
        <v>107400.61</v>
      </c>
      <c r="G190">
        <v>157273.5</v>
      </c>
      <c r="H190">
        <v>254699.95</v>
      </c>
      <c r="I190">
        <v>356580.42</v>
      </c>
      <c r="J190">
        <v>210263.16</v>
      </c>
      <c r="K190">
        <v>231651.61</v>
      </c>
    </row>
    <row r="191" spans="2:11" x14ac:dyDescent="0.2">
      <c r="B191" t="s">
        <v>1</v>
      </c>
      <c r="C191" s="2" t="s">
        <v>201</v>
      </c>
      <c r="D191" t="s">
        <v>202</v>
      </c>
      <c r="E191" t="s">
        <v>294</v>
      </c>
      <c r="F191">
        <v>78184.97</v>
      </c>
      <c r="G191">
        <v>64032.44</v>
      </c>
      <c r="H191">
        <v>154319.01</v>
      </c>
      <c r="I191">
        <v>175366.79</v>
      </c>
      <c r="J191">
        <v>83871.31</v>
      </c>
      <c r="K191">
        <v>75872.14</v>
      </c>
    </row>
    <row r="192" spans="2:11" x14ac:dyDescent="0.2">
      <c r="B192" t="s">
        <v>1</v>
      </c>
      <c r="C192" s="2" t="s">
        <v>203</v>
      </c>
      <c r="D192" t="s">
        <v>204</v>
      </c>
      <c r="E192" t="s">
        <v>294</v>
      </c>
      <c r="F192">
        <v>106704.01</v>
      </c>
      <c r="G192">
        <v>509101.95</v>
      </c>
      <c r="H192">
        <v>127501.29</v>
      </c>
      <c r="I192">
        <v>168561.45</v>
      </c>
      <c r="J192">
        <v>614644.49</v>
      </c>
      <c r="K192">
        <v>71305.88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294</v>
      </c>
      <c r="F193">
        <v>280833.32</v>
      </c>
      <c r="G193">
        <v>137963.82</v>
      </c>
      <c r="H193">
        <v>305102.90000000002</v>
      </c>
      <c r="I193">
        <v>304741.53999999998</v>
      </c>
      <c r="J193">
        <v>239860.16</v>
      </c>
      <c r="K193">
        <v>176236.79</v>
      </c>
    </row>
    <row r="194" spans="2:11" x14ac:dyDescent="0.2">
      <c r="B194" t="s">
        <v>1</v>
      </c>
      <c r="C194" s="2" t="s">
        <v>205</v>
      </c>
      <c r="D194" t="s">
        <v>206</v>
      </c>
      <c r="E194" t="s">
        <v>294</v>
      </c>
      <c r="F194">
        <v>45833.99</v>
      </c>
      <c r="G194">
        <v>25139.61</v>
      </c>
      <c r="H194">
        <v>35082.32</v>
      </c>
      <c r="I194">
        <v>53432.33</v>
      </c>
      <c r="J194">
        <v>14871.61</v>
      </c>
      <c r="K194">
        <v>28478.7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295</v>
      </c>
      <c r="F195">
        <v>612793.72</v>
      </c>
      <c r="G195">
        <v>659207.47</v>
      </c>
      <c r="H195">
        <v>1109495.96</v>
      </c>
      <c r="I195">
        <v>1459556.64</v>
      </c>
      <c r="J195">
        <v>1568211.14</v>
      </c>
      <c r="K195">
        <v>954867.51</v>
      </c>
    </row>
    <row r="196" spans="2:11" x14ac:dyDescent="0.2">
      <c r="B196" t="s">
        <v>1</v>
      </c>
      <c r="C196" s="2" t="s">
        <v>207</v>
      </c>
      <c r="D196" t="s">
        <v>208</v>
      </c>
      <c r="E196" t="s">
        <v>294</v>
      </c>
      <c r="F196">
        <v>255459.08</v>
      </c>
      <c r="G196">
        <v>777772.36</v>
      </c>
      <c r="H196">
        <v>478602.75</v>
      </c>
      <c r="I196">
        <v>752640.76</v>
      </c>
      <c r="J196">
        <v>480341.04</v>
      </c>
      <c r="K196">
        <v>485368.74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295</v>
      </c>
      <c r="F197">
        <v>149768.72</v>
      </c>
      <c r="G197">
        <v>190797.1</v>
      </c>
      <c r="H197">
        <v>349120.34</v>
      </c>
      <c r="I197">
        <v>542819.76</v>
      </c>
      <c r="J197">
        <v>288212.43</v>
      </c>
      <c r="K197">
        <v>369671.59</v>
      </c>
    </row>
    <row r="198" spans="2:11" x14ac:dyDescent="0.2">
      <c r="B198" t="s">
        <v>1</v>
      </c>
      <c r="C198" s="2" t="s">
        <v>209</v>
      </c>
      <c r="D198" t="s">
        <v>210</v>
      </c>
      <c r="E198" t="s">
        <v>294</v>
      </c>
      <c r="F198">
        <v>137750.93</v>
      </c>
      <c r="G198">
        <v>351962.13</v>
      </c>
      <c r="H198">
        <v>275644.69</v>
      </c>
      <c r="I198">
        <v>234011.28</v>
      </c>
      <c r="J198">
        <v>223019.23</v>
      </c>
      <c r="K198">
        <v>151910.38</v>
      </c>
    </row>
    <row r="199" spans="2:11" x14ac:dyDescent="0.2">
      <c r="B199" t="s">
        <v>1</v>
      </c>
      <c r="C199" s="2" t="s">
        <v>211</v>
      </c>
      <c r="D199" t="s">
        <v>212</v>
      </c>
      <c r="E199" t="s">
        <v>294</v>
      </c>
      <c r="F199">
        <v>86014.92</v>
      </c>
      <c r="G199">
        <v>254083.39</v>
      </c>
      <c r="H199">
        <v>50796.44</v>
      </c>
      <c r="I199">
        <v>151352.78</v>
      </c>
      <c r="J199">
        <v>153644.13</v>
      </c>
      <c r="K199">
        <v>107583.66</v>
      </c>
    </row>
    <row r="200" spans="2:11" x14ac:dyDescent="0.2">
      <c r="B200" t="s">
        <v>1</v>
      </c>
      <c r="C200" s="2" t="s">
        <v>213</v>
      </c>
      <c r="D200" t="s">
        <v>214</v>
      </c>
      <c r="E200" t="s">
        <v>294</v>
      </c>
      <c r="F200">
        <v>46473.99</v>
      </c>
      <c r="G200">
        <v>46815.17</v>
      </c>
      <c r="H200">
        <v>18781.43</v>
      </c>
      <c r="I200">
        <v>16916.419999999998</v>
      </c>
      <c r="J200">
        <v>23000.560000000001</v>
      </c>
      <c r="K200">
        <v>14784.29</v>
      </c>
    </row>
    <row r="201" spans="2:11" x14ac:dyDescent="0.2">
      <c r="B201" t="s">
        <v>1</v>
      </c>
      <c r="C201" s="2" t="s">
        <v>215</v>
      </c>
      <c r="D201" t="s">
        <v>216</v>
      </c>
      <c r="E201" t="s">
        <v>294</v>
      </c>
      <c r="F201">
        <v>37408.6</v>
      </c>
      <c r="G201">
        <v>192277.74</v>
      </c>
      <c r="H201">
        <v>215440.11</v>
      </c>
      <c r="I201">
        <v>129970.16</v>
      </c>
      <c r="J201">
        <v>90146.73</v>
      </c>
      <c r="K201">
        <v>93461.8</v>
      </c>
    </row>
    <row r="202" spans="2:11" x14ac:dyDescent="0.2">
      <c r="B202" t="s">
        <v>1</v>
      </c>
      <c r="C202" s="2" t="s">
        <v>274</v>
      </c>
      <c r="D202" t="s">
        <v>275</v>
      </c>
      <c r="E202" t="s">
        <v>296</v>
      </c>
      <c r="F202" t="s">
        <v>127</v>
      </c>
      <c r="G202" t="s">
        <v>127</v>
      </c>
      <c r="H202" t="s">
        <v>127</v>
      </c>
      <c r="I202" t="s">
        <v>127</v>
      </c>
      <c r="J202" t="s">
        <v>127</v>
      </c>
      <c r="K202" t="s">
        <v>127</v>
      </c>
    </row>
    <row r="203" spans="2:11" x14ac:dyDescent="0.2">
      <c r="B203" t="s">
        <v>1</v>
      </c>
      <c r="C203" s="2" t="s">
        <v>272</v>
      </c>
      <c r="D203" t="s">
        <v>273</v>
      </c>
      <c r="E203" t="s">
        <v>294</v>
      </c>
      <c r="F203">
        <v>130713.86</v>
      </c>
      <c r="G203">
        <v>211676.44</v>
      </c>
      <c r="H203">
        <v>311283.61</v>
      </c>
      <c r="I203">
        <v>237808.69</v>
      </c>
      <c r="J203">
        <v>144325.4</v>
      </c>
      <c r="K203">
        <v>234469.86</v>
      </c>
    </row>
    <row r="204" spans="2:11" x14ac:dyDescent="0.2">
      <c r="B204" t="s">
        <v>1</v>
      </c>
      <c r="C204" s="2" t="s">
        <v>217</v>
      </c>
      <c r="D204" t="s">
        <v>218</v>
      </c>
      <c r="E204" t="s">
        <v>294</v>
      </c>
      <c r="F204">
        <v>69776.94</v>
      </c>
      <c r="G204">
        <v>95229.46</v>
      </c>
      <c r="H204">
        <v>211057.02</v>
      </c>
      <c r="I204">
        <v>163132.19</v>
      </c>
      <c r="J204">
        <v>51326.9</v>
      </c>
      <c r="K204">
        <v>58305.49</v>
      </c>
    </row>
    <row r="205" spans="2:11" x14ac:dyDescent="0.2">
      <c r="B205" t="s">
        <v>1</v>
      </c>
      <c r="C205" s="2" t="s">
        <v>219</v>
      </c>
      <c r="D205" t="s">
        <v>220</v>
      </c>
      <c r="E205" t="s">
        <v>294</v>
      </c>
      <c r="F205">
        <v>12399.03</v>
      </c>
      <c r="G205">
        <v>242110.52</v>
      </c>
      <c r="H205">
        <v>76803.149999999994</v>
      </c>
      <c r="I205">
        <v>177831.07</v>
      </c>
      <c r="J205">
        <v>194585.2</v>
      </c>
      <c r="K205">
        <v>78802.92</v>
      </c>
    </row>
    <row r="206" spans="2:11" x14ac:dyDescent="0.2">
      <c r="B206" t="s">
        <v>1</v>
      </c>
      <c r="C206" s="2" t="s">
        <v>221</v>
      </c>
      <c r="D206" t="s">
        <v>396</v>
      </c>
      <c r="E206" t="s">
        <v>294</v>
      </c>
      <c r="F206">
        <v>168147.22</v>
      </c>
      <c r="G206">
        <v>276296.26</v>
      </c>
      <c r="H206">
        <v>385547.53</v>
      </c>
      <c r="I206">
        <v>321985.88</v>
      </c>
      <c r="J206">
        <v>274965.28000000003</v>
      </c>
      <c r="K206">
        <v>376915.6</v>
      </c>
    </row>
    <row r="207" spans="2:11" x14ac:dyDescent="0.2">
      <c r="B207" t="s">
        <v>1</v>
      </c>
      <c r="C207" s="2" t="s">
        <v>222</v>
      </c>
      <c r="D207" t="s">
        <v>223</v>
      </c>
      <c r="E207" t="s">
        <v>294</v>
      </c>
      <c r="F207">
        <v>10253.299999999999</v>
      </c>
      <c r="G207">
        <v>17553.53</v>
      </c>
      <c r="H207">
        <v>36035.870000000003</v>
      </c>
      <c r="I207">
        <v>25531.71</v>
      </c>
      <c r="J207">
        <v>1642.1</v>
      </c>
      <c r="K207">
        <v>330.49</v>
      </c>
    </row>
    <row r="208" spans="2:11" x14ac:dyDescent="0.2">
      <c r="B208" t="s">
        <v>1</v>
      </c>
      <c r="C208" s="2" t="s">
        <v>224</v>
      </c>
      <c r="D208" t="s">
        <v>352</v>
      </c>
      <c r="E208" t="s">
        <v>294</v>
      </c>
      <c r="F208">
        <v>23896.41</v>
      </c>
      <c r="G208">
        <v>26567.89</v>
      </c>
      <c r="H208">
        <v>93789.37</v>
      </c>
      <c r="I208">
        <v>121123.04</v>
      </c>
      <c r="J208">
        <v>66095.11</v>
      </c>
      <c r="K208">
        <v>64547.6</v>
      </c>
    </row>
    <row r="209" spans="2:11" x14ac:dyDescent="0.2">
      <c r="B209" t="s">
        <v>1</v>
      </c>
      <c r="C209" s="2" t="s">
        <v>225</v>
      </c>
      <c r="D209" t="s">
        <v>353</v>
      </c>
      <c r="E209" t="s">
        <v>294</v>
      </c>
      <c r="F209">
        <v>64951.73</v>
      </c>
      <c r="G209">
        <v>168909.89</v>
      </c>
      <c r="H209">
        <v>273144.76</v>
      </c>
      <c r="I209">
        <v>216064.47</v>
      </c>
      <c r="J209">
        <v>115285.38</v>
      </c>
      <c r="K209">
        <v>138631.29999999999</v>
      </c>
    </row>
    <row r="210" spans="2:11" x14ac:dyDescent="0.2">
      <c r="B210" t="s">
        <v>1</v>
      </c>
      <c r="C210" s="2" t="s">
        <v>226</v>
      </c>
      <c r="D210" t="s">
        <v>354</v>
      </c>
      <c r="E210" t="s">
        <v>296</v>
      </c>
      <c r="F210">
        <v>152</v>
      </c>
      <c r="G210" t="s">
        <v>127</v>
      </c>
      <c r="H210" t="s">
        <v>127</v>
      </c>
      <c r="I210" t="s">
        <v>127</v>
      </c>
      <c r="J210" t="s">
        <v>127</v>
      </c>
      <c r="K210" t="s">
        <v>127</v>
      </c>
    </row>
    <row r="211" spans="2:11" x14ac:dyDescent="0.2">
      <c r="B211" t="s">
        <v>1</v>
      </c>
      <c r="C211" s="2" t="s">
        <v>227</v>
      </c>
      <c r="D211" t="s">
        <v>228</v>
      </c>
      <c r="E211" t="s">
        <v>294</v>
      </c>
      <c r="F211">
        <v>31465.61</v>
      </c>
      <c r="G211">
        <v>30902.28</v>
      </c>
      <c r="H211">
        <v>66623.06</v>
      </c>
      <c r="I211">
        <v>75713.67</v>
      </c>
      <c r="J211">
        <v>47240.21</v>
      </c>
      <c r="K211">
        <v>97514.42</v>
      </c>
    </row>
    <row r="212" spans="2:11" x14ac:dyDescent="0.2">
      <c r="B212" t="s">
        <v>1</v>
      </c>
      <c r="C212" s="2" t="s">
        <v>276</v>
      </c>
      <c r="D212" t="s">
        <v>277</v>
      </c>
      <c r="E212" t="s">
        <v>296</v>
      </c>
      <c r="F212" t="s">
        <v>127</v>
      </c>
      <c r="G212" t="s">
        <v>127</v>
      </c>
      <c r="H212" t="s">
        <v>127</v>
      </c>
      <c r="I212" t="s">
        <v>127</v>
      </c>
      <c r="J212" t="s">
        <v>127</v>
      </c>
      <c r="K212" t="s">
        <v>127</v>
      </c>
    </row>
    <row r="213" spans="2:11" x14ac:dyDescent="0.2">
      <c r="B213" t="s">
        <v>1</v>
      </c>
      <c r="C213" s="2" t="s">
        <v>229</v>
      </c>
      <c r="D213" t="s">
        <v>230</v>
      </c>
      <c r="E213" t="s">
        <v>294</v>
      </c>
      <c r="F213">
        <v>53605.38</v>
      </c>
      <c r="G213">
        <v>74717.64</v>
      </c>
      <c r="H213">
        <v>189824.85</v>
      </c>
      <c r="I213">
        <v>210456.3</v>
      </c>
      <c r="J213">
        <v>160203.9</v>
      </c>
      <c r="K213">
        <v>204093.94</v>
      </c>
    </row>
    <row r="214" spans="2:11" x14ac:dyDescent="0.2">
      <c r="B214" t="s">
        <v>1</v>
      </c>
      <c r="C214" s="2" t="s">
        <v>231</v>
      </c>
      <c r="D214" t="s">
        <v>232</v>
      </c>
      <c r="E214" t="s">
        <v>294</v>
      </c>
      <c r="F214">
        <v>71447.45</v>
      </c>
      <c r="G214">
        <v>287468.81</v>
      </c>
      <c r="H214" t="s">
        <v>127</v>
      </c>
      <c r="I214" t="s">
        <v>127</v>
      </c>
      <c r="J214" t="s">
        <v>127</v>
      </c>
      <c r="K214" t="s">
        <v>127</v>
      </c>
    </row>
    <row r="215" spans="2:11" x14ac:dyDescent="0.2">
      <c r="B215" t="s">
        <v>1</v>
      </c>
      <c r="C215" s="2" t="s">
        <v>233</v>
      </c>
      <c r="D215" t="s">
        <v>407</v>
      </c>
      <c r="E215" t="s">
        <v>294</v>
      </c>
      <c r="F215">
        <v>20719.45</v>
      </c>
      <c r="G215">
        <v>24740.41</v>
      </c>
      <c r="H215">
        <v>45614.6</v>
      </c>
      <c r="I215">
        <v>43840.14</v>
      </c>
      <c r="J215">
        <v>59164.88</v>
      </c>
      <c r="K215">
        <v>44861.64</v>
      </c>
    </row>
    <row r="216" spans="2:11" x14ac:dyDescent="0.2">
      <c r="B216" t="s">
        <v>1</v>
      </c>
      <c r="C216" s="2" t="s">
        <v>234</v>
      </c>
      <c r="D216" t="s">
        <v>408</v>
      </c>
      <c r="E216" t="s">
        <v>294</v>
      </c>
      <c r="F216">
        <v>33699.050000000003</v>
      </c>
      <c r="G216">
        <v>26317.439999999999</v>
      </c>
      <c r="H216">
        <v>51927.06</v>
      </c>
      <c r="I216">
        <v>78425.100000000006</v>
      </c>
      <c r="J216">
        <v>41389.18</v>
      </c>
      <c r="K216">
        <v>51057.05</v>
      </c>
    </row>
    <row r="217" spans="2:11" x14ac:dyDescent="0.2">
      <c r="B217" t="s">
        <v>1</v>
      </c>
      <c r="C217" s="2" t="s">
        <v>267</v>
      </c>
      <c r="D217" t="s">
        <v>268</v>
      </c>
      <c r="E217" t="s">
        <v>294</v>
      </c>
      <c r="F217">
        <v>428205.82</v>
      </c>
      <c r="G217">
        <v>846630.64</v>
      </c>
      <c r="H217">
        <v>482478.79</v>
      </c>
      <c r="I217">
        <v>356862.4</v>
      </c>
      <c r="J217">
        <v>159945.07999999999</v>
      </c>
      <c r="K217">
        <v>170110.32</v>
      </c>
    </row>
    <row r="218" spans="2:11" x14ac:dyDescent="0.2">
      <c r="B218" t="s">
        <v>297</v>
      </c>
      <c r="C218" s="2" t="s">
        <v>278</v>
      </c>
      <c r="D218" t="s">
        <v>279</v>
      </c>
      <c r="E218" t="s">
        <v>127</v>
      </c>
      <c r="F218" t="s">
        <v>127</v>
      </c>
      <c r="G218" t="s">
        <v>127</v>
      </c>
      <c r="H218" t="s">
        <v>127</v>
      </c>
      <c r="I218" t="s">
        <v>127</v>
      </c>
      <c r="J218" t="s">
        <v>127</v>
      </c>
      <c r="K218" t="s">
        <v>127</v>
      </c>
    </row>
    <row r="219" spans="2:11" x14ac:dyDescent="0.2">
      <c r="B219" t="s">
        <v>2</v>
      </c>
      <c r="C219" s="2" t="s">
        <v>235</v>
      </c>
      <c r="D219" t="s">
        <v>236</v>
      </c>
      <c r="E219" t="s">
        <v>294</v>
      </c>
      <c r="F219">
        <v>58667.49</v>
      </c>
      <c r="G219">
        <v>765032.32</v>
      </c>
      <c r="H219">
        <v>1138026.28</v>
      </c>
      <c r="I219">
        <v>1578562.53</v>
      </c>
      <c r="J219">
        <v>946894.46</v>
      </c>
      <c r="K219">
        <v>788383.18</v>
      </c>
    </row>
    <row r="220" spans="2:11" x14ac:dyDescent="0.2">
      <c r="B220" t="s">
        <v>2</v>
      </c>
      <c r="C220" s="2" t="s">
        <v>280</v>
      </c>
      <c r="D220" t="s">
        <v>281</v>
      </c>
      <c r="E220" t="s">
        <v>296</v>
      </c>
      <c r="F220" t="s">
        <v>127</v>
      </c>
      <c r="G220" t="s">
        <v>127</v>
      </c>
      <c r="H220" t="s">
        <v>127</v>
      </c>
      <c r="I220" t="s">
        <v>127</v>
      </c>
      <c r="J220" t="s">
        <v>127</v>
      </c>
      <c r="K220" t="s">
        <v>127</v>
      </c>
    </row>
    <row r="221" spans="2:11" x14ac:dyDescent="0.2">
      <c r="B221" t="s">
        <v>2</v>
      </c>
      <c r="C221" s="2" t="s">
        <v>40</v>
      </c>
      <c r="D221" t="s">
        <v>379</v>
      </c>
      <c r="E221" t="s">
        <v>294</v>
      </c>
      <c r="F221">
        <v>311379.14</v>
      </c>
      <c r="G221">
        <v>380690.52</v>
      </c>
      <c r="H221">
        <v>437836.4</v>
      </c>
      <c r="I221">
        <v>595118.02</v>
      </c>
      <c r="J221">
        <v>772062.27</v>
      </c>
      <c r="K221">
        <v>526014.64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295</v>
      </c>
      <c r="F222">
        <v>114989.95</v>
      </c>
      <c r="G222">
        <v>95840.36</v>
      </c>
      <c r="H222">
        <v>242630.17</v>
      </c>
      <c r="I222">
        <v>688151.88</v>
      </c>
      <c r="J222">
        <v>408318.31</v>
      </c>
      <c r="K222">
        <v>440930.11</v>
      </c>
    </row>
    <row r="223" spans="2:11" x14ac:dyDescent="0.2">
      <c r="B223" t="s">
        <v>2</v>
      </c>
      <c r="C223" s="2" t="s">
        <v>237</v>
      </c>
      <c r="D223" t="s">
        <v>238</v>
      </c>
      <c r="E223" t="s">
        <v>294</v>
      </c>
      <c r="F223">
        <v>55193.93</v>
      </c>
      <c r="G223">
        <v>68910.94</v>
      </c>
      <c r="H223">
        <v>182613.08</v>
      </c>
      <c r="I223">
        <v>150730.47</v>
      </c>
      <c r="J223">
        <v>37703.46</v>
      </c>
      <c r="K223">
        <v>107718.46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295</v>
      </c>
      <c r="F224">
        <v>187678.69</v>
      </c>
      <c r="G224">
        <v>189148.95</v>
      </c>
      <c r="H224">
        <v>133154.1</v>
      </c>
      <c r="I224">
        <v>316854.03000000003</v>
      </c>
      <c r="J224">
        <v>221520.83</v>
      </c>
      <c r="K224">
        <v>296622.65999999997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295</v>
      </c>
      <c r="F225">
        <v>1009961.97</v>
      </c>
      <c r="G225">
        <v>453530.97</v>
      </c>
      <c r="H225">
        <v>919896.13</v>
      </c>
      <c r="I225">
        <v>962843.2</v>
      </c>
      <c r="J225">
        <v>1148451.1100000001</v>
      </c>
      <c r="K225">
        <v>621289.07999999996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295</v>
      </c>
      <c r="F226">
        <v>483365.37</v>
      </c>
      <c r="G226">
        <v>932137.77</v>
      </c>
      <c r="H226">
        <v>1004263.7</v>
      </c>
      <c r="I226">
        <v>1080827.3999999999</v>
      </c>
      <c r="J226">
        <v>735336.2</v>
      </c>
      <c r="K226">
        <v>391390.28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295</v>
      </c>
      <c r="F227">
        <v>289296.21000000002</v>
      </c>
      <c r="G227">
        <v>338453.9</v>
      </c>
      <c r="H227">
        <v>431095.51</v>
      </c>
      <c r="I227">
        <v>360866.6</v>
      </c>
      <c r="J227">
        <v>304362.34999999998</v>
      </c>
      <c r="K227">
        <v>285746.93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295</v>
      </c>
      <c r="F228">
        <v>392542.16</v>
      </c>
      <c r="G228">
        <v>447232.87</v>
      </c>
      <c r="H228">
        <v>470800.75</v>
      </c>
      <c r="I228">
        <v>597171.99</v>
      </c>
      <c r="J228">
        <v>392376.47</v>
      </c>
      <c r="K228">
        <v>355440.55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295</v>
      </c>
      <c r="F229">
        <v>648856.27</v>
      </c>
      <c r="G229">
        <v>324343.84999999998</v>
      </c>
      <c r="H229">
        <v>819151.55</v>
      </c>
      <c r="I229">
        <v>1338294.26</v>
      </c>
      <c r="J229">
        <v>686342.66</v>
      </c>
      <c r="K229">
        <v>597675.6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295</v>
      </c>
      <c r="F230">
        <v>118656.68</v>
      </c>
      <c r="G230">
        <v>160617.38</v>
      </c>
      <c r="H230">
        <v>180263.87</v>
      </c>
      <c r="I230">
        <v>251280.36</v>
      </c>
      <c r="J230">
        <v>144261.07</v>
      </c>
      <c r="K230">
        <v>238293.19</v>
      </c>
    </row>
    <row r="231" spans="2:11" x14ac:dyDescent="0.2">
      <c r="B231" t="s">
        <v>2</v>
      </c>
      <c r="C231" s="2" t="s">
        <v>130</v>
      </c>
      <c r="D231" t="s">
        <v>128</v>
      </c>
      <c r="E231" t="s">
        <v>294</v>
      </c>
      <c r="F231">
        <v>49700.43</v>
      </c>
      <c r="G231">
        <v>45544.29</v>
      </c>
      <c r="H231">
        <v>106207.47</v>
      </c>
      <c r="I231">
        <v>24462.45</v>
      </c>
      <c r="J231">
        <v>104375.5</v>
      </c>
      <c r="K231">
        <v>33613.51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295</v>
      </c>
      <c r="F232">
        <v>364432.6</v>
      </c>
      <c r="G232">
        <v>496256.69</v>
      </c>
      <c r="H232">
        <v>548676.47</v>
      </c>
      <c r="I232">
        <v>524027.74</v>
      </c>
      <c r="J232">
        <v>153191.73000000001</v>
      </c>
      <c r="K232">
        <v>442496.32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295</v>
      </c>
      <c r="F233">
        <v>234545.57</v>
      </c>
      <c r="G233">
        <v>481099.46</v>
      </c>
      <c r="H233">
        <v>505126.24</v>
      </c>
      <c r="I233">
        <v>694094.46</v>
      </c>
      <c r="J233">
        <v>300448.14</v>
      </c>
      <c r="K233">
        <v>265082.40999999997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295</v>
      </c>
      <c r="F234">
        <v>132473.85</v>
      </c>
      <c r="G234">
        <v>169494.82</v>
      </c>
      <c r="H234">
        <v>241945.4</v>
      </c>
      <c r="I234">
        <v>250244.55</v>
      </c>
      <c r="J234">
        <v>124269.38</v>
      </c>
      <c r="K234">
        <v>104249.7</v>
      </c>
    </row>
    <row r="235" spans="2:11" x14ac:dyDescent="0.2">
      <c r="B235" t="s">
        <v>2</v>
      </c>
      <c r="C235" s="2" t="s">
        <v>239</v>
      </c>
      <c r="D235" t="s">
        <v>240</v>
      </c>
      <c r="E235" t="s">
        <v>294</v>
      </c>
      <c r="F235">
        <v>223993.55</v>
      </c>
      <c r="G235">
        <v>391540.79</v>
      </c>
      <c r="H235">
        <v>1191769.3999999999</v>
      </c>
      <c r="I235">
        <v>1442235.64</v>
      </c>
      <c r="J235">
        <v>790274.9</v>
      </c>
      <c r="K235">
        <v>1153980.67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295</v>
      </c>
      <c r="F236">
        <v>45712.42</v>
      </c>
      <c r="G236">
        <v>68168.009999999995</v>
      </c>
      <c r="H236">
        <v>81002.36</v>
      </c>
      <c r="I236">
        <v>249985.26</v>
      </c>
      <c r="J236">
        <v>104515.99</v>
      </c>
      <c r="K236">
        <v>103572.11</v>
      </c>
    </row>
    <row r="237" spans="2:11" x14ac:dyDescent="0.2">
      <c r="B237" t="s">
        <v>2</v>
      </c>
      <c r="C237" s="2" t="s">
        <v>241</v>
      </c>
      <c r="D237" t="s">
        <v>242</v>
      </c>
      <c r="E237" t="s">
        <v>294</v>
      </c>
      <c r="F237">
        <v>124271.02</v>
      </c>
      <c r="G237">
        <v>175992.03</v>
      </c>
      <c r="H237">
        <v>171289.51</v>
      </c>
      <c r="I237" t="s">
        <v>127</v>
      </c>
      <c r="J237" t="s">
        <v>127</v>
      </c>
      <c r="K237" t="s">
        <v>127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295</v>
      </c>
      <c r="F238">
        <v>25843.13</v>
      </c>
      <c r="G238">
        <v>38855.949999999997</v>
      </c>
      <c r="H238">
        <v>40581.25</v>
      </c>
      <c r="I238">
        <v>325976.75</v>
      </c>
      <c r="J238">
        <v>242449.94</v>
      </c>
      <c r="K238">
        <v>303649.46999999997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295</v>
      </c>
      <c r="F239">
        <v>495312.25</v>
      </c>
      <c r="G239">
        <v>1329617.49</v>
      </c>
      <c r="H239">
        <v>1013656.29</v>
      </c>
      <c r="I239">
        <v>1057790.93</v>
      </c>
      <c r="J239">
        <v>947623.3</v>
      </c>
      <c r="K239">
        <v>361795.88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295</v>
      </c>
      <c r="F240">
        <v>215111.9</v>
      </c>
      <c r="G240">
        <v>320985.09999999998</v>
      </c>
      <c r="H240">
        <v>251720.7</v>
      </c>
      <c r="I240">
        <v>234300.86</v>
      </c>
      <c r="J240">
        <v>179396.8</v>
      </c>
      <c r="K240">
        <v>203056.44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295</v>
      </c>
      <c r="F241">
        <v>289706.27</v>
      </c>
      <c r="G241">
        <v>250118.39</v>
      </c>
      <c r="H241">
        <v>381237.66</v>
      </c>
      <c r="I241">
        <v>753153.76</v>
      </c>
      <c r="J241">
        <v>527356.06999999995</v>
      </c>
      <c r="K241">
        <v>373131.81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295</v>
      </c>
      <c r="F242">
        <v>291432.2</v>
      </c>
      <c r="G242">
        <v>332755.73</v>
      </c>
      <c r="H242">
        <v>698401.75</v>
      </c>
      <c r="I242">
        <v>705998.75</v>
      </c>
      <c r="J242">
        <v>481256.85</v>
      </c>
      <c r="K242">
        <v>453515.11</v>
      </c>
    </row>
    <row r="243" spans="2:11" x14ac:dyDescent="0.2">
      <c r="B243" t="s">
        <v>2</v>
      </c>
      <c r="C243" s="2" t="s">
        <v>75</v>
      </c>
      <c r="D243" t="s">
        <v>76</v>
      </c>
      <c r="E243" t="s">
        <v>295</v>
      </c>
      <c r="F243">
        <v>496790.73</v>
      </c>
      <c r="G243">
        <v>672047.92</v>
      </c>
      <c r="H243">
        <v>1036605.46</v>
      </c>
      <c r="I243">
        <v>1495947.51</v>
      </c>
      <c r="J243">
        <v>923117.77</v>
      </c>
      <c r="K243">
        <v>1038993.78</v>
      </c>
    </row>
    <row r="244" spans="2:11" x14ac:dyDescent="0.2">
      <c r="B244" t="s">
        <v>2</v>
      </c>
      <c r="C244" s="2" t="s">
        <v>77</v>
      </c>
      <c r="D244" t="s">
        <v>380</v>
      </c>
      <c r="E244" t="s">
        <v>295</v>
      </c>
      <c r="F244">
        <v>170167.67</v>
      </c>
      <c r="G244">
        <v>264005.21000000002</v>
      </c>
      <c r="H244">
        <v>279763.93</v>
      </c>
      <c r="I244">
        <v>232098.45</v>
      </c>
      <c r="J244">
        <v>247284.9</v>
      </c>
      <c r="K244">
        <v>233739.02</v>
      </c>
    </row>
    <row r="245" spans="2:11" x14ac:dyDescent="0.2">
      <c r="B245" t="s">
        <v>2</v>
      </c>
      <c r="C245" s="2" t="s">
        <v>78</v>
      </c>
      <c r="D245" t="s">
        <v>381</v>
      </c>
      <c r="E245" t="s">
        <v>295</v>
      </c>
      <c r="F245">
        <v>27912.79</v>
      </c>
      <c r="G245">
        <v>131297.07999999999</v>
      </c>
      <c r="H245">
        <v>150185.71</v>
      </c>
      <c r="I245">
        <v>68533.83</v>
      </c>
      <c r="J245">
        <v>220291.91</v>
      </c>
      <c r="K245">
        <v>245443.92</v>
      </c>
    </row>
    <row r="246" spans="2:11" x14ac:dyDescent="0.2">
      <c r="B246" t="s">
        <v>2</v>
      </c>
      <c r="C246" s="2" t="s">
        <v>243</v>
      </c>
      <c r="D246" t="s">
        <v>244</v>
      </c>
      <c r="E246" t="s">
        <v>294</v>
      </c>
      <c r="F246">
        <v>22078.48</v>
      </c>
      <c r="G246">
        <v>121009.79</v>
      </c>
      <c r="H246">
        <v>36698.46</v>
      </c>
      <c r="I246">
        <v>111175.28</v>
      </c>
      <c r="J246">
        <v>276082.96999999997</v>
      </c>
      <c r="K246">
        <v>339234.26</v>
      </c>
    </row>
    <row r="247" spans="2:11" x14ac:dyDescent="0.2">
      <c r="B247" t="s">
        <v>2</v>
      </c>
      <c r="C247" s="2" t="s">
        <v>79</v>
      </c>
      <c r="D247" t="s">
        <v>441</v>
      </c>
      <c r="E247" t="s">
        <v>295</v>
      </c>
      <c r="F247">
        <v>524360.89</v>
      </c>
      <c r="G247">
        <v>1537087.73</v>
      </c>
      <c r="H247">
        <v>1590233.56</v>
      </c>
      <c r="I247">
        <v>1758757.75</v>
      </c>
      <c r="J247">
        <v>1754078.23</v>
      </c>
      <c r="K247">
        <v>1718187.6</v>
      </c>
    </row>
    <row r="248" spans="2:11" x14ac:dyDescent="0.2">
      <c r="B248" t="s">
        <v>2</v>
      </c>
      <c r="C248" s="2" t="s">
        <v>80</v>
      </c>
      <c r="D248" t="s">
        <v>81</v>
      </c>
      <c r="E248" t="s">
        <v>295</v>
      </c>
      <c r="F248">
        <v>323076.74</v>
      </c>
      <c r="G248">
        <v>545467.52</v>
      </c>
      <c r="H248">
        <v>872284.22</v>
      </c>
      <c r="I248">
        <v>788148.23</v>
      </c>
      <c r="J248">
        <v>660165.37</v>
      </c>
      <c r="K248">
        <v>729841.25</v>
      </c>
    </row>
    <row r="249" spans="2:11" x14ac:dyDescent="0.2">
      <c r="B249" t="s">
        <v>2</v>
      </c>
      <c r="C249" s="2" t="s">
        <v>82</v>
      </c>
      <c r="D249" t="s">
        <v>83</v>
      </c>
      <c r="E249" t="s">
        <v>295</v>
      </c>
      <c r="F249">
        <v>1923.65</v>
      </c>
      <c r="G249">
        <v>5198.5200000000004</v>
      </c>
      <c r="H249">
        <v>20863.38</v>
      </c>
      <c r="I249">
        <v>13487.72</v>
      </c>
      <c r="J249">
        <v>9309.52</v>
      </c>
      <c r="K249">
        <v>3680.74</v>
      </c>
    </row>
    <row r="250" spans="2:11" x14ac:dyDescent="0.2">
      <c r="B250" t="s">
        <v>2</v>
      </c>
      <c r="C250" s="2" t="s">
        <v>245</v>
      </c>
      <c r="D250" t="s">
        <v>246</v>
      </c>
      <c r="E250" t="s">
        <v>296</v>
      </c>
      <c r="F250" t="s">
        <v>127</v>
      </c>
      <c r="G250" t="s">
        <v>127</v>
      </c>
      <c r="H250" t="s">
        <v>127</v>
      </c>
      <c r="I250" t="s">
        <v>127</v>
      </c>
      <c r="J250" t="s">
        <v>127</v>
      </c>
      <c r="K250" t="s">
        <v>127</v>
      </c>
    </row>
    <row r="251" spans="2:11" x14ac:dyDescent="0.2">
      <c r="B251" t="s">
        <v>2</v>
      </c>
      <c r="C251" s="2" t="s">
        <v>269</v>
      </c>
      <c r="D251" t="s">
        <v>270</v>
      </c>
      <c r="E251" t="s">
        <v>296</v>
      </c>
      <c r="F251" t="s">
        <v>127</v>
      </c>
      <c r="G251" t="s">
        <v>127</v>
      </c>
      <c r="H251" t="s">
        <v>127</v>
      </c>
      <c r="I251" t="s">
        <v>127</v>
      </c>
      <c r="J251" t="s">
        <v>127</v>
      </c>
      <c r="K251" t="s">
        <v>127</v>
      </c>
    </row>
    <row r="252" spans="2:11" x14ac:dyDescent="0.2">
      <c r="B252" t="s">
        <v>2</v>
      </c>
      <c r="C252" s="2" t="s">
        <v>282</v>
      </c>
      <c r="D252" t="s">
        <v>283</v>
      </c>
      <c r="E252" t="s">
        <v>296</v>
      </c>
      <c r="F252" t="s">
        <v>127</v>
      </c>
      <c r="G252" t="s">
        <v>127</v>
      </c>
      <c r="H252" t="s">
        <v>127</v>
      </c>
      <c r="I252" t="s">
        <v>127</v>
      </c>
      <c r="J252" t="s">
        <v>127</v>
      </c>
      <c r="K252" t="s">
        <v>127</v>
      </c>
    </row>
    <row r="253" spans="2:11" x14ac:dyDescent="0.2">
      <c r="B253" t="s">
        <v>2</v>
      </c>
      <c r="C253" s="2" t="s">
        <v>247</v>
      </c>
      <c r="D253" t="s">
        <v>248</v>
      </c>
      <c r="E253" t="s">
        <v>296</v>
      </c>
      <c r="F253" t="s">
        <v>127</v>
      </c>
      <c r="G253" t="s">
        <v>127</v>
      </c>
      <c r="H253" t="s">
        <v>127</v>
      </c>
      <c r="I253" t="s">
        <v>127</v>
      </c>
      <c r="J253" t="s">
        <v>127</v>
      </c>
      <c r="K253" t="s">
        <v>127</v>
      </c>
    </row>
    <row r="254" spans="2:11" x14ac:dyDescent="0.2">
      <c r="B254" t="s">
        <v>2</v>
      </c>
      <c r="C254" s="2" t="s">
        <v>249</v>
      </c>
      <c r="D254" t="s">
        <v>250</v>
      </c>
      <c r="E254" t="s">
        <v>296</v>
      </c>
      <c r="F254" t="s">
        <v>127</v>
      </c>
      <c r="G254" t="s">
        <v>127</v>
      </c>
      <c r="H254" t="s">
        <v>127</v>
      </c>
      <c r="I254" t="s">
        <v>127</v>
      </c>
      <c r="J254" t="s">
        <v>127</v>
      </c>
      <c r="K254" t="s">
        <v>127</v>
      </c>
    </row>
    <row r="255" spans="2:11" x14ac:dyDescent="0.2">
      <c r="B255" t="s">
        <v>2</v>
      </c>
      <c r="C255" s="2" t="s">
        <v>251</v>
      </c>
      <c r="D255" t="s">
        <v>252</v>
      </c>
      <c r="E255" t="s">
        <v>294</v>
      </c>
      <c r="F255">
        <v>47048.31</v>
      </c>
      <c r="G255">
        <v>95042.07</v>
      </c>
      <c r="H255">
        <v>116869.71</v>
      </c>
      <c r="I255">
        <v>113787.33</v>
      </c>
      <c r="J255">
        <v>69912.55</v>
      </c>
      <c r="K255">
        <v>77663.320000000007</v>
      </c>
    </row>
    <row r="256" spans="2:11" x14ac:dyDescent="0.2">
      <c r="B256" t="s">
        <v>2</v>
      </c>
      <c r="C256" s="2" t="s">
        <v>284</v>
      </c>
      <c r="D256" t="s">
        <v>285</v>
      </c>
      <c r="E256" t="s">
        <v>296</v>
      </c>
      <c r="F256" t="s">
        <v>127</v>
      </c>
      <c r="G256" t="s">
        <v>127</v>
      </c>
      <c r="H256" t="s">
        <v>127</v>
      </c>
      <c r="I256" t="s">
        <v>127</v>
      </c>
      <c r="J256" t="s">
        <v>127</v>
      </c>
      <c r="K256" t="s">
        <v>127</v>
      </c>
    </row>
    <row r="257" spans="2:11" x14ac:dyDescent="0.2">
      <c r="B257" t="s">
        <v>2</v>
      </c>
      <c r="C257" s="2" t="s">
        <v>286</v>
      </c>
      <c r="D257" t="s">
        <v>287</v>
      </c>
      <c r="E257" t="s">
        <v>296</v>
      </c>
      <c r="F257" t="s">
        <v>127</v>
      </c>
      <c r="G257" t="s">
        <v>127</v>
      </c>
      <c r="H257" t="s">
        <v>127</v>
      </c>
      <c r="I257" t="s">
        <v>127</v>
      </c>
      <c r="J257" t="s">
        <v>127</v>
      </c>
      <c r="K257" t="s">
        <v>127</v>
      </c>
    </row>
    <row r="258" spans="2:11" x14ac:dyDescent="0.2">
      <c r="B258" t="s">
        <v>2</v>
      </c>
      <c r="C258" s="2" t="s">
        <v>253</v>
      </c>
      <c r="D258" t="s">
        <v>254</v>
      </c>
      <c r="E258" t="s">
        <v>294</v>
      </c>
      <c r="F258">
        <v>211296.23</v>
      </c>
      <c r="G258">
        <v>467629.03</v>
      </c>
      <c r="H258" t="s">
        <v>127</v>
      </c>
      <c r="I258" t="s">
        <v>127</v>
      </c>
      <c r="J258" t="s">
        <v>127</v>
      </c>
      <c r="K258" t="s">
        <v>127</v>
      </c>
    </row>
    <row r="259" spans="2:11" x14ac:dyDescent="0.2">
      <c r="B259" t="s">
        <v>2</v>
      </c>
      <c r="C259" s="2" t="s">
        <v>255</v>
      </c>
      <c r="D259" t="s">
        <v>256</v>
      </c>
      <c r="E259" t="s">
        <v>296</v>
      </c>
      <c r="F259" t="s">
        <v>127</v>
      </c>
      <c r="G259" t="s">
        <v>127</v>
      </c>
      <c r="H259" t="s">
        <v>127</v>
      </c>
      <c r="I259" t="s">
        <v>127</v>
      </c>
      <c r="J259" t="s">
        <v>127</v>
      </c>
      <c r="K259" t="s">
        <v>127</v>
      </c>
    </row>
    <row r="260" spans="2:11" x14ac:dyDescent="0.2">
      <c r="B260" t="s">
        <v>2</v>
      </c>
      <c r="C260" s="2" t="s">
        <v>288</v>
      </c>
      <c r="D260" t="s">
        <v>289</v>
      </c>
      <c r="E260" t="s">
        <v>296</v>
      </c>
      <c r="F260" t="s">
        <v>127</v>
      </c>
      <c r="G260" t="s">
        <v>127</v>
      </c>
      <c r="H260" t="s">
        <v>127</v>
      </c>
      <c r="I260" t="s">
        <v>127</v>
      </c>
      <c r="J260" t="s">
        <v>127</v>
      </c>
      <c r="K260" t="s">
        <v>127</v>
      </c>
    </row>
    <row r="261" spans="2:11" x14ac:dyDescent="0.2">
      <c r="B261" t="s">
        <v>2</v>
      </c>
      <c r="C261" s="2" t="s">
        <v>290</v>
      </c>
      <c r="D261" t="s">
        <v>291</v>
      </c>
      <c r="E261" t="s">
        <v>296</v>
      </c>
      <c r="F261" t="s">
        <v>127</v>
      </c>
      <c r="G261" t="s">
        <v>127</v>
      </c>
      <c r="H261" t="s">
        <v>127</v>
      </c>
      <c r="I261" t="s">
        <v>127</v>
      </c>
      <c r="J261" t="s">
        <v>127</v>
      </c>
      <c r="K261" t="s">
        <v>127</v>
      </c>
    </row>
    <row r="262" spans="2:11" x14ac:dyDescent="0.2">
      <c r="B262" t="s">
        <v>2</v>
      </c>
      <c r="C262" s="2" t="s">
        <v>84</v>
      </c>
      <c r="D262" t="s">
        <v>413</v>
      </c>
      <c r="E262" t="s">
        <v>294</v>
      </c>
      <c r="F262">
        <v>12311.15</v>
      </c>
      <c r="G262">
        <v>83946.46</v>
      </c>
      <c r="H262">
        <v>117188.78</v>
      </c>
      <c r="I262">
        <v>95993.34</v>
      </c>
      <c r="J262">
        <v>52612.97</v>
      </c>
      <c r="K262">
        <v>182244.22</v>
      </c>
    </row>
    <row r="263" spans="2:11" x14ac:dyDescent="0.2">
      <c r="B263" t="s">
        <v>2</v>
      </c>
      <c r="C263" s="2" t="s">
        <v>85</v>
      </c>
      <c r="D263" t="s">
        <v>86</v>
      </c>
      <c r="E263" t="s">
        <v>295</v>
      </c>
      <c r="F263">
        <v>57374.85</v>
      </c>
      <c r="G263">
        <v>244671</v>
      </c>
      <c r="H263">
        <v>181217.06</v>
      </c>
      <c r="I263">
        <v>123416.36</v>
      </c>
      <c r="J263">
        <v>211310.63</v>
      </c>
      <c r="K263">
        <v>567887.04</v>
      </c>
    </row>
    <row r="264" spans="2:11" x14ac:dyDescent="0.2">
      <c r="B264" t="s">
        <v>2</v>
      </c>
      <c r="C264" s="2" t="s">
        <v>87</v>
      </c>
      <c r="D264" t="s">
        <v>409</v>
      </c>
      <c r="E264" t="s">
        <v>294</v>
      </c>
      <c r="F264">
        <v>8742.39</v>
      </c>
      <c r="G264">
        <v>56933.07</v>
      </c>
      <c r="H264">
        <v>18742.03</v>
      </c>
      <c r="I264">
        <v>34237.120000000003</v>
      </c>
      <c r="J264">
        <v>15457.64</v>
      </c>
      <c r="K264">
        <v>61968.41</v>
      </c>
    </row>
    <row r="265" spans="2:11" x14ac:dyDescent="0.2">
      <c r="B265" t="s">
        <v>2</v>
      </c>
      <c r="C265" s="2" t="s">
        <v>292</v>
      </c>
      <c r="D265" t="s">
        <v>450</v>
      </c>
      <c r="E265" t="s">
        <v>296</v>
      </c>
      <c r="F265" t="s">
        <v>127</v>
      </c>
      <c r="G265" t="s">
        <v>127</v>
      </c>
      <c r="H265" t="s">
        <v>127</v>
      </c>
      <c r="I265" t="s">
        <v>127</v>
      </c>
      <c r="J265" t="s">
        <v>127</v>
      </c>
      <c r="K265">
        <v>921.1</v>
      </c>
    </row>
    <row r="266" spans="2:11" x14ac:dyDescent="0.2">
      <c r="B266" t="s">
        <v>2</v>
      </c>
      <c r="C266" s="2" t="s">
        <v>88</v>
      </c>
      <c r="D266" t="s">
        <v>411</v>
      </c>
      <c r="E266" t="s">
        <v>295</v>
      </c>
      <c r="F266">
        <v>3102.26</v>
      </c>
      <c r="G266">
        <v>696.22</v>
      </c>
      <c r="H266">
        <v>258</v>
      </c>
      <c r="I266">
        <v>0</v>
      </c>
      <c r="J266">
        <v>101439.06</v>
      </c>
      <c r="K266">
        <v>102363.51</v>
      </c>
    </row>
    <row r="267" spans="2:11" x14ac:dyDescent="0.2">
      <c r="B267" t="s">
        <v>3</v>
      </c>
      <c r="C267" s="2" t="s">
        <v>89</v>
      </c>
      <c r="D267" t="s">
        <v>90</v>
      </c>
      <c r="E267" t="s">
        <v>295</v>
      </c>
      <c r="F267">
        <v>51503.51</v>
      </c>
      <c r="G267">
        <v>71174.14</v>
      </c>
      <c r="H267">
        <v>91684.27</v>
      </c>
      <c r="I267">
        <v>93989.54</v>
      </c>
      <c r="J267">
        <v>89097.18</v>
      </c>
      <c r="K267">
        <v>65870.61</v>
      </c>
    </row>
    <row r="268" spans="2:11" x14ac:dyDescent="0.2">
      <c r="B268" t="s">
        <v>3</v>
      </c>
      <c r="C268" s="2" t="s">
        <v>91</v>
      </c>
      <c r="D268" t="s">
        <v>92</v>
      </c>
      <c r="E268" t="s">
        <v>295</v>
      </c>
      <c r="F268">
        <v>32918.230000000003</v>
      </c>
      <c r="G268">
        <v>59333.95</v>
      </c>
      <c r="H268">
        <v>299593.78999999998</v>
      </c>
      <c r="I268">
        <v>240661.63</v>
      </c>
      <c r="J268">
        <v>191388.34</v>
      </c>
      <c r="K268">
        <v>165645.62</v>
      </c>
    </row>
    <row r="269" spans="2:11" x14ac:dyDescent="0.2">
      <c r="B269" t="s">
        <v>3</v>
      </c>
      <c r="C269" s="2" t="s">
        <v>93</v>
      </c>
      <c r="D269" t="s">
        <v>94</v>
      </c>
      <c r="E269" t="s">
        <v>295</v>
      </c>
      <c r="F269">
        <v>178047.62</v>
      </c>
      <c r="G269">
        <v>230153.45</v>
      </c>
      <c r="H269">
        <v>346015.63</v>
      </c>
      <c r="I269">
        <v>522849.69</v>
      </c>
      <c r="J269">
        <v>322042.17</v>
      </c>
      <c r="K269">
        <v>304357.81</v>
      </c>
    </row>
    <row r="270" spans="2:11" x14ac:dyDescent="0.2">
      <c r="B270" t="s">
        <v>3</v>
      </c>
      <c r="C270" s="2" t="s">
        <v>95</v>
      </c>
      <c r="D270" t="s">
        <v>96</v>
      </c>
      <c r="E270" t="s">
        <v>295</v>
      </c>
      <c r="F270">
        <v>20902.79</v>
      </c>
      <c r="G270">
        <v>56502.74</v>
      </c>
      <c r="H270">
        <v>14793.87</v>
      </c>
      <c r="I270">
        <v>44429.02</v>
      </c>
      <c r="J270">
        <v>112576.28</v>
      </c>
      <c r="K270">
        <v>68352.210000000006</v>
      </c>
    </row>
    <row r="271" spans="2:11" x14ac:dyDescent="0.2">
      <c r="B271" t="s">
        <v>3</v>
      </c>
      <c r="C271" s="2" t="s">
        <v>257</v>
      </c>
      <c r="D271" t="s">
        <v>397</v>
      </c>
      <c r="E271" t="s">
        <v>294</v>
      </c>
      <c r="F271">
        <v>73274.899999999994</v>
      </c>
      <c r="G271">
        <v>66875.259999999995</v>
      </c>
      <c r="H271">
        <v>53875.05</v>
      </c>
      <c r="I271">
        <v>72804.350000000006</v>
      </c>
      <c r="J271">
        <v>14237.83</v>
      </c>
      <c r="K271">
        <v>104981.66</v>
      </c>
    </row>
    <row r="272" spans="2:11" x14ac:dyDescent="0.2">
      <c r="B272" t="s">
        <v>3</v>
      </c>
      <c r="C272" s="2" t="s">
        <v>97</v>
      </c>
      <c r="D272" t="s">
        <v>98</v>
      </c>
      <c r="E272" t="s">
        <v>295</v>
      </c>
      <c r="F272">
        <v>152007.73000000001</v>
      </c>
      <c r="G272">
        <v>469169.35</v>
      </c>
      <c r="H272">
        <v>321940.77</v>
      </c>
      <c r="I272">
        <v>501796.76</v>
      </c>
      <c r="J272">
        <v>163902.04</v>
      </c>
      <c r="K272">
        <v>665451.72</v>
      </c>
    </row>
    <row r="273" spans="2:11" x14ac:dyDescent="0.2">
      <c r="B273" t="s">
        <v>3</v>
      </c>
      <c r="C273" s="2" t="s">
        <v>99</v>
      </c>
      <c r="D273" t="s">
        <v>100</v>
      </c>
      <c r="E273" t="s">
        <v>295</v>
      </c>
      <c r="F273">
        <v>603298.34</v>
      </c>
      <c r="G273">
        <v>1290727.33</v>
      </c>
      <c r="H273">
        <v>1667009.42</v>
      </c>
      <c r="I273">
        <v>2265246.23</v>
      </c>
      <c r="J273">
        <v>1418562.08</v>
      </c>
      <c r="K273">
        <v>890044.35</v>
      </c>
    </row>
    <row r="274" spans="2:11" x14ac:dyDescent="0.2">
      <c r="B274" t="s">
        <v>3</v>
      </c>
      <c r="C274" s="2" t="s">
        <v>101</v>
      </c>
      <c r="D274" t="s">
        <v>398</v>
      </c>
      <c r="E274" t="s">
        <v>294</v>
      </c>
      <c r="F274">
        <v>319429.40999999997</v>
      </c>
      <c r="G274">
        <v>396856.99</v>
      </c>
      <c r="H274">
        <v>557524.61</v>
      </c>
      <c r="I274">
        <v>660245.25</v>
      </c>
      <c r="J274">
        <v>445175.47</v>
      </c>
      <c r="K274" t="s">
        <v>127</v>
      </c>
    </row>
    <row r="275" spans="2:11" x14ac:dyDescent="0.2">
      <c r="B275" t="s">
        <v>3</v>
      </c>
      <c r="C275" s="2" t="s">
        <v>102</v>
      </c>
      <c r="D275" t="s">
        <v>442</v>
      </c>
      <c r="E275" t="s">
        <v>295</v>
      </c>
      <c r="F275">
        <v>818720.15</v>
      </c>
      <c r="G275">
        <v>855306.8</v>
      </c>
      <c r="H275">
        <v>1086665.97</v>
      </c>
      <c r="I275">
        <v>344285.71</v>
      </c>
      <c r="J275">
        <v>1355357.04</v>
      </c>
      <c r="K275">
        <v>1083443.56</v>
      </c>
    </row>
    <row r="276" spans="2:11" x14ac:dyDescent="0.2">
      <c r="B276" t="s">
        <v>3</v>
      </c>
      <c r="C276" s="2" t="s">
        <v>258</v>
      </c>
      <c r="D276" t="s">
        <v>382</v>
      </c>
      <c r="E276" t="s">
        <v>294</v>
      </c>
      <c r="F276">
        <v>60784.09</v>
      </c>
      <c r="G276">
        <v>121425.63</v>
      </c>
      <c r="H276">
        <v>156529.47</v>
      </c>
      <c r="I276">
        <v>159002.93</v>
      </c>
      <c r="J276">
        <v>111731.39</v>
      </c>
      <c r="K276">
        <v>83177.13</v>
      </c>
    </row>
    <row r="277" spans="2:11" x14ac:dyDescent="0.2">
      <c r="B277" t="s">
        <v>3</v>
      </c>
      <c r="C277" s="2" t="s">
        <v>103</v>
      </c>
      <c r="D277" t="s">
        <v>104</v>
      </c>
      <c r="E277" t="s">
        <v>295</v>
      </c>
      <c r="F277">
        <v>181701.52</v>
      </c>
      <c r="G277">
        <v>549575.47</v>
      </c>
      <c r="H277">
        <v>206073.25</v>
      </c>
      <c r="I277">
        <v>338985.01</v>
      </c>
      <c r="J277">
        <v>349778.62</v>
      </c>
      <c r="K277">
        <v>294960.8</v>
      </c>
    </row>
    <row r="278" spans="2:11" x14ac:dyDescent="0.2">
      <c r="B278" t="s">
        <v>3</v>
      </c>
      <c r="C278" s="2" t="s">
        <v>105</v>
      </c>
      <c r="D278" t="s">
        <v>399</v>
      </c>
      <c r="E278" t="s">
        <v>295</v>
      </c>
      <c r="F278">
        <v>57923.23</v>
      </c>
      <c r="G278">
        <v>171474.24</v>
      </c>
      <c r="H278">
        <v>236203.76</v>
      </c>
      <c r="I278">
        <v>204619.59</v>
      </c>
      <c r="J278">
        <v>173097.47</v>
      </c>
      <c r="K278">
        <v>93177.24</v>
      </c>
    </row>
    <row r="279" spans="2:11" x14ac:dyDescent="0.2">
      <c r="B279" t="s">
        <v>3</v>
      </c>
      <c r="C279" s="2" t="s">
        <v>106</v>
      </c>
      <c r="D279" t="s">
        <v>400</v>
      </c>
      <c r="E279" t="s">
        <v>294</v>
      </c>
      <c r="F279">
        <v>94666</v>
      </c>
      <c r="G279">
        <v>94632</v>
      </c>
      <c r="H279">
        <v>119203</v>
      </c>
      <c r="I279">
        <v>136876.26999999999</v>
      </c>
      <c r="J279">
        <v>61031.25</v>
      </c>
      <c r="K279">
        <v>54524.13</v>
      </c>
    </row>
    <row r="280" spans="2:11" x14ac:dyDescent="0.2">
      <c r="B280" t="s">
        <v>3</v>
      </c>
      <c r="C280" s="2" t="s">
        <v>259</v>
      </c>
      <c r="D280" t="s">
        <v>401</v>
      </c>
      <c r="E280" t="s">
        <v>295</v>
      </c>
      <c r="F280">
        <v>179505.17</v>
      </c>
      <c r="G280">
        <v>541768.53</v>
      </c>
      <c r="H280">
        <v>624944.15</v>
      </c>
      <c r="I280">
        <v>520655.51</v>
      </c>
      <c r="J280">
        <v>225936.17</v>
      </c>
      <c r="K280">
        <v>237432.47</v>
      </c>
    </row>
    <row r="281" spans="2:11" x14ac:dyDescent="0.2">
      <c r="B281" t="s">
        <v>3</v>
      </c>
      <c r="C281" s="2" t="s">
        <v>107</v>
      </c>
      <c r="D281" t="s">
        <v>108</v>
      </c>
      <c r="E281" t="s">
        <v>295</v>
      </c>
      <c r="F281">
        <v>189072.67</v>
      </c>
      <c r="G281">
        <v>304462.59999999998</v>
      </c>
      <c r="H281">
        <v>338910.71999999997</v>
      </c>
      <c r="I281">
        <v>179177.88</v>
      </c>
      <c r="J281">
        <v>130591.31</v>
      </c>
      <c r="K281">
        <v>98749.88</v>
      </c>
    </row>
    <row r="282" spans="2:11" x14ac:dyDescent="0.2">
      <c r="B282" t="s">
        <v>3</v>
      </c>
      <c r="C282" s="2" t="s">
        <v>260</v>
      </c>
      <c r="D282" t="s">
        <v>383</v>
      </c>
      <c r="E282" t="s">
        <v>294</v>
      </c>
      <c r="F282">
        <v>59395.74</v>
      </c>
      <c r="G282">
        <v>203482.34</v>
      </c>
      <c r="H282">
        <v>223173.32</v>
      </c>
      <c r="I282">
        <v>385648.22</v>
      </c>
      <c r="J282">
        <v>59261.33</v>
      </c>
      <c r="K282" t="s">
        <v>127</v>
      </c>
    </row>
    <row r="283" spans="2:11" x14ac:dyDescent="0.2">
      <c r="B283" t="s">
        <v>3</v>
      </c>
      <c r="C283" s="2" t="s">
        <v>261</v>
      </c>
      <c r="D283" t="s">
        <v>402</v>
      </c>
      <c r="E283" t="s">
        <v>294</v>
      </c>
      <c r="F283">
        <v>96837.49</v>
      </c>
      <c r="G283">
        <v>114325.27</v>
      </c>
      <c r="H283">
        <v>124723.72</v>
      </c>
      <c r="I283">
        <v>191926.68</v>
      </c>
      <c r="J283">
        <v>115808.81</v>
      </c>
      <c r="K283">
        <v>139611.9</v>
      </c>
    </row>
    <row r="284" spans="2:11" x14ac:dyDescent="0.2">
      <c r="B284" t="s">
        <v>3</v>
      </c>
      <c r="C284" s="2" t="s">
        <v>109</v>
      </c>
      <c r="D284" t="s">
        <v>110</v>
      </c>
      <c r="E284" t="s">
        <v>295</v>
      </c>
      <c r="F284">
        <v>542949.75</v>
      </c>
      <c r="G284">
        <v>658419.54</v>
      </c>
      <c r="H284">
        <v>845912.45</v>
      </c>
      <c r="I284">
        <v>931877.38</v>
      </c>
      <c r="J284">
        <v>1048103.95</v>
      </c>
      <c r="K284">
        <v>803257.9</v>
      </c>
    </row>
    <row r="285" spans="2:11" x14ac:dyDescent="0.2">
      <c r="B285" t="s">
        <v>3</v>
      </c>
      <c r="C285" s="2" t="s">
        <v>111</v>
      </c>
      <c r="D285" t="s">
        <v>112</v>
      </c>
      <c r="E285" t="s">
        <v>295</v>
      </c>
      <c r="F285">
        <v>341578.8</v>
      </c>
      <c r="G285">
        <v>593103.81999999995</v>
      </c>
      <c r="H285">
        <v>645795.39</v>
      </c>
      <c r="I285">
        <v>758158.53</v>
      </c>
      <c r="J285">
        <v>465230.26</v>
      </c>
      <c r="K285">
        <v>560678.86</v>
      </c>
    </row>
    <row r="286" spans="2:11" x14ac:dyDescent="0.2">
      <c r="B286" t="s">
        <v>3</v>
      </c>
      <c r="C286" s="2" t="s">
        <v>113</v>
      </c>
      <c r="D286" t="s">
        <v>114</v>
      </c>
      <c r="E286" t="s">
        <v>295</v>
      </c>
      <c r="F286">
        <v>82045.56</v>
      </c>
      <c r="G286">
        <v>127295.78</v>
      </c>
      <c r="H286">
        <v>77647.63</v>
      </c>
      <c r="I286">
        <v>116647.21</v>
      </c>
      <c r="J286">
        <v>93811.19</v>
      </c>
      <c r="K286">
        <v>94664.58</v>
      </c>
    </row>
    <row r="287" spans="2:11" x14ac:dyDescent="0.2">
      <c r="B287" t="s">
        <v>3</v>
      </c>
      <c r="C287" s="2" t="s">
        <v>271</v>
      </c>
      <c r="D287" t="s">
        <v>412</v>
      </c>
      <c r="E287" t="s">
        <v>294</v>
      </c>
      <c r="F287">
        <v>77742.83</v>
      </c>
      <c r="G287">
        <v>61885.03</v>
      </c>
      <c r="H287">
        <v>219508.39</v>
      </c>
      <c r="I287">
        <v>240736.17</v>
      </c>
      <c r="J287">
        <v>39030.870000000003</v>
      </c>
      <c r="K287">
        <v>90746.27</v>
      </c>
    </row>
    <row r="288" spans="2:11" x14ac:dyDescent="0.2">
      <c r="B288" t="s">
        <v>3</v>
      </c>
      <c r="C288" s="2" t="s">
        <v>262</v>
      </c>
      <c r="D288" t="s">
        <v>263</v>
      </c>
      <c r="E288" t="s">
        <v>294</v>
      </c>
      <c r="F288">
        <v>12116.89</v>
      </c>
      <c r="G288">
        <v>22517.57</v>
      </c>
      <c r="H288">
        <v>16267.4</v>
      </c>
      <c r="I288">
        <v>24631.3</v>
      </c>
      <c r="J288">
        <v>2112.5500000000002</v>
      </c>
      <c r="K288" t="s">
        <v>127</v>
      </c>
    </row>
    <row r="289" spans="2:11" x14ac:dyDescent="0.2">
      <c r="B289" t="s">
        <v>3</v>
      </c>
      <c r="C289" s="2" t="s">
        <v>264</v>
      </c>
      <c r="D289" t="s">
        <v>384</v>
      </c>
      <c r="E289" t="s">
        <v>294</v>
      </c>
      <c r="F289">
        <v>54819.69</v>
      </c>
      <c r="G289">
        <v>69612.37</v>
      </c>
      <c r="H289">
        <v>115635.44</v>
      </c>
      <c r="I289">
        <v>34620.449999999997</v>
      </c>
      <c r="J289">
        <v>87092.46</v>
      </c>
      <c r="K289">
        <v>52905.07</v>
      </c>
    </row>
    <row r="290" spans="2:11" x14ac:dyDescent="0.2">
      <c r="B290" t="s">
        <v>3</v>
      </c>
      <c r="C290" s="2" t="s">
        <v>265</v>
      </c>
      <c r="D290" t="s">
        <v>403</v>
      </c>
      <c r="E290" t="s">
        <v>294</v>
      </c>
      <c r="F290">
        <v>23305</v>
      </c>
      <c r="G290">
        <v>28314</v>
      </c>
      <c r="H290">
        <v>21910</v>
      </c>
      <c r="I290">
        <v>32150.799999999999</v>
      </c>
      <c r="J290">
        <v>7275.39</v>
      </c>
      <c r="K290">
        <v>12260.45</v>
      </c>
    </row>
    <row r="291" spans="2:11" x14ac:dyDescent="0.2">
      <c r="B291" t="s">
        <v>3</v>
      </c>
      <c r="C291" s="2" t="s">
        <v>266</v>
      </c>
      <c r="D291" t="s">
        <v>385</v>
      </c>
      <c r="E291" t="s">
        <v>294</v>
      </c>
      <c r="F291">
        <v>17071.189999999999</v>
      </c>
      <c r="G291">
        <v>44733.34</v>
      </c>
      <c r="H291">
        <v>96239.76</v>
      </c>
      <c r="I291">
        <v>57171.01</v>
      </c>
      <c r="J291">
        <v>25480.65</v>
      </c>
      <c r="K291">
        <v>22976.959999999999</v>
      </c>
    </row>
    <row r="292" spans="2:11" x14ac:dyDescent="0.2">
      <c r="B292" t="s">
        <v>3</v>
      </c>
      <c r="C292" s="2" t="s">
        <v>115</v>
      </c>
      <c r="D292" t="s">
        <v>116</v>
      </c>
      <c r="E292" t="s">
        <v>296</v>
      </c>
      <c r="F292" t="s">
        <v>127</v>
      </c>
      <c r="G292" t="s">
        <v>127</v>
      </c>
      <c r="H292" t="s">
        <v>127</v>
      </c>
      <c r="I292" t="s">
        <v>127</v>
      </c>
      <c r="J292" t="s">
        <v>127</v>
      </c>
      <c r="K292" t="s">
        <v>127</v>
      </c>
    </row>
    <row r="293" spans="2:11" x14ac:dyDescent="0.2">
      <c r="B293" t="s">
        <v>3</v>
      </c>
      <c r="C293" s="2" t="s">
        <v>117</v>
      </c>
      <c r="D293" t="s">
        <v>118</v>
      </c>
      <c r="E293" t="s">
        <v>295</v>
      </c>
      <c r="F293">
        <v>23541.25</v>
      </c>
      <c r="G293">
        <v>17849.259999999998</v>
      </c>
      <c r="H293">
        <v>36673.69</v>
      </c>
      <c r="I293">
        <v>48994.93</v>
      </c>
      <c r="J293">
        <v>62366.67</v>
      </c>
      <c r="K293">
        <v>36311.19</v>
      </c>
    </row>
    <row r="294" spans="2:11" x14ac:dyDescent="0.2">
      <c r="B294" t="s">
        <v>3</v>
      </c>
      <c r="C294" s="2" t="s">
        <v>119</v>
      </c>
      <c r="D294" t="s">
        <v>120</v>
      </c>
      <c r="E294" t="s">
        <v>296</v>
      </c>
      <c r="F294" t="s">
        <v>127</v>
      </c>
      <c r="G294" t="s">
        <v>127</v>
      </c>
      <c r="H294" t="s">
        <v>127</v>
      </c>
      <c r="I294" t="s">
        <v>127</v>
      </c>
      <c r="J294" t="s">
        <v>127</v>
      </c>
      <c r="K294" t="s">
        <v>127</v>
      </c>
    </row>
    <row r="295" spans="2:11" x14ac:dyDescent="0.2">
      <c r="B295" t="s">
        <v>3</v>
      </c>
      <c r="C295" s="2" t="s">
        <v>131</v>
      </c>
      <c r="D295" t="s">
        <v>129</v>
      </c>
      <c r="E295" t="s">
        <v>296</v>
      </c>
      <c r="F295" t="s">
        <v>127</v>
      </c>
      <c r="G295" t="s">
        <v>127</v>
      </c>
      <c r="H295" t="s">
        <v>127</v>
      </c>
      <c r="I295" t="s">
        <v>127</v>
      </c>
      <c r="J295" t="s">
        <v>127</v>
      </c>
      <c r="K295" t="s">
        <v>127</v>
      </c>
    </row>
    <row r="297" spans="2:11" x14ac:dyDescent="0.2">
      <c r="B297" t="s">
        <v>387</v>
      </c>
      <c r="C297" s="2" t="s">
        <v>388</v>
      </c>
      <c r="D297" t="s">
        <v>389</v>
      </c>
    </row>
    <row r="299" spans="2:11" x14ac:dyDescent="0.2">
      <c r="B299" t="s">
        <v>324</v>
      </c>
      <c r="C299" s="2" t="s">
        <v>8</v>
      </c>
      <c r="D299" t="s">
        <v>9</v>
      </c>
      <c r="E299" t="s">
        <v>293</v>
      </c>
      <c r="F299" t="s">
        <v>328</v>
      </c>
      <c r="G299" t="s">
        <v>328</v>
      </c>
      <c r="H299" t="s">
        <v>328</v>
      </c>
      <c r="I299" t="s">
        <v>328</v>
      </c>
      <c r="J299" t="s">
        <v>328</v>
      </c>
      <c r="K299" t="s">
        <v>328</v>
      </c>
    </row>
    <row r="300" spans="2:11" x14ac:dyDescent="0.2">
      <c r="B300" t="s">
        <v>326</v>
      </c>
      <c r="C300" s="2" t="s">
        <v>356</v>
      </c>
      <c r="D300" t="s">
        <v>357</v>
      </c>
      <c r="E300" t="s">
        <v>358</v>
      </c>
      <c r="F300" t="s">
        <v>329</v>
      </c>
      <c r="G300" t="s">
        <v>329</v>
      </c>
      <c r="H300" t="s">
        <v>329</v>
      </c>
      <c r="I300" t="s">
        <v>329</v>
      </c>
      <c r="J300" t="s">
        <v>329</v>
      </c>
      <c r="K300" t="s">
        <v>329</v>
      </c>
    </row>
    <row r="301" spans="2:11" x14ac:dyDescent="0.2">
      <c r="B301" t="s">
        <v>1</v>
      </c>
      <c r="C301" s="2" t="s">
        <v>153</v>
      </c>
      <c r="D301" t="s">
        <v>154</v>
      </c>
      <c r="E301" t="s">
        <v>294</v>
      </c>
      <c r="F301" t="s">
        <v>127</v>
      </c>
      <c r="G301" t="s">
        <v>127</v>
      </c>
      <c r="H301" t="s">
        <v>127</v>
      </c>
      <c r="I301" t="s">
        <v>127</v>
      </c>
      <c r="J301" t="s">
        <v>127</v>
      </c>
      <c r="K301" t="s">
        <v>127</v>
      </c>
    </row>
    <row r="302" spans="2:11" x14ac:dyDescent="0.2">
      <c r="B302" t="s">
        <v>1</v>
      </c>
      <c r="C302" s="2" t="s">
        <v>10</v>
      </c>
      <c r="D302" t="s">
        <v>440</v>
      </c>
      <c r="E302" t="s">
        <v>295</v>
      </c>
      <c r="F302">
        <v>176261.07</v>
      </c>
      <c r="G302">
        <v>87289.58</v>
      </c>
      <c r="H302">
        <v>0</v>
      </c>
      <c r="I302">
        <v>0</v>
      </c>
      <c r="J302">
        <v>234568.14</v>
      </c>
      <c r="K302">
        <v>23641.48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294</v>
      </c>
      <c r="F303" t="s">
        <v>127</v>
      </c>
      <c r="G303" t="s">
        <v>127</v>
      </c>
      <c r="H303" t="s">
        <v>127</v>
      </c>
      <c r="I303" t="s">
        <v>127</v>
      </c>
      <c r="J303" t="s">
        <v>127</v>
      </c>
      <c r="K303" t="s">
        <v>127</v>
      </c>
    </row>
    <row r="304" spans="2:11" x14ac:dyDescent="0.2">
      <c r="B304" t="s">
        <v>1</v>
      </c>
      <c r="C304" s="2" t="s">
        <v>155</v>
      </c>
      <c r="D304" t="s">
        <v>156</v>
      </c>
      <c r="E304" t="s">
        <v>294</v>
      </c>
      <c r="F304" t="s">
        <v>127</v>
      </c>
      <c r="G304" t="s">
        <v>127</v>
      </c>
      <c r="H304" t="s">
        <v>127</v>
      </c>
      <c r="I304" t="s">
        <v>127</v>
      </c>
      <c r="J304" t="s">
        <v>127</v>
      </c>
      <c r="K304" t="s">
        <v>127</v>
      </c>
    </row>
    <row r="305" spans="2:11" x14ac:dyDescent="0.2">
      <c r="B305" t="s">
        <v>1</v>
      </c>
      <c r="C305" s="2" t="s">
        <v>157</v>
      </c>
      <c r="D305" t="s">
        <v>158</v>
      </c>
      <c r="E305" t="s">
        <v>294</v>
      </c>
      <c r="F305" t="s">
        <v>127</v>
      </c>
      <c r="G305" t="s">
        <v>127</v>
      </c>
      <c r="H305" t="s">
        <v>127</v>
      </c>
      <c r="I305" t="s">
        <v>127</v>
      </c>
      <c r="J305" t="s">
        <v>127</v>
      </c>
      <c r="K305" t="s">
        <v>127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295</v>
      </c>
      <c r="F306">
        <v>219272.02</v>
      </c>
      <c r="G306">
        <v>155626.97</v>
      </c>
      <c r="H306">
        <v>512601.68</v>
      </c>
      <c r="I306">
        <v>303297.64</v>
      </c>
      <c r="J306">
        <v>267532.03000000003</v>
      </c>
      <c r="K306">
        <v>537100.21</v>
      </c>
    </row>
    <row r="307" spans="2:11" x14ac:dyDescent="0.2">
      <c r="B307" t="s">
        <v>1</v>
      </c>
      <c r="C307" s="2" t="s">
        <v>159</v>
      </c>
      <c r="D307" t="s">
        <v>160</v>
      </c>
      <c r="E307" t="s">
        <v>294</v>
      </c>
      <c r="F307" t="s">
        <v>127</v>
      </c>
      <c r="G307" t="s">
        <v>127</v>
      </c>
      <c r="H307" t="s">
        <v>127</v>
      </c>
      <c r="I307" t="s">
        <v>127</v>
      </c>
      <c r="J307" t="s">
        <v>127</v>
      </c>
      <c r="K307" t="s">
        <v>127</v>
      </c>
    </row>
    <row r="308" spans="2:11" x14ac:dyDescent="0.2">
      <c r="B308" t="s">
        <v>1</v>
      </c>
      <c r="C308" s="2" t="s">
        <v>161</v>
      </c>
      <c r="D308" t="s">
        <v>162</v>
      </c>
      <c r="E308" t="s">
        <v>294</v>
      </c>
      <c r="F308" t="s">
        <v>127</v>
      </c>
      <c r="G308" t="s">
        <v>127</v>
      </c>
      <c r="H308" t="s">
        <v>127</v>
      </c>
      <c r="I308" t="s">
        <v>127</v>
      </c>
      <c r="J308" t="s">
        <v>127</v>
      </c>
      <c r="K308" t="s">
        <v>127</v>
      </c>
    </row>
    <row r="309" spans="2:11" x14ac:dyDescent="0.2">
      <c r="B309" t="s">
        <v>1</v>
      </c>
      <c r="C309" s="2" t="s">
        <v>163</v>
      </c>
      <c r="D309" t="s">
        <v>164</v>
      </c>
      <c r="E309" t="s">
        <v>294</v>
      </c>
      <c r="F309" t="s">
        <v>127</v>
      </c>
      <c r="G309" t="s">
        <v>127</v>
      </c>
      <c r="H309" t="s">
        <v>127</v>
      </c>
      <c r="I309" t="s">
        <v>127</v>
      </c>
      <c r="J309" t="s">
        <v>127</v>
      </c>
      <c r="K309" t="s">
        <v>127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295</v>
      </c>
      <c r="F310">
        <v>64874.58</v>
      </c>
      <c r="G310">
        <v>37288.79</v>
      </c>
      <c r="H310">
        <v>0</v>
      </c>
      <c r="I310">
        <v>0</v>
      </c>
      <c r="J310" t="s">
        <v>127</v>
      </c>
      <c r="K310" t="s">
        <v>127</v>
      </c>
    </row>
    <row r="311" spans="2:11" x14ac:dyDescent="0.2">
      <c r="B311" t="s">
        <v>1</v>
      </c>
      <c r="C311" s="2" t="s">
        <v>165</v>
      </c>
      <c r="D311" t="s">
        <v>166</v>
      </c>
      <c r="E311" t="s">
        <v>294</v>
      </c>
      <c r="F311" t="s">
        <v>127</v>
      </c>
      <c r="G311" t="s">
        <v>127</v>
      </c>
      <c r="H311" t="s">
        <v>127</v>
      </c>
      <c r="I311" t="s">
        <v>127</v>
      </c>
      <c r="J311" t="s">
        <v>127</v>
      </c>
      <c r="K311" t="s">
        <v>127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295</v>
      </c>
      <c r="F312">
        <v>106074.4</v>
      </c>
      <c r="G312">
        <v>155859.56</v>
      </c>
      <c r="H312">
        <v>208941.22</v>
      </c>
      <c r="I312">
        <v>0</v>
      </c>
      <c r="J312">
        <v>257143.91</v>
      </c>
      <c r="K312">
        <v>246576.01</v>
      </c>
    </row>
    <row r="313" spans="2:11" x14ac:dyDescent="0.2">
      <c r="B313" t="s">
        <v>1</v>
      </c>
      <c r="C313" s="2" t="s">
        <v>167</v>
      </c>
      <c r="D313" t="s">
        <v>168</v>
      </c>
      <c r="E313" t="s">
        <v>294</v>
      </c>
      <c r="F313" t="s">
        <v>127</v>
      </c>
      <c r="G313" t="s">
        <v>127</v>
      </c>
      <c r="H313" t="s">
        <v>127</v>
      </c>
      <c r="I313" t="s">
        <v>127</v>
      </c>
      <c r="J313" t="s">
        <v>127</v>
      </c>
      <c r="K313" t="s">
        <v>127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294</v>
      </c>
      <c r="F314" t="s">
        <v>127</v>
      </c>
      <c r="G314">
        <v>0</v>
      </c>
      <c r="H314" t="s">
        <v>127</v>
      </c>
      <c r="I314" t="s">
        <v>127</v>
      </c>
      <c r="J314" t="s">
        <v>127</v>
      </c>
      <c r="K314" t="s">
        <v>127</v>
      </c>
    </row>
    <row r="315" spans="2:11" x14ac:dyDescent="0.2">
      <c r="B315" t="s">
        <v>1</v>
      </c>
      <c r="C315" s="2" t="s">
        <v>169</v>
      </c>
      <c r="D315" t="s">
        <v>170</v>
      </c>
      <c r="E315" t="s">
        <v>294</v>
      </c>
      <c r="F315" t="s">
        <v>127</v>
      </c>
      <c r="G315" t="s">
        <v>127</v>
      </c>
      <c r="H315" t="s">
        <v>127</v>
      </c>
      <c r="I315" t="s">
        <v>127</v>
      </c>
      <c r="J315" t="s">
        <v>127</v>
      </c>
      <c r="K315" t="s">
        <v>127</v>
      </c>
    </row>
    <row r="316" spans="2:11" x14ac:dyDescent="0.2">
      <c r="B316" t="s">
        <v>1</v>
      </c>
      <c r="C316" s="2" t="s">
        <v>171</v>
      </c>
      <c r="D316" t="s">
        <v>172</v>
      </c>
      <c r="E316" t="s">
        <v>294</v>
      </c>
      <c r="F316" t="s">
        <v>127</v>
      </c>
      <c r="G316" t="s">
        <v>127</v>
      </c>
      <c r="H316" t="s">
        <v>127</v>
      </c>
      <c r="I316" t="s">
        <v>127</v>
      </c>
      <c r="J316" t="s">
        <v>127</v>
      </c>
      <c r="K316" t="s">
        <v>127</v>
      </c>
    </row>
    <row r="317" spans="2:11" x14ac:dyDescent="0.2">
      <c r="B317" t="s">
        <v>1</v>
      </c>
      <c r="C317" s="2" t="s">
        <v>173</v>
      </c>
      <c r="D317" t="s">
        <v>174</v>
      </c>
      <c r="E317" t="s">
        <v>294</v>
      </c>
      <c r="F317" t="s">
        <v>127</v>
      </c>
      <c r="G317" t="s">
        <v>127</v>
      </c>
      <c r="H317" t="s">
        <v>127</v>
      </c>
      <c r="I317" t="s">
        <v>127</v>
      </c>
      <c r="J317" t="s">
        <v>127</v>
      </c>
      <c r="K317" t="s">
        <v>127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295</v>
      </c>
      <c r="F318">
        <v>9056.92</v>
      </c>
      <c r="G318">
        <v>19461.580000000002</v>
      </c>
      <c r="H318">
        <v>0</v>
      </c>
      <c r="I318">
        <v>0</v>
      </c>
      <c r="J318">
        <v>25326.43</v>
      </c>
      <c r="K318">
        <v>0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294</v>
      </c>
      <c r="F319">
        <v>0</v>
      </c>
      <c r="G319" t="s">
        <v>127</v>
      </c>
      <c r="H319" t="s">
        <v>127</v>
      </c>
      <c r="I319" t="s">
        <v>127</v>
      </c>
      <c r="J319" t="s">
        <v>127</v>
      </c>
      <c r="K319" t="s">
        <v>127</v>
      </c>
    </row>
    <row r="320" spans="2:11" x14ac:dyDescent="0.2">
      <c r="B320" t="s">
        <v>1</v>
      </c>
      <c r="C320" s="2" t="s">
        <v>175</v>
      </c>
      <c r="D320" t="s">
        <v>176</v>
      </c>
      <c r="E320" t="s">
        <v>294</v>
      </c>
      <c r="F320" t="s">
        <v>127</v>
      </c>
      <c r="G320" t="s">
        <v>127</v>
      </c>
      <c r="H320" t="s">
        <v>127</v>
      </c>
      <c r="I320" t="s">
        <v>127</v>
      </c>
      <c r="J320" t="s">
        <v>127</v>
      </c>
      <c r="K320" t="s">
        <v>127</v>
      </c>
    </row>
    <row r="321" spans="2:11" x14ac:dyDescent="0.2">
      <c r="B321" t="s">
        <v>1</v>
      </c>
      <c r="C321" s="2" t="s">
        <v>177</v>
      </c>
      <c r="D321" t="s">
        <v>178</v>
      </c>
      <c r="E321" t="s">
        <v>294</v>
      </c>
      <c r="F321" t="s">
        <v>127</v>
      </c>
      <c r="G321" t="s">
        <v>127</v>
      </c>
      <c r="H321" t="s">
        <v>127</v>
      </c>
      <c r="I321" t="s">
        <v>127</v>
      </c>
      <c r="J321" t="s">
        <v>127</v>
      </c>
      <c r="K321" t="s">
        <v>127</v>
      </c>
    </row>
    <row r="322" spans="2:11" x14ac:dyDescent="0.2">
      <c r="B322" t="s">
        <v>1</v>
      </c>
      <c r="C322" s="2" t="s">
        <v>25</v>
      </c>
      <c r="D322" t="s">
        <v>404</v>
      </c>
      <c r="E322" t="s">
        <v>295</v>
      </c>
      <c r="F322">
        <v>0</v>
      </c>
      <c r="G322">
        <v>67929.83</v>
      </c>
      <c r="H322">
        <v>45917.57</v>
      </c>
      <c r="I322">
        <v>26734.48</v>
      </c>
      <c r="J322">
        <v>147673.20000000001</v>
      </c>
      <c r="K322">
        <v>0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295</v>
      </c>
      <c r="F323">
        <v>20718.96</v>
      </c>
      <c r="G323">
        <v>213835.35</v>
      </c>
      <c r="H323">
        <v>111160.45</v>
      </c>
      <c r="I323">
        <v>80774.850000000006</v>
      </c>
      <c r="J323">
        <v>217613.55</v>
      </c>
      <c r="K323">
        <v>172230.45</v>
      </c>
    </row>
    <row r="324" spans="2:11" x14ac:dyDescent="0.2">
      <c r="B324" t="s">
        <v>1</v>
      </c>
      <c r="C324" s="2" t="s">
        <v>179</v>
      </c>
      <c r="D324" t="s">
        <v>180</v>
      </c>
      <c r="E324" t="s">
        <v>294</v>
      </c>
      <c r="F324" t="s">
        <v>127</v>
      </c>
      <c r="G324" t="s">
        <v>127</v>
      </c>
      <c r="H324" t="s">
        <v>127</v>
      </c>
      <c r="I324" t="s">
        <v>127</v>
      </c>
      <c r="J324" t="s">
        <v>127</v>
      </c>
      <c r="K324" t="s">
        <v>127</v>
      </c>
    </row>
    <row r="325" spans="2:11" x14ac:dyDescent="0.2">
      <c r="B325" t="s">
        <v>1</v>
      </c>
      <c r="C325" s="2" t="s">
        <v>181</v>
      </c>
      <c r="D325" t="s">
        <v>182</v>
      </c>
      <c r="E325" t="s">
        <v>294</v>
      </c>
      <c r="F325" t="s">
        <v>127</v>
      </c>
      <c r="G325" t="s">
        <v>127</v>
      </c>
      <c r="H325" t="s">
        <v>127</v>
      </c>
      <c r="I325" t="s">
        <v>127</v>
      </c>
      <c r="J325" t="s">
        <v>127</v>
      </c>
      <c r="K325" t="s">
        <v>127</v>
      </c>
    </row>
    <row r="326" spans="2:11" x14ac:dyDescent="0.2">
      <c r="B326" t="s">
        <v>1</v>
      </c>
      <c r="C326" s="2" t="s">
        <v>183</v>
      </c>
      <c r="D326" t="s">
        <v>184</v>
      </c>
      <c r="E326" t="s">
        <v>294</v>
      </c>
      <c r="F326" t="s">
        <v>127</v>
      </c>
      <c r="G326" t="s">
        <v>127</v>
      </c>
      <c r="H326" t="s">
        <v>127</v>
      </c>
      <c r="I326" t="s">
        <v>127</v>
      </c>
      <c r="J326" t="s">
        <v>127</v>
      </c>
      <c r="K326" t="s">
        <v>127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294</v>
      </c>
      <c r="F327">
        <v>0</v>
      </c>
      <c r="G327" t="s">
        <v>127</v>
      </c>
      <c r="H327" t="s">
        <v>127</v>
      </c>
      <c r="I327" t="s">
        <v>127</v>
      </c>
      <c r="J327" t="s">
        <v>127</v>
      </c>
      <c r="K327" t="s">
        <v>127</v>
      </c>
    </row>
    <row r="328" spans="2:11" x14ac:dyDescent="0.2">
      <c r="B328" t="s">
        <v>1</v>
      </c>
      <c r="C328" s="2" t="s">
        <v>30</v>
      </c>
      <c r="D328" t="s">
        <v>405</v>
      </c>
      <c r="E328" t="s">
        <v>295</v>
      </c>
      <c r="F328">
        <v>140389.03</v>
      </c>
      <c r="G328">
        <v>154773.78</v>
      </c>
      <c r="H328">
        <v>147779.84</v>
      </c>
      <c r="I328">
        <v>0</v>
      </c>
      <c r="J328">
        <v>262134.15</v>
      </c>
      <c r="K328">
        <v>247803.39</v>
      </c>
    </row>
    <row r="329" spans="2:11" x14ac:dyDescent="0.2">
      <c r="B329" t="s">
        <v>1</v>
      </c>
      <c r="C329" s="2" t="s">
        <v>185</v>
      </c>
      <c r="D329" t="s">
        <v>186</v>
      </c>
      <c r="E329" t="s">
        <v>294</v>
      </c>
      <c r="F329" t="s">
        <v>127</v>
      </c>
      <c r="G329" t="s">
        <v>127</v>
      </c>
      <c r="H329" t="s">
        <v>127</v>
      </c>
      <c r="I329" t="s">
        <v>127</v>
      </c>
      <c r="J329" t="s">
        <v>127</v>
      </c>
      <c r="K329" t="s">
        <v>127</v>
      </c>
    </row>
    <row r="330" spans="2:11" x14ac:dyDescent="0.2">
      <c r="B330" t="s">
        <v>1</v>
      </c>
      <c r="C330" s="2" t="s">
        <v>187</v>
      </c>
      <c r="D330" t="s">
        <v>188</v>
      </c>
      <c r="E330" t="s">
        <v>294</v>
      </c>
      <c r="F330" t="s">
        <v>127</v>
      </c>
      <c r="G330" t="s">
        <v>127</v>
      </c>
      <c r="H330" t="s">
        <v>127</v>
      </c>
      <c r="I330" t="s">
        <v>127</v>
      </c>
      <c r="J330" t="s">
        <v>127</v>
      </c>
      <c r="K330" t="s">
        <v>127</v>
      </c>
    </row>
    <row r="331" spans="2:11" x14ac:dyDescent="0.2">
      <c r="B331" t="s">
        <v>1</v>
      </c>
      <c r="C331" s="2" t="s">
        <v>189</v>
      </c>
      <c r="D331" t="s">
        <v>190</v>
      </c>
      <c r="E331" t="s">
        <v>294</v>
      </c>
      <c r="F331" t="s">
        <v>127</v>
      </c>
      <c r="G331" t="s">
        <v>127</v>
      </c>
      <c r="H331" t="s">
        <v>127</v>
      </c>
      <c r="I331" t="s">
        <v>127</v>
      </c>
      <c r="J331" t="s">
        <v>127</v>
      </c>
      <c r="K331" t="s">
        <v>127</v>
      </c>
    </row>
    <row r="332" spans="2:11" x14ac:dyDescent="0.2">
      <c r="B332" t="s">
        <v>1</v>
      </c>
      <c r="C332" s="2" t="s">
        <v>191</v>
      </c>
      <c r="D332" t="s">
        <v>192</v>
      </c>
      <c r="E332" t="s">
        <v>294</v>
      </c>
      <c r="F332" t="s">
        <v>127</v>
      </c>
      <c r="G332" t="s">
        <v>127</v>
      </c>
      <c r="H332" t="s">
        <v>127</v>
      </c>
      <c r="I332" t="s">
        <v>127</v>
      </c>
      <c r="J332" t="s">
        <v>127</v>
      </c>
      <c r="K332" t="s">
        <v>127</v>
      </c>
    </row>
    <row r="333" spans="2:11" x14ac:dyDescent="0.2">
      <c r="B333" t="s">
        <v>1</v>
      </c>
      <c r="C333" s="2" t="s">
        <v>193</v>
      </c>
      <c r="D333" t="s">
        <v>194</v>
      </c>
      <c r="E333" t="s">
        <v>294</v>
      </c>
      <c r="F333" t="s">
        <v>127</v>
      </c>
      <c r="G333" t="s">
        <v>127</v>
      </c>
      <c r="H333" t="s">
        <v>127</v>
      </c>
      <c r="I333" t="s">
        <v>127</v>
      </c>
      <c r="J333" t="s">
        <v>127</v>
      </c>
      <c r="K333" t="s">
        <v>127</v>
      </c>
    </row>
    <row r="334" spans="2:11" x14ac:dyDescent="0.2">
      <c r="B334" t="s">
        <v>1</v>
      </c>
      <c r="C334" s="2" t="s">
        <v>195</v>
      </c>
      <c r="D334" t="s">
        <v>196</v>
      </c>
      <c r="E334" t="s">
        <v>294</v>
      </c>
      <c r="F334" t="s">
        <v>127</v>
      </c>
      <c r="G334" t="s">
        <v>127</v>
      </c>
      <c r="H334" t="s">
        <v>127</v>
      </c>
      <c r="I334" t="s">
        <v>127</v>
      </c>
      <c r="J334" t="s">
        <v>127</v>
      </c>
      <c r="K334" t="s">
        <v>127</v>
      </c>
    </row>
    <row r="335" spans="2:11" x14ac:dyDescent="0.2">
      <c r="B335" t="s">
        <v>1</v>
      </c>
      <c r="C335" s="2" t="s">
        <v>31</v>
      </c>
      <c r="D335" t="s">
        <v>406</v>
      </c>
      <c r="E335" t="s">
        <v>295</v>
      </c>
      <c r="F335">
        <v>514739.63</v>
      </c>
      <c r="G335">
        <v>1297438.8500000001</v>
      </c>
      <c r="H335">
        <v>885840.57</v>
      </c>
      <c r="I335">
        <v>0</v>
      </c>
      <c r="J335">
        <v>295638.15000000002</v>
      </c>
      <c r="K335">
        <v>1580120.5</v>
      </c>
    </row>
    <row r="336" spans="2:11" x14ac:dyDescent="0.2">
      <c r="B336" t="s">
        <v>1</v>
      </c>
      <c r="C336" s="2" t="s">
        <v>197</v>
      </c>
      <c r="D336" t="s">
        <v>198</v>
      </c>
      <c r="E336" t="s">
        <v>294</v>
      </c>
      <c r="F336" t="s">
        <v>127</v>
      </c>
      <c r="G336" t="s">
        <v>127</v>
      </c>
      <c r="H336" t="s">
        <v>127</v>
      </c>
      <c r="I336" t="s">
        <v>127</v>
      </c>
      <c r="J336" t="s">
        <v>127</v>
      </c>
      <c r="K336" t="s">
        <v>127</v>
      </c>
    </row>
    <row r="337" spans="2:11" x14ac:dyDescent="0.2">
      <c r="B337" t="s">
        <v>1</v>
      </c>
      <c r="C337" s="2" t="s">
        <v>199</v>
      </c>
      <c r="D337" t="s">
        <v>200</v>
      </c>
      <c r="E337" t="s">
        <v>294</v>
      </c>
      <c r="F337" t="s">
        <v>127</v>
      </c>
      <c r="G337" t="s">
        <v>127</v>
      </c>
      <c r="H337" t="s">
        <v>127</v>
      </c>
      <c r="I337" t="s">
        <v>127</v>
      </c>
      <c r="J337" t="s">
        <v>127</v>
      </c>
      <c r="K337" t="s">
        <v>127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294</v>
      </c>
      <c r="F338" t="s">
        <v>127</v>
      </c>
      <c r="G338" t="s">
        <v>127</v>
      </c>
      <c r="H338" t="s">
        <v>127</v>
      </c>
      <c r="I338" t="s">
        <v>127</v>
      </c>
      <c r="J338" t="s">
        <v>127</v>
      </c>
      <c r="K338" t="s">
        <v>127</v>
      </c>
    </row>
    <row r="339" spans="2:11" x14ac:dyDescent="0.2">
      <c r="B339" t="s">
        <v>1</v>
      </c>
      <c r="C339" s="2" t="s">
        <v>201</v>
      </c>
      <c r="D339" t="s">
        <v>202</v>
      </c>
      <c r="E339" t="s">
        <v>294</v>
      </c>
      <c r="F339" t="s">
        <v>127</v>
      </c>
      <c r="G339" t="s">
        <v>127</v>
      </c>
      <c r="H339" t="s">
        <v>127</v>
      </c>
      <c r="I339" t="s">
        <v>127</v>
      </c>
      <c r="J339" t="s">
        <v>127</v>
      </c>
      <c r="K339" t="s">
        <v>127</v>
      </c>
    </row>
    <row r="340" spans="2:11" x14ac:dyDescent="0.2">
      <c r="B340" t="s">
        <v>1</v>
      </c>
      <c r="C340" s="2" t="s">
        <v>203</v>
      </c>
      <c r="D340" t="s">
        <v>204</v>
      </c>
      <c r="E340" t="s">
        <v>294</v>
      </c>
      <c r="F340" t="s">
        <v>127</v>
      </c>
      <c r="G340" t="s">
        <v>127</v>
      </c>
      <c r="H340" t="s">
        <v>127</v>
      </c>
      <c r="I340" t="s">
        <v>127</v>
      </c>
      <c r="J340" t="s">
        <v>127</v>
      </c>
      <c r="K340" t="s">
        <v>127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294</v>
      </c>
      <c r="F341" t="s">
        <v>127</v>
      </c>
      <c r="G341" t="s">
        <v>127</v>
      </c>
      <c r="H341" t="s">
        <v>127</v>
      </c>
      <c r="I341" t="s">
        <v>127</v>
      </c>
      <c r="J341" t="s">
        <v>127</v>
      </c>
      <c r="K341" t="s">
        <v>127</v>
      </c>
    </row>
    <row r="342" spans="2:11" x14ac:dyDescent="0.2">
      <c r="B342" t="s">
        <v>1</v>
      </c>
      <c r="C342" s="2" t="s">
        <v>205</v>
      </c>
      <c r="D342" t="s">
        <v>206</v>
      </c>
      <c r="E342" t="s">
        <v>294</v>
      </c>
      <c r="F342" t="s">
        <v>127</v>
      </c>
      <c r="G342" t="s">
        <v>127</v>
      </c>
      <c r="H342" t="s">
        <v>127</v>
      </c>
      <c r="I342" t="s">
        <v>127</v>
      </c>
      <c r="J342" t="s">
        <v>127</v>
      </c>
      <c r="K342" t="s">
        <v>127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295</v>
      </c>
      <c r="F343">
        <v>2015783.99</v>
      </c>
      <c r="G343">
        <v>2667449.0299999998</v>
      </c>
      <c r="H343">
        <v>1852038.16</v>
      </c>
      <c r="I343">
        <v>0</v>
      </c>
      <c r="J343">
        <v>1178420.3500000001</v>
      </c>
      <c r="K343">
        <v>0</v>
      </c>
    </row>
    <row r="344" spans="2:11" x14ac:dyDescent="0.2">
      <c r="B344" t="s">
        <v>1</v>
      </c>
      <c r="C344" s="2" t="s">
        <v>207</v>
      </c>
      <c r="D344" t="s">
        <v>208</v>
      </c>
      <c r="E344" t="s">
        <v>294</v>
      </c>
      <c r="F344" t="s">
        <v>127</v>
      </c>
      <c r="G344" t="s">
        <v>127</v>
      </c>
      <c r="H344" t="s">
        <v>127</v>
      </c>
      <c r="I344" t="s">
        <v>127</v>
      </c>
      <c r="J344" t="s">
        <v>127</v>
      </c>
      <c r="K344" t="s">
        <v>127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295</v>
      </c>
      <c r="F345">
        <v>17268.169999999998</v>
      </c>
      <c r="G345">
        <v>24758.25</v>
      </c>
      <c r="H345">
        <v>26548.38</v>
      </c>
      <c r="I345">
        <v>0</v>
      </c>
      <c r="J345">
        <v>63074.93</v>
      </c>
      <c r="K345">
        <v>4231.95</v>
      </c>
    </row>
    <row r="346" spans="2:11" x14ac:dyDescent="0.2">
      <c r="B346" t="s">
        <v>1</v>
      </c>
      <c r="C346" s="2" t="s">
        <v>209</v>
      </c>
      <c r="D346" t="s">
        <v>210</v>
      </c>
      <c r="E346" t="s">
        <v>294</v>
      </c>
      <c r="F346" t="s">
        <v>127</v>
      </c>
      <c r="G346" t="s">
        <v>127</v>
      </c>
      <c r="H346" t="s">
        <v>127</v>
      </c>
      <c r="I346" t="s">
        <v>127</v>
      </c>
      <c r="J346" t="s">
        <v>127</v>
      </c>
      <c r="K346" t="s">
        <v>127</v>
      </c>
    </row>
    <row r="347" spans="2:11" x14ac:dyDescent="0.2">
      <c r="B347" t="s">
        <v>1</v>
      </c>
      <c r="C347" s="2" t="s">
        <v>211</v>
      </c>
      <c r="D347" t="s">
        <v>212</v>
      </c>
      <c r="E347" t="s">
        <v>294</v>
      </c>
      <c r="F347" t="s">
        <v>127</v>
      </c>
      <c r="G347" t="s">
        <v>127</v>
      </c>
      <c r="H347" t="s">
        <v>127</v>
      </c>
      <c r="I347" t="s">
        <v>127</v>
      </c>
      <c r="J347" t="s">
        <v>127</v>
      </c>
      <c r="K347" t="s">
        <v>127</v>
      </c>
    </row>
    <row r="348" spans="2:11" x14ac:dyDescent="0.2">
      <c r="B348" t="s">
        <v>1</v>
      </c>
      <c r="C348" s="2" t="s">
        <v>213</v>
      </c>
      <c r="D348" t="s">
        <v>214</v>
      </c>
      <c r="E348" t="s">
        <v>294</v>
      </c>
      <c r="F348" t="s">
        <v>127</v>
      </c>
      <c r="G348" t="s">
        <v>127</v>
      </c>
      <c r="H348" t="s">
        <v>127</v>
      </c>
      <c r="I348" t="s">
        <v>127</v>
      </c>
      <c r="J348" t="s">
        <v>127</v>
      </c>
      <c r="K348" t="s">
        <v>127</v>
      </c>
    </row>
    <row r="349" spans="2:11" x14ac:dyDescent="0.2">
      <c r="B349" t="s">
        <v>1</v>
      </c>
      <c r="C349" s="2" t="s">
        <v>215</v>
      </c>
      <c r="D349" t="s">
        <v>216</v>
      </c>
      <c r="E349" t="s">
        <v>294</v>
      </c>
      <c r="F349" t="s">
        <v>127</v>
      </c>
      <c r="G349" t="s">
        <v>127</v>
      </c>
      <c r="H349" t="s">
        <v>127</v>
      </c>
      <c r="I349" t="s">
        <v>127</v>
      </c>
      <c r="J349" t="s">
        <v>127</v>
      </c>
      <c r="K349" t="s">
        <v>127</v>
      </c>
    </row>
    <row r="350" spans="2:11" x14ac:dyDescent="0.2">
      <c r="B350" t="s">
        <v>1</v>
      </c>
      <c r="C350" s="2" t="s">
        <v>274</v>
      </c>
      <c r="D350" t="s">
        <v>275</v>
      </c>
      <c r="E350" t="s">
        <v>296</v>
      </c>
      <c r="F350" t="s">
        <v>127</v>
      </c>
      <c r="G350" t="s">
        <v>127</v>
      </c>
      <c r="H350" t="s">
        <v>127</v>
      </c>
      <c r="I350" t="s">
        <v>127</v>
      </c>
      <c r="J350" t="s">
        <v>127</v>
      </c>
      <c r="K350" t="s">
        <v>127</v>
      </c>
    </row>
    <row r="351" spans="2:11" x14ac:dyDescent="0.2">
      <c r="B351" t="s">
        <v>1</v>
      </c>
      <c r="C351" s="2" t="s">
        <v>272</v>
      </c>
      <c r="D351" t="s">
        <v>273</v>
      </c>
      <c r="E351" t="s">
        <v>294</v>
      </c>
      <c r="F351" t="s">
        <v>127</v>
      </c>
      <c r="G351" t="s">
        <v>127</v>
      </c>
      <c r="H351" t="s">
        <v>127</v>
      </c>
      <c r="I351" t="s">
        <v>127</v>
      </c>
      <c r="J351" t="s">
        <v>127</v>
      </c>
      <c r="K351" t="s">
        <v>127</v>
      </c>
    </row>
    <row r="352" spans="2:11" x14ac:dyDescent="0.2">
      <c r="B352" t="s">
        <v>1</v>
      </c>
      <c r="C352" s="2" t="s">
        <v>217</v>
      </c>
      <c r="D352" t="s">
        <v>218</v>
      </c>
      <c r="E352" t="s">
        <v>294</v>
      </c>
      <c r="F352" t="s">
        <v>127</v>
      </c>
      <c r="G352" t="s">
        <v>127</v>
      </c>
      <c r="H352" t="s">
        <v>127</v>
      </c>
      <c r="I352" t="s">
        <v>127</v>
      </c>
      <c r="J352" t="s">
        <v>127</v>
      </c>
      <c r="K352" t="s">
        <v>127</v>
      </c>
    </row>
    <row r="353" spans="2:11" x14ac:dyDescent="0.2">
      <c r="B353" t="s">
        <v>1</v>
      </c>
      <c r="C353" s="2" t="s">
        <v>219</v>
      </c>
      <c r="D353" t="s">
        <v>220</v>
      </c>
      <c r="E353" t="s">
        <v>294</v>
      </c>
      <c r="F353" t="s">
        <v>127</v>
      </c>
      <c r="G353" t="s">
        <v>127</v>
      </c>
      <c r="H353" t="s">
        <v>127</v>
      </c>
      <c r="I353" t="s">
        <v>127</v>
      </c>
      <c r="J353" t="s">
        <v>127</v>
      </c>
      <c r="K353" t="s">
        <v>127</v>
      </c>
    </row>
    <row r="354" spans="2:11" x14ac:dyDescent="0.2">
      <c r="B354" t="s">
        <v>1</v>
      </c>
      <c r="C354" s="2" t="s">
        <v>221</v>
      </c>
      <c r="D354" t="s">
        <v>396</v>
      </c>
      <c r="E354" t="s">
        <v>294</v>
      </c>
      <c r="F354" t="s">
        <v>127</v>
      </c>
      <c r="G354" t="s">
        <v>127</v>
      </c>
      <c r="H354" t="s">
        <v>127</v>
      </c>
      <c r="I354" t="s">
        <v>127</v>
      </c>
      <c r="J354" t="s">
        <v>127</v>
      </c>
      <c r="K354" t="s">
        <v>127</v>
      </c>
    </row>
    <row r="355" spans="2:11" x14ac:dyDescent="0.2">
      <c r="B355" t="s">
        <v>1</v>
      </c>
      <c r="C355" s="2" t="s">
        <v>222</v>
      </c>
      <c r="D355" t="s">
        <v>223</v>
      </c>
      <c r="E355" t="s">
        <v>294</v>
      </c>
      <c r="F355" t="s">
        <v>127</v>
      </c>
      <c r="G355" t="s">
        <v>127</v>
      </c>
      <c r="H355" t="s">
        <v>127</v>
      </c>
      <c r="I355" t="s">
        <v>127</v>
      </c>
      <c r="J355" t="s">
        <v>127</v>
      </c>
      <c r="K355" t="s">
        <v>127</v>
      </c>
    </row>
    <row r="356" spans="2:11" x14ac:dyDescent="0.2">
      <c r="B356" t="s">
        <v>1</v>
      </c>
      <c r="C356" s="2" t="s">
        <v>224</v>
      </c>
      <c r="D356" t="s">
        <v>352</v>
      </c>
      <c r="E356" t="s">
        <v>294</v>
      </c>
      <c r="F356" t="s">
        <v>127</v>
      </c>
      <c r="G356" t="s">
        <v>127</v>
      </c>
      <c r="H356" t="s">
        <v>127</v>
      </c>
      <c r="I356" t="s">
        <v>127</v>
      </c>
      <c r="J356" t="s">
        <v>127</v>
      </c>
      <c r="K356" t="s">
        <v>127</v>
      </c>
    </row>
    <row r="357" spans="2:11" x14ac:dyDescent="0.2">
      <c r="B357" t="s">
        <v>1</v>
      </c>
      <c r="C357" s="2" t="s">
        <v>225</v>
      </c>
      <c r="D357" t="s">
        <v>353</v>
      </c>
      <c r="E357" t="s">
        <v>294</v>
      </c>
      <c r="F357" t="s">
        <v>127</v>
      </c>
      <c r="G357" t="s">
        <v>127</v>
      </c>
      <c r="H357" t="s">
        <v>127</v>
      </c>
      <c r="I357" t="s">
        <v>127</v>
      </c>
      <c r="J357" t="s">
        <v>127</v>
      </c>
      <c r="K357" t="s">
        <v>127</v>
      </c>
    </row>
    <row r="358" spans="2:11" x14ac:dyDescent="0.2">
      <c r="B358" t="s">
        <v>1</v>
      </c>
      <c r="C358" s="2" t="s">
        <v>226</v>
      </c>
      <c r="D358" t="s">
        <v>354</v>
      </c>
      <c r="E358" t="s">
        <v>296</v>
      </c>
      <c r="F358" t="s">
        <v>127</v>
      </c>
      <c r="G358" t="s">
        <v>127</v>
      </c>
      <c r="H358" t="s">
        <v>127</v>
      </c>
      <c r="I358" t="s">
        <v>127</v>
      </c>
      <c r="J358" t="s">
        <v>127</v>
      </c>
      <c r="K358" t="s">
        <v>127</v>
      </c>
    </row>
    <row r="359" spans="2:11" x14ac:dyDescent="0.2">
      <c r="B359" t="s">
        <v>1</v>
      </c>
      <c r="C359" s="2" t="s">
        <v>227</v>
      </c>
      <c r="D359" t="s">
        <v>228</v>
      </c>
      <c r="E359" t="s">
        <v>294</v>
      </c>
      <c r="F359" t="s">
        <v>127</v>
      </c>
      <c r="G359" t="s">
        <v>127</v>
      </c>
      <c r="H359" t="s">
        <v>127</v>
      </c>
      <c r="I359" t="s">
        <v>127</v>
      </c>
      <c r="J359" t="s">
        <v>127</v>
      </c>
      <c r="K359" t="s">
        <v>127</v>
      </c>
    </row>
    <row r="360" spans="2:11" x14ac:dyDescent="0.2">
      <c r="B360" t="s">
        <v>1</v>
      </c>
      <c r="C360" s="2" t="s">
        <v>276</v>
      </c>
      <c r="D360" t="s">
        <v>277</v>
      </c>
      <c r="E360" t="s">
        <v>296</v>
      </c>
      <c r="F360" t="s">
        <v>127</v>
      </c>
      <c r="G360" t="s">
        <v>127</v>
      </c>
      <c r="H360" t="s">
        <v>127</v>
      </c>
      <c r="I360" t="s">
        <v>127</v>
      </c>
      <c r="J360" t="s">
        <v>127</v>
      </c>
      <c r="K360" t="s">
        <v>127</v>
      </c>
    </row>
    <row r="361" spans="2:11" x14ac:dyDescent="0.2">
      <c r="B361" t="s">
        <v>1</v>
      </c>
      <c r="C361" s="2" t="s">
        <v>229</v>
      </c>
      <c r="D361" t="s">
        <v>230</v>
      </c>
      <c r="E361" t="s">
        <v>294</v>
      </c>
      <c r="F361" t="s">
        <v>127</v>
      </c>
      <c r="G361" t="s">
        <v>127</v>
      </c>
      <c r="H361" t="s">
        <v>127</v>
      </c>
      <c r="I361" t="s">
        <v>127</v>
      </c>
      <c r="J361" t="s">
        <v>127</v>
      </c>
      <c r="K361" t="s">
        <v>127</v>
      </c>
    </row>
    <row r="362" spans="2:11" x14ac:dyDescent="0.2">
      <c r="B362" t="s">
        <v>1</v>
      </c>
      <c r="C362" s="2" t="s">
        <v>231</v>
      </c>
      <c r="D362" t="s">
        <v>232</v>
      </c>
      <c r="E362" t="s">
        <v>294</v>
      </c>
      <c r="F362" t="s">
        <v>127</v>
      </c>
      <c r="G362" t="s">
        <v>127</v>
      </c>
      <c r="H362" t="s">
        <v>127</v>
      </c>
      <c r="I362" t="s">
        <v>127</v>
      </c>
      <c r="J362" t="s">
        <v>127</v>
      </c>
      <c r="K362" t="s">
        <v>127</v>
      </c>
    </row>
    <row r="363" spans="2:11" x14ac:dyDescent="0.2">
      <c r="B363" t="s">
        <v>1</v>
      </c>
      <c r="C363" s="2" t="s">
        <v>233</v>
      </c>
      <c r="D363" t="s">
        <v>407</v>
      </c>
      <c r="E363" t="s">
        <v>294</v>
      </c>
      <c r="F363" t="s">
        <v>127</v>
      </c>
      <c r="G363" t="s">
        <v>127</v>
      </c>
      <c r="H363" t="s">
        <v>127</v>
      </c>
      <c r="I363" t="s">
        <v>127</v>
      </c>
      <c r="J363" t="s">
        <v>127</v>
      </c>
      <c r="K363" t="s">
        <v>127</v>
      </c>
    </row>
    <row r="364" spans="2:11" x14ac:dyDescent="0.2">
      <c r="B364" t="s">
        <v>1</v>
      </c>
      <c r="C364" s="2" t="s">
        <v>234</v>
      </c>
      <c r="D364" t="s">
        <v>408</v>
      </c>
      <c r="E364" t="s">
        <v>294</v>
      </c>
      <c r="F364" t="s">
        <v>127</v>
      </c>
      <c r="G364" t="s">
        <v>127</v>
      </c>
      <c r="H364" t="s">
        <v>127</v>
      </c>
      <c r="I364" t="s">
        <v>127</v>
      </c>
      <c r="J364" t="s">
        <v>127</v>
      </c>
      <c r="K364" t="s">
        <v>127</v>
      </c>
    </row>
    <row r="365" spans="2:11" x14ac:dyDescent="0.2">
      <c r="B365" t="s">
        <v>1</v>
      </c>
      <c r="C365" s="2" t="s">
        <v>267</v>
      </c>
      <c r="D365" t="s">
        <v>268</v>
      </c>
      <c r="E365" t="s">
        <v>294</v>
      </c>
      <c r="F365" t="s">
        <v>127</v>
      </c>
      <c r="G365" t="s">
        <v>127</v>
      </c>
      <c r="H365" t="s">
        <v>127</v>
      </c>
      <c r="I365" t="s">
        <v>127</v>
      </c>
      <c r="J365" t="s">
        <v>127</v>
      </c>
      <c r="K365" t="s">
        <v>127</v>
      </c>
    </row>
    <row r="366" spans="2:11" x14ac:dyDescent="0.2">
      <c r="B366" t="s">
        <v>297</v>
      </c>
      <c r="C366" s="2" t="s">
        <v>278</v>
      </c>
      <c r="D366" t="s">
        <v>279</v>
      </c>
      <c r="E366" t="s">
        <v>127</v>
      </c>
      <c r="F366" t="s">
        <v>127</v>
      </c>
      <c r="G366" t="s">
        <v>127</v>
      </c>
      <c r="H366" t="s">
        <v>127</v>
      </c>
      <c r="I366" t="s">
        <v>127</v>
      </c>
      <c r="J366" t="s">
        <v>127</v>
      </c>
      <c r="K366" t="s">
        <v>127</v>
      </c>
    </row>
    <row r="367" spans="2:11" x14ac:dyDescent="0.2">
      <c r="B367" t="s">
        <v>2</v>
      </c>
      <c r="C367" s="2" t="s">
        <v>235</v>
      </c>
      <c r="D367" t="s">
        <v>236</v>
      </c>
      <c r="E367" t="s">
        <v>294</v>
      </c>
      <c r="F367" t="s">
        <v>127</v>
      </c>
      <c r="G367" t="s">
        <v>127</v>
      </c>
      <c r="H367" t="s">
        <v>127</v>
      </c>
      <c r="I367" t="s">
        <v>127</v>
      </c>
      <c r="J367" t="s">
        <v>127</v>
      </c>
      <c r="K367" t="s">
        <v>127</v>
      </c>
    </row>
    <row r="368" spans="2:11" x14ac:dyDescent="0.2">
      <c r="B368" t="s">
        <v>2</v>
      </c>
      <c r="C368" s="2" t="s">
        <v>280</v>
      </c>
      <c r="D368" t="s">
        <v>281</v>
      </c>
      <c r="E368" t="s">
        <v>296</v>
      </c>
      <c r="F368" t="s">
        <v>127</v>
      </c>
      <c r="G368" t="s">
        <v>127</v>
      </c>
      <c r="H368" t="s">
        <v>127</v>
      </c>
      <c r="I368" t="s">
        <v>127</v>
      </c>
      <c r="J368" t="s">
        <v>127</v>
      </c>
      <c r="K368" t="s">
        <v>127</v>
      </c>
    </row>
    <row r="369" spans="2:11" x14ac:dyDescent="0.2">
      <c r="B369" t="s">
        <v>2</v>
      </c>
      <c r="C369" s="2" t="s">
        <v>40</v>
      </c>
      <c r="D369" t="s">
        <v>379</v>
      </c>
      <c r="E369" t="s">
        <v>294</v>
      </c>
      <c r="F369" t="s">
        <v>127</v>
      </c>
      <c r="G369" t="s">
        <v>127</v>
      </c>
      <c r="H369" t="s">
        <v>127</v>
      </c>
      <c r="I369" t="s">
        <v>127</v>
      </c>
      <c r="J369" t="s">
        <v>127</v>
      </c>
      <c r="K369" t="s">
        <v>127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295</v>
      </c>
      <c r="F370">
        <v>113479.17</v>
      </c>
      <c r="G370">
        <v>167719.82999999999</v>
      </c>
      <c r="H370">
        <v>0</v>
      </c>
      <c r="I370">
        <v>16690.61</v>
      </c>
      <c r="J370">
        <v>81738.02</v>
      </c>
      <c r="K370">
        <v>95670.96</v>
      </c>
    </row>
    <row r="371" spans="2:11" x14ac:dyDescent="0.2">
      <c r="B371" t="s">
        <v>2</v>
      </c>
      <c r="C371" s="2" t="s">
        <v>237</v>
      </c>
      <c r="D371" t="s">
        <v>238</v>
      </c>
      <c r="E371" t="s">
        <v>294</v>
      </c>
      <c r="F371" t="s">
        <v>127</v>
      </c>
      <c r="G371" t="s">
        <v>127</v>
      </c>
      <c r="H371" t="s">
        <v>127</v>
      </c>
      <c r="I371" t="s">
        <v>127</v>
      </c>
      <c r="J371" t="s">
        <v>127</v>
      </c>
      <c r="K371" t="s">
        <v>127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295</v>
      </c>
      <c r="F372">
        <v>83312.27</v>
      </c>
      <c r="G372">
        <v>26732.880000000001</v>
      </c>
      <c r="H372">
        <v>19825.669999999998</v>
      </c>
      <c r="I372">
        <v>0</v>
      </c>
      <c r="J372">
        <v>49921.51</v>
      </c>
      <c r="K372">
        <v>113745.60000000001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295</v>
      </c>
      <c r="F373">
        <v>2316399.75</v>
      </c>
      <c r="G373">
        <v>2795140.35</v>
      </c>
      <c r="H373">
        <v>2031294.39</v>
      </c>
      <c r="I373">
        <v>13996.65</v>
      </c>
      <c r="J373">
        <v>3085963.46</v>
      </c>
      <c r="K373">
        <v>0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295</v>
      </c>
      <c r="F374">
        <v>551408.98</v>
      </c>
      <c r="G374">
        <v>731690.91</v>
      </c>
      <c r="H374">
        <v>566998.22</v>
      </c>
      <c r="I374">
        <v>0</v>
      </c>
      <c r="J374">
        <v>613930.73</v>
      </c>
      <c r="K374">
        <v>326279.32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295</v>
      </c>
      <c r="F375">
        <v>78260.94</v>
      </c>
      <c r="G375">
        <v>190028.89</v>
      </c>
      <c r="H375">
        <v>238572.33</v>
      </c>
      <c r="I375">
        <v>0</v>
      </c>
      <c r="J375">
        <v>76677.679999999993</v>
      </c>
      <c r="K375">
        <v>83008.600000000006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295</v>
      </c>
      <c r="F376">
        <v>17986.57</v>
      </c>
      <c r="G376">
        <v>28158.7</v>
      </c>
      <c r="H376">
        <v>20491.599999999999</v>
      </c>
      <c r="I376">
        <v>14321.93</v>
      </c>
      <c r="J376">
        <v>34404.120000000003</v>
      </c>
      <c r="K376">
        <v>23531.13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295</v>
      </c>
      <c r="F377">
        <v>688133.58</v>
      </c>
      <c r="G377">
        <v>1898006.93</v>
      </c>
      <c r="H377">
        <v>386848.64</v>
      </c>
      <c r="I377">
        <v>0</v>
      </c>
      <c r="J377">
        <v>2582911.2400000002</v>
      </c>
      <c r="K377">
        <v>1633064.57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295</v>
      </c>
      <c r="F378">
        <v>26452.83</v>
      </c>
      <c r="G378">
        <v>31948.2</v>
      </c>
      <c r="H378">
        <v>13342.4</v>
      </c>
      <c r="I378">
        <v>33236.11</v>
      </c>
      <c r="J378">
        <v>29058.18</v>
      </c>
      <c r="K378">
        <v>44231.49</v>
      </c>
    </row>
    <row r="379" spans="2:11" x14ac:dyDescent="0.2">
      <c r="B379" t="s">
        <v>2</v>
      </c>
      <c r="C379" s="2" t="s">
        <v>130</v>
      </c>
      <c r="D379" t="s">
        <v>128</v>
      </c>
      <c r="E379" t="s">
        <v>294</v>
      </c>
      <c r="F379" t="s">
        <v>127</v>
      </c>
      <c r="G379" t="s">
        <v>127</v>
      </c>
      <c r="H379" t="s">
        <v>127</v>
      </c>
      <c r="I379" t="s">
        <v>127</v>
      </c>
      <c r="J379" t="s">
        <v>127</v>
      </c>
      <c r="K379" t="s">
        <v>127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295</v>
      </c>
      <c r="F380">
        <v>76338.740000000005</v>
      </c>
      <c r="G380">
        <v>112509.02</v>
      </c>
      <c r="H380">
        <v>144494.12</v>
      </c>
      <c r="I380">
        <v>0</v>
      </c>
      <c r="J380">
        <v>46533.22</v>
      </c>
      <c r="K380">
        <v>28685.02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295</v>
      </c>
      <c r="F381">
        <v>20983.37</v>
      </c>
      <c r="G381">
        <v>0</v>
      </c>
      <c r="H381">
        <v>0</v>
      </c>
      <c r="I381">
        <v>0</v>
      </c>
      <c r="J381">
        <v>36608.44</v>
      </c>
      <c r="K381">
        <v>0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295</v>
      </c>
      <c r="F382">
        <v>8717.94</v>
      </c>
      <c r="G382">
        <v>6929.07</v>
      </c>
      <c r="H382">
        <v>5839.34</v>
      </c>
      <c r="I382">
        <v>0</v>
      </c>
      <c r="J382">
        <v>11901.63</v>
      </c>
      <c r="K382">
        <v>0</v>
      </c>
    </row>
    <row r="383" spans="2:11" x14ac:dyDescent="0.2">
      <c r="B383" t="s">
        <v>2</v>
      </c>
      <c r="C383" s="2" t="s">
        <v>239</v>
      </c>
      <c r="D383" t="s">
        <v>240</v>
      </c>
      <c r="E383" t="s">
        <v>294</v>
      </c>
      <c r="F383" t="s">
        <v>127</v>
      </c>
      <c r="G383" t="s">
        <v>127</v>
      </c>
      <c r="H383" t="s">
        <v>127</v>
      </c>
      <c r="I383" t="s">
        <v>127</v>
      </c>
      <c r="J383" t="s">
        <v>127</v>
      </c>
      <c r="K383" t="s">
        <v>127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295</v>
      </c>
      <c r="F384">
        <v>77661.75</v>
      </c>
      <c r="G384">
        <v>48673.919999999998</v>
      </c>
      <c r="H384">
        <v>40932.19</v>
      </c>
      <c r="I384">
        <v>0</v>
      </c>
      <c r="J384">
        <v>21069.07</v>
      </c>
      <c r="K384">
        <v>24806.1</v>
      </c>
    </row>
    <row r="385" spans="2:11" x14ac:dyDescent="0.2">
      <c r="B385" t="s">
        <v>2</v>
      </c>
      <c r="C385" s="2" t="s">
        <v>241</v>
      </c>
      <c r="D385" t="s">
        <v>242</v>
      </c>
      <c r="E385" t="s">
        <v>294</v>
      </c>
      <c r="F385" t="s">
        <v>127</v>
      </c>
      <c r="G385" t="s">
        <v>127</v>
      </c>
      <c r="H385" t="s">
        <v>127</v>
      </c>
      <c r="I385" t="s">
        <v>127</v>
      </c>
      <c r="J385" t="s">
        <v>127</v>
      </c>
      <c r="K385" t="s">
        <v>127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295</v>
      </c>
      <c r="F386">
        <v>18166.95</v>
      </c>
      <c r="G386">
        <v>27458.29</v>
      </c>
      <c r="H386">
        <v>0</v>
      </c>
      <c r="I386">
        <v>0</v>
      </c>
      <c r="J386">
        <v>22028.92</v>
      </c>
      <c r="K386">
        <v>0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295</v>
      </c>
      <c r="F387">
        <v>427452.88</v>
      </c>
      <c r="G387">
        <v>317793.62</v>
      </c>
      <c r="H387">
        <v>385557.73</v>
      </c>
      <c r="I387">
        <v>0</v>
      </c>
      <c r="J387">
        <v>677146.55</v>
      </c>
      <c r="K387">
        <v>554621.63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295</v>
      </c>
      <c r="F388">
        <v>30205.63</v>
      </c>
      <c r="G388">
        <v>27208.09</v>
      </c>
      <c r="H388">
        <v>9380.69</v>
      </c>
      <c r="I388">
        <v>0</v>
      </c>
      <c r="J388">
        <v>35216.26</v>
      </c>
      <c r="K388">
        <v>17403.099999999999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295</v>
      </c>
      <c r="F389">
        <v>0</v>
      </c>
      <c r="G389">
        <v>0</v>
      </c>
      <c r="H389">
        <v>16855.72</v>
      </c>
      <c r="I389">
        <v>0</v>
      </c>
      <c r="J389">
        <v>6986.65</v>
      </c>
      <c r="K389">
        <v>23053.78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295</v>
      </c>
      <c r="F390">
        <v>17608.689999999999</v>
      </c>
      <c r="G390">
        <v>688789.62</v>
      </c>
      <c r="H390">
        <v>731608.91</v>
      </c>
      <c r="I390">
        <v>0</v>
      </c>
      <c r="J390">
        <v>306108.31</v>
      </c>
      <c r="K390">
        <v>353016.69</v>
      </c>
    </row>
    <row r="391" spans="2:11" x14ac:dyDescent="0.2">
      <c r="B391" t="s">
        <v>2</v>
      </c>
      <c r="C391" s="2" t="s">
        <v>75</v>
      </c>
      <c r="D391" t="s">
        <v>76</v>
      </c>
      <c r="E391" t="s">
        <v>295</v>
      </c>
      <c r="F391">
        <v>0</v>
      </c>
      <c r="G391">
        <v>1671051.34</v>
      </c>
      <c r="H391">
        <v>1094166.07</v>
      </c>
      <c r="I391">
        <v>0</v>
      </c>
      <c r="J391">
        <v>1735253.48</v>
      </c>
      <c r="K391">
        <v>3031294.42</v>
      </c>
    </row>
    <row r="392" spans="2:11" x14ac:dyDescent="0.2">
      <c r="B392" t="s">
        <v>2</v>
      </c>
      <c r="C392" s="2" t="s">
        <v>77</v>
      </c>
      <c r="D392" t="s">
        <v>380</v>
      </c>
      <c r="E392" t="s">
        <v>295</v>
      </c>
      <c r="F392">
        <v>162806.01</v>
      </c>
      <c r="G392">
        <v>149103.12</v>
      </c>
      <c r="H392">
        <v>120201.17</v>
      </c>
      <c r="I392" t="s">
        <v>127</v>
      </c>
      <c r="J392">
        <v>57091.08</v>
      </c>
      <c r="K392">
        <v>60134.57</v>
      </c>
    </row>
    <row r="393" spans="2:11" x14ac:dyDescent="0.2">
      <c r="B393" t="s">
        <v>2</v>
      </c>
      <c r="C393" s="2" t="s">
        <v>78</v>
      </c>
      <c r="D393" t="s">
        <v>381</v>
      </c>
      <c r="E393" t="s">
        <v>295</v>
      </c>
      <c r="F393">
        <v>0</v>
      </c>
      <c r="G393">
        <v>0</v>
      </c>
      <c r="H393" t="s">
        <v>127</v>
      </c>
      <c r="I393" t="s">
        <v>127</v>
      </c>
      <c r="J393" t="s">
        <v>127</v>
      </c>
      <c r="K393" t="s">
        <v>127</v>
      </c>
    </row>
    <row r="394" spans="2:11" x14ac:dyDescent="0.2">
      <c r="B394" t="s">
        <v>2</v>
      </c>
      <c r="C394" s="2" t="s">
        <v>243</v>
      </c>
      <c r="D394" t="s">
        <v>244</v>
      </c>
      <c r="E394" t="s">
        <v>294</v>
      </c>
      <c r="F394" t="s">
        <v>127</v>
      </c>
      <c r="G394" t="s">
        <v>127</v>
      </c>
      <c r="H394" t="s">
        <v>127</v>
      </c>
      <c r="I394" t="s">
        <v>127</v>
      </c>
      <c r="J394" t="s">
        <v>127</v>
      </c>
      <c r="K394" t="s">
        <v>127</v>
      </c>
    </row>
    <row r="395" spans="2:11" x14ac:dyDescent="0.2">
      <c r="B395" t="s">
        <v>2</v>
      </c>
      <c r="C395" s="2" t="s">
        <v>79</v>
      </c>
      <c r="D395" t="s">
        <v>441</v>
      </c>
      <c r="E395" t="s">
        <v>295</v>
      </c>
      <c r="F395">
        <v>124922.09</v>
      </c>
      <c r="G395">
        <v>249107.32</v>
      </c>
      <c r="H395">
        <v>0</v>
      </c>
      <c r="I395">
        <v>0</v>
      </c>
      <c r="J395">
        <v>96898.5</v>
      </c>
      <c r="K395">
        <v>0</v>
      </c>
    </row>
    <row r="396" spans="2:11" x14ac:dyDescent="0.2">
      <c r="B396" t="s">
        <v>2</v>
      </c>
      <c r="C396" s="2" t="s">
        <v>80</v>
      </c>
      <c r="D396" t="s">
        <v>81</v>
      </c>
      <c r="E396" t="s">
        <v>295</v>
      </c>
      <c r="F396">
        <v>1616889.75</v>
      </c>
      <c r="G396">
        <v>1883126.07</v>
      </c>
      <c r="H396">
        <v>1795732.6</v>
      </c>
      <c r="I396">
        <v>0</v>
      </c>
      <c r="J396">
        <v>1751803.44</v>
      </c>
      <c r="K396">
        <v>1379601.81</v>
      </c>
    </row>
    <row r="397" spans="2:11" x14ac:dyDescent="0.2">
      <c r="B397" t="s">
        <v>2</v>
      </c>
      <c r="C397" s="2" t="s">
        <v>82</v>
      </c>
      <c r="D397" t="s">
        <v>83</v>
      </c>
      <c r="E397" t="s">
        <v>295</v>
      </c>
      <c r="F397">
        <v>4941.2299999999996</v>
      </c>
      <c r="G397">
        <v>0</v>
      </c>
      <c r="H397">
        <v>0</v>
      </c>
      <c r="I397">
        <v>0</v>
      </c>
      <c r="J397">
        <v>0</v>
      </c>
      <c r="K397">
        <v>0</v>
      </c>
    </row>
    <row r="398" spans="2:11" x14ac:dyDescent="0.2">
      <c r="B398" t="s">
        <v>2</v>
      </c>
      <c r="C398" s="2" t="s">
        <v>245</v>
      </c>
      <c r="D398" t="s">
        <v>246</v>
      </c>
      <c r="E398" t="s">
        <v>296</v>
      </c>
      <c r="F398" t="s">
        <v>127</v>
      </c>
      <c r="G398" t="s">
        <v>127</v>
      </c>
      <c r="H398" t="s">
        <v>127</v>
      </c>
      <c r="I398" t="s">
        <v>127</v>
      </c>
      <c r="J398" t="s">
        <v>127</v>
      </c>
      <c r="K398" t="s">
        <v>127</v>
      </c>
    </row>
    <row r="399" spans="2:11" x14ac:dyDescent="0.2">
      <c r="B399" t="s">
        <v>2</v>
      </c>
      <c r="C399" s="2" t="s">
        <v>269</v>
      </c>
      <c r="D399" t="s">
        <v>270</v>
      </c>
      <c r="E399" t="s">
        <v>296</v>
      </c>
      <c r="F399" t="s">
        <v>127</v>
      </c>
      <c r="G399" t="s">
        <v>127</v>
      </c>
      <c r="H399" t="s">
        <v>127</v>
      </c>
      <c r="I399" t="s">
        <v>127</v>
      </c>
      <c r="J399" t="s">
        <v>127</v>
      </c>
      <c r="K399" t="s">
        <v>127</v>
      </c>
    </row>
    <row r="400" spans="2:11" x14ac:dyDescent="0.2">
      <c r="B400" t="s">
        <v>2</v>
      </c>
      <c r="C400" s="2" t="s">
        <v>282</v>
      </c>
      <c r="D400" t="s">
        <v>283</v>
      </c>
      <c r="E400" t="s">
        <v>296</v>
      </c>
      <c r="F400" t="s">
        <v>127</v>
      </c>
      <c r="G400" t="s">
        <v>127</v>
      </c>
      <c r="H400" t="s">
        <v>127</v>
      </c>
      <c r="I400" t="s">
        <v>127</v>
      </c>
      <c r="J400" t="s">
        <v>127</v>
      </c>
      <c r="K400" t="s">
        <v>127</v>
      </c>
    </row>
    <row r="401" spans="2:11" x14ac:dyDescent="0.2">
      <c r="B401" t="s">
        <v>2</v>
      </c>
      <c r="C401" s="2" t="s">
        <v>247</v>
      </c>
      <c r="D401" t="s">
        <v>248</v>
      </c>
      <c r="E401" t="s">
        <v>296</v>
      </c>
      <c r="F401" t="s">
        <v>127</v>
      </c>
      <c r="G401" t="s">
        <v>127</v>
      </c>
      <c r="H401" t="s">
        <v>127</v>
      </c>
      <c r="I401" t="s">
        <v>127</v>
      </c>
      <c r="J401" t="s">
        <v>127</v>
      </c>
      <c r="K401" t="s">
        <v>127</v>
      </c>
    </row>
    <row r="402" spans="2:11" x14ac:dyDescent="0.2">
      <c r="B402" t="s">
        <v>2</v>
      </c>
      <c r="C402" s="2" t="s">
        <v>249</v>
      </c>
      <c r="D402" t="s">
        <v>250</v>
      </c>
      <c r="E402" t="s">
        <v>296</v>
      </c>
      <c r="F402" t="s">
        <v>127</v>
      </c>
      <c r="G402" t="s">
        <v>127</v>
      </c>
      <c r="H402" t="s">
        <v>127</v>
      </c>
      <c r="I402" t="s">
        <v>127</v>
      </c>
      <c r="J402" t="s">
        <v>127</v>
      </c>
      <c r="K402" t="s">
        <v>127</v>
      </c>
    </row>
    <row r="403" spans="2:11" x14ac:dyDescent="0.2">
      <c r="B403" t="s">
        <v>2</v>
      </c>
      <c r="C403" s="2" t="s">
        <v>251</v>
      </c>
      <c r="D403" t="s">
        <v>252</v>
      </c>
      <c r="E403" t="s">
        <v>294</v>
      </c>
      <c r="F403" t="s">
        <v>127</v>
      </c>
      <c r="G403" t="s">
        <v>127</v>
      </c>
      <c r="H403" t="s">
        <v>127</v>
      </c>
      <c r="I403" t="s">
        <v>127</v>
      </c>
      <c r="J403" t="s">
        <v>127</v>
      </c>
      <c r="K403" t="s">
        <v>127</v>
      </c>
    </row>
    <row r="404" spans="2:11" x14ac:dyDescent="0.2">
      <c r="B404" t="s">
        <v>2</v>
      </c>
      <c r="C404" s="2" t="s">
        <v>284</v>
      </c>
      <c r="D404" t="s">
        <v>285</v>
      </c>
      <c r="E404" t="s">
        <v>296</v>
      </c>
      <c r="F404" t="s">
        <v>127</v>
      </c>
      <c r="G404" t="s">
        <v>127</v>
      </c>
      <c r="H404" t="s">
        <v>127</v>
      </c>
      <c r="I404" t="s">
        <v>127</v>
      </c>
      <c r="J404" t="s">
        <v>127</v>
      </c>
      <c r="K404" t="s">
        <v>127</v>
      </c>
    </row>
    <row r="405" spans="2:11" x14ac:dyDescent="0.2">
      <c r="B405" t="s">
        <v>2</v>
      </c>
      <c r="C405" s="2" t="s">
        <v>286</v>
      </c>
      <c r="D405" t="s">
        <v>287</v>
      </c>
      <c r="E405" t="s">
        <v>296</v>
      </c>
      <c r="F405" t="s">
        <v>127</v>
      </c>
      <c r="G405" t="s">
        <v>127</v>
      </c>
      <c r="H405" t="s">
        <v>127</v>
      </c>
      <c r="I405" t="s">
        <v>127</v>
      </c>
      <c r="J405" t="s">
        <v>127</v>
      </c>
      <c r="K405" t="s">
        <v>127</v>
      </c>
    </row>
    <row r="406" spans="2:11" x14ac:dyDescent="0.2">
      <c r="B406" t="s">
        <v>2</v>
      </c>
      <c r="C406" s="2" t="s">
        <v>253</v>
      </c>
      <c r="D406" t="s">
        <v>254</v>
      </c>
      <c r="E406" t="s">
        <v>294</v>
      </c>
      <c r="F406" t="s">
        <v>127</v>
      </c>
      <c r="G406" t="s">
        <v>127</v>
      </c>
      <c r="H406" t="s">
        <v>127</v>
      </c>
      <c r="I406" t="s">
        <v>127</v>
      </c>
      <c r="J406" t="s">
        <v>127</v>
      </c>
      <c r="K406" t="s">
        <v>127</v>
      </c>
    </row>
    <row r="407" spans="2:11" x14ac:dyDescent="0.2">
      <c r="B407" t="s">
        <v>2</v>
      </c>
      <c r="C407" s="2" t="s">
        <v>255</v>
      </c>
      <c r="D407" t="s">
        <v>256</v>
      </c>
      <c r="E407" t="s">
        <v>296</v>
      </c>
      <c r="F407" t="s">
        <v>127</v>
      </c>
      <c r="G407" t="s">
        <v>127</v>
      </c>
      <c r="H407" t="s">
        <v>127</v>
      </c>
      <c r="I407" t="s">
        <v>127</v>
      </c>
      <c r="J407" t="s">
        <v>127</v>
      </c>
      <c r="K407" t="s">
        <v>127</v>
      </c>
    </row>
    <row r="408" spans="2:11" x14ac:dyDescent="0.2">
      <c r="B408" t="s">
        <v>2</v>
      </c>
      <c r="C408" s="2" t="s">
        <v>288</v>
      </c>
      <c r="D408" t="s">
        <v>289</v>
      </c>
      <c r="E408" t="s">
        <v>296</v>
      </c>
      <c r="F408" t="s">
        <v>127</v>
      </c>
      <c r="G408" t="s">
        <v>127</v>
      </c>
      <c r="H408" t="s">
        <v>127</v>
      </c>
      <c r="I408" t="s">
        <v>127</v>
      </c>
      <c r="J408" t="s">
        <v>127</v>
      </c>
      <c r="K408" t="s">
        <v>127</v>
      </c>
    </row>
    <row r="409" spans="2:11" x14ac:dyDescent="0.2">
      <c r="B409" t="s">
        <v>2</v>
      </c>
      <c r="C409" s="2" t="s">
        <v>290</v>
      </c>
      <c r="D409" t="s">
        <v>291</v>
      </c>
      <c r="E409" t="s">
        <v>296</v>
      </c>
      <c r="F409" t="s">
        <v>127</v>
      </c>
      <c r="G409" t="s">
        <v>127</v>
      </c>
      <c r="H409" t="s">
        <v>127</v>
      </c>
      <c r="I409" t="s">
        <v>127</v>
      </c>
      <c r="J409" t="s">
        <v>127</v>
      </c>
      <c r="K409" t="s">
        <v>127</v>
      </c>
    </row>
    <row r="410" spans="2:11" x14ac:dyDescent="0.2">
      <c r="B410" t="s">
        <v>2</v>
      </c>
      <c r="C410" s="2" t="s">
        <v>84</v>
      </c>
      <c r="D410" t="s">
        <v>413</v>
      </c>
      <c r="E410" t="s">
        <v>294</v>
      </c>
      <c r="F410">
        <v>19133.45</v>
      </c>
      <c r="G410">
        <v>38141.89</v>
      </c>
      <c r="H410">
        <v>0</v>
      </c>
      <c r="I410">
        <v>0</v>
      </c>
      <c r="J410" t="s">
        <v>127</v>
      </c>
      <c r="K410" t="s">
        <v>127</v>
      </c>
    </row>
    <row r="411" spans="2:11" x14ac:dyDescent="0.2">
      <c r="B411" t="s">
        <v>2</v>
      </c>
      <c r="C411" s="2" t="s">
        <v>85</v>
      </c>
      <c r="D411" t="s">
        <v>86</v>
      </c>
      <c r="E411" t="s">
        <v>295</v>
      </c>
      <c r="F411">
        <v>188772.19</v>
      </c>
      <c r="G411">
        <v>312143.59000000003</v>
      </c>
      <c r="H411">
        <v>243086.78</v>
      </c>
      <c r="I411">
        <v>104909.11</v>
      </c>
      <c r="J411">
        <v>389557.32</v>
      </c>
      <c r="K411">
        <v>228532.07</v>
      </c>
    </row>
    <row r="412" spans="2:11" x14ac:dyDescent="0.2">
      <c r="B412" t="s">
        <v>2</v>
      </c>
      <c r="C412" s="2" t="s">
        <v>87</v>
      </c>
      <c r="D412" t="s">
        <v>409</v>
      </c>
      <c r="E412" t="s">
        <v>294</v>
      </c>
      <c r="F412">
        <v>0</v>
      </c>
      <c r="G412">
        <v>0</v>
      </c>
      <c r="H412" t="s">
        <v>127</v>
      </c>
      <c r="I412" t="s">
        <v>127</v>
      </c>
      <c r="J412" t="s">
        <v>127</v>
      </c>
      <c r="K412" t="s">
        <v>127</v>
      </c>
    </row>
    <row r="413" spans="2:11" x14ac:dyDescent="0.2">
      <c r="B413" t="s">
        <v>2</v>
      </c>
      <c r="C413" s="2" t="s">
        <v>292</v>
      </c>
      <c r="D413" t="s">
        <v>450</v>
      </c>
      <c r="E413" t="s">
        <v>296</v>
      </c>
      <c r="F413" t="s">
        <v>127</v>
      </c>
      <c r="G413" t="s">
        <v>127</v>
      </c>
      <c r="H413" t="s">
        <v>127</v>
      </c>
      <c r="I413" t="s">
        <v>127</v>
      </c>
      <c r="J413" t="s">
        <v>127</v>
      </c>
      <c r="K413" t="s">
        <v>127</v>
      </c>
    </row>
    <row r="414" spans="2:11" x14ac:dyDescent="0.2">
      <c r="B414" t="s">
        <v>2</v>
      </c>
      <c r="C414" s="2" t="s">
        <v>88</v>
      </c>
      <c r="D414" t="s">
        <v>411</v>
      </c>
      <c r="E414" t="s">
        <v>295</v>
      </c>
      <c r="F414">
        <v>17513.439999999999</v>
      </c>
      <c r="G414">
        <v>59224.07</v>
      </c>
      <c r="H414">
        <v>0</v>
      </c>
      <c r="I414">
        <v>21745.51</v>
      </c>
      <c r="J414">
        <v>28265.78</v>
      </c>
      <c r="K414">
        <v>70005.95</v>
      </c>
    </row>
    <row r="415" spans="2:11" x14ac:dyDescent="0.2">
      <c r="B415" t="s">
        <v>3</v>
      </c>
      <c r="C415" s="2" t="s">
        <v>89</v>
      </c>
      <c r="D415" t="s">
        <v>90</v>
      </c>
      <c r="E415" t="s">
        <v>295</v>
      </c>
      <c r="F415">
        <v>30473.87</v>
      </c>
      <c r="G415">
        <v>8200.34</v>
      </c>
      <c r="H415">
        <v>0</v>
      </c>
      <c r="I415">
        <v>12908.64</v>
      </c>
      <c r="J415">
        <v>0</v>
      </c>
      <c r="K415">
        <v>61184.31</v>
      </c>
    </row>
    <row r="416" spans="2:11" x14ac:dyDescent="0.2">
      <c r="B416" t="s">
        <v>3</v>
      </c>
      <c r="C416" s="2" t="s">
        <v>91</v>
      </c>
      <c r="D416" t="s">
        <v>92</v>
      </c>
      <c r="E416" t="s">
        <v>295</v>
      </c>
      <c r="F416">
        <v>18227.77</v>
      </c>
      <c r="G416">
        <v>14490.45</v>
      </c>
      <c r="H416">
        <v>0</v>
      </c>
      <c r="I416">
        <v>0</v>
      </c>
      <c r="J416">
        <v>0</v>
      </c>
      <c r="K416">
        <v>0</v>
      </c>
    </row>
    <row r="417" spans="2:11" x14ac:dyDescent="0.2">
      <c r="B417" t="s">
        <v>3</v>
      </c>
      <c r="C417" s="2" t="s">
        <v>93</v>
      </c>
      <c r="D417" t="s">
        <v>94</v>
      </c>
      <c r="E417" t="s">
        <v>295</v>
      </c>
      <c r="F417">
        <v>477544.7</v>
      </c>
      <c r="G417">
        <v>518500.83</v>
      </c>
      <c r="H417">
        <v>429227.35</v>
      </c>
      <c r="I417">
        <v>53812.08</v>
      </c>
      <c r="J417">
        <v>1059068.48</v>
      </c>
      <c r="K417">
        <v>578063.04</v>
      </c>
    </row>
    <row r="418" spans="2:11" x14ac:dyDescent="0.2">
      <c r="B418" t="s">
        <v>3</v>
      </c>
      <c r="C418" s="2" t="s">
        <v>95</v>
      </c>
      <c r="D418" t="s">
        <v>96</v>
      </c>
      <c r="E418" t="s">
        <v>295</v>
      </c>
      <c r="F418">
        <v>10608.58</v>
      </c>
      <c r="G418">
        <v>4367.75</v>
      </c>
      <c r="H418">
        <v>20918.55</v>
      </c>
      <c r="I418">
        <v>21427.16</v>
      </c>
      <c r="J418">
        <v>0</v>
      </c>
      <c r="K418">
        <v>17143.650000000001</v>
      </c>
    </row>
    <row r="419" spans="2:11" x14ac:dyDescent="0.2">
      <c r="B419" t="s">
        <v>3</v>
      </c>
      <c r="C419" s="2" t="s">
        <v>257</v>
      </c>
      <c r="D419" t="s">
        <v>397</v>
      </c>
      <c r="E419" t="s">
        <v>294</v>
      </c>
      <c r="F419" t="s">
        <v>127</v>
      </c>
      <c r="G419" t="s">
        <v>127</v>
      </c>
      <c r="H419" t="s">
        <v>127</v>
      </c>
      <c r="I419" t="s">
        <v>127</v>
      </c>
      <c r="J419" t="s">
        <v>127</v>
      </c>
      <c r="K419" t="s">
        <v>127</v>
      </c>
    </row>
    <row r="420" spans="2:11" x14ac:dyDescent="0.2">
      <c r="B420" t="s">
        <v>3</v>
      </c>
      <c r="C420" s="2" t="s">
        <v>97</v>
      </c>
      <c r="D420" t="s">
        <v>98</v>
      </c>
      <c r="E420" t="s">
        <v>295</v>
      </c>
      <c r="F420">
        <v>181290.38</v>
      </c>
      <c r="G420">
        <v>75802.570000000007</v>
      </c>
      <c r="H420">
        <v>125597.34</v>
      </c>
      <c r="I420">
        <v>130240.42</v>
      </c>
      <c r="J420">
        <v>75159.44</v>
      </c>
      <c r="K420">
        <v>125358.03</v>
      </c>
    </row>
    <row r="421" spans="2:11" x14ac:dyDescent="0.2">
      <c r="B421" t="s">
        <v>3</v>
      </c>
      <c r="C421" s="2" t="s">
        <v>99</v>
      </c>
      <c r="D421" t="s">
        <v>100</v>
      </c>
      <c r="E421" t="s">
        <v>295</v>
      </c>
      <c r="F421">
        <v>138718.21</v>
      </c>
      <c r="G421">
        <v>242994.48</v>
      </c>
      <c r="H421">
        <v>178832.24</v>
      </c>
      <c r="I421">
        <v>189899.34</v>
      </c>
      <c r="J421">
        <v>241003.39</v>
      </c>
      <c r="K421">
        <v>128580.22</v>
      </c>
    </row>
    <row r="422" spans="2:11" x14ac:dyDescent="0.2">
      <c r="B422" t="s">
        <v>3</v>
      </c>
      <c r="C422" s="2" t="s">
        <v>101</v>
      </c>
      <c r="D422" t="s">
        <v>398</v>
      </c>
      <c r="E422" t="s">
        <v>294</v>
      </c>
      <c r="F422">
        <v>0</v>
      </c>
      <c r="G422" t="s">
        <v>127</v>
      </c>
      <c r="H422">
        <v>0</v>
      </c>
      <c r="I422">
        <v>0</v>
      </c>
      <c r="J422" t="s">
        <v>127</v>
      </c>
      <c r="K422" t="s">
        <v>127</v>
      </c>
    </row>
    <row r="423" spans="2:11" x14ac:dyDescent="0.2">
      <c r="B423" t="s">
        <v>3</v>
      </c>
      <c r="C423" s="2" t="s">
        <v>102</v>
      </c>
      <c r="D423" t="s">
        <v>442</v>
      </c>
      <c r="E423" t="s">
        <v>295</v>
      </c>
      <c r="F423">
        <v>1705303.05</v>
      </c>
      <c r="G423">
        <v>1900244.58</v>
      </c>
      <c r="H423">
        <v>644870.05000000005</v>
      </c>
      <c r="I423">
        <v>0</v>
      </c>
      <c r="J423">
        <v>1205902.98</v>
      </c>
      <c r="K423">
        <v>1851676.25</v>
      </c>
    </row>
    <row r="424" spans="2:11" x14ac:dyDescent="0.2">
      <c r="B424" t="s">
        <v>3</v>
      </c>
      <c r="C424" s="2" t="s">
        <v>258</v>
      </c>
      <c r="D424" t="s">
        <v>382</v>
      </c>
      <c r="E424" t="s">
        <v>294</v>
      </c>
      <c r="F424" t="s">
        <v>127</v>
      </c>
      <c r="G424" t="s">
        <v>127</v>
      </c>
      <c r="H424" t="s">
        <v>127</v>
      </c>
      <c r="I424" t="s">
        <v>127</v>
      </c>
      <c r="J424" t="s">
        <v>127</v>
      </c>
      <c r="K424" t="s">
        <v>127</v>
      </c>
    </row>
    <row r="425" spans="2:11" x14ac:dyDescent="0.2">
      <c r="B425" t="s">
        <v>3</v>
      </c>
      <c r="C425" s="2" t="s">
        <v>103</v>
      </c>
      <c r="D425" t="s">
        <v>104</v>
      </c>
      <c r="E425" t="s">
        <v>295</v>
      </c>
      <c r="F425">
        <v>142748.01999999999</v>
      </c>
      <c r="G425">
        <v>129519.18</v>
      </c>
      <c r="H425">
        <v>53043.63</v>
      </c>
      <c r="I425">
        <v>92568.35</v>
      </c>
      <c r="J425">
        <v>80465.919999999998</v>
      </c>
      <c r="K425">
        <v>40952.31</v>
      </c>
    </row>
    <row r="426" spans="2:11" x14ac:dyDescent="0.2">
      <c r="B426" t="s">
        <v>3</v>
      </c>
      <c r="C426" s="2" t="s">
        <v>105</v>
      </c>
      <c r="D426" t="s">
        <v>399</v>
      </c>
      <c r="E426" t="s">
        <v>295</v>
      </c>
      <c r="F426">
        <v>0</v>
      </c>
      <c r="G426">
        <v>0</v>
      </c>
      <c r="H426">
        <v>0</v>
      </c>
      <c r="I426">
        <v>0</v>
      </c>
      <c r="J426" t="s">
        <v>127</v>
      </c>
      <c r="K426" t="s">
        <v>127</v>
      </c>
    </row>
    <row r="427" spans="2:11" x14ac:dyDescent="0.2">
      <c r="B427" t="s">
        <v>3</v>
      </c>
      <c r="C427" s="2" t="s">
        <v>106</v>
      </c>
      <c r="D427" t="s">
        <v>400</v>
      </c>
      <c r="E427" t="s">
        <v>294</v>
      </c>
      <c r="F427">
        <v>0</v>
      </c>
      <c r="G427">
        <v>0</v>
      </c>
      <c r="H427" t="s">
        <v>127</v>
      </c>
      <c r="I427" t="s">
        <v>127</v>
      </c>
      <c r="J427" t="s">
        <v>127</v>
      </c>
      <c r="K427" t="s">
        <v>127</v>
      </c>
    </row>
    <row r="428" spans="2:11" x14ac:dyDescent="0.2">
      <c r="B428" t="s">
        <v>3</v>
      </c>
      <c r="C428" s="2" t="s">
        <v>259</v>
      </c>
      <c r="D428" t="s">
        <v>401</v>
      </c>
      <c r="E428" t="s">
        <v>295</v>
      </c>
      <c r="F428" t="s">
        <v>127</v>
      </c>
      <c r="G428" t="s">
        <v>127</v>
      </c>
      <c r="H428" t="s">
        <v>127</v>
      </c>
      <c r="I428" t="s">
        <v>127</v>
      </c>
      <c r="J428" t="s">
        <v>127</v>
      </c>
      <c r="K428" t="s">
        <v>127</v>
      </c>
    </row>
    <row r="429" spans="2:11" x14ac:dyDescent="0.2">
      <c r="B429" t="s">
        <v>3</v>
      </c>
      <c r="C429" s="2" t="s">
        <v>107</v>
      </c>
      <c r="D429" t="s">
        <v>108</v>
      </c>
      <c r="E429" t="s">
        <v>295</v>
      </c>
      <c r="F429">
        <v>23056.400000000001</v>
      </c>
      <c r="G429">
        <v>17517.95</v>
      </c>
      <c r="H429">
        <v>0</v>
      </c>
      <c r="I429">
        <v>0</v>
      </c>
      <c r="J429">
        <v>0</v>
      </c>
      <c r="K429">
        <v>5771.2</v>
      </c>
    </row>
    <row r="430" spans="2:11" x14ac:dyDescent="0.2">
      <c r="B430" t="s">
        <v>3</v>
      </c>
      <c r="C430" s="2" t="s">
        <v>260</v>
      </c>
      <c r="D430" t="s">
        <v>383</v>
      </c>
      <c r="E430" t="s">
        <v>294</v>
      </c>
      <c r="F430" t="s">
        <v>127</v>
      </c>
      <c r="G430" t="s">
        <v>127</v>
      </c>
      <c r="H430" t="s">
        <v>127</v>
      </c>
      <c r="I430" t="s">
        <v>127</v>
      </c>
      <c r="J430" t="s">
        <v>127</v>
      </c>
      <c r="K430" t="s">
        <v>127</v>
      </c>
    </row>
    <row r="431" spans="2:11" x14ac:dyDescent="0.2">
      <c r="B431" t="s">
        <v>3</v>
      </c>
      <c r="C431" s="2" t="s">
        <v>261</v>
      </c>
      <c r="D431" t="s">
        <v>402</v>
      </c>
      <c r="E431" t="s">
        <v>294</v>
      </c>
      <c r="F431" t="s">
        <v>127</v>
      </c>
      <c r="G431" t="s">
        <v>127</v>
      </c>
      <c r="H431" t="s">
        <v>127</v>
      </c>
      <c r="I431" t="s">
        <v>127</v>
      </c>
      <c r="J431" t="s">
        <v>127</v>
      </c>
      <c r="K431" t="s">
        <v>127</v>
      </c>
    </row>
    <row r="432" spans="2:11" x14ac:dyDescent="0.2">
      <c r="B432" t="s">
        <v>3</v>
      </c>
      <c r="C432" s="2" t="s">
        <v>109</v>
      </c>
      <c r="D432" t="s">
        <v>110</v>
      </c>
      <c r="E432" t="s">
        <v>295</v>
      </c>
      <c r="F432">
        <v>771750.98</v>
      </c>
      <c r="G432">
        <v>832565.04</v>
      </c>
      <c r="H432">
        <v>498908.74</v>
      </c>
      <c r="I432">
        <v>853883.35</v>
      </c>
      <c r="J432">
        <v>665211.47</v>
      </c>
      <c r="K432">
        <v>753784.8</v>
      </c>
    </row>
    <row r="433" spans="2:11" x14ac:dyDescent="0.2">
      <c r="B433" t="s">
        <v>3</v>
      </c>
      <c r="C433" s="2" t="s">
        <v>111</v>
      </c>
      <c r="D433" t="s">
        <v>112</v>
      </c>
      <c r="E433" t="s">
        <v>295</v>
      </c>
      <c r="F433">
        <v>72196.850000000006</v>
      </c>
      <c r="G433">
        <v>107223.51</v>
      </c>
      <c r="H433">
        <v>64511.91</v>
      </c>
      <c r="I433">
        <v>133849.73000000001</v>
      </c>
      <c r="J433">
        <v>64952.75</v>
      </c>
      <c r="K433">
        <v>131466.59</v>
      </c>
    </row>
    <row r="434" spans="2:11" x14ac:dyDescent="0.2">
      <c r="B434" t="s">
        <v>3</v>
      </c>
      <c r="C434" s="2" t="s">
        <v>113</v>
      </c>
      <c r="D434" t="s">
        <v>114</v>
      </c>
      <c r="E434" t="s">
        <v>295</v>
      </c>
      <c r="F434">
        <v>12018.91</v>
      </c>
      <c r="G434">
        <v>15848.81</v>
      </c>
      <c r="H434">
        <v>34574.22</v>
      </c>
      <c r="I434">
        <v>0</v>
      </c>
      <c r="J434">
        <v>10537.41</v>
      </c>
      <c r="K434">
        <v>0</v>
      </c>
    </row>
    <row r="435" spans="2:11" x14ac:dyDescent="0.2">
      <c r="B435" t="s">
        <v>3</v>
      </c>
      <c r="C435" s="2" t="s">
        <v>271</v>
      </c>
      <c r="D435" t="s">
        <v>412</v>
      </c>
      <c r="E435" t="s">
        <v>294</v>
      </c>
      <c r="F435" t="s">
        <v>127</v>
      </c>
      <c r="G435" t="s">
        <v>127</v>
      </c>
      <c r="H435" t="s">
        <v>127</v>
      </c>
      <c r="I435" t="s">
        <v>127</v>
      </c>
      <c r="J435" t="s">
        <v>127</v>
      </c>
      <c r="K435" t="s">
        <v>127</v>
      </c>
    </row>
    <row r="436" spans="2:11" x14ac:dyDescent="0.2">
      <c r="B436" t="s">
        <v>3</v>
      </c>
      <c r="C436" s="2" t="s">
        <v>262</v>
      </c>
      <c r="D436" t="s">
        <v>263</v>
      </c>
      <c r="E436" t="s">
        <v>294</v>
      </c>
      <c r="F436" t="s">
        <v>127</v>
      </c>
      <c r="G436" t="s">
        <v>127</v>
      </c>
      <c r="H436" t="s">
        <v>127</v>
      </c>
      <c r="I436" t="s">
        <v>127</v>
      </c>
      <c r="J436" t="s">
        <v>127</v>
      </c>
      <c r="K436" t="s">
        <v>127</v>
      </c>
    </row>
    <row r="437" spans="2:11" x14ac:dyDescent="0.2">
      <c r="B437" t="s">
        <v>3</v>
      </c>
      <c r="C437" s="2" t="s">
        <v>264</v>
      </c>
      <c r="D437" t="s">
        <v>384</v>
      </c>
      <c r="E437" t="s">
        <v>294</v>
      </c>
      <c r="F437" t="s">
        <v>127</v>
      </c>
      <c r="G437" t="s">
        <v>127</v>
      </c>
      <c r="H437" t="s">
        <v>127</v>
      </c>
      <c r="I437" t="s">
        <v>127</v>
      </c>
      <c r="J437" t="s">
        <v>127</v>
      </c>
      <c r="K437" t="s">
        <v>127</v>
      </c>
    </row>
    <row r="438" spans="2:11" x14ac:dyDescent="0.2">
      <c r="B438" t="s">
        <v>3</v>
      </c>
      <c r="C438" s="2" t="s">
        <v>265</v>
      </c>
      <c r="D438" t="s">
        <v>403</v>
      </c>
      <c r="E438" t="s">
        <v>294</v>
      </c>
      <c r="F438" t="s">
        <v>127</v>
      </c>
      <c r="G438" t="s">
        <v>127</v>
      </c>
      <c r="H438" t="s">
        <v>127</v>
      </c>
      <c r="I438" t="s">
        <v>127</v>
      </c>
      <c r="J438" t="s">
        <v>127</v>
      </c>
      <c r="K438" t="s">
        <v>127</v>
      </c>
    </row>
    <row r="439" spans="2:11" x14ac:dyDescent="0.2">
      <c r="B439" t="s">
        <v>3</v>
      </c>
      <c r="C439" s="2" t="s">
        <v>266</v>
      </c>
      <c r="D439" t="s">
        <v>385</v>
      </c>
      <c r="E439" t="s">
        <v>294</v>
      </c>
      <c r="F439" t="s">
        <v>127</v>
      </c>
      <c r="G439" t="s">
        <v>127</v>
      </c>
      <c r="H439" t="s">
        <v>127</v>
      </c>
      <c r="I439" t="s">
        <v>127</v>
      </c>
      <c r="J439" t="s">
        <v>127</v>
      </c>
      <c r="K439" t="s">
        <v>127</v>
      </c>
    </row>
    <row r="440" spans="2:11" x14ac:dyDescent="0.2">
      <c r="B440" t="s">
        <v>3</v>
      </c>
      <c r="C440" s="2" t="s">
        <v>115</v>
      </c>
      <c r="D440" t="s">
        <v>116</v>
      </c>
      <c r="E440" t="s">
        <v>296</v>
      </c>
      <c r="F440" t="s">
        <v>127</v>
      </c>
      <c r="G440" t="s">
        <v>127</v>
      </c>
      <c r="H440" t="s">
        <v>127</v>
      </c>
      <c r="I440" t="s">
        <v>127</v>
      </c>
      <c r="J440" t="s">
        <v>127</v>
      </c>
      <c r="K440" t="s">
        <v>127</v>
      </c>
    </row>
    <row r="441" spans="2:11" x14ac:dyDescent="0.2">
      <c r="B441" t="s">
        <v>3</v>
      </c>
      <c r="C441" s="2" t="s">
        <v>117</v>
      </c>
      <c r="D441" t="s">
        <v>118</v>
      </c>
      <c r="E441" t="s">
        <v>295</v>
      </c>
      <c r="F441">
        <v>0</v>
      </c>
      <c r="G441">
        <v>0</v>
      </c>
      <c r="H441">
        <v>150779.04</v>
      </c>
      <c r="I441">
        <v>370943.15</v>
      </c>
      <c r="J441">
        <v>179136.44</v>
      </c>
      <c r="K441">
        <v>0</v>
      </c>
    </row>
    <row r="442" spans="2:11" x14ac:dyDescent="0.2">
      <c r="B442" t="s">
        <v>3</v>
      </c>
      <c r="C442" s="2" t="s">
        <v>119</v>
      </c>
      <c r="D442" t="s">
        <v>120</v>
      </c>
      <c r="E442" t="s">
        <v>296</v>
      </c>
      <c r="F442" t="s">
        <v>127</v>
      </c>
      <c r="G442" t="s">
        <v>127</v>
      </c>
      <c r="H442" t="s">
        <v>127</v>
      </c>
      <c r="I442" t="s">
        <v>127</v>
      </c>
      <c r="J442" t="s">
        <v>127</v>
      </c>
      <c r="K442" t="s">
        <v>127</v>
      </c>
    </row>
    <row r="443" spans="2:11" x14ac:dyDescent="0.2">
      <c r="B443" t="s">
        <v>3</v>
      </c>
      <c r="C443" s="2" t="s">
        <v>131</v>
      </c>
      <c r="D443" t="s">
        <v>129</v>
      </c>
      <c r="E443" t="s">
        <v>296</v>
      </c>
      <c r="F443" t="s">
        <v>127</v>
      </c>
      <c r="G443" t="s">
        <v>127</v>
      </c>
      <c r="H443" t="s">
        <v>127</v>
      </c>
      <c r="I443" t="s">
        <v>127</v>
      </c>
      <c r="J443" t="s">
        <v>127</v>
      </c>
      <c r="K443" t="s">
        <v>127</v>
      </c>
    </row>
    <row r="445" spans="2:11" x14ac:dyDescent="0.2">
      <c r="B445" t="s">
        <v>387</v>
      </c>
      <c r="C445" s="2" t="s">
        <v>388</v>
      </c>
      <c r="D445" t="s">
        <v>389</v>
      </c>
    </row>
    <row r="447" spans="2:11" x14ac:dyDescent="0.2">
      <c r="B447" t="s">
        <v>324</v>
      </c>
      <c r="C447" s="2" t="s">
        <v>8</v>
      </c>
      <c r="D447" t="s">
        <v>9</v>
      </c>
      <c r="E447" t="s">
        <v>293</v>
      </c>
      <c r="F447" t="s">
        <v>330</v>
      </c>
      <c r="G447" t="s">
        <v>330</v>
      </c>
      <c r="H447" t="s">
        <v>330</v>
      </c>
      <c r="I447" t="s">
        <v>330</v>
      </c>
      <c r="J447" t="s">
        <v>330</v>
      </c>
      <c r="K447" t="s">
        <v>330</v>
      </c>
    </row>
    <row r="448" spans="2:11" x14ac:dyDescent="0.2">
      <c r="B448" t="s">
        <v>326</v>
      </c>
      <c r="C448" s="2" t="s">
        <v>356</v>
      </c>
      <c r="D448" t="s">
        <v>357</v>
      </c>
      <c r="E448" t="s">
        <v>358</v>
      </c>
      <c r="F448" t="s">
        <v>329</v>
      </c>
      <c r="G448" t="s">
        <v>329</v>
      </c>
      <c r="H448" t="s">
        <v>329</v>
      </c>
      <c r="I448" t="s">
        <v>329</v>
      </c>
      <c r="J448" t="s">
        <v>329</v>
      </c>
      <c r="K448" t="s">
        <v>329</v>
      </c>
    </row>
    <row r="449" spans="2:11" x14ac:dyDescent="0.2">
      <c r="B449" t="s">
        <v>1</v>
      </c>
      <c r="C449" s="2" t="s">
        <v>153</v>
      </c>
      <c r="D449" t="s">
        <v>154</v>
      </c>
      <c r="E449" t="s">
        <v>294</v>
      </c>
      <c r="F449">
        <v>595100.47</v>
      </c>
      <c r="G449">
        <v>435060.88</v>
      </c>
      <c r="H449">
        <v>694198.58</v>
      </c>
      <c r="I449">
        <v>623138.76</v>
      </c>
      <c r="J449">
        <v>410503.07</v>
      </c>
      <c r="K449">
        <v>638998.4</v>
      </c>
    </row>
    <row r="450" spans="2:11" x14ac:dyDescent="0.2">
      <c r="B450" t="s">
        <v>1</v>
      </c>
      <c r="C450" s="2" t="s">
        <v>10</v>
      </c>
      <c r="D450" t="s">
        <v>440</v>
      </c>
      <c r="E450" t="s">
        <v>295</v>
      </c>
      <c r="F450">
        <v>1190215.55</v>
      </c>
      <c r="G450">
        <v>1908944.97</v>
      </c>
      <c r="H450">
        <v>1827792.96</v>
      </c>
      <c r="I450">
        <v>2274514.7799999998</v>
      </c>
      <c r="J450">
        <v>1438766.97</v>
      </c>
      <c r="K450">
        <v>1114486.54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294</v>
      </c>
      <c r="F451">
        <v>968997.74</v>
      </c>
      <c r="G451">
        <v>717255.28</v>
      </c>
      <c r="H451">
        <v>851357.81</v>
      </c>
      <c r="I451">
        <v>807091.65</v>
      </c>
      <c r="J451">
        <v>564559.6</v>
      </c>
      <c r="K451">
        <v>514723.54</v>
      </c>
    </row>
    <row r="452" spans="2:11" x14ac:dyDescent="0.2">
      <c r="B452" t="s">
        <v>1</v>
      </c>
      <c r="C452" s="2" t="s">
        <v>155</v>
      </c>
      <c r="D452" t="s">
        <v>156</v>
      </c>
      <c r="E452" t="s">
        <v>294</v>
      </c>
      <c r="F452">
        <v>311510.55</v>
      </c>
      <c r="G452">
        <v>90301.95</v>
      </c>
      <c r="H452">
        <v>331755.24</v>
      </c>
      <c r="I452">
        <v>257000.95</v>
      </c>
      <c r="J452">
        <v>147547.65</v>
      </c>
      <c r="K452">
        <v>213766.7</v>
      </c>
    </row>
    <row r="453" spans="2:11" x14ac:dyDescent="0.2">
      <c r="B453" t="s">
        <v>1</v>
      </c>
      <c r="C453" s="2" t="s">
        <v>157</v>
      </c>
      <c r="D453" t="s">
        <v>158</v>
      </c>
      <c r="E453" t="s">
        <v>294</v>
      </c>
      <c r="F453">
        <v>435058.77</v>
      </c>
      <c r="G453">
        <v>365467.87</v>
      </c>
      <c r="H453">
        <v>609987.44999999995</v>
      </c>
      <c r="I453">
        <v>626057.24</v>
      </c>
      <c r="J453">
        <v>484555.96</v>
      </c>
      <c r="K453">
        <v>399836.35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295</v>
      </c>
      <c r="F454">
        <v>1518329.8</v>
      </c>
      <c r="G454">
        <v>1080622.42</v>
      </c>
      <c r="H454">
        <v>1730529.84</v>
      </c>
      <c r="I454">
        <v>1556260.22</v>
      </c>
      <c r="J454">
        <v>1033071.44</v>
      </c>
      <c r="K454">
        <v>1079908.6399999999</v>
      </c>
    </row>
    <row r="455" spans="2:11" x14ac:dyDescent="0.2">
      <c r="B455" t="s">
        <v>1</v>
      </c>
      <c r="C455" s="2" t="s">
        <v>159</v>
      </c>
      <c r="D455" t="s">
        <v>160</v>
      </c>
      <c r="E455" t="s">
        <v>294</v>
      </c>
      <c r="F455">
        <v>66365.73</v>
      </c>
      <c r="G455">
        <v>52298.47</v>
      </c>
      <c r="H455">
        <v>63171.45</v>
      </c>
      <c r="I455">
        <v>132030.34</v>
      </c>
      <c r="J455">
        <v>79948</v>
      </c>
      <c r="K455">
        <v>103762.78</v>
      </c>
    </row>
    <row r="456" spans="2:11" x14ac:dyDescent="0.2">
      <c r="B456" t="s">
        <v>1</v>
      </c>
      <c r="C456" s="2" t="s">
        <v>161</v>
      </c>
      <c r="D456" t="s">
        <v>162</v>
      </c>
      <c r="E456" t="s">
        <v>294</v>
      </c>
      <c r="F456">
        <v>24093.95</v>
      </c>
      <c r="G456">
        <v>85492.57</v>
      </c>
      <c r="H456">
        <v>121027.06</v>
      </c>
      <c r="I456">
        <v>132851</v>
      </c>
      <c r="J456">
        <v>69730.25</v>
      </c>
      <c r="K456">
        <v>80321.440000000002</v>
      </c>
    </row>
    <row r="457" spans="2:11" x14ac:dyDescent="0.2">
      <c r="B457" t="s">
        <v>1</v>
      </c>
      <c r="C457" s="2" t="s">
        <v>163</v>
      </c>
      <c r="D457" t="s">
        <v>164</v>
      </c>
      <c r="E457" t="s">
        <v>294</v>
      </c>
      <c r="F457">
        <v>65100.7</v>
      </c>
      <c r="G457">
        <v>43569.43</v>
      </c>
      <c r="H457">
        <v>107259</v>
      </c>
      <c r="I457">
        <v>171937.97</v>
      </c>
      <c r="J457">
        <v>112623.4</v>
      </c>
      <c r="K457">
        <v>113768.7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295</v>
      </c>
      <c r="F458">
        <v>656399.28</v>
      </c>
      <c r="G458">
        <v>481646.19</v>
      </c>
      <c r="H458">
        <v>629220.32999999996</v>
      </c>
      <c r="I458">
        <v>630610.16</v>
      </c>
      <c r="J458">
        <v>400024.97</v>
      </c>
      <c r="K458">
        <v>490490.03</v>
      </c>
    </row>
    <row r="459" spans="2:11" x14ac:dyDescent="0.2">
      <c r="B459" t="s">
        <v>1</v>
      </c>
      <c r="C459" s="2" t="s">
        <v>165</v>
      </c>
      <c r="D459" t="s">
        <v>166</v>
      </c>
      <c r="E459" t="s">
        <v>294</v>
      </c>
      <c r="F459">
        <v>985450.18</v>
      </c>
      <c r="G459">
        <v>421345.83</v>
      </c>
      <c r="H459">
        <v>1250839.0900000001</v>
      </c>
      <c r="I459">
        <v>1203495.27</v>
      </c>
      <c r="J459">
        <v>740392.26</v>
      </c>
      <c r="K459">
        <v>789629.7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295</v>
      </c>
      <c r="F460">
        <v>891645</v>
      </c>
      <c r="G460">
        <v>1117650.02</v>
      </c>
      <c r="H460">
        <v>1158596.58</v>
      </c>
      <c r="I460">
        <v>1206410.6599999999</v>
      </c>
      <c r="J460">
        <v>699752.53</v>
      </c>
      <c r="K460">
        <v>733890.71</v>
      </c>
    </row>
    <row r="461" spans="2:11" x14ac:dyDescent="0.2">
      <c r="B461" t="s">
        <v>1</v>
      </c>
      <c r="C461" s="2" t="s">
        <v>167</v>
      </c>
      <c r="D461" t="s">
        <v>168</v>
      </c>
      <c r="E461" t="s">
        <v>294</v>
      </c>
      <c r="F461">
        <v>443009.52</v>
      </c>
      <c r="G461">
        <v>401574.91</v>
      </c>
      <c r="H461">
        <v>200070.77</v>
      </c>
      <c r="I461">
        <v>421989.23</v>
      </c>
      <c r="J461">
        <v>297320.78999999998</v>
      </c>
      <c r="K461">
        <v>277324.59000000003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294</v>
      </c>
      <c r="F462">
        <v>1655509.68</v>
      </c>
      <c r="G462">
        <v>1587494.78</v>
      </c>
      <c r="H462">
        <v>1630910.73</v>
      </c>
      <c r="I462">
        <v>1575884.69</v>
      </c>
      <c r="J462">
        <v>922613.95</v>
      </c>
      <c r="K462">
        <v>971427.57</v>
      </c>
    </row>
    <row r="463" spans="2:11" x14ac:dyDescent="0.2">
      <c r="B463" t="s">
        <v>1</v>
      </c>
      <c r="C463" s="2" t="s">
        <v>169</v>
      </c>
      <c r="D463" t="s">
        <v>170</v>
      </c>
      <c r="E463" t="s">
        <v>294</v>
      </c>
      <c r="F463">
        <v>1297288.3799999999</v>
      </c>
      <c r="G463">
        <v>1724614.83</v>
      </c>
      <c r="H463">
        <v>1653640.41</v>
      </c>
      <c r="I463">
        <v>1475774.2</v>
      </c>
      <c r="J463">
        <v>999441.52</v>
      </c>
      <c r="K463">
        <v>809206.73</v>
      </c>
    </row>
    <row r="464" spans="2:11" x14ac:dyDescent="0.2">
      <c r="B464" t="s">
        <v>1</v>
      </c>
      <c r="C464" s="2" t="s">
        <v>171</v>
      </c>
      <c r="D464" t="s">
        <v>172</v>
      </c>
      <c r="E464" t="s">
        <v>294</v>
      </c>
      <c r="F464">
        <v>147322.87</v>
      </c>
      <c r="G464">
        <v>141224.67000000001</v>
      </c>
      <c r="H464">
        <v>238705.57</v>
      </c>
      <c r="I464">
        <v>243934.45</v>
      </c>
      <c r="J464">
        <v>131128.95000000001</v>
      </c>
      <c r="K464">
        <v>110450.51</v>
      </c>
    </row>
    <row r="465" spans="2:11" x14ac:dyDescent="0.2">
      <c r="B465" t="s">
        <v>1</v>
      </c>
      <c r="C465" s="2" t="s">
        <v>173</v>
      </c>
      <c r="D465" t="s">
        <v>174</v>
      </c>
      <c r="E465" t="s">
        <v>294</v>
      </c>
      <c r="F465">
        <v>949827.94</v>
      </c>
      <c r="G465">
        <v>788161.24</v>
      </c>
      <c r="H465">
        <v>959104.75</v>
      </c>
      <c r="I465">
        <v>876789.6</v>
      </c>
      <c r="J465">
        <v>492122.82</v>
      </c>
      <c r="K465">
        <v>542087.80000000005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295</v>
      </c>
      <c r="F466">
        <v>320235.43</v>
      </c>
      <c r="G466">
        <v>284345.64</v>
      </c>
      <c r="H466">
        <v>360383.25</v>
      </c>
      <c r="I466">
        <v>340764.69</v>
      </c>
      <c r="J466">
        <v>226506.08</v>
      </c>
      <c r="K466">
        <v>225502.12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294</v>
      </c>
      <c r="F467">
        <v>795751.84</v>
      </c>
      <c r="G467">
        <v>864700.6</v>
      </c>
      <c r="H467">
        <v>1023647.91</v>
      </c>
      <c r="I467">
        <v>1478396.39</v>
      </c>
      <c r="J467">
        <v>874496.63</v>
      </c>
      <c r="K467">
        <v>890330.11</v>
      </c>
    </row>
    <row r="468" spans="2:11" x14ac:dyDescent="0.2">
      <c r="B468" t="s">
        <v>1</v>
      </c>
      <c r="C468" s="2" t="s">
        <v>175</v>
      </c>
      <c r="D468" t="s">
        <v>176</v>
      </c>
      <c r="E468" t="s">
        <v>294</v>
      </c>
      <c r="F468">
        <v>284267.28000000003</v>
      </c>
      <c r="G468">
        <v>363406.38</v>
      </c>
      <c r="H468">
        <v>516773.12</v>
      </c>
      <c r="I468">
        <v>558281</v>
      </c>
      <c r="J468">
        <v>335124.86</v>
      </c>
      <c r="K468">
        <v>335972.89</v>
      </c>
    </row>
    <row r="469" spans="2:11" x14ac:dyDescent="0.2">
      <c r="B469" t="s">
        <v>1</v>
      </c>
      <c r="C469" s="2" t="s">
        <v>177</v>
      </c>
      <c r="D469" t="s">
        <v>178</v>
      </c>
      <c r="E469" t="s">
        <v>294</v>
      </c>
      <c r="F469">
        <v>749435.93</v>
      </c>
      <c r="G469">
        <v>501798.07</v>
      </c>
      <c r="H469">
        <v>837305.28</v>
      </c>
      <c r="I469">
        <v>786199.1</v>
      </c>
      <c r="J469">
        <v>457199.18</v>
      </c>
      <c r="K469">
        <v>471935.27</v>
      </c>
    </row>
    <row r="470" spans="2:11" x14ac:dyDescent="0.2">
      <c r="B470" t="s">
        <v>1</v>
      </c>
      <c r="C470" s="2" t="s">
        <v>25</v>
      </c>
      <c r="D470" t="s">
        <v>404</v>
      </c>
      <c r="E470" t="s">
        <v>295</v>
      </c>
      <c r="F470">
        <v>727126.02</v>
      </c>
      <c r="G470">
        <v>709685.65</v>
      </c>
      <c r="H470">
        <v>951016.49</v>
      </c>
      <c r="I470">
        <v>1179110.33</v>
      </c>
      <c r="J470">
        <v>771880.15</v>
      </c>
      <c r="K470">
        <v>861432.22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295</v>
      </c>
      <c r="F471">
        <v>1049540.3700000001</v>
      </c>
      <c r="G471">
        <v>646300.18999999994</v>
      </c>
      <c r="H471">
        <v>1701830.02</v>
      </c>
      <c r="I471">
        <v>1373625.64</v>
      </c>
      <c r="J471">
        <v>817439.48</v>
      </c>
      <c r="K471">
        <v>1099265.22</v>
      </c>
    </row>
    <row r="472" spans="2:11" x14ac:dyDescent="0.2">
      <c r="B472" t="s">
        <v>1</v>
      </c>
      <c r="C472" s="2" t="s">
        <v>179</v>
      </c>
      <c r="D472" t="s">
        <v>180</v>
      </c>
      <c r="E472" t="s">
        <v>294</v>
      </c>
      <c r="F472">
        <v>123655.91</v>
      </c>
      <c r="G472">
        <v>98978.240000000005</v>
      </c>
      <c r="H472">
        <v>265923.34000000003</v>
      </c>
      <c r="I472">
        <v>252687.33</v>
      </c>
      <c r="J472">
        <v>140279.54999999999</v>
      </c>
      <c r="K472">
        <v>144207.6</v>
      </c>
    </row>
    <row r="473" spans="2:11" x14ac:dyDescent="0.2">
      <c r="B473" t="s">
        <v>1</v>
      </c>
      <c r="C473" s="2" t="s">
        <v>181</v>
      </c>
      <c r="D473" t="s">
        <v>182</v>
      </c>
      <c r="E473" t="s">
        <v>294</v>
      </c>
      <c r="F473">
        <v>192924.59</v>
      </c>
      <c r="G473">
        <v>163807.42000000001</v>
      </c>
      <c r="H473">
        <v>195271.06</v>
      </c>
      <c r="I473">
        <v>180124.45</v>
      </c>
      <c r="J473">
        <v>164749.29</v>
      </c>
      <c r="K473">
        <v>176172.98</v>
      </c>
    </row>
    <row r="474" spans="2:11" x14ac:dyDescent="0.2">
      <c r="B474" t="s">
        <v>1</v>
      </c>
      <c r="C474" s="2" t="s">
        <v>183</v>
      </c>
      <c r="D474" t="s">
        <v>184</v>
      </c>
      <c r="E474" t="s">
        <v>294</v>
      </c>
      <c r="F474">
        <v>191689.78</v>
      </c>
      <c r="G474">
        <v>246613.11</v>
      </c>
      <c r="H474">
        <v>279952.75</v>
      </c>
      <c r="I474">
        <v>233027.34</v>
      </c>
      <c r="J474">
        <v>157421.44</v>
      </c>
      <c r="K474">
        <v>138481.07999999999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294</v>
      </c>
      <c r="F475">
        <v>1082620.73</v>
      </c>
      <c r="G475">
        <v>748919.96</v>
      </c>
      <c r="H475">
        <v>1108981</v>
      </c>
      <c r="I475">
        <v>980920.33</v>
      </c>
      <c r="J475">
        <v>705819.09</v>
      </c>
      <c r="K475">
        <v>697722.35</v>
      </c>
    </row>
    <row r="476" spans="2:11" x14ac:dyDescent="0.2">
      <c r="B476" t="s">
        <v>1</v>
      </c>
      <c r="C476" s="2" t="s">
        <v>30</v>
      </c>
      <c r="D476" t="s">
        <v>405</v>
      </c>
      <c r="E476" t="s">
        <v>295</v>
      </c>
      <c r="F476">
        <v>1605698.35</v>
      </c>
      <c r="G476">
        <v>1144885.21</v>
      </c>
      <c r="H476">
        <v>1349801.16</v>
      </c>
      <c r="I476">
        <v>1230453.8899999999</v>
      </c>
      <c r="J476">
        <v>803941.4</v>
      </c>
      <c r="K476">
        <v>1063642.25</v>
      </c>
    </row>
    <row r="477" spans="2:11" x14ac:dyDescent="0.2">
      <c r="B477" t="s">
        <v>1</v>
      </c>
      <c r="C477" s="2" t="s">
        <v>185</v>
      </c>
      <c r="D477" t="s">
        <v>186</v>
      </c>
      <c r="E477" t="s">
        <v>294</v>
      </c>
      <c r="F477">
        <v>177107.67</v>
      </c>
      <c r="G477">
        <v>77638.649999999994</v>
      </c>
      <c r="H477">
        <v>749902.98</v>
      </c>
      <c r="I477">
        <v>662950.41</v>
      </c>
      <c r="J477">
        <v>348001.28000000003</v>
      </c>
      <c r="K477">
        <v>293112.07</v>
      </c>
    </row>
    <row r="478" spans="2:11" x14ac:dyDescent="0.2">
      <c r="B478" t="s">
        <v>1</v>
      </c>
      <c r="C478" s="2" t="s">
        <v>187</v>
      </c>
      <c r="D478" t="s">
        <v>188</v>
      </c>
      <c r="E478" t="s">
        <v>294</v>
      </c>
      <c r="F478">
        <v>155455.28</v>
      </c>
      <c r="G478">
        <v>125295.47</v>
      </c>
      <c r="H478">
        <v>156196.38</v>
      </c>
      <c r="I478">
        <v>117270.69</v>
      </c>
      <c r="J478">
        <v>64660.88</v>
      </c>
      <c r="K478">
        <v>61334.75</v>
      </c>
    </row>
    <row r="479" spans="2:11" x14ac:dyDescent="0.2">
      <c r="B479" t="s">
        <v>1</v>
      </c>
      <c r="C479" s="2" t="s">
        <v>189</v>
      </c>
      <c r="D479" t="s">
        <v>190</v>
      </c>
      <c r="E479" t="s">
        <v>294</v>
      </c>
      <c r="F479">
        <v>59297.35</v>
      </c>
      <c r="G479">
        <v>69164</v>
      </c>
      <c r="H479">
        <v>107287.61</v>
      </c>
      <c r="I479">
        <v>133821.63</v>
      </c>
      <c r="J479">
        <v>30522.09</v>
      </c>
      <c r="K479">
        <v>68701.320000000007</v>
      </c>
    </row>
    <row r="480" spans="2:11" x14ac:dyDescent="0.2">
      <c r="B480" t="s">
        <v>1</v>
      </c>
      <c r="C480" s="2" t="s">
        <v>191</v>
      </c>
      <c r="D480" t="s">
        <v>192</v>
      </c>
      <c r="E480" t="s">
        <v>294</v>
      </c>
      <c r="F480">
        <v>207683.49</v>
      </c>
      <c r="G480">
        <v>2753.98</v>
      </c>
      <c r="H480">
        <v>689719.3</v>
      </c>
      <c r="I480">
        <v>624041.37</v>
      </c>
      <c r="J480">
        <v>351239.52</v>
      </c>
      <c r="K480">
        <v>342213.78</v>
      </c>
    </row>
    <row r="481" spans="2:11" x14ac:dyDescent="0.2">
      <c r="B481" t="s">
        <v>1</v>
      </c>
      <c r="C481" s="2" t="s">
        <v>193</v>
      </c>
      <c r="D481" t="s">
        <v>194</v>
      </c>
      <c r="E481" t="s">
        <v>294</v>
      </c>
      <c r="F481">
        <v>116721.23</v>
      </c>
      <c r="G481">
        <v>67512.59</v>
      </c>
      <c r="H481">
        <v>179736.53</v>
      </c>
      <c r="I481">
        <v>144273.26</v>
      </c>
      <c r="J481">
        <v>75819.45</v>
      </c>
      <c r="K481">
        <v>83209.759999999995</v>
      </c>
    </row>
    <row r="482" spans="2:11" x14ac:dyDescent="0.2">
      <c r="B482" t="s">
        <v>1</v>
      </c>
      <c r="C482" s="2" t="s">
        <v>195</v>
      </c>
      <c r="D482" t="s">
        <v>196</v>
      </c>
      <c r="E482" t="s">
        <v>294</v>
      </c>
      <c r="F482">
        <v>118997.61</v>
      </c>
      <c r="G482">
        <v>129109.75999999999</v>
      </c>
      <c r="H482">
        <v>132690.22</v>
      </c>
      <c r="I482">
        <v>114119.51</v>
      </c>
      <c r="J482">
        <v>75590.84</v>
      </c>
      <c r="K482">
        <v>62942.16</v>
      </c>
    </row>
    <row r="483" spans="2:11" x14ac:dyDescent="0.2">
      <c r="B483" t="s">
        <v>1</v>
      </c>
      <c r="C483" s="2" t="s">
        <v>31</v>
      </c>
      <c r="D483" t="s">
        <v>406</v>
      </c>
      <c r="E483" t="s">
        <v>295</v>
      </c>
      <c r="F483">
        <v>3197235.65</v>
      </c>
      <c r="G483">
        <v>3762692.17</v>
      </c>
      <c r="H483">
        <v>4109238.6</v>
      </c>
      <c r="I483">
        <v>3697122.09</v>
      </c>
      <c r="J483">
        <v>2356089.4700000002</v>
      </c>
      <c r="K483">
        <v>2266847.27</v>
      </c>
    </row>
    <row r="484" spans="2:11" x14ac:dyDescent="0.2">
      <c r="B484" t="s">
        <v>1</v>
      </c>
      <c r="C484" s="2" t="s">
        <v>197</v>
      </c>
      <c r="D484" t="s">
        <v>198</v>
      </c>
      <c r="E484" t="s">
        <v>294</v>
      </c>
      <c r="F484">
        <v>1130851.74</v>
      </c>
      <c r="G484">
        <v>1249314.6200000001</v>
      </c>
      <c r="H484">
        <v>1408493.86</v>
      </c>
      <c r="I484">
        <v>1322819.28</v>
      </c>
      <c r="J484">
        <v>602818.9</v>
      </c>
      <c r="K484">
        <v>732685.96</v>
      </c>
    </row>
    <row r="485" spans="2:11" x14ac:dyDescent="0.2">
      <c r="B485" t="s">
        <v>1</v>
      </c>
      <c r="C485" s="2" t="s">
        <v>199</v>
      </c>
      <c r="D485" t="s">
        <v>200</v>
      </c>
      <c r="E485" t="s">
        <v>294</v>
      </c>
      <c r="F485">
        <v>78350.740000000005</v>
      </c>
      <c r="G485">
        <v>66476.17</v>
      </c>
      <c r="H485">
        <v>101611.95</v>
      </c>
      <c r="I485">
        <v>122871.23</v>
      </c>
      <c r="J485">
        <v>82777.66</v>
      </c>
      <c r="K485">
        <v>76810.600000000006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294</v>
      </c>
      <c r="F486">
        <v>377040.73</v>
      </c>
      <c r="G486">
        <v>370418.3</v>
      </c>
      <c r="H486">
        <v>482778.25</v>
      </c>
      <c r="I486">
        <v>509875.33</v>
      </c>
      <c r="J486">
        <v>311866.49</v>
      </c>
      <c r="K486">
        <v>395297.2</v>
      </c>
    </row>
    <row r="487" spans="2:11" x14ac:dyDescent="0.2">
      <c r="B487" t="s">
        <v>1</v>
      </c>
      <c r="C487" s="2" t="s">
        <v>201</v>
      </c>
      <c r="D487" t="s">
        <v>202</v>
      </c>
      <c r="E487" t="s">
        <v>294</v>
      </c>
      <c r="F487">
        <v>217977.49</v>
      </c>
      <c r="G487">
        <v>125275.54</v>
      </c>
      <c r="H487">
        <v>339638.78</v>
      </c>
      <c r="I487">
        <v>219841.49</v>
      </c>
      <c r="J487">
        <v>141926.15</v>
      </c>
      <c r="K487">
        <v>160977.38</v>
      </c>
    </row>
    <row r="488" spans="2:11" x14ac:dyDescent="0.2">
      <c r="B488" t="s">
        <v>1</v>
      </c>
      <c r="C488" s="2" t="s">
        <v>203</v>
      </c>
      <c r="D488" t="s">
        <v>204</v>
      </c>
      <c r="E488" t="s">
        <v>294</v>
      </c>
      <c r="F488">
        <v>311984.95</v>
      </c>
      <c r="G488">
        <v>1638476.29</v>
      </c>
      <c r="H488">
        <v>402777.99</v>
      </c>
      <c r="I488">
        <v>414301.59</v>
      </c>
      <c r="J488">
        <v>277293.38</v>
      </c>
      <c r="K488">
        <v>260748.34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294</v>
      </c>
      <c r="F489">
        <v>566669.65</v>
      </c>
      <c r="G489">
        <v>362165.72</v>
      </c>
      <c r="H489">
        <v>686307.4</v>
      </c>
      <c r="I489">
        <v>551107.02</v>
      </c>
      <c r="J489">
        <v>357586.45</v>
      </c>
      <c r="K489">
        <v>391441.33</v>
      </c>
    </row>
    <row r="490" spans="2:11" x14ac:dyDescent="0.2">
      <c r="B490" t="s">
        <v>1</v>
      </c>
      <c r="C490" s="2" t="s">
        <v>205</v>
      </c>
      <c r="D490" t="s">
        <v>206</v>
      </c>
      <c r="E490" t="s">
        <v>294</v>
      </c>
      <c r="F490">
        <v>93689.44</v>
      </c>
      <c r="G490">
        <v>57661.91</v>
      </c>
      <c r="H490">
        <v>74351.31</v>
      </c>
      <c r="I490">
        <v>77774.45</v>
      </c>
      <c r="J490">
        <v>52396.58</v>
      </c>
      <c r="K490">
        <v>44823.01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295</v>
      </c>
      <c r="F491">
        <v>1877495.03</v>
      </c>
      <c r="G491">
        <v>1502755.45</v>
      </c>
      <c r="H491">
        <v>2511912.37</v>
      </c>
      <c r="I491">
        <v>1917363.13</v>
      </c>
      <c r="J491">
        <v>1238054.7</v>
      </c>
      <c r="K491">
        <v>1614033</v>
      </c>
    </row>
    <row r="492" spans="2:11" x14ac:dyDescent="0.2">
      <c r="B492" t="s">
        <v>1</v>
      </c>
      <c r="C492" s="2" t="s">
        <v>207</v>
      </c>
      <c r="D492" t="s">
        <v>208</v>
      </c>
      <c r="E492" t="s">
        <v>294</v>
      </c>
      <c r="F492">
        <v>1102585.1299999999</v>
      </c>
      <c r="G492">
        <v>1573950.43</v>
      </c>
      <c r="H492">
        <v>1545641.87</v>
      </c>
      <c r="I492">
        <v>1646074.72</v>
      </c>
      <c r="J492">
        <v>1057353.3700000001</v>
      </c>
      <c r="K492">
        <v>1019545.46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295</v>
      </c>
      <c r="F493">
        <v>813672.53</v>
      </c>
      <c r="G493">
        <v>520147.52</v>
      </c>
      <c r="H493">
        <v>880978.97</v>
      </c>
      <c r="I493">
        <v>907817.24</v>
      </c>
      <c r="J493">
        <v>604105.74</v>
      </c>
      <c r="K493">
        <v>555756.4</v>
      </c>
    </row>
    <row r="494" spans="2:11" x14ac:dyDescent="0.2">
      <c r="B494" t="s">
        <v>1</v>
      </c>
      <c r="C494" s="2" t="s">
        <v>209</v>
      </c>
      <c r="D494" t="s">
        <v>210</v>
      </c>
      <c r="E494" t="s">
        <v>294</v>
      </c>
      <c r="F494">
        <v>331269.14</v>
      </c>
      <c r="G494">
        <v>227339.53</v>
      </c>
      <c r="H494">
        <v>711066.34</v>
      </c>
      <c r="I494">
        <v>679851.16</v>
      </c>
      <c r="J494">
        <v>354042.71</v>
      </c>
      <c r="K494">
        <v>367894.85</v>
      </c>
    </row>
    <row r="495" spans="2:11" x14ac:dyDescent="0.2">
      <c r="B495" t="s">
        <v>1</v>
      </c>
      <c r="C495" s="2" t="s">
        <v>211</v>
      </c>
      <c r="D495" t="s">
        <v>212</v>
      </c>
      <c r="E495" t="s">
        <v>294</v>
      </c>
      <c r="F495">
        <v>244397.77</v>
      </c>
      <c r="G495">
        <v>185951.81</v>
      </c>
      <c r="H495">
        <v>304916.03000000003</v>
      </c>
      <c r="I495">
        <v>334991.84999999998</v>
      </c>
      <c r="J495">
        <v>224638.03</v>
      </c>
      <c r="K495">
        <v>192727.84</v>
      </c>
    </row>
    <row r="496" spans="2:11" x14ac:dyDescent="0.2">
      <c r="B496" t="s">
        <v>1</v>
      </c>
      <c r="C496" s="2" t="s">
        <v>213</v>
      </c>
      <c r="D496" t="s">
        <v>214</v>
      </c>
      <c r="E496" t="s">
        <v>294</v>
      </c>
      <c r="F496">
        <v>25450.33</v>
      </c>
      <c r="G496">
        <v>39617.370000000003</v>
      </c>
      <c r="H496">
        <v>40026.82</v>
      </c>
      <c r="I496">
        <v>28003.96</v>
      </c>
      <c r="J496">
        <v>38120.14</v>
      </c>
      <c r="K496">
        <v>43307.14</v>
      </c>
    </row>
    <row r="497" spans="2:11" x14ac:dyDescent="0.2">
      <c r="B497" t="s">
        <v>1</v>
      </c>
      <c r="C497" s="2" t="s">
        <v>215</v>
      </c>
      <c r="D497" t="s">
        <v>216</v>
      </c>
      <c r="E497" t="s">
        <v>294</v>
      </c>
      <c r="F497">
        <v>248666.92</v>
      </c>
      <c r="G497">
        <v>170080.13</v>
      </c>
      <c r="H497">
        <v>469464.02</v>
      </c>
      <c r="I497">
        <v>433073.96</v>
      </c>
      <c r="J497">
        <v>261140</v>
      </c>
      <c r="K497">
        <v>191179.37</v>
      </c>
    </row>
    <row r="498" spans="2:11" x14ac:dyDescent="0.2">
      <c r="B498" t="s">
        <v>1</v>
      </c>
      <c r="C498" s="2" t="s">
        <v>274</v>
      </c>
      <c r="D498" t="s">
        <v>275</v>
      </c>
      <c r="E498" t="s">
        <v>296</v>
      </c>
      <c r="F498" t="s">
        <v>127</v>
      </c>
      <c r="G498" t="s">
        <v>127</v>
      </c>
      <c r="H498" t="s">
        <v>127</v>
      </c>
      <c r="I498" t="s">
        <v>127</v>
      </c>
      <c r="J498" t="s">
        <v>127</v>
      </c>
      <c r="K498" t="s">
        <v>127</v>
      </c>
    </row>
    <row r="499" spans="2:11" x14ac:dyDescent="0.2">
      <c r="B499" t="s">
        <v>1</v>
      </c>
      <c r="C499" s="2" t="s">
        <v>272</v>
      </c>
      <c r="D499" t="s">
        <v>273</v>
      </c>
      <c r="E499" t="s">
        <v>294</v>
      </c>
      <c r="F499">
        <v>590057.55000000005</v>
      </c>
      <c r="G499">
        <v>651588.52</v>
      </c>
      <c r="H499">
        <v>682507.16</v>
      </c>
      <c r="I499">
        <v>613211.17000000004</v>
      </c>
      <c r="J499">
        <v>378710.2</v>
      </c>
      <c r="K499">
        <v>371516.09</v>
      </c>
    </row>
    <row r="500" spans="2:11" x14ac:dyDescent="0.2">
      <c r="B500" t="s">
        <v>1</v>
      </c>
      <c r="C500" s="2" t="s">
        <v>217</v>
      </c>
      <c r="D500" t="s">
        <v>218</v>
      </c>
      <c r="E500" t="s">
        <v>294</v>
      </c>
      <c r="F500">
        <v>177696.49</v>
      </c>
      <c r="G500">
        <v>159610.47</v>
      </c>
      <c r="H500">
        <v>216415.37</v>
      </c>
      <c r="I500">
        <v>219880.93</v>
      </c>
      <c r="J500">
        <v>129954.2</v>
      </c>
      <c r="K500">
        <v>130462.18</v>
      </c>
    </row>
    <row r="501" spans="2:11" x14ac:dyDescent="0.2">
      <c r="B501" t="s">
        <v>1</v>
      </c>
      <c r="C501" s="2" t="s">
        <v>219</v>
      </c>
      <c r="D501" t="s">
        <v>220</v>
      </c>
      <c r="E501" t="s">
        <v>294</v>
      </c>
      <c r="F501">
        <v>231605.73</v>
      </c>
      <c r="G501">
        <v>312407.28999999998</v>
      </c>
      <c r="H501">
        <v>432023.68</v>
      </c>
      <c r="I501">
        <v>344295.24</v>
      </c>
      <c r="J501">
        <v>128278.25</v>
      </c>
      <c r="K501">
        <v>190186.23999999999</v>
      </c>
    </row>
    <row r="502" spans="2:11" x14ac:dyDescent="0.2">
      <c r="B502" t="s">
        <v>1</v>
      </c>
      <c r="C502" s="2" t="s">
        <v>221</v>
      </c>
      <c r="D502" t="s">
        <v>396</v>
      </c>
      <c r="E502" t="s">
        <v>294</v>
      </c>
      <c r="F502">
        <v>444489.3</v>
      </c>
      <c r="G502">
        <v>295604.5</v>
      </c>
      <c r="H502">
        <v>674406.98</v>
      </c>
      <c r="I502">
        <v>745191.54</v>
      </c>
      <c r="J502">
        <v>450821.5</v>
      </c>
      <c r="K502">
        <v>545635</v>
      </c>
    </row>
    <row r="503" spans="2:11" x14ac:dyDescent="0.2">
      <c r="B503" t="s">
        <v>1</v>
      </c>
      <c r="C503" s="2" t="s">
        <v>222</v>
      </c>
      <c r="D503" t="s">
        <v>223</v>
      </c>
      <c r="E503" t="s">
        <v>294</v>
      </c>
      <c r="F503">
        <v>42664.1</v>
      </c>
      <c r="G503">
        <v>28295.33</v>
      </c>
      <c r="H503">
        <v>51471.11</v>
      </c>
      <c r="I503">
        <v>59349.48</v>
      </c>
      <c r="J503">
        <v>0</v>
      </c>
      <c r="K503">
        <v>0</v>
      </c>
    </row>
    <row r="504" spans="2:11" x14ac:dyDescent="0.2">
      <c r="B504" t="s">
        <v>1</v>
      </c>
      <c r="C504" s="2" t="s">
        <v>224</v>
      </c>
      <c r="D504" t="s">
        <v>352</v>
      </c>
      <c r="E504" t="s">
        <v>294</v>
      </c>
      <c r="F504">
        <v>52947.18</v>
      </c>
      <c r="G504">
        <v>87511.39</v>
      </c>
      <c r="H504">
        <v>158748.93</v>
      </c>
      <c r="I504">
        <v>162664.63</v>
      </c>
      <c r="J504">
        <v>107697.13</v>
      </c>
      <c r="K504">
        <v>95915.58</v>
      </c>
    </row>
    <row r="505" spans="2:11" x14ac:dyDescent="0.2">
      <c r="B505" t="s">
        <v>1</v>
      </c>
      <c r="C505" s="2" t="s">
        <v>225</v>
      </c>
      <c r="D505" t="s">
        <v>353</v>
      </c>
      <c r="E505" t="s">
        <v>294</v>
      </c>
      <c r="F505">
        <v>397484.95</v>
      </c>
      <c r="G505">
        <v>368769.94</v>
      </c>
      <c r="H505">
        <v>417478.02</v>
      </c>
      <c r="I505">
        <v>380337.9</v>
      </c>
      <c r="J505">
        <v>264025.69</v>
      </c>
      <c r="K505">
        <v>252571.38</v>
      </c>
    </row>
    <row r="506" spans="2:11" x14ac:dyDescent="0.2">
      <c r="B506" t="s">
        <v>1</v>
      </c>
      <c r="C506" s="2" t="s">
        <v>226</v>
      </c>
      <c r="D506" t="s">
        <v>354</v>
      </c>
      <c r="E506" t="s">
        <v>296</v>
      </c>
      <c r="F506">
        <v>0</v>
      </c>
      <c r="G506" t="s">
        <v>127</v>
      </c>
      <c r="H506" t="s">
        <v>127</v>
      </c>
      <c r="I506" t="s">
        <v>127</v>
      </c>
      <c r="J506" t="s">
        <v>127</v>
      </c>
      <c r="K506" t="s">
        <v>127</v>
      </c>
    </row>
    <row r="507" spans="2:11" x14ac:dyDescent="0.2">
      <c r="B507" t="s">
        <v>1</v>
      </c>
      <c r="C507" s="2" t="s">
        <v>227</v>
      </c>
      <c r="D507" t="s">
        <v>228</v>
      </c>
      <c r="E507" t="s">
        <v>294</v>
      </c>
      <c r="F507">
        <v>126887.33</v>
      </c>
      <c r="G507">
        <v>89032.27</v>
      </c>
      <c r="H507">
        <v>163534.32999999999</v>
      </c>
      <c r="I507">
        <v>168737.05</v>
      </c>
      <c r="J507">
        <v>123400.14</v>
      </c>
      <c r="K507">
        <v>176168.95999999999</v>
      </c>
    </row>
    <row r="508" spans="2:11" x14ac:dyDescent="0.2">
      <c r="B508" t="s">
        <v>1</v>
      </c>
      <c r="C508" s="2" t="s">
        <v>276</v>
      </c>
      <c r="D508" t="s">
        <v>277</v>
      </c>
      <c r="E508" t="s">
        <v>296</v>
      </c>
      <c r="F508" t="s">
        <v>127</v>
      </c>
      <c r="G508" t="s">
        <v>127</v>
      </c>
      <c r="H508" t="s">
        <v>127</v>
      </c>
      <c r="I508" t="s">
        <v>127</v>
      </c>
      <c r="J508" t="s">
        <v>127</v>
      </c>
      <c r="K508" t="s">
        <v>127</v>
      </c>
    </row>
    <row r="509" spans="2:11" x14ac:dyDescent="0.2">
      <c r="B509" t="s">
        <v>1</v>
      </c>
      <c r="C509" s="2" t="s">
        <v>229</v>
      </c>
      <c r="D509" t="s">
        <v>230</v>
      </c>
      <c r="E509" t="s">
        <v>294</v>
      </c>
      <c r="F509">
        <v>299122.32</v>
      </c>
      <c r="G509">
        <v>297331.31</v>
      </c>
      <c r="H509">
        <v>395471.18</v>
      </c>
      <c r="I509">
        <v>426942.31</v>
      </c>
      <c r="J509">
        <v>303344.84000000003</v>
      </c>
      <c r="K509">
        <v>453959.9</v>
      </c>
    </row>
    <row r="510" spans="2:11" x14ac:dyDescent="0.2">
      <c r="B510" t="s">
        <v>1</v>
      </c>
      <c r="C510" s="2" t="s">
        <v>231</v>
      </c>
      <c r="D510" t="s">
        <v>232</v>
      </c>
      <c r="E510" t="s">
        <v>294</v>
      </c>
      <c r="F510">
        <v>150721.28</v>
      </c>
      <c r="G510">
        <v>365470.69</v>
      </c>
      <c r="H510" t="s">
        <v>127</v>
      </c>
      <c r="I510" t="s">
        <v>127</v>
      </c>
      <c r="J510" t="s">
        <v>127</v>
      </c>
      <c r="K510" t="s">
        <v>127</v>
      </c>
    </row>
    <row r="511" spans="2:11" x14ac:dyDescent="0.2">
      <c r="B511" t="s">
        <v>1</v>
      </c>
      <c r="C511" s="2" t="s">
        <v>233</v>
      </c>
      <c r="D511" t="s">
        <v>407</v>
      </c>
      <c r="E511" t="s">
        <v>294</v>
      </c>
      <c r="F511">
        <v>54882.26</v>
      </c>
      <c r="G511">
        <v>39332.129999999997</v>
      </c>
      <c r="H511">
        <v>61809.42</v>
      </c>
      <c r="I511">
        <v>88836.89</v>
      </c>
      <c r="J511">
        <v>55090.92</v>
      </c>
      <c r="K511">
        <v>69990.490000000005</v>
      </c>
    </row>
    <row r="512" spans="2:11" x14ac:dyDescent="0.2">
      <c r="B512" t="s">
        <v>1</v>
      </c>
      <c r="C512" s="2" t="s">
        <v>234</v>
      </c>
      <c r="D512" t="s">
        <v>408</v>
      </c>
      <c r="E512" t="s">
        <v>294</v>
      </c>
      <c r="F512">
        <v>112054.94</v>
      </c>
      <c r="G512">
        <v>101518.17</v>
      </c>
      <c r="H512">
        <v>165133.32999999999</v>
      </c>
      <c r="I512">
        <v>154337.28</v>
      </c>
      <c r="J512">
        <v>98187.9</v>
      </c>
      <c r="K512">
        <v>114134.76</v>
      </c>
    </row>
    <row r="513" spans="2:11" x14ac:dyDescent="0.2">
      <c r="B513" t="s">
        <v>1</v>
      </c>
      <c r="C513" s="2" t="s">
        <v>267</v>
      </c>
      <c r="D513" t="s">
        <v>268</v>
      </c>
      <c r="E513" t="s">
        <v>294</v>
      </c>
      <c r="F513">
        <v>2002104.02</v>
      </c>
      <c r="G513">
        <v>1076006.17</v>
      </c>
      <c r="H513">
        <v>961673.15</v>
      </c>
      <c r="I513">
        <v>909158.76</v>
      </c>
      <c r="J513">
        <v>478338.8</v>
      </c>
      <c r="K513">
        <v>409270.61</v>
      </c>
    </row>
    <row r="514" spans="2:11" x14ac:dyDescent="0.2">
      <c r="B514" t="s">
        <v>297</v>
      </c>
      <c r="C514" s="2" t="s">
        <v>278</v>
      </c>
      <c r="D514" t="s">
        <v>279</v>
      </c>
      <c r="E514" t="s">
        <v>127</v>
      </c>
      <c r="F514" t="s">
        <v>127</v>
      </c>
      <c r="G514" t="s">
        <v>127</v>
      </c>
      <c r="H514" t="s">
        <v>127</v>
      </c>
      <c r="I514" t="s">
        <v>127</v>
      </c>
      <c r="J514" t="s">
        <v>127</v>
      </c>
      <c r="K514" t="s">
        <v>127</v>
      </c>
    </row>
    <row r="515" spans="2:11" x14ac:dyDescent="0.2">
      <c r="B515" t="s">
        <v>2</v>
      </c>
      <c r="C515" s="2" t="s">
        <v>235</v>
      </c>
      <c r="D515" t="s">
        <v>236</v>
      </c>
      <c r="E515" t="s">
        <v>294</v>
      </c>
      <c r="F515">
        <v>769889.99</v>
      </c>
      <c r="G515">
        <v>974199.87</v>
      </c>
      <c r="H515">
        <v>1134569.29</v>
      </c>
      <c r="I515">
        <v>1162967.73</v>
      </c>
      <c r="J515">
        <v>1009391.42</v>
      </c>
      <c r="K515">
        <v>632841.69999999995</v>
      </c>
    </row>
    <row r="516" spans="2:11" x14ac:dyDescent="0.2">
      <c r="B516" t="s">
        <v>2</v>
      </c>
      <c r="C516" s="2" t="s">
        <v>280</v>
      </c>
      <c r="D516" t="s">
        <v>281</v>
      </c>
      <c r="E516" t="s">
        <v>296</v>
      </c>
      <c r="F516" t="s">
        <v>127</v>
      </c>
      <c r="G516" t="s">
        <v>127</v>
      </c>
      <c r="H516" t="s">
        <v>127</v>
      </c>
      <c r="I516" t="s">
        <v>127</v>
      </c>
      <c r="J516" t="s">
        <v>127</v>
      </c>
      <c r="K516" t="s">
        <v>127</v>
      </c>
    </row>
    <row r="517" spans="2:11" x14ac:dyDescent="0.2">
      <c r="B517" t="s">
        <v>2</v>
      </c>
      <c r="C517" s="2" t="s">
        <v>40</v>
      </c>
      <c r="D517" t="s">
        <v>379</v>
      </c>
      <c r="E517" t="s">
        <v>294</v>
      </c>
      <c r="F517">
        <v>330471.15999999997</v>
      </c>
      <c r="G517">
        <v>464625.08</v>
      </c>
      <c r="H517">
        <v>616254.34</v>
      </c>
      <c r="I517">
        <v>550635.49</v>
      </c>
      <c r="J517">
        <v>482495.93</v>
      </c>
      <c r="K517">
        <v>537181.76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295</v>
      </c>
      <c r="F518">
        <v>24754.15</v>
      </c>
      <c r="G518">
        <v>6017.76</v>
      </c>
      <c r="H518">
        <v>80931.350000000006</v>
      </c>
      <c r="I518">
        <v>108622.18</v>
      </c>
      <c r="J518">
        <v>249900.42</v>
      </c>
      <c r="K518">
        <v>439233.74</v>
      </c>
    </row>
    <row r="519" spans="2:11" x14ac:dyDescent="0.2">
      <c r="B519" t="s">
        <v>2</v>
      </c>
      <c r="C519" s="2" t="s">
        <v>237</v>
      </c>
      <c r="D519" t="s">
        <v>238</v>
      </c>
      <c r="E519" t="s">
        <v>294</v>
      </c>
      <c r="F519">
        <v>163969.17000000001</v>
      </c>
      <c r="G519">
        <v>148375.84</v>
      </c>
      <c r="H519">
        <v>213231.04</v>
      </c>
      <c r="I519">
        <v>237349.27</v>
      </c>
      <c r="J519">
        <v>155897.57</v>
      </c>
      <c r="K519">
        <v>160623.96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295</v>
      </c>
      <c r="F520">
        <v>305510.18</v>
      </c>
      <c r="G520">
        <v>222625.69</v>
      </c>
      <c r="H520">
        <v>182712.54</v>
      </c>
      <c r="I520">
        <v>340964.14</v>
      </c>
      <c r="J520">
        <v>256926.39</v>
      </c>
      <c r="K520">
        <v>346770.58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295</v>
      </c>
      <c r="F521">
        <v>1077228.96</v>
      </c>
      <c r="G521">
        <v>1038752.21</v>
      </c>
      <c r="H521">
        <v>1204032.94</v>
      </c>
      <c r="I521">
        <v>1507619.01</v>
      </c>
      <c r="J521">
        <v>1141115.49</v>
      </c>
      <c r="K521">
        <v>0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295</v>
      </c>
      <c r="F522">
        <v>776711.6</v>
      </c>
      <c r="G522">
        <v>1154384.22</v>
      </c>
      <c r="H522">
        <v>1218925.83</v>
      </c>
      <c r="I522">
        <v>1233869.7</v>
      </c>
      <c r="J522">
        <v>835044.52</v>
      </c>
      <c r="K522">
        <v>381867.85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295</v>
      </c>
      <c r="F523">
        <v>590124.38</v>
      </c>
      <c r="G523">
        <v>568892.55000000005</v>
      </c>
      <c r="H523">
        <v>625466.34</v>
      </c>
      <c r="I523">
        <v>566955.16</v>
      </c>
      <c r="J523">
        <v>366031.45</v>
      </c>
      <c r="K523">
        <v>393654.24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295</v>
      </c>
      <c r="F524">
        <v>996662.31</v>
      </c>
      <c r="G524">
        <v>1005719.57</v>
      </c>
      <c r="H524">
        <v>1048287.24</v>
      </c>
      <c r="I524">
        <v>1007563.63</v>
      </c>
      <c r="J524">
        <v>637925.51</v>
      </c>
      <c r="K524">
        <v>537022.05000000005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295</v>
      </c>
      <c r="F525">
        <v>1000043.28</v>
      </c>
      <c r="G525">
        <v>715117.42</v>
      </c>
      <c r="H525">
        <v>945221.98</v>
      </c>
      <c r="I525">
        <v>1198006.17</v>
      </c>
      <c r="J525">
        <v>773356.21</v>
      </c>
      <c r="K525">
        <v>970461.61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295</v>
      </c>
      <c r="F526">
        <v>255969.3</v>
      </c>
      <c r="G526">
        <v>228288.42</v>
      </c>
      <c r="H526">
        <v>188376.34</v>
      </c>
      <c r="I526">
        <v>232225.65</v>
      </c>
      <c r="J526">
        <v>205351.12</v>
      </c>
      <c r="K526">
        <v>198967.85</v>
      </c>
    </row>
    <row r="527" spans="2:11" x14ac:dyDescent="0.2">
      <c r="B527" t="s">
        <v>2</v>
      </c>
      <c r="C527" s="2" t="s">
        <v>130</v>
      </c>
      <c r="D527" t="s">
        <v>128</v>
      </c>
      <c r="E527" t="s">
        <v>294</v>
      </c>
      <c r="F527">
        <v>140751.01999999999</v>
      </c>
      <c r="G527">
        <v>110921.27</v>
      </c>
      <c r="H527">
        <v>223591.16</v>
      </c>
      <c r="I527">
        <v>175741.26</v>
      </c>
      <c r="J527">
        <v>145382.81</v>
      </c>
      <c r="K527">
        <v>30336.62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295</v>
      </c>
      <c r="F528">
        <v>637396.13</v>
      </c>
      <c r="G528">
        <v>578439.73</v>
      </c>
      <c r="H528">
        <v>898683.33</v>
      </c>
      <c r="I528">
        <v>576123.61</v>
      </c>
      <c r="J528">
        <v>207693.04</v>
      </c>
      <c r="K528">
        <v>300410.28999999998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295</v>
      </c>
      <c r="F529">
        <v>618016.67000000004</v>
      </c>
      <c r="G529">
        <v>402164.82</v>
      </c>
      <c r="H529">
        <v>858677.39</v>
      </c>
      <c r="I529">
        <v>813958.02</v>
      </c>
      <c r="J529">
        <v>403666.61</v>
      </c>
      <c r="K529">
        <v>278.94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295</v>
      </c>
      <c r="F530">
        <v>285426.90999999997</v>
      </c>
      <c r="G530">
        <v>281497.73</v>
      </c>
      <c r="H530">
        <v>344595.91</v>
      </c>
      <c r="I530">
        <v>287438.62</v>
      </c>
      <c r="J530">
        <v>212049.57</v>
      </c>
      <c r="K530">
        <v>132084.49</v>
      </c>
    </row>
    <row r="531" spans="2:11" x14ac:dyDescent="0.2">
      <c r="B531" t="s">
        <v>2</v>
      </c>
      <c r="C531" s="2" t="s">
        <v>239</v>
      </c>
      <c r="D531" t="s">
        <v>240</v>
      </c>
      <c r="E531" t="s">
        <v>294</v>
      </c>
      <c r="F531">
        <v>438189.76</v>
      </c>
      <c r="G531">
        <v>403822.66</v>
      </c>
      <c r="H531">
        <v>868711.56</v>
      </c>
      <c r="I531">
        <v>1022364.26</v>
      </c>
      <c r="J531">
        <v>589831.86</v>
      </c>
      <c r="K531">
        <v>1765366.47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295</v>
      </c>
      <c r="F532">
        <v>108277.49</v>
      </c>
      <c r="G532">
        <v>69.150000000000006</v>
      </c>
      <c r="H532">
        <v>173660.76</v>
      </c>
      <c r="I532">
        <v>185940.28</v>
      </c>
      <c r="J532">
        <v>279834.75</v>
      </c>
      <c r="K532">
        <v>198437.19</v>
      </c>
    </row>
    <row r="533" spans="2:11" x14ac:dyDescent="0.2">
      <c r="B533" t="s">
        <v>2</v>
      </c>
      <c r="C533" s="2" t="s">
        <v>241</v>
      </c>
      <c r="D533" t="s">
        <v>242</v>
      </c>
      <c r="E533" t="s">
        <v>294</v>
      </c>
      <c r="F533">
        <v>246993.59</v>
      </c>
      <c r="G533">
        <v>295377.37</v>
      </c>
      <c r="H533">
        <v>219753.9</v>
      </c>
      <c r="I533" t="s">
        <v>127</v>
      </c>
      <c r="J533" t="s">
        <v>127</v>
      </c>
      <c r="K533" t="s">
        <v>127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295</v>
      </c>
      <c r="F534">
        <v>187450.03</v>
      </c>
      <c r="G534">
        <v>143728.29</v>
      </c>
      <c r="H534">
        <v>203113.68</v>
      </c>
      <c r="I534">
        <v>574364.86</v>
      </c>
      <c r="J534">
        <v>258975.19</v>
      </c>
      <c r="K534">
        <v>234607.64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295</v>
      </c>
      <c r="F535">
        <v>847619.83</v>
      </c>
      <c r="G535">
        <v>456383.76</v>
      </c>
      <c r="H535">
        <v>572655.31000000006</v>
      </c>
      <c r="I535">
        <v>1053296.56</v>
      </c>
      <c r="J535">
        <v>546321.09</v>
      </c>
      <c r="K535">
        <v>517363.22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295</v>
      </c>
      <c r="F536">
        <v>170978.5</v>
      </c>
      <c r="G536">
        <v>322718.13</v>
      </c>
      <c r="H536">
        <v>355276.26</v>
      </c>
      <c r="I536">
        <v>276468.92</v>
      </c>
      <c r="J536">
        <v>215483.07</v>
      </c>
      <c r="K536">
        <v>259518.62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295</v>
      </c>
      <c r="F537">
        <v>48200.78</v>
      </c>
      <c r="G537">
        <v>284453.28000000003</v>
      </c>
      <c r="H537">
        <v>396236.15</v>
      </c>
      <c r="I537">
        <v>76891.8</v>
      </c>
      <c r="J537">
        <v>349995.57</v>
      </c>
      <c r="K537">
        <v>438804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295</v>
      </c>
      <c r="F538">
        <v>645894.63</v>
      </c>
      <c r="G538">
        <v>705388.76</v>
      </c>
      <c r="H538">
        <v>815304.67</v>
      </c>
      <c r="I538">
        <v>933618.33</v>
      </c>
      <c r="J538">
        <v>543284.62</v>
      </c>
      <c r="K538">
        <v>609318.61</v>
      </c>
    </row>
    <row r="539" spans="2:11" x14ac:dyDescent="0.2">
      <c r="B539" t="s">
        <v>2</v>
      </c>
      <c r="C539" s="2" t="s">
        <v>75</v>
      </c>
      <c r="D539" t="s">
        <v>76</v>
      </c>
      <c r="E539" t="s">
        <v>295</v>
      </c>
      <c r="F539">
        <v>367949.49</v>
      </c>
      <c r="G539">
        <v>28015.75</v>
      </c>
      <c r="H539">
        <v>470352.71</v>
      </c>
      <c r="I539">
        <v>639725.46</v>
      </c>
      <c r="J539">
        <v>784393.65</v>
      </c>
      <c r="K539">
        <v>913220.46</v>
      </c>
    </row>
    <row r="540" spans="2:11" x14ac:dyDescent="0.2">
      <c r="B540" t="s">
        <v>2</v>
      </c>
      <c r="C540" s="2" t="s">
        <v>77</v>
      </c>
      <c r="D540" t="s">
        <v>380</v>
      </c>
      <c r="E540" t="s">
        <v>295</v>
      </c>
      <c r="F540">
        <v>189907.66</v>
      </c>
      <c r="G540">
        <v>177504.75</v>
      </c>
      <c r="H540">
        <v>273226.19</v>
      </c>
      <c r="I540">
        <v>217159.9</v>
      </c>
      <c r="J540">
        <v>171361.28</v>
      </c>
      <c r="K540">
        <v>243975.27</v>
      </c>
    </row>
    <row r="541" spans="2:11" x14ac:dyDescent="0.2">
      <c r="B541" t="s">
        <v>2</v>
      </c>
      <c r="C541" s="2" t="s">
        <v>78</v>
      </c>
      <c r="D541" t="s">
        <v>381</v>
      </c>
      <c r="E541" t="s">
        <v>295</v>
      </c>
      <c r="F541">
        <v>81047.62</v>
      </c>
      <c r="G541">
        <v>222867.14</v>
      </c>
      <c r="H541">
        <v>239855.35</v>
      </c>
      <c r="I541">
        <v>329075.32</v>
      </c>
      <c r="J541">
        <v>251017.84</v>
      </c>
      <c r="K541">
        <v>321872.94</v>
      </c>
    </row>
    <row r="542" spans="2:11" x14ac:dyDescent="0.2">
      <c r="B542" t="s">
        <v>2</v>
      </c>
      <c r="C542" s="2" t="s">
        <v>243</v>
      </c>
      <c r="D542" t="s">
        <v>244</v>
      </c>
      <c r="E542" t="s">
        <v>294</v>
      </c>
      <c r="F542">
        <v>67352.08</v>
      </c>
      <c r="G542">
        <v>230593.09</v>
      </c>
      <c r="H542">
        <v>18052.98</v>
      </c>
      <c r="I542">
        <v>53345.58</v>
      </c>
      <c r="J542">
        <v>189974.09</v>
      </c>
      <c r="K542">
        <v>364223.78</v>
      </c>
    </row>
    <row r="543" spans="2:11" x14ac:dyDescent="0.2">
      <c r="B543" t="s">
        <v>2</v>
      </c>
      <c r="C543" s="2" t="s">
        <v>79</v>
      </c>
      <c r="D543" t="s">
        <v>441</v>
      </c>
      <c r="E543" t="s">
        <v>295</v>
      </c>
      <c r="F543">
        <v>1066033.43</v>
      </c>
      <c r="G543">
        <v>330349.74</v>
      </c>
      <c r="H543">
        <v>999643.27</v>
      </c>
      <c r="I543">
        <v>908119.6</v>
      </c>
      <c r="J543">
        <v>953497.75</v>
      </c>
      <c r="K543">
        <v>1943046.44</v>
      </c>
    </row>
    <row r="544" spans="2:11" x14ac:dyDescent="0.2">
      <c r="B544" t="s">
        <v>2</v>
      </c>
      <c r="C544" s="2" t="s">
        <v>80</v>
      </c>
      <c r="D544" t="s">
        <v>81</v>
      </c>
      <c r="E544" t="s">
        <v>295</v>
      </c>
      <c r="F544">
        <v>358114.95</v>
      </c>
      <c r="G544">
        <v>502783.69</v>
      </c>
      <c r="H544">
        <v>703498.36</v>
      </c>
      <c r="I544">
        <v>639835.41</v>
      </c>
      <c r="J544">
        <v>602734</v>
      </c>
      <c r="K544">
        <v>1002058.42</v>
      </c>
    </row>
    <row r="545" spans="2:11" x14ac:dyDescent="0.2">
      <c r="B545" t="s">
        <v>2</v>
      </c>
      <c r="C545" s="2" t="s">
        <v>82</v>
      </c>
      <c r="D545" t="s">
        <v>83</v>
      </c>
      <c r="E545" t="s">
        <v>295</v>
      </c>
      <c r="F545">
        <v>1745.85</v>
      </c>
      <c r="G545">
        <v>5526.84</v>
      </c>
      <c r="H545">
        <v>15634.71</v>
      </c>
      <c r="I545">
        <v>17079.919999999998</v>
      </c>
      <c r="J545">
        <v>7522.42</v>
      </c>
      <c r="K545">
        <v>15867.38</v>
      </c>
    </row>
    <row r="546" spans="2:11" x14ac:dyDescent="0.2">
      <c r="B546" t="s">
        <v>2</v>
      </c>
      <c r="C546" s="2" t="s">
        <v>245</v>
      </c>
      <c r="D546" t="s">
        <v>246</v>
      </c>
      <c r="E546" t="s">
        <v>296</v>
      </c>
      <c r="F546" t="s">
        <v>127</v>
      </c>
      <c r="G546" t="s">
        <v>127</v>
      </c>
      <c r="H546" t="s">
        <v>127</v>
      </c>
      <c r="I546" t="s">
        <v>127</v>
      </c>
      <c r="J546" t="s">
        <v>127</v>
      </c>
      <c r="K546" t="s">
        <v>127</v>
      </c>
    </row>
    <row r="547" spans="2:11" x14ac:dyDescent="0.2">
      <c r="B547" t="s">
        <v>2</v>
      </c>
      <c r="C547" s="2" t="s">
        <v>269</v>
      </c>
      <c r="D547" t="s">
        <v>270</v>
      </c>
      <c r="E547" t="s">
        <v>296</v>
      </c>
      <c r="F547" t="s">
        <v>127</v>
      </c>
      <c r="G547" t="s">
        <v>127</v>
      </c>
      <c r="H547" t="s">
        <v>127</v>
      </c>
      <c r="I547" t="s">
        <v>127</v>
      </c>
      <c r="J547" t="s">
        <v>127</v>
      </c>
      <c r="K547" t="s">
        <v>127</v>
      </c>
    </row>
    <row r="548" spans="2:11" x14ac:dyDescent="0.2">
      <c r="B548" t="s">
        <v>2</v>
      </c>
      <c r="C548" s="2" t="s">
        <v>282</v>
      </c>
      <c r="D548" t="s">
        <v>283</v>
      </c>
      <c r="E548" t="s">
        <v>296</v>
      </c>
      <c r="F548" t="s">
        <v>127</v>
      </c>
      <c r="G548" t="s">
        <v>127</v>
      </c>
      <c r="H548" t="s">
        <v>127</v>
      </c>
      <c r="I548" t="s">
        <v>127</v>
      </c>
      <c r="J548" t="s">
        <v>127</v>
      </c>
      <c r="K548" t="s">
        <v>127</v>
      </c>
    </row>
    <row r="549" spans="2:11" x14ac:dyDescent="0.2">
      <c r="B549" t="s">
        <v>2</v>
      </c>
      <c r="C549" s="2" t="s">
        <v>247</v>
      </c>
      <c r="D549" t="s">
        <v>248</v>
      </c>
      <c r="E549" t="s">
        <v>296</v>
      </c>
      <c r="F549" t="s">
        <v>127</v>
      </c>
      <c r="G549" t="s">
        <v>127</v>
      </c>
      <c r="H549" t="s">
        <v>127</v>
      </c>
      <c r="I549" t="s">
        <v>127</v>
      </c>
      <c r="J549" t="s">
        <v>127</v>
      </c>
      <c r="K549" t="s">
        <v>127</v>
      </c>
    </row>
    <row r="550" spans="2:11" x14ac:dyDescent="0.2">
      <c r="B550" t="s">
        <v>2</v>
      </c>
      <c r="C550" s="2" t="s">
        <v>249</v>
      </c>
      <c r="D550" t="s">
        <v>250</v>
      </c>
      <c r="E550" t="s">
        <v>296</v>
      </c>
      <c r="F550" t="s">
        <v>127</v>
      </c>
      <c r="G550" t="s">
        <v>127</v>
      </c>
      <c r="H550" t="s">
        <v>127</v>
      </c>
      <c r="I550" t="s">
        <v>127</v>
      </c>
      <c r="J550" t="s">
        <v>127</v>
      </c>
      <c r="K550" t="s">
        <v>127</v>
      </c>
    </row>
    <row r="551" spans="2:11" x14ac:dyDescent="0.2">
      <c r="B551" t="s">
        <v>2</v>
      </c>
      <c r="C551" s="2" t="s">
        <v>251</v>
      </c>
      <c r="D551" t="s">
        <v>252</v>
      </c>
      <c r="E551" t="s">
        <v>294</v>
      </c>
      <c r="F551">
        <v>200053.9</v>
      </c>
      <c r="G551">
        <v>193082.7</v>
      </c>
      <c r="H551">
        <v>185518.47</v>
      </c>
      <c r="I551">
        <v>135501.4</v>
      </c>
      <c r="J551">
        <v>97238.92</v>
      </c>
      <c r="K551">
        <v>101745.68</v>
      </c>
    </row>
    <row r="552" spans="2:11" x14ac:dyDescent="0.2">
      <c r="B552" t="s">
        <v>2</v>
      </c>
      <c r="C552" s="2" t="s">
        <v>284</v>
      </c>
      <c r="D552" t="s">
        <v>285</v>
      </c>
      <c r="E552" t="s">
        <v>296</v>
      </c>
      <c r="F552" t="s">
        <v>127</v>
      </c>
      <c r="G552" t="s">
        <v>127</v>
      </c>
      <c r="H552" t="s">
        <v>127</v>
      </c>
      <c r="I552" t="s">
        <v>127</v>
      </c>
      <c r="J552" t="s">
        <v>127</v>
      </c>
      <c r="K552" t="s">
        <v>127</v>
      </c>
    </row>
    <row r="553" spans="2:11" x14ac:dyDescent="0.2">
      <c r="B553" t="s">
        <v>2</v>
      </c>
      <c r="C553" s="2" t="s">
        <v>286</v>
      </c>
      <c r="D553" t="s">
        <v>287</v>
      </c>
      <c r="E553" t="s">
        <v>296</v>
      </c>
      <c r="F553" t="s">
        <v>127</v>
      </c>
      <c r="G553" t="s">
        <v>127</v>
      </c>
      <c r="H553" t="s">
        <v>127</v>
      </c>
      <c r="I553" t="s">
        <v>127</v>
      </c>
      <c r="J553" t="s">
        <v>127</v>
      </c>
      <c r="K553" t="s">
        <v>127</v>
      </c>
    </row>
    <row r="554" spans="2:11" x14ac:dyDescent="0.2">
      <c r="B554" t="s">
        <v>2</v>
      </c>
      <c r="C554" s="2" t="s">
        <v>253</v>
      </c>
      <c r="D554" t="s">
        <v>254</v>
      </c>
      <c r="E554" t="s">
        <v>294</v>
      </c>
      <c r="F554">
        <v>58153.599999999999</v>
      </c>
      <c r="G554">
        <v>245131.53</v>
      </c>
      <c r="H554" t="s">
        <v>127</v>
      </c>
      <c r="I554" t="s">
        <v>127</v>
      </c>
      <c r="J554" t="s">
        <v>127</v>
      </c>
      <c r="K554" t="s">
        <v>127</v>
      </c>
    </row>
    <row r="555" spans="2:11" x14ac:dyDescent="0.2">
      <c r="B555" t="s">
        <v>2</v>
      </c>
      <c r="C555" s="2" t="s">
        <v>255</v>
      </c>
      <c r="D555" t="s">
        <v>256</v>
      </c>
      <c r="E555" t="s">
        <v>296</v>
      </c>
      <c r="F555" t="s">
        <v>127</v>
      </c>
      <c r="G555" t="s">
        <v>127</v>
      </c>
      <c r="H555" t="s">
        <v>127</v>
      </c>
      <c r="I555" t="s">
        <v>127</v>
      </c>
      <c r="J555" t="s">
        <v>127</v>
      </c>
      <c r="K555" t="s">
        <v>127</v>
      </c>
    </row>
    <row r="556" spans="2:11" x14ac:dyDescent="0.2">
      <c r="B556" t="s">
        <v>2</v>
      </c>
      <c r="C556" s="2" t="s">
        <v>288</v>
      </c>
      <c r="D556" t="s">
        <v>289</v>
      </c>
      <c r="E556" t="s">
        <v>296</v>
      </c>
      <c r="F556" t="s">
        <v>127</v>
      </c>
      <c r="G556" t="s">
        <v>127</v>
      </c>
      <c r="H556" t="s">
        <v>127</v>
      </c>
      <c r="I556" t="s">
        <v>127</v>
      </c>
      <c r="J556" t="s">
        <v>127</v>
      </c>
      <c r="K556" t="s">
        <v>127</v>
      </c>
    </row>
    <row r="557" spans="2:11" x14ac:dyDescent="0.2">
      <c r="B557" t="s">
        <v>2</v>
      </c>
      <c r="C557" s="2" t="s">
        <v>290</v>
      </c>
      <c r="D557" t="s">
        <v>291</v>
      </c>
      <c r="E557" t="s">
        <v>296</v>
      </c>
      <c r="F557" t="s">
        <v>127</v>
      </c>
      <c r="G557" t="s">
        <v>127</v>
      </c>
      <c r="H557" t="s">
        <v>127</v>
      </c>
      <c r="I557" t="s">
        <v>127</v>
      </c>
      <c r="J557" t="s">
        <v>127</v>
      </c>
      <c r="K557" t="s">
        <v>127</v>
      </c>
    </row>
    <row r="558" spans="2:11" x14ac:dyDescent="0.2">
      <c r="B558" t="s">
        <v>2</v>
      </c>
      <c r="C558" s="2" t="s">
        <v>84</v>
      </c>
      <c r="D558" t="s">
        <v>413</v>
      </c>
      <c r="E558" t="s">
        <v>294</v>
      </c>
      <c r="F558">
        <v>111454.87</v>
      </c>
      <c r="G558">
        <v>134630.97</v>
      </c>
      <c r="H558">
        <v>97179.06</v>
      </c>
      <c r="I558">
        <v>27479.31</v>
      </c>
      <c r="J558">
        <v>32389.41</v>
      </c>
      <c r="K558">
        <v>171876.65</v>
      </c>
    </row>
    <row r="559" spans="2:11" x14ac:dyDescent="0.2">
      <c r="B559" t="s">
        <v>2</v>
      </c>
      <c r="C559" s="2" t="s">
        <v>85</v>
      </c>
      <c r="D559" t="s">
        <v>86</v>
      </c>
      <c r="E559" t="s">
        <v>295</v>
      </c>
      <c r="F559">
        <v>155843.74</v>
      </c>
      <c r="G559">
        <v>365682.13</v>
      </c>
      <c r="H559">
        <v>202500.9</v>
      </c>
      <c r="I559">
        <v>64132.94</v>
      </c>
      <c r="J559">
        <v>113540.56</v>
      </c>
      <c r="K559">
        <v>654444.38</v>
      </c>
    </row>
    <row r="560" spans="2:11" x14ac:dyDescent="0.2">
      <c r="B560" t="s">
        <v>2</v>
      </c>
      <c r="C560" s="2" t="s">
        <v>87</v>
      </c>
      <c r="D560" t="s">
        <v>409</v>
      </c>
      <c r="E560" t="s">
        <v>294</v>
      </c>
      <c r="F560">
        <v>38038.89</v>
      </c>
      <c r="G560">
        <v>21006.81</v>
      </c>
      <c r="H560">
        <v>29705.19</v>
      </c>
      <c r="I560">
        <v>7291.89</v>
      </c>
      <c r="J560">
        <v>5058.37</v>
      </c>
      <c r="K560">
        <v>70129.94</v>
      </c>
    </row>
    <row r="561" spans="2:11" x14ac:dyDescent="0.2">
      <c r="B561" t="s">
        <v>2</v>
      </c>
      <c r="C561" s="2" t="s">
        <v>292</v>
      </c>
      <c r="D561" t="s">
        <v>450</v>
      </c>
      <c r="E561" t="s">
        <v>296</v>
      </c>
      <c r="F561" t="s">
        <v>127</v>
      </c>
      <c r="G561" t="s">
        <v>127</v>
      </c>
      <c r="H561" t="s">
        <v>127</v>
      </c>
      <c r="I561" t="s">
        <v>127</v>
      </c>
      <c r="J561" t="s">
        <v>127</v>
      </c>
      <c r="K561">
        <v>19789.09</v>
      </c>
    </row>
    <row r="562" spans="2:11" x14ac:dyDescent="0.2">
      <c r="B562" t="s">
        <v>2</v>
      </c>
      <c r="C562" s="2" t="s">
        <v>88</v>
      </c>
      <c r="D562" t="s">
        <v>411</v>
      </c>
      <c r="E562" t="s">
        <v>295</v>
      </c>
      <c r="F562">
        <v>0</v>
      </c>
      <c r="G562">
        <v>13168.64</v>
      </c>
      <c r="H562">
        <v>27971.43</v>
      </c>
      <c r="I562">
        <v>0</v>
      </c>
      <c r="J562">
        <v>59641.89</v>
      </c>
      <c r="K562">
        <v>114774.47</v>
      </c>
    </row>
    <row r="563" spans="2:11" x14ac:dyDescent="0.2">
      <c r="B563" t="s">
        <v>3</v>
      </c>
      <c r="C563" s="2" t="s">
        <v>89</v>
      </c>
      <c r="D563" t="s">
        <v>90</v>
      </c>
      <c r="E563" t="s">
        <v>295</v>
      </c>
      <c r="F563">
        <v>112040.64</v>
      </c>
      <c r="G563">
        <v>131009.74</v>
      </c>
      <c r="H563">
        <v>97350.47</v>
      </c>
      <c r="I563">
        <v>94806.38</v>
      </c>
      <c r="J563">
        <v>164483.9</v>
      </c>
      <c r="K563">
        <v>115534.39999999999</v>
      </c>
    </row>
    <row r="564" spans="2:11" x14ac:dyDescent="0.2">
      <c r="B564" t="s">
        <v>3</v>
      </c>
      <c r="C564" s="2" t="s">
        <v>91</v>
      </c>
      <c r="D564" t="s">
        <v>92</v>
      </c>
      <c r="E564" t="s">
        <v>295</v>
      </c>
      <c r="F564">
        <v>22101.39</v>
      </c>
      <c r="G564">
        <v>33334.550000000003</v>
      </c>
      <c r="H564">
        <v>100423.62</v>
      </c>
      <c r="I564">
        <v>106633.75</v>
      </c>
      <c r="J564">
        <v>233315.47</v>
      </c>
      <c r="K564">
        <v>230519.6</v>
      </c>
    </row>
    <row r="565" spans="2:11" x14ac:dyDescent="0.2">
      <c r="B565" t="s">
        <v>3</v>
      </c>
      <c r="C565" s="2" t="s">
        <v>93</v>
      </c>
      <c r="D565" t="s">
        <v>94</v>
      </c>
      <c r="E565" t="s">
        <v>295</v>
      </c>
      <c r="F565">
        <v>117909.31</v>
      </c>
      <c r="G565">
        <v>230274.73</v>
      </c>
      <c r="H565">
        <v>202831.6</v>
      </c>
      <c r="I565">
        <v>192357.65</v>
      </c>
      <c r="J565">
        <v>223236.76</v>
      </c>
      <c r="K565">
        <v>276701.67</v>
      </c>
    </row>
    <row r="566" spans="2:11" x14ac:dyDescent="0.2">
      <c r="B566" t="s">
        <v>3</v>
      </c>
      <c r="C566" s="2" t="s">
        <v>95</v>
      </c>
      <c r="D566" t="s">
        <v>96</v>
      </c>
      <c r="E566" t="s">
        <v>295</v>
      </c>
      <c r="F566">
        <v>138313.48000000001</v>
      </c>
      <c r="G566">
        <v>81954.7</v>
      </c>
      <c r="H566">
        <v>75558.44</v>
      </c>
      <c r="I566">
        <v>108578.18</v>
      </c>
      <c r="J566">
        <v>121298.75</v>
      </c>
      <c r="K566">
        <v>96025.04</v>
      </c>
    </row>
    <row r="567" spans="2:11" x14ac:dyDescent="0.2">
      <c r="B567" t="s">
        <v>3</v>
      </c>
      <c r="C567" s="2" t="s">
        <v>257</v>
      </c>
      <c r="D567" t="s">
        <v>397</v>
      </c>
      <c r="E567" t="s">
        <v>294</v>
      </c>
      <c r="F567">
        <v>108861.15</v>
      </c>
      <c r="G567">
        <v>87502.15</v>
      </c>
      <c r="H567">
        <v>64298.239999999998</v>
      </c>
      <c r="I567">
        <v>108042.55</v>
      </c>
      <c r="J567">
        <v>175333.54</v>
      </c>
      <c r="K567">
        <v>141481.04999999999</v>
      </c>
    </row>
    <row r="568" spans="2:11" x14ac:dyDescent="0.2">
      <c r="B568" t="s">
        <v>3</v>
      </c>
      <c r="C568" s="2" t="s">
        <v>97</v>
      </c>
      <c r="D568" t="s">
        <v>98</v>
      </c>
      <c r="E568" t="s">
        <v>295</v>
      </c>
      <c r="F568">
        <v>114693.4</v>
      </c>
      <c r="G568">
        <v>386183.18</v>
      </c>
      <c r="H568">
        <v>26264.14</v>
      </c>
      <c r="I568">
        <v>294938.69</v>
      </c>
      <c r="J568">
        <v>358713.04</v>
      </c>
      <c r="K568">
        <v>682841.8</v>
      </c>
    </row>
    <row r="569" spans="2:11" x14ac:dyDescent="0.2">
      <c r="B569" t="s">
        <v>3</v>
      </c>
      <c r="C569" s="2" t="s">
        <v>99</v>
      </c>
      <c r="D569" t="s">
        <v>100</v>
      </c>
      <c r="E569" t="s">
        <v>295</v>
      </c>
      <c r="F569">
        <v>809752.45</v>
      </c>
      <c r="G569">
        <v>715985.99</v>
      </c>
      <c r="H569">
        <v>1359990.55</v>
      </c>
      <c r="I569">
        <v>1488287.72</v>
      </c>
      <c r="J569">
        <v>997450.07</v>
      </c>
      <c r="K569">
        <v>846759.36</v>
      </c>
    </row>
    <row r="570" spans="2:11" x14ac:dyDescent="0.2">
      <c r="B570" t="s">
        <v>3</v>
      </c>
      <c r="C570" s="2" t="s">
        <v>101</v>
      </c>
      <c r="D570" t="s">
        <v>398</v>
      </c>
      <c r="E570" t="s">
        <v>294</v>
      </c>
      <c r="F570">
        <v>495363.24</v>
      </c>
      <c r="G570">
        <v>313622.53999999998</v>
      </c>
      <c r="H570">
        <v>472540.29</v>
      </c>
      <c r="I570">
        <v>430882.53</v>
      </c>
      <c r="J570">
        <v>232730.68</v>
      </c>
      <c r="K570" t="s">
        <v>127</v>
      </c>
    </row>
    <row r="571" spans="2:11" x14ac:dyDescent="0.2">
      <c r="B571" t="s">
        <v>3</v>
      </c>
      <c r="C571" s="2" t="s">
        <v>102</v>
      </c>
      <c r="D571" t="s">
        <v>442</v>
      </c>
      <c r="E571" t="s">
        <v>295</v>
      </c>
      <c r="F571">
        <v>986232.3</v>
      </c>
      <c r="G571">
        <v>1591610.02</v>
      </c>
      <c r="H571">
        <v>1397301.56</v>
      </c>
      <c r="I571">
        <v>133971.71</v>
      </c>
      <c r="J571">
        <v>195308.02</v>
      </c>
      <c r="K571">
        <v>2466337.77</v>
      </c>
    </row>
    <row r="572" spans="2:11" x14ac:dyDescent="0.2">
      <c r="B572" t="s">
        <v>3</v>
      </c>
      <c r="C572" s="2" t="s">
        <v>258</v>
      </c>
      <c r="D572" t="s">
        <v>382</v>
      </c>
      <c r="E572" t="s">
        <v>294</v>
      </c>
      <c r="F572">
        <v>119035.7</v>
      </c>
      <c r="G572">
        <v>188592.3</v>
      </c>
      <c r="H572">
        <v>228249.03</v>
      </c>
      <c r="I572">
        <v>202654.4</v>
      </c>
      <c r="J572">
        <v>139300.70000000001</v>
      </c>
      <c r="K572">
        <v>126460.02</v>
      </c>
    </row>
    <row r="573" spans="2:11" x14ac:dyDescent="0.2">
      <c r="B573" t="s">
        <v>3</v>
      </c>
      <c r="C573" s="2" t="s">
        <v>103</v>
      </c>
      <c r="D573" t="s">
        <v>104</v>
      </c>
      <c r="E573" t="s">
        <v>295</v>
      </c>
      <c r="F573">
        <v>48880.33</v>
      </c>
      <c r="G573">
        <v>579126.17000000004</v>
      </c>
      <c r="H573">
        <v>46255.75</v>
      </c>
      <c r="I573">
        <v>549064.42000000004</v>
      </c>
      <c r="J573">
        <v>526428.56999999995</v>
      </c>
      <c r="K573">
        <v>471215.51</v>
      </c>
    </row>
    <row r="574" spans="2:11" x14ac:dyDescent="0.2">
      <c r="B574" t="s">
        <v>3</v>
      </c>
      <c r="C574" s="2" t="s">
        <v>105</v>
      </c>
      <c r="D574" t="s">
        <v>399</v>
      </c>
      <c r="E574" t="s">
        <v>295</v>
      </c>
      <c r="F574">
        <v>84601.91</v>
      </c>
      <c r="G574">
        <v>264105.42</v>
      </c>
      <c r="H574">
        <v>323312.32</v>
      </c>
      <c r="I574">
        <v>350519.28</v>
      </c>
      <c r="J574">
        <v>246535.84</v>
      </c>
      <c r="K574">
        <v>212170.48</v>
      </c>
    </row>
    <row r="575" spans="2:11" x14ac:dyDescent="0.2">
      <c r="B575" t="s">
        <v>3</v>
      </c>
      <c r="C575" s="2" t="s">
        <v>106</v>
      </c>
      <c r="D575" t="s">
        <v>400</v>
      </c>
      <c r="E575" t="s">
        <v>294</v>
      </c>
      <c r="F575">
        <v>137655</v>
      </c>
      <c r="G575">
        <v>110931</v>
      </c>
      <c r="H575">
        <v>92321</v>
      </c>
      <c r="I575">
        <v>88186.57</v>
      </c>
      <c r="J575">
        <v>47982.63</v>
      </c>
      <c r="K575">
        <v>47469.75</v>
      </c>
    </row>
    <row r="576" spans="2:11" x14ac:dyDescent="0.2">
      <c r="B576" t="s">
        <v>3</v>
      </c>
      <c r="C576" s="2" t="s">
        <v>259</v>
      </c>
      <c r="D576" t="s">
        <v>401</v>
      </c>
      <c r="E576" t="s">
        <v>295</v>
      </c>
      <c r="F576">
        <v>423103.88</v>
      </c>
      <c r="G576">
        <v>408316</v>
      </c>
      <c r="H576">
        <v>742063.4</v>
      </c>
      <c r="I576">
        <v>698838.73</v>
      </c>
      <c r="J576">
        <v>287089.67</v>
      </c>
      <c r="K576">
        <v>346507.73</v>
      </c>
    </row>
    <row r="577" spans="2:11" x14ac:dyDescent="0.2">
      <c r="B577" t="s">
        <v>3</v>
      </c>
      <c r="C577" s="2" t="s">
        <v>107</v>
      </c>
      <c r="D577" t="s">
        <v>108</v>
      </c>
      <c r="E577" t="s">
        <v>295</v>
      </c>
      <c r="F577">
        <v>239955.56</v>
      </c>
      <c r="G577">
        <v>203362.53</v>
      </c>
      <c r="H577">
        <v>152123.12</v>
      </c>
      <c r="I577">
        <v>140099.64000000001</v>
      </c>
      <c r="J577">
        <v>88065.1</v>
      </c>
      <c r="K577">
        <v>130856.29</v>
      </c>
    </row>
    <row r="578" spans="2:11" x14ac:dyDescent="0.2">
      <c r="B578" t="s">
        <v>3</v>
      </c>
      <c r="C578" s="2" t="s">
        <v>260</v>
      </c>
      <c r="D578" t="s">
        <v>383</v>
      </c>
      <c r="E578" t="s">
        <v>294</v>
      </c>
      <c r="F578">
        <v>86290.16</v>
      </c>
      <c r="G578">
        <v>231875.33</v>
      </c>
      <c r="H578">
        <v>1655.72</v>
      </c>
      <c r="I578">
        <v>228073.88</v>
      </c>
      <c r="J578">
        <v>0</v>
      </c>
      <c r="K578" t="s">
        <v>127</v>
      </c>
    </row>
    <row r="579" spans="2:11" x14ac:dyDescent="0.2">
      <c r="B579" t="s">
        <v>3</v>
      </c>
      <c r="C579" s="2" t="s">
        <v>261</v>
      </c>
      <c r="D579" t="s">
        <v>402</v>
      </c>
      <c r="E579" t="s">
        <v>294</v>
      </c>
      <c r="F579">
        <v>158388.44</v>
      </c>
      <c r="G579">
        <v>141840.76999999999</v>
      </c>
      <c r="H579">
        <v>76177.38</v>
      </c>
      <c r="I579">
        <v>137097.37</v>
      </c>
      <c r="J579">
        <v>182033.38</v>
      </c>
      <c r="K579">
        <v>216427.57</v>
      </c>
    </row>
    <row r="580" spans="2:11" x14ac:dyDescent="0.2">
      <c r="B580" t="s">
        <v>3</v>
      </c>
      <c r="C580" s="2" t="s">
        <v>109</v>
      </c>
      <c r="D580" t="s">
        <v>110</v>
      </c>
      <c r="E580" t="s">
        <v>295</v>
      </c>
      <c r="F580">
        <v>1101694.06</v>
      </c>
      <c r="G580">
        <v>1158230.1599999999</v>
      </c>
      <c r="H580">
        <v>1020969.63</v>
      </c>
      <c r="I580">
        <v>1199019.82</v>
      </c>
      <c r="J580">
        <v>1298319.69</v>
      </c>
      <c r="K580">
        <v>1164050.27</v>
      </c>
    </row>
    <row r="581" spans="2:11" x14ac:dyDescent="0.2">
      <c r="B581" t="s">
        <v>3</v>
      </c>
      <c r="C581" s="2" t="s">
        <v>111</v>
      </c>
      <c r="D581" t="s">
        <v>112</v>
      </c>
      <c r="E581" t="s">
        <v>295</v>
      </c>
      <c r="F581">
        <v>384249.17</v>
      </c>
      <c r="G581">
        <v>543583.39</v>
      </c>
      <c r="H581">
        <v>655724.81000000006</v>
      </c>
      <c r="I581">
        <v>734948.49</v>
      </c>
      <c r="J581">
        <v>440585.05</v>
      </c>
      <c r="K581">
        <v>540990.85</v>
      </c>
    </row>
    <row r="582" spans="2:11" x14ac:dyDescent="0.2">
      <c r="B582" t="s">
        <v>3</v>
      </c>
      <c r="C582" s="2" t="s">
        <v>113</v>
      </c>
      <c r="D582" t="s">
        <v>114</v>
      </c>
      <c r="E582" t="s">
        <v>295</v>
      </c>
      <c r="F582">
        <v>60815.78</v>
      </c>
      <c r="G582">
        <v>65291.56</v>
      </c>
      <c r="H582">
        <v>66053.649999999994</v>
      </c>
      <c r="I582">
        <v>18757.46</v>
      </c>
      <c r="J582">
        <v>106299.09</v>
      </c>
      <c r="K582">
        <v>131421.68</v>
      </c>
    </row>
    <row r="583" spans="2:11" x14ac:dyDescent="0.2">
      <c r="B583" t="s">
        <v>3</v>
      </c>
      <c r="C583" s="2" t="s">
        <v>271</v>
      </c>
      <c r="D583" t="s">
        <v>412</v>
      </c>
      <c r="E583" t="s">
        <v>294</v>
      </c>
      <c r="F583">
        <v>129479.12</v>
      </c>
      <c r="G583">
        <v>81986.259999999995</v>
      </c>
      <c r="H583">
        <v>101259.84</v>
      </c>
      <c r="I583">
        <v>96536.75</v>
      </c>
      <c r="J583">
        <v>51249.440000000002</v>
      </c>
      <c r="K583">
        <v>41514.129999999997</v>
      </c>
    </row>
    <row r="584" spans="2:11" x14ac:dyDescent="0.2">
      <c r="B584" t="s">
        <v>3</v>
      </c>
      <c r="C584" s="2" t="s">
        <v>262</v>
      </c>
      <c r="D584" t="s">
        <v>263</v>
      </c>
      <c r="E584" t="s">
        <v>294</v>
      </c>
      <c r="F584">
        <v>19380.240000000002</v>
      </c>
      <c r="G584">
        <v>39734.97</v>
      </c>
      <c r="H584">
        <v>526.32000000000005</v>
      </c>
      <c r="I584">
        <v>14030.76</v>
      </c>
      <c r="J584">
        <v>0</v>
      </c>
      <c r="K584" t="s">
        <v>127</v>
      </c>
    </row>
    <row r="585" spans="2:11" x14ac:dyDescent="0.2">
      <c r="B585" t="s">
        <v>3</v>
      </c>
      <c r="C585" s="2" t="s">
        <v>264</v>
      </c>
      <c r="D585" t="s">
        <v>384</v>
      </c>
      <c r="E585" t="s">
        <v>294</v>
      </c>
      <c r="F585">
        <v>103298.03</v>
      </c>
      <c r="G585">
        <v>130828.98</v>
      </c>
      <c r="H585">
        <v>145476.51999999999</v>
      </c>
      <c r="I585">
        <v>15035.4</v>
      </c>
      <c r="J585">
        <v>21299.71</v>
      </c>
      <c r="K585">
        <v>115526.62</v>
      </c>
    </row>
    <row r="586" spans="2:11" x14ac:dyDescent="0.2">
      <c r="B586" t="s">
        <v>3</v>
      </c>
      <c r="C586" s="2" t="s">
        <v>265</v>
      </c>
      <c r="D586" t="s">
        <v>403</v>
      </c>
      <c r="E586" t="s">
        <v>294</v>
      </c>
      <c r="F586">
        <v>40792</v>
      </c>
      <c r="G586">
        <v>51199</v>
      </c>
      <c r="H586">
        <v>40451</v>
      </c>
      <c r="I586">
        <v>39959.96</v>
      </c>
      <c r="J586">
        <v>22390.55</v>
      </c>
      <c r="K586">
        <v>20460.740000000002</v>
      </c>
    </row>
    <row r="587" spans="2:11" x14ac:dyDescent="0.2">
      <c r="B587" t="s">
        <v>3</v>
      </c>
      <c r="C587" s="2" t="s">
        <v>266</v>
      </c>
      <c r="D587" t="s">
        <v>385</v>
      </c>
      <c r="E587" t="s">
        <v>294</v>
      </c>
      <c r="F587">
        <v>35558.620000000003</v>
      </c>
      <c r="G587">
        <v>50190.39</v>
      </c>
      <c r="H587">
        <v>72966.83</v>
      </c>
      <c r="I587">
        <v>40888.769999999997</v>
      </c>
      <c r="J587">
        <v>88277.52</v>
      </c>
      <c r="K587">
        <v>112466.95</v>
      </c>
    </row>
    <row r="588" spans="2:11" x14ac:dyDescent="0.2">
      <c r="B588" t="s">
        <v>3</v>
      </c>
      <c r="C588" s="2" t="s">
        <v>115</v>
      </c>
      <c r="D588" t="s">
        <v>116</v>
      </c>
      <c r="E588" t="s">
        <v>296</v>
      </c>
      <c r="F588" t="s">
        <v>127</v>
      </c>
      <c r="G588" t="s">
        <v>127</v>
      </c>
      <c r="H588" t="s">
        <v>127</v>
      </c>
      <c r="I588" t="s">
        <v>127</v>
      </c>
      <c r="J588" t="s">
        <v>127</v>
      </c>
      <c r="K588" t="s">
        <v>127</v>
      </c>
    </row>
    <row r="589" spans="2:11" x14ac:dyDescent="0.2">
      <c r="B589" t="s">
        <v>3</v>
      </c>
      <c r="C589" s="2" t="s">
        <v>117</v>
      </c>
      <c r="D589" t="s">
        <v>118</v>
      </c>
      <c r="E589" t="s">
        <v>295</v>
      </c>
      <c r="F589">
        <v>24942.69</v>
      </c>
      <c r="G589">
        <v>39652.67</v>
      </c>
      <c r="H589">
        <v>80075.490000000005</v>
      </c>
      <c r="I589">
        <v>68469.34</v>
      </c>
      <c r="J589">
        <v>151362.06</v>
      </c>
      <c r="K589">
        <v>220353.14</v>
      </c>
    </row>
    <row r="590" spans="2:11" x14ac:dyDescent="0.2">
      <c r="B590" t="s">
        <v>3</v>
      </c>
      <c r="C590" s="2" t="s">
        <v>119</v>
      </c>
      <c r="D590" t="s">
        <v>120</v>
      </c>
      <c r="E590" t="s">
        <v>296</v>
      </c>
      <c r="F590" t="s">
        <v>127</v>
      </c>
      <c r="G590" t="s">
        <v>127</v>
      </c>
      <c r="H590" t="s">
        <v>127</v>
      </c>
      <c r="I590" t="s">
        <v>127</v>
      </c>
      <c r="J590" t="s">
        <v>127</v>
      </c>
      <c r="K590" t="s">
        <v>127</v>
      </c>
    </row>
    <row r="591" spans="2:11" x14ac:dyDescent="0.2">
      <c r="B591" t="s">
        <v>3</v>
      </c>
      <c r="C591" s="2" t="s">
        <v>131</v>
      </c>
      <c r="D591" t="s">
        <v>129</v>
      </c>
      <c r="E591" t="s">
        <v>296</v>
      </c>
      <c r="F591" t="s">
        <v>127</v>
      </c>
      <c r="G591" t="s">
        <v>127</v>
      </c>
      <c r="H591" t="s">
        <v>127</v>
      </c>
      <c r="I591" t="s">
        <v>127</v>
      </c>
      <c r="J591" t="s">
        <v>127</v>
      </c>
      <c r="K591" t="s">
        <v>127</v>
      </c>
    </row>
    <row r="593" spans="2:11" x14ac:dyDescent="0.2">
      <c r="B593" t="s">
        <v>387</v>
      </c>
      <c r="C593" s="2" t="s">
        <v>388</v>
      </c>
      <c r="D593" t="s">
        <v>389</v>
      </c>
    </row>
    <row r="595" spans="2:11" x14ac:dyDescent="0.2">
      <c r="B595" t="s">
        <v>324</v>
      </c>
      <c r="C595" s="2" t="s">
        <v>8</v>
      </c>
      <c r="D595" t="s">
        <v>9</v>
      </c>
      <c r="E595" t="s">
        <v>293</v>
      </c>
      <c r="F595" t="s">
        <v>122</v>
      </c>
      <c r="G595" t="s">
        <v>122</v>
      </c>
      <c r="H595" t="s">
        <v>122</v>
      </c>
      <c r="I595" t="s">
        <v>122</v>
      </c>
      <c r="J595" t="s">
        <v>122</v>
      </c>
      <c r="K595" t="s">
        <v>122</v>
      </c>
    </row>
    <row r="596" spans="2:11" x14ac:dyDescent="0.2">
      <c r="B596" t="s">
        <v>326</v>
      </c>
      <c r="C596" s="2" t="s">
        <v>356</v>
      </c>
      <c r="D596" t="s">
        <v>357</v>
      </c>
      <c r="E596" t="s">
        <v>358</v>
      </c>
      <c r="F596" t="s">
        <v>359</v>
      </c>
      <c r="G596" t="s">
        <v>359</v>
      </c>
      <c r="H596" t="s">
        <v>359</v>
      </c>
      <c r="I596" t="s">
        <v>359</v>
      </c>
      <c r="J596" t="s">
        <v>359</v>
      </c>
      <c r="K596" t="s">
        <v>359</v>
      </c>
    </row>
    <row r="597" spans="2:11" x14ac:dyDescent="0.2">
      <c r="B597" t="s">
        <v>1</v>
      </c>
      <c r="C597" s="2" t="s">
        <v>153</v>
      </c>
      <c r="D597" t="s">
        <v>154</v>
      </c>
      <c r="E597" t="s">
        <v>294</v>
      </c>
      <c r="F597" t="s">
        <v>127</v>
      </c>
      <c r="G597" t="s">
        <v>127</v>
      </c>
      <c r="H597" t="s">
        <v>127</v>
      </c>
      <c r="I597" t="s">
        <v>127</v>
      </c>
      <c r="J597" t="s">
        <v>127</v>
      </c>
      <c r="K597" t="s">
        <v>127</v>
      </c>
    </row>
    <row r="598" spans="2:11" x14ac:dyDescent="0.2">
      <c r="B598" t="s">
        <v>1</v>
      </c>
      <c r="C598" s="2" t="s">
        <v>10</v>
      </c>
      <c r="D598" t="s">
        <v>440</v>
      </c>
      <c r="E598" t="s">
        <v>295</v>
      </c>
      <c r="F598">
        <v>1</v>
      </c>
      <c r="G598">
        <v>1</v>
      </c>
      <c r="H598">
        <v>0</v>
      </c>
      <c r="I598">
        <v>0</v>
      </c>
      <c r="J598">
        <v>0</v>
      </c>
      <c r="K598">
        <v>0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294</v>
      </c>
      <c r="F599" t="s">
        <v>127</v>
      </c>
      <c r="G599" t="s">
        <v>127</v>
      </c>
      <c r="H599" t="s">
        <v>127</v>
      </c>
      <c r="I599" t="s">
        <v>127</v>
      </c>
      <c r="J599" t="s">
        <v>127</v>
      </c>
      <c r="K599" t="s">
        <v>127</v>
      </c>
    </row>
    <row r="600" spans="2:11" x14ac:dyDescent="0.2">
      <c r="B600" t="s">
        <v>1</v>
      </c>
      <c r="C600" s="2" t="s">
        <v>155</v>
      </c>
      <c r="D600" t="s">
        <v>156</v>
      </c>
      <c r="E600" t="s">
        <v>294</v>
      </c>
      <c r="F600" t="s">
        <v>127</v>
      </c>
      <c r="G600" t="s">
        <v>127</v>
      </c>
      <c r="H600" t="s">
        <v>127</v>
      </c>
      <c r="I600" t="s">
        <v>127</v>
      </c>
      <c r="J600" t="s">
        <v>127</v>
      </c>
      <c r="K600" t="s">
        <v>127</v>
      </c>
    </row>
    <row r="601" spans="2:11" x14ac:dyDescent="0.2">
      <c r="B601" t="s">
        <v>1</v>
      </c>
      <c r="C601" s="2" t="s">
        <v>157</v>
      </c>
      <c r="D601" t="s">
        <v>158</v>
      </c>
      <c r="E601" t="s">
        <v>294</v>
      </c>
      <c r="F601" t="s">
        <v>127</v>
      </c>
      <c r="G601" t="s">
        <v>127</v>
      </c>
      <c r="H601" t="s">
        <v>127</v>
      </c>
      <c r="I601" t="s">
        <v>127</v>
      </c>
      <c r="J601" t="s">
        <v>127</v>
      </c>
      <c r="K601" t="s">
        <v>127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295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</row>
    <row r="603" spans="2:11" x14ac:dyDescent="0.2">
      <c r="B603" t="s">
        <v>1</v>
      </c>
      <c r="C603" s="2" t="s">
        <v>159</v>
      </c>
      <c r="D603" t="s">
        <v>160</v>
      </c>
      <c r="E603" t="s">
        <v>294</v>
      </c>
      <c r="F603" t="s">
        <v>127</v>
      </c>
      <c r="G603" t="s">
        <v>127</v>
      </c>
      <c r="H603" t="s">
        <v>127</v>
      </c>
      <c r="I603" t="s">
        <v>127</v>
      </c>
      <c r="J603" t="s">
        <v>127</v>
      </c>
      <c r="K603" t="s">
        <v>127</v>
      </c>
    </row>
    <row r="604" spans="2:11" x14ac:dyDescent="0.2">
      <c r="B604" t="s">
        <v>1</v>
      </c>
      <c r="C604" s="2" t="s">
        <v>161</v>
      </c>
      <c r="D604" t="s">
        <v>162</v>
      </c>
      <c r="E604" t="s">
        <v>294</v>
      </c>
      <c r="F604" t="s">
        <v>127</v>
      </c>
      <c r="G604" t="s">
        <v>127</v>
      </c>
      <c r="H604" t="s">
        <v>127</v>
      </c>
      <c r="I604" t="s">
        <v>127</v>
      </c>
      <c r="J604" t="s">
        <v>127</v>
      </c>
      <c r="K604" t="s">
        <v>127</v>
      </c>
    </row>
    <row r="605" spans="2:11" x14ac:dyDescent="0.2">
      <c r="B605" t="s">
        <v>1</v>
      </c>
      <c r="C605" s="2" t="s">
        <v>163</v>
      </c>
      <c r="D605" t="s">
        <v>164</v>
      </c>
      <c r="E605" t="s">
        <v>294</v>
      </c>
      <c r="F605" t="s">
        <v>127</v>
      </c>
      <c r="G605" t="s">
        <v>127</v>
      </c>
      <c r="H605" t="s">
        <v>127</v>
      </c>
      <c r="I605" t="s">
        <v>127</v>
      </c>
      <c r="J605" t="s">
        <v>127</v>
      </c>
      <c r="K605" t="s">
        <v>127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295</v>
      </c>
      <c r="F606">
        <v>0</v>
      </c>
      <c r="G606">
        <v>0</v>
      </c>
      <c r="H606">
        <v>0</v>
      </c>
      <c r="I606">
        <v>0</v>
      </c>
      <c r="J606" t="s">
        <v>127</v>
      </c>
      <c r="K606" t="s">
        <v>127</v>
      </c>
    </row>
    <row r="607" spans="2:11" x14ac:dyDescent="0.2">
      <c r="B607" t="s">
        <v>1</v>
      </c>
      <c r="C607" s="2" t="s">
        <v>165</v>
      </c>
      <c r="D607" t="s">
        <v>166</v>
      </c>
      <c r="E607" t="s">
        <v>294</v>
      </c>
      <c r="F607" t="s">
        <v>127</v>
      </c>
      <c r="G607" t="s">
        <v>127</v>
      </c>
      <c r="H607" t="s">
        <v>127</v>
      </c>
      <c r="I607" t="s">
        <v>127</v>
      </c>
      <c r="J607" t="s">
        <v>127</v>
      </c>
      <c r="K607" t="s">
        <v>127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295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</row>
    <row r="609" spans="2:11" x14ac:dyDescent="0.2">
      <c r="B609" t="s">
        <v>1</v>
      </c>
      <c r="C609" s="2" t="s">
        <v>167</v>
      </c>
      <c r="D609" t="s">
        <v>168</v>
      </c>
      <c r="E609" t="s">
        <v>294</v>
      </c>
      <c r="F609" t="s">
        <v>127</v>
      </c>
      <c r="G609" t="s">
        <v>127</v>
      </c>
      <c r="H609" t="s">
        <v>127</v>
      </c>
      <c r="I609" t="s">
        <v>127</v>
      </c>
      <c r="J609" t="s">
        <v>127</v>
      </c>
      <c r="K609" t="s">
        <v>127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294</v>
      </c>
      <c r="F610" t="s">
        <v>127</v>
      </c>
      <c r="G610">
        <v>0</v>
      </c>
      <c r="H610" t="s">
        <v>127</v>
      </c>
      <c r="I610" t="s">
        <v>127</v>
      </c>
      <c r="J610" t="s">
        <v>127</v>
      </c>
      <c r="K610" t="s">
        <v>127</v>
      </c>
    </row>
    <row r="611" spans="2:11" x14ac:dyDescent="0.2">
      <c r="B611" t="s">
        <v>1</v>
      </c>
      <c r="C611" s="2" t="s">
        <v>169</v>
      </c>
      <c r="D611" t="s">
        <v>170</v>
      </c>
      <c r="E611" t="s">
        <v>294</v>
      </c>
      <c r="F611" t="s">
        <v>127</v>
      </c>
      <c r="G611" t="s">
        <v>127</v>
      </c>
      <c r="H611" t="s">
        <v>127</v>
      </c>
      <c r="I611" t="s">
        <v>127</v>
      </c>
      <c r="J611" t="s">
        <v>127</v>
      </c>
      <c r="K611" t="s">
        <v>127</v>
      </c>
    </row>
    <row r="612" spans="2:11" x14ac:dyDescent="0.2">
      <c r="B612" t="s">
        <v>1</v>
      </c>
      <c r="C612" s="2" t="s">
        <v>171</v>
      </c>
      <c r="D612" t="s">
        <v>172</v>
      </c>
      <c r="E612" t="s">
        <v>294</v>
      </c>
      <c r="F612" t="s">
        <v>127</v>
      </c>
      <c r="G612" t="s">
        <v>127</v>
      </c>
      <c r="H612" t="s">
        <v>127</v>
      </c>
      <c r="I612" t="s">
        <v>127</v>
      </c>
      <c r="J612" t="s">
        <v>127</v>
      </c>
      <c r="K612" t="s">
        <v>127</v>
      </c>
    </row>
    <row r="613" spans="2:11" x14ac:dyDescent="0.2">
      <c r="B613" t="s">
        <v>1</v>
      </c>
      <c r="C613" s="2" t="s">
        <v>173</v>
      </c>
      <c r="D613" t="s">
        <v>174</v>
      </c>
      <c r="E613" t="s">
        <v>294</v>
      </c>
      <c r="F613" t="s">
        <v>127</v>
      </c>
      <c r="G613" t="s">
        <v>127</v>
      </c>
      <c r="H613" t="s">
        <v>127</v>
      </c>
      <c r="I613" t="s">
        <v>127</v>
      </c>
      <c r="J613" t="s">
        <v>127</v>
      </c>
      <c r="K613" t="s">
        <v>127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295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294</v>
      </c>
      <c r="F615">
        <v>0</v>
      </c>
      <c r="G615" t="s">
        <v>127</v>
      </c>
      <c r="H615" t="s">
        <v>127</v>
      </c>
      <c r="I615" t="s">
        <v>127</v>
      </c>
      <c r="J615" t="s">
        <v>127</v>
      </c>
      <c r="K615" t="s">
        <v>127</v>
      </c>
    </row>
    <row r="616" spans="2:11" x14ac:dyDescent="0.2">
      <c r="B616" t="s">
        <v>1</v>
      </c>
      <c r="C616" s="2" t="s">
        <v>175</v>
      </c>
      <c r="D616" t="s">
        <v>176</v>
      </c>
      <c r="E616" t="s">
        <v>294</v>
      </c>
      <c r="F616" t="s">
        <v>127</v>
      </c>
      <c r="G616" t="s">
        <v>127</v>
      </c>
      <c r="H616" t="s">
        <v>127</v>
      </c>
      <c r="I616" t="s">
        <v>127</v>
      </c>
      <c r="J616" t="s">
        <v>127</v>
      </c>
      <c r="K616" t="s">
        <v>127</v>
      </c>
    </row>
    <row r="617" spans="2:11" x14ac:dyDescent="0.2">
      <c r="B617" t="s">
        <v>1</v>
      </c>
      <c r="C617" s="2" t="s">
        <v>177</v>
      </c>
      <c r="D617" t="s">
        <v>178</v>
      </c>
      <c r="E617" t="s">
        <v>294</v>
      </c>
      <c r="F617" t="s">
        <v>127</v>
      </c>
      <c r="G617" t="s">
        <v>127</v>
      </c>
      <c r="H617" t="s">
        <v>127</v>
      </c>
      <c r="I617" t="s">
        <v>127</v>
      </c>
      <c r="J617" t="s">
        <v>127</v>
      </c>
      <c r="K617" t="s">
        <v>127</v>
      </c>
    </row>
    <row r="618" spans="2:11" x14ac:dyDescent="0.2">
      <c r="B618" t="s">
        <v>1</v>
      </c>
      <c r="C618" s="2" t="s">
        <v>25</v>
      </c>
      <c r="D618" t="s">
        <v>404</v>
      </c>
      <c r="E618" t="s">
        <v>295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295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</row>
    <row r="620" spans="2:11" x14ac:dyDescent="0.2">
      <c r="B620" t="s">
        <v>1</v>
      </c>
      <c r="C620" s="2" t="s">
        <v>179</v>
      </c>
      <c r="D620" t="s">
        <v>180</v>
      </c>
      <c r="E620" t="s">
        <v>294</v>
      </c>
      <c r="F620" t="s">
        <v>127</v>
      </c>
      <c r="G620" t="s">
        <v>127</v>
      </c>
      <c r="H620" t="s">
        <v>127</v>
      </c>
      <c r="I620" t="s">
        <v>127</v>
      </c>
      <c r="J620" t="s">
        <v>127</v>
      </c>
      <c r="K620" t="s">
        <v>127</v>
      </c>
    </row>
    <row r="621" spans="2:11" x14ac:dyDescent="0.2">
      <c r="B621" t="s">
        <v>1</v>
      </c>
      <c r="C621" s="2" t="s">
        <v>181</v>
      </c>
      <c r="D621" t="s">
        <v>182</v>
      </c>
      <c r="E621" t="s">
        <v>294</v>
      </c>
      <c r="F621" t="s">
        <v>127</v>
      </c>
      <c r="G621" t="s">
        <v>127</v>
      </c>
      <c r="H621" t="s">
        <v>127</v>
      </c>
      <c r="I621" t="s">
        <v>127</v>
      </c>
      <c r="J621" t="s">
        <v>127</v>
      </c>
      <c r="K621" t="s">
        <v>127</v>
      </c>
    </row>
    <row r="622" spans="2:11" x14ac:dyDescent="0.2">
      <c r="B622" t="s">
        <v>1</v>
      </c>
      <c r="C622" s="2" t="s">
        <v>183</v>
      </c>
      <c r="D622" t="s">
        <v>184</v>
      </c>
      <c r="E622" t="s">
        <v>294</v>
      </c>
      <c r="F622" t="s">
        <v>127</v>
      </c>
      <c r="G622" t="s">
        <v>127</v>
      </c>
      <c r="H622" t="s">
        <v>127</v>
      </c>
      <c r="I622" t="s">
        <v>127</v>
      </c>
      <c r="J622" t="s">
        <v>127</v>
      </c>
      <c r="K622" t="s">
        <v>127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294</v>
      </c>
      <c r="F623">
        <v>0</v>
      </c>
      <c r="G623" t="s">
        <v>127</v>
      </c>
      <c r="H623" t="s">
        <v>127</v>
      </c>
      <c r="I623" t="s">
        <v>127</v>
      </c>
      <c r="J623" t="s">
        <v>127</v>
      </c>
      <c r="K623" t="s">
        <v>127</v>
      </c>
    </row>
    <row r="624" spans="2:11" x14ac:dyDescent="0.2">
      <c r="B624" t="s">
        <v>1</v>
      </c>
      <c r="C624" s="2" t="s">
        <v>30</v>
      </c>
      <c r="D624" t="s">
        <v>405</v>
      </c>
      <c r="E624" t="s">
        <v>295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</row>
    <row r="625" spans="2:11" x14ac:dyDescent="0.2">
      <c r="B625" t="s">
        <v>1</v>
      </c>
      <c r="C625" s="2" t="s">
        <v>185</v>
      </c>
      <c r="D625" t="s">
        <v>186</v>
      </c>
      <c r="E625" t="s">
        <v>294</v>
      </c>
      <c r="F625" t="s">
        <v>127</v>
      </c>
      <c r="G625" t="s">
        <v>127</v>
      </c>
      <c r="H625" t="s">
        <v>127</v>
      </c>
      <c r="I625" t="s">
        <v>127</v>
      </c>
      <c r="J625" t="s">
        <v>127</v>
      </c>
      <c r="K625" t="s">
        <v>127</v>
      </c>
    </row>
    <row r="626" spans="2:11" x14ac:dyDescent="0.2">
      <c r="B626" t="s">
        <v>1</v>
      </c>
      <c r="C626" s="2" t="s">
        <v>187</v>
      </c>
      <c r="D626" t="s">
        <v>188</v>
      </c>
      <c r="E626" t="s">
        <v>294</v>
      </c>
      <c r="F626" t="s">
        <v>127</v>
      </c>
      <c r="G626" t="s">
        <v>127</v>
      </c>
      <c r="H626" t="s">
        <v>127</v>
      </c>
      <c r="I626" t="s">
        <v>127</v>
      </c>
      <c r="J626" t="s">
        <v>127</v>
      </c>
      <c r="K626" t="s">
        <v>127</v>
      </c>
    </row>
    <row r="627" spans="2:11" x14ac:dyDescent="0.2">
      <c r="B627" t="s">
        <v>1</v>
      </c>
      <c r="C627" s="2" t="s">
        <v>189</v>
      </c>
      <c r="D627" t="s">
        <v>190</v>
      </c>
      <c r="E627" t="s">
        <v>294</v>
      </c>
      <c r="F627" t="s">
        <v>127</v>
      </c>
      <c r="G627" t="s">
        <v>127</v>
      </c>
      <c r="H627" t="s">
        <v>127</v>
      </c>
      <c r="I627" t="s">
        <v>127</v>
      </c>
      <c r="J627" t="s">
        <v>127</v>
      </c>
      <c r="K627" t="s">
        <v>127</v>
      </c>
    </row>
    <row r="628" spans="2:11" x14ac:dyDescent="0.2">
      <c r="B628" t="s">
        <v>1</v>
      </c>
      <c r="C628" s="2" t="s">
        <v>191</v>
      </c>
      <c r="D628" t="s">
        <v>192</v>
      </c>
      <c r="E628" t="s">
        <v>294</v>
      </c>
      <c r="F628" t="s">
        <v>127</v>
      </c>
      <c r="G628" t="s">
        <v>127</v>
      </c>
      <c r="H628" t="s">
        <v>127</v>
      </c>
      <c r="I628" t="s">
        <v>127</v>
      </c>
      <c r="J628" t="s">
        <v>127</v>
      </c>
      <c r="K628" t="s">
        <v>127</v>
      </c>
    </row>
    <row r="629" spans="2:11" x14ac:dyDescent="0.2">
      <c r="B629" t="s">
        <v>1</v>
      </c>
      <c r="C629" s="2" t="s">
        <v>193</v>
      </c>
      <c r="D629" t="s">
        <v>194</v>
      </c>
      <c r="E629" t="s">
        <v>294</v>
      </c>
      <c r="F629" t="s">
        <v>127</v>
      </c>
      <c r="G629" t="s">
        <v>127</v>
      </c>
      <c r="H629" t="s">
        <v>127</v>
      </c>
      <c r="I629" t="s">
        <v>127</v>
      </c>
      <c r="J629" t="s">
        <v>127</v>
      </c>
      <c r="K629" t="s">
        <v>127</v>
      </c>
    </row>
    <row r="630" spans="2:11" x14ac:dyDescent="0.2">
      <c r="B630" t="s">
        <v>1</v>
      </c>
      <c r="C630" s="2" t="s">
        <v>195</v>
      </c>
      <c r="D630" t="s">
        <v>196</v>
      </c>
      <c r="E630" t="s">
        <v>294</v>
      </c>
      <c r="F630" t="s">
        <v>127</v>
      </c>
      <c r="G630" t="s">
        <v>127</v>
      </c>
      <c r="H630" t="s">
        <v>127</v>
      </c>
      <c r="I630" t="s">
        <v>127</v>
      </c>
      <c r="J630" t="s">
        <v>127</v>
      </c>
      <c r="K630" t="s">
        <v>127</v>
      </c>
    </row>
    <row r="631" spans="2:11" x14ac:dyDescent="0.2">
      <c r="B631" t="s">
        <v>1</v>
      </c>
      <c r="C631" s="2" t="s">
        <v>31</v>
      </c>
      <c r="D631" t="s">
        <v>406</v>
      </c>
      <c r="E631" t="s">
        <v>295</v>
      </c>
      <c r="F631">
        <v>0</v>
      </c>
      <c r="G631">
        <v>12</v>
      </c>
      <c r="H631">
        <v>0</v>
      </c>
      <c r="I631">
        <v>0</v>
      </c>
      <c r="J631">
        <v>0</v>
      </c>
      <c r="K631">
        <v>0</v>
      </c>
    </row>
    <row r="632" spans="2:11" x14ac:dyDescent="0.2">
      <c r="B632" t="s">
        <v>1</v>
      </c>
      <c r="C632" s="2" t="s">
        <v>197</v>
      </c>
      <c r="D632" t="s">
        <v>198</v>
      </c>
      <c r="E632" t="s">
        <v>294</v>
      </c>
      <c r="F632" t="s">
        <v>127</v>
      </c>
      <c r="G632" t="s">
        <v>127</v>
      </c>
      <c r="H632" t="s">
        <v>127</v>
      </c>
      <c r="I632" t="s">
        <v>127</v>
      </c>
      <c r="J632" t="s">
        <v>127</v>
      </c>
      <c r="K632" t="s">
        <v>127</v>
      </c>
    </row>
    <row r="633" spans="2:11" x14ac:dyDescent="0.2">
      <c r="B633" t="s">
        <v>1</v>
      </c>
      <c r="C633" s="2" t="s">
        <v>199</v>
      </c>
      <c r="D633" t="s">
        <v>200</v>
      </c>
      <c r="E633" t="s">
        <v>294</v>
      </c>
      <c r="F633" t="s">
        <v>127</v>
      </c>
      <c r="G633" t="s">
        <v>127</v>
      </c>
      <c r="H633" t="s">
        <v>127</v>
      </c>
      <c r="I633" t="s">
        <v>127</v>
      </c>
      <c r="J633" t="s">
        <v>127</v>
      </c>
      <c r="K633" t="s">
        <v>127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294</v>
      </c>
      <c r="F634" t="s">
        <v>127</v>
      </c>
      <c r="G634" t="s">
        <v>127</v>
      </c>
      <c r="H634" t="s">
        <v>127</v>
      </c>
      <c r="I634" t="s">
        <v>127</v>
      </c>
      <c r="J634" t="s">
        <v>127</v>
      </c>
      <c r="K634" t="s">
        <v>127</v>
      </c>
    </row>
    <row r="635" spans="2:11" x14ac:dyDescent="0.2">
      <c r="B635" t="s">
        <v>1</v>
      </c>
      <c r="C635" s="2" t="s">
        <v>201</v>
      </c>
      <c r="D635" t="s">
        <v>202</v>
      </c>
      <c r="E635" t="s">
        <v>294</v>
      </c>
      <c r="F635" t="s">
        <v>127</v>
      </c>
      <c r="G635" t="s">
        <v>127</v>
      </c>
      <c r="H635" t="s">
        <v>127</v>
      </c>
      <c r="I635" t="s">
        <v>127</v>
      </c>
      <c r="J635" t="s">
        <v>127</v>
      </c>
      <c r="K635" t="s">
        <v>127</v>
      </c>
    </row>
    <row r="636" spans="2:11" x14ac:dyDescent="0.2">
      <c r="B636" t="s">
        <v>1</v>
      </c>
      <c r="C636" s="2" t="s">
        <v>203</v>
      </c>
      <c r="D636" t="s">
        <v>204</v>
      </c>
      <c r="E636" t="s">
        <v>294</v>
      </c>
      <c r="F636" t="s">
        <v>127</v>
      </c>
      <c r="G636" t="s">
        <v>127</v>
      </c>
      <c r="H636" t="s">
        <v>127</v>
      </c>
      <c r="I636" t="s">
        <v>127</v>
      </c>
      <c r="J636" t="s">
        <v>127</v>
      </c>
      <c r="K636" t="s">
        <v>127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294</v>
      </c>
      <c r="F637" t="s">
        <v>127</v>
      </c>
      <c r="G637" t="s">
        <v>127</v>
      </c>
      <c r="H637" t="s">
        <v>127</v>
      </c>
      <c r="I637" t="s">
        <v>127</v>
      </c>
      <c r="J637" t="s">
        <v>127</v>
      </c>
      <c r="K637" t="s">
        <v>127</v>
      </c>
    </row>
    <row r="638" spans="2:11" x14ac:dyDescent="0.2">
      <c r="B638" t="s">
        <v>1</v>
      </c>
      <c r="C638" s="2" t="s">
        <v>205</v>
      </c>
      <c r="D638" t="s">
        <v>206</v>
      </c>
      <c r="E638" t="s">
        <v>294</v>
      </c>
      <c r="F638" t="s">
        <v>127</v>
      </c>
      <c r="G638" t="s">
        <v>127</v>
      </c>
      <c r="H638" t="s">
        <v>127</v>
      </c>
      <c r="I638" t="s">
        <v>127</v>
      </c>
      <c r="J638" t="s">
        <v>127</v>
      </c>
      <c r="K638" t="s">
        <v>127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295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0</v>
      </c>
    </row>
    <row r="640" spans="2:11" x14ac:dyDescent="0.2">
      <c r="B640" t="s">
        <v>1</v>
      </c>
      <c r="C640" s="2" t="s">
        <v>207</v>
      </c>
      <c r="D640" t="s">
        <v>208</v>
      </c>
      <c r="E640" t="s">
        <v>294</v>
      </c>
      <c r="F640" t="s">
        <v>127</v>
      </c>
      <c r="G640" t="s">
        <v>127</v>
      </c>
      <c r="H640" t="s">
        <v>127</v>
      </c>
      <c r="I640" t="s">
        <v>127</v>
      </c>
      <c r="J640" t="s">
        <v>127</v>
      </c>
      <c r="K640" t="s">
        <v>127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295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</row>
    <row r="642" spans="2:11" x14ac:dyDescent="0.2">
      <c r="B642" t="s">
        <v>1</v>
      </c>
      <c r="C642" s="2" t="s">
        <v>209</v>
      </c>
      <c r="D642" t="s">
        <v>210</v>
      </c>
      <c r="E642" t="s">
        <v>294</v>
      </c>
      <c r="F642" t="s">
        <v>127</v>
      </c>
      <c r="G642" t="s">
        <v>127</v>
      </c>
      <c r="H642" t="s">
        <v>127</v>
      </c>
      <c r="I642" t="s">
        <v>127</v>
      </c>
      <c r="J642" t="s">
        <v>127</v>
      </c>
      <c r="K642" t="s">
        <v>127</v>
      </c>
    </row>
    <row r="643" spans="2:11" x14ac:dyDescent="0.2">
      <c r="B643" t="s">
        <v>1</v>
      </c>
      <c r="C643" s="2" t="s">
        <v>211</v>
      </c>
      <c r="D643" t="s">
        <v>212</v>
      </c>
      <c r="E643" t="s">
        <v>294</v>
      </c>
      <c r="F643" t="s">
        <v>127</v>
      </c>
      <c r="G643" t="s">
        <v>127</v>
      </c>
      <c r="H643" t="s">
        <v>127</v>
      </c>
      <c r="I643" t="s">
        <v>127</v>
      </c>
      <c r="J643" t="s">
        <v>127</v>
      </c>
      <c r="K643" t="s">
        <v>127</v>
      </c>
    </row>
    <row r="644" spans="2:11" x14ac:dyDescent="0.2">
      <c r="B644" t="s">
        <v>1</v>
      </c>
      <c r="C644" s="2" t="s">
        <v>213</v>
      </c>
      <c r="D644" t="s">
        <v>214</v>
      </c>
      <c r="E644" t="s">
        <v>294</v>
      </c>
      <c r="F644" t="s">
        <v>127</v>
      </c>
      <c r="G644" t="s">
        <v>127</v>
      </c>
      <c r="H644" t="s">
        <v>127</v>
      </c>
      <c r="I644" t="s">
        <v>127</v>
      </c>
      <c r="J644" t="s">
        <v>127</v>
      </c>
      <c r="K644" t="s">
        <v>127</v>
      </c>
    </row>
    <row r="645" spans="2:11" x14ac:dyDescent="0.2">
      <c r="B645" t="s">
        <v>1</v>
      </c>
      <c r="C645" s="2" t="s">
        <v>215</v>
      </c>
      <c r="D645" t="s">
        <v>216</v>
      </c>
      <c r="E645" t="s">
        <v>294</v>
      </c>
      <c r="F645" t="s">
        <v>127</v>
      </c>
      <c r="G645" t="s">
        <v>127</v>
      </c>
      <c r="H645" t="s">
        <v>127</v>
      </c>
      <c r="I645" t="s">
        <v>127</v>
      </c>
      <c r="J645" t="s">
        <v>127</v>
      </c>
      <c r="K645" t="s">
        <v>127</v>
      </c>
    </row>
    <row r="646" spans="2:11" x14ac:dyDescent="0.2">
      <c r="B646" t="s">
        <v>1</v>
      </c>
      <c r="C646" s="2" t="s">
        <v>274</v>
      </c>
      <c r="D646" t="s">
        <v>275</v>
      </c>
      <c r="E646" t="s">
        <v>296</v>
      </c>
      <c r="F646" t="s">
        <v>127</v>
      </c>
      <c r="G646" t="s">
        <v>127</v>
      </c>
      <c r="H646" t="s">
        <v>127</v>
      </c>
      <c r="I646" t="s">
        <v>127</v>
      </c>
      <c r="J646" t="s">
        <v>127</v>
      </c>
      <c r="K646" t="s">
        <v>127</v>
      </c>
    </row>
    <row r="647" spans="2:11" x14ac:dyDescent="0.2">
      <c r="B647" t="s">
        <v>1</v>
      </c>
      <c r="C647" s="2" t="s">
        <v>272</v>
      </c>
      <c r="D647" t="s">
        <v>273</v>
      </c>
      <c r="E647" t="s">
        <v>294</v>
      </c>
      <c r="F647" t="s">
        <v>127</v>
      </c>
      <c r="G647" t="s">
        <v>127</v>
      </c>
      <c r="H647" t="s">
        <v>127</v>
      </c>
      <c r="I647" t="s">
        <v>127</v>
      </c>
      <c r="J647" t="s">
        <v>127</v>
      </c>
      <c r="K647" t="s">
        <v>127</v>
      </c>
    </row>
    <row r="648" spans="2:11" x14ac:dyDescent="0.2">
      <c r="B648" t="s">
        <v>1</v>
      </c>
      <c r="C648" s="2" t="s">
        <v>217</v>
      </c>
      <c r="D648" t="s">
        <v>218</v>
      </c>
      <c r="E648" t="s">
        <v>294</v>
      </c>
      <c r="F648" t="s">
        <v>127</v>
      </c>
      <c r="G648" t="s">
        <v>127</v>
      </c>
      <c r="H648" t="s">
        <v>127</v>
      </c>
      <c r="I648" t="s">
        <v>127</v>
      </c>
      <c r="J648" t="s">
        <v>127</v>
      </c>
      <c r="K648" t="s">
        <v>127</v>
      </c>
    </row>
    <row r="649" spans="2:11" x14ac:dyDescent="0.2">
      <c r="B649" t="s">
        <v>1</v>
      </c>
      <c r="C649" s="2" t="s">
        <v>219</v>
      </c>
      <c r="D649" t="s">
        <v>220</v>
      </c>
      <c r="E649" t="s">
        <v>294</v>
      </c>
      <c r="F649" t="s">
        <v>127</v>
      </c>
      <c r="G649" t="s">
        <v>127</v>
      </c>
      <c r="H649" t="s">
        <v>127</v>
      </c>
      <c r="I649" t="s">
        <v>127</v>
      </c>
      <c r="J649" t="s">
        <v>127</v>
      </c>
      <c r="K649" t="s">
        <v>127</v>
      </c>
    </row>
    <row r="650" spans="2:11" x14ac:dyDescent="0.2">
      <c r="B650" t="s">
        <v>1</v>
      </c>
      <c r="C650" s="2" t="s">
        <v>221</v>
      </c>
      <c r="D650" t="s">
        <v>396</v>
      </c>
      <c r="E650" t="s">
        <v>294</v>
      </c>
      <c r="F650" t="s">
        <v>127</v>
      </c>
      <c r="G650" t="s">
        <v>127</v>
      </c>
      <c r="H650" t="s">
        <v>127</v>
      </c>
      <c r="I650" t="s">
        <v>127</v>
      </c>
      <c r="J650" t="s">
        <v>127</v>
      </c>
      <c r="K650" t="s">
        <v>127</v>
      </c>
    </row>
    <row r="651" spans="2:11" x14ac:dyDescent="0.2">
      <c r="B651" t="s">
        <v>1</v>
      </c>
      <c r="C651" s="2" t="s">
        <v>222</v>
      </c>
      <c r="D651" t="s">
        <v>223</v>
      </c>
      <c r="E651" t="s">
        <v>294</v>
      </c>
      <c r="F651" t="s">
        <v>127</v>
      </c>
      <c r="G651" t="s">
        <v>127</v>
      </c>
      <c r="H651" t="s">
        <v>127</v>
      </c>
      <c r="I651" t="s">
        <v>127</v>
      </c>
      <c r="J651" t="s">
        <v>127</v>
      </c>
      <c r="K651" t="s">
        <v>127</v>
      </c>
    </row>
    <row r="652" spans="2:11" x14ac:dyDescent="0.2">
      <c r="B652" t="s">
        <v>1</v>
      </c>
      <c r="C652" s="2" t="s">
        <v>224</v>
      </c>
      <c r="D652" t="s">
        <v>352</v>
      </c>
      <c r="E652" t="s">
        <v>294</v>
      </c>
      <c r="F652" t="s">
        <v>127</v>
      </c>
      <c r="G652" t="s">
        <v>127</v>
      </c>
      <c r="H652" t="s">
        <v>127</v>
      </c>
      <c r="I652" t="s">
        <v>127</v>
      </c>
      <c r="J652" t="s">
        <v>127</v>
      </c>
      <c r="K652" t="s">
        <v>127</v>
      </c>
    </row>
    <row r="653" spans="2:11" x14ac:dyDescent="0.2">
      <c r="B653" t="s">
        <v>1</v>
      </c>
      <c r="C653" s="2" t="s">
        <v>225</v>
      </c>
      <c r="D653" t="s">
        <v>353</v>
      </c>
      <c r="E653" t="s">
        <v>294</v>
      </c>
      <c r="F653" t="s">
        <v>127</v>
      </c>
      <c r="G653" t="s">
        <v>127</v>
      </c>
      <c r="H653" t="s">
        <v>127</v>
      </c>
      <c r="I653" t="s">
        <v>127</v>
      </c>
      <c r="J653" t="s">
        <v>127</v>
      </c>
      <c r="K653" t="s">
        <v>127</v>
      </c>
    </row>
    <row r="654" spans="2:11" x14ac:dyDescent="0.2">
      <c r="B654" t="s">
        <v>1</v>
      </c>
      <c r="C654" s="2" t="s">
        <v>226</v>
      </c>
      <c r="D654" t="s">
        <v>354</v>
      </c>
      <c r="E654" t="s">
        <v>296</v>
      </c>
      <c r="F654" t="s">
        <v>127</v>
      </c>
      <c r="G654" t="s">
        <v>127</v>
      </c>
      <c r="H654" t="s">
        <v>127</v>
      </c>
      <c r="I654" t="s">
        <v>127</v>
      </c>
      <c r="J654" t="s">
        <v>127</v>
      </c>
      <c r="K654" t="s">
        <v>127</v>
      </c>
    </row>
    <row r="655" spans="2:11" x14ac:dyDescent="0.2">
      <c r="B655" t="s">
        <v>1</v>
      </c>
      <c r="C655" s="2" t="s">
        <v>227</v>
      </c>
      <c r="D655" t="s">
        <v>228</v>
      </c>
      <c r="E655" t="s">
        <v>294</v>
      </c>
      <c r="F655" t="s">
        <v>127</v>
      </c>
      <c r="G655" t="s">
        <v>127</v>
      </c>
      <c r="H655" t="s">
        <v>127</v>
      </c>
      <c r="I655" t="s">
        <v>127</v>
      </c>
      <c r="J655" t="s">
        <v>127</v>
      </c>
      <c r="K655" t="s">
        <v>127</v>
      </c>
    </row>
    <row r="656" spans="2:11" x14ac:dyDescent="0.2">
      <c r="B656" t="s">
        <v>1</v>
      </c>
      <c r="C656" s="2" t="s">
        <v>276</v>
      </c>
      <c r="D656" t="s">
        <v>277</v>
      </c>
      <c r="E656" t="s">
        <v>296</v>
      </c>
      <c r="F656" t="s">
        <v>127</v>
      </c>
      <c r="G656" t="s">
        <v>127</v>
      </c>
      <c r="H656" t="s">
        <v>127</v>
      </c>
      <c r="I656" t="s">
        <v>127</v>
      </c>
      <c r="J656" t="s">
        <v>127</v>
      </c>
      <c r="K656" t="s">
        <v>127</v>
      </c>
    </row>
    <row r="657" spans="2:11" x14ac:dyDescent="0.2">
      <c r="B657" t="s">
        <v>1</v>
      </c>
      <c r="C657" s="2" t="s">
        <v>229</v>
      </c>
      <c r="D657" t="s">
        <v>230</v>
      </c>
      <c r="E657" t="s">
        <v>294</v>
      </c>
      <c r="F657" t="s">
        <v>127</v>
      </c>
      <c r="G657" t="s">
        <v>127</v>
      </c>
      <c r="H657" t="s">
        <v>127</v>
      </c>
      <c r="I657" t="s">
        <v>127</v>
      </c>
      <c r="J657" t="s">
        <v>127</v>
      </c>
      <c r="K657" t="s">
        <v>127</v>
      </c>
    </row>
    <row r="658" spans="2:11" x14ac:dyDescent="0.2">
      <c r="B658" t="s">
        <v>1</v>
      </c>
      <c r="C658" s="2" t="s">
        <v>231</v>
      </c>
      <c r="D658" t="s">
        <v>232</v>
      </c>
      <c r="E658" t="s">
        <v>294</v>
      </c>
      <c r="F658" t="s">
        <v>127</v>
      </c>
      <c r="G658" t="s">
        <v>127</v>
      </c>
      <c r="H658" t="s">
        <v>127</v>
      </c>
      <c r="I658" t="s">
        <v>127</v>
      </c>
      <c r="J658" t="s">
        <v>127</v>
      </c>
      <c r="K658" t="s">
        <v>127</v>
      </c>
    </row>
    <row r="659" spans="2:11" x14ac:dyDescent="0.2">
      <c r="B659" t="s">
        <v>1</v>
      </c>
      <c r="C659" s="2" t="s">
        <v>233</v>
      </c>
      <c r="D659" t="s">
        <v>407</v>
      </c>
      <c r="E659" t="s">
        <v>294</v>
      </c>
      <c r="F659" t="s">
        <v>127</v>
      </c>
      <c r="G659" t="s">
        <v>127</v>
      </c>
      <c r="H659" t="s">
        <v>127</v>
      </c>
      <c r="I659" t="s">
        <v>127</v>
      </c>
      <c r="J659" t="s">
        <v>127</v>
      </c>
      <c r="K659" t="s">
        <v>127</v>
      </c>
    </row>
    <row r="660" spans="2:11" x14ac:dyDescent="0.2">
      <c r="B660" t="s">
        <v>1</v>
      </c>
      <c r="C660" s="2" t="s">
        <v>234</v>
      </c>
      <c r="D660" t="s">
        <v>408</v>
      </c>
      <c r="E660" t="s">
        <v>294</v>
      </c>
      <c r="F660" t="s">
        <v>127</v>
      </c>
      <c r="G660" t="s">
        <v>127</v>
      </c>
      <c r="H660" t="s">
        <v>127</v>
      </c>
      <c r="I660" t="s">
        <v>127</v>
      </c>
      <c r="J660" t="s">
        <v>127</v>
      </c>
      <c r="K660" t="s">
        <v>127</v>
      </c>
    </row>
    <row r="661" spans="2:11" x14ac:dyDescent="0.2">
      <c r="B661" t="s">
        <v>1</v>
      </c>
      <c r="C661" s="2" t="s">
        <v>267</v>
      </c>
      <c r="D661" t="s">
        <v>268</v>
      </c>
      <c r="E661" t="s">
        <v>294</v>
      </c>
      <c r="F661" t="s">
        <v>127</v>
      </c>
      <c r="G661" t="s">
        <v>127</v>
      </c>
      <c r="H661" t="s">
        <v>127</v>
      </c>
      <c r="I661" t="s">
        <v>127</v>
      </c>
      <c r="J661" t="s">
        <v>127</v>
      </c>
      <c r="K661" t="s">
        <v>127</v>
      </c>
    </row>
    <row r="662" spans="2:11" x14ac:dyDescent="0.2">
      <c r="B662" t="s">
        <v>297</v>
      </c>
      <c r="C662" s="2" t="s">
        <v>278</v>
      </c>
      <c r="D662" t="s">
        <v>279</v>
      </c>
      <c r="E662" t="s">
        <v>127</v>
      </c>
      <c r="F662" t="s">
        <v>127</v>
      </c>
      <c r="G662" t="s">
        <v>127</v>
      </c>
      <c r="H662" t="s">
        <v>127</v>
      </c>
      <c r="I662" t="s">
        <v>127</v>
      </c>
      <c r="J662" t="s">
        <v>127</v>
      </c>
      <c r="K662" t="s">
        <v>127</v>
      </c>
    </row>
    <row r="663" spans="2:11" x14ac:dyDescent="0.2">
      <c r="B663" t="s">
        <v>2</v>
      </c>
      <c r="C663" s="2" t="s">
        <v>235</v>
      </c>
      <c r="D663" t="s">
        <v>236</v>
      </c>
      <c r="E663" t="s">
        <v>294</v>
      </c>
      <c r="F663" t="s">
        <v>127</v>
      </c>
      <c r="G663" t="s">
        <v>127</v>
      </c>
      <c r="H663" t="s">
        <v>127</v>
      </c>
      <c r="I663" t="s">
        <v>127</v>
      </c>
      <c r="J663" t="s">
        <v>127</v>
      </c>
      <c r="K663" t="s">
        <v>127</v>
      </c>
    </row>
    <row r="664" spans="2:11" x14ac:dyDescent="0.2">
      <c r="B664" t="s">
        <v>2</v>
      </c>
      <c r="C664" s="2" t="s">
        <v>280</v>
      </c>
      <c r="D664" t="s">
        <v>281</v>
      </c>
      <c r="E664" t="s">
        <v>296</v>
      </c>
      <c r="F664" t="s">
        <v>127</v>
      </c>
      <c r="G664" t="s">
        <v>127</v>
      </c>
      <c r="H664" t="s">
        <v>127</v>
      </c>
      <c r="I664" t="s">
        <v>127</v>
      </c>
      <c r="J664" t="s">
        <v>127</v>
      </c>
      <c r="K664" t="s">
        <v>127</v>
      </c>
    </row>
    <row r="665" spans="2:11" x14ac:dyDescent="0.2">
      <c r="B665" t="s">
        <v>2</v>
      </c>
      <c r="C665" s="2" t="s">
        <v>40</v>
      </c>
      <c r="D665" t="s">
        <v>379</v>
      </c>
      <c r="E665" t="s">
        <v>294</v>
      </c>
      <c r="F665" t="s">
        <v>127</v>
      </c>
      <c r="G665" t="s">
        <v>127</v>
      </c>
      <c r="H665" t="s">
        <v>127</v>
      </c>
      <c r="I665" t="s">
        <v>127</v>
      </c>
      <c r="J665" t="s">
        <v>127</v>
      </c>
      <c r="K665" t="s">
        <v>127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295</v>
      </c>
      <c r="F666">
        <v>0</v>
      </c>
      <c r="G666">
        <v>2</v>
      </c>
      <c r="H666">
        <v>0</v>
      </c>
      <c r="I666">
        <v>1</v>
      </c>
      <c r="J666">
        <v>0</v>
      </c>
      <c r="K666">
        <v>3</v>
      </c>
    </row>
    <row r="667" spans="2:11" x14ac:dyDescent="0.2">
      <c r="B667" t="s">
        <v>2</v>
      </c>
      <c r="C667" s="2" t="s">
        <v>237</v>
      </c>
      <c r="D667" t="s">
        <v>238</v>
      </c>
      <c r="E667" t="s">
        <v>294</v>
      </c>
      <c r="F667" t="s">
        <v>127</v>
      </c>
      <c r="G667" t="s">
        <v>127</v>
      </c>
      <c r="H667" t="s">
        <v>127</v>
      </c>
      <c r="I667" t="s">
        <v>127</v>
      </c>
      <c r="J667" t="s">
        <v>127</v>
      </c>
      <c r="K667" t="s">
        <v>127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295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295</v>
      </c>
      <c r="F669">
        <v>0</v>
      </c>
      <c r="G669">
        <v>0</v>
      </c>
      <c r="H669">
        <v>0</v>
      </c>
      <c r="I669">
        <v>0</v>
      </c>
      <c r="J669">
        <v>8</v>
      </c>
      <c r="K669">
        <v>0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295</v>
      </c>
      <c r="F670">
        <v>1</v>
      </c>
      <c r="G670">
        <v>9</v>
      </c>
      <c r="H670">
        <v>0</v>
      </c>
      <c r="I670">
        <v>0</v>
      </c>
      <c r="J670">
        <v>12</v>
      </c>
      <c r="K670">
        <v>0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295</v>
      </c>
      <c r="F671">
        <v>3</v>
      </c>
      <c r="G671">
        <v>1</v>
      </c>
      <c r="H671">
        <v>0</v>
      </c>
      <c r="I671">
        <v>0</v>
      </c>
      <c r="J671">
        <v>0</v>
      </c>
      <c r="K671">
        <v>0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295</v>
      </c>
      <c r="F672">
        <v>0</v>
      </c>
      <c r="G672">
        <v>14</v>
      </c>
      <c r="H672">
        <v>10</v>
      </c>
      <c r="I672">
        <v>1</v>
      </c>
      <c r="J672">
        <v>6</v>
      </c>
      <c r="K672">
        <v>4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295</v>
      </c>
      <c r="F673">
        <v>16</v>
      </c>
      <c r="G673">
        <v>18</v>
      </c>
      <c r="H673">
        <v>0</v>
      </c>
      <c r="I673">
        <v>0</v>
      </c>
      <c r="J673">
        <v>21</v>
      </c>
      <c r="K673">
        <v>0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295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</row>
    <row r="675" spans="2:11" x14ac:dyDescent="0.2">
      <c r="B675" t="s">
        <v>2</v>
      </c>
      <c r="C675" s="2" t="s">
        <v>130</v>
      </c>
      <c r="D675" t="s">
        <v>128</v>
      </c>
      <c r="E675" t="s">
        <v>294</v>
      </c>
      <c r="F675" t="s">
        <v>127</v>
      </c>
      <c r="G675" t="s">
        <v>127</v>
      </c>
      <c r="H675" t="s">
        <v>127</v>
      </c>
      <c r="I675" t="s">
        <v>127</v>
      </c>
      <c r="J675" t="s">
        <v>127</v>
      </c>
      <c r="K675" t="s">
        <v>127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295</v>
      </c>
      <c r="F676">
        <v>3</v>
      </c>
      <c r="G676">
        <v>1</v>
      </c>
      <c r="H676">
        <v>0</v>
      </c>
      <c r="I676">
        <v>0</v>
      </c>
      <c r="J676">
        <v>0</v>
      </c>
      <c r="K676">
        <v>0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295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295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</row>
    <row r="679" spans="2:11" x14ac:dyDescent="0.2">
      <c r="B679" t="s">
        <v>2</v>
      </c>
      <c r="C679" s="2" t="s">
        <v>239</v>
      </c>
      <c r="D679" t="s">
        <v>240</v>
      </c>
      <c r="E679" t="s">
        <v>294</v>
      </c>
      <c r="F679" t="s">
        <v>127</v>
      </c>
      <c r="G679" t="s">
        <v>127</v>
      </c>
      <c r="H679" t="s">
        <v>127</v>
      </c>
      <c r="I679" t="s">
        <v>127</v>
      </c>
      <c r="J679" t="s">
        <v>127</v>
      </c>
      <c r="K679" t="s">
        <v>127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295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</row>
    <row r="681" spans="2:11" x14ac:dyDescent="0.2">
      <c r="B681" t="s">
        <v>2</v>
      </c>
      <c r="C681" s="2" t="s">
        <v>241</v>
      </c>
      <c r="D681" t="s">
        <v>242</v>
      </c>
      <c r="E681" t="s">
        <v>294</v>
      </c>
      <c r="F681" t="s">
        <v>127</v>
      </c>
      <c r="G681" t="s">
        <v>127</v>
      </c>
      <c r="H681" t="s">
        <v>127</v>
      </c>
      <c r="I681" t="s">
        <v>127</v>
      </c>
      <c r="J681" t="s">
        <v>127</v>
      </c>
      <c r="K681" t="s">
        <v>127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295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295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295</v>
      </c>
      <c r="F684">
        <v>0</v>
      </c>
      <c r="G684">
        <v>0</v>
      </c>
      <c r="H684">
        <v>0</v>
      </c>
      <c r="I684">
        <v>0</v>
      </c>
      <c r="J684">
        <v>2</v>
      </c>
      <c r="K684">
        <v>1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295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295</v>
      </c>
      <c r="F686">
        <v>0</v>
      </c>
      <c r="G686">
        <v>2</v>
      </c>
      <c r="H686">
        <v>3</v>
      </c>
      <c r="I686">
        <v>0</v>
      </c>
      <c r="J686">
        <v>0</v>
      </c>
      <c r="K686">
        <v>3</v>
      </c>
    </row>
    <row r="687" spans="2:11" x14ac:dyDescent="0.2">
      <c r="B687" t="s">
        <v>2</v>
      </c>
      <c r="C687" s="2" t="s">
        <v>75</v>
      </c>
      <c r="D687" t="s">
        <v>76</v>
      </c>
      <c r="E687" t="s">
        <v>295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0</v>
      </c>
    </row>
    <row r="688" spans="2:11" x14ac:dyDescent="0.2">
      <c r="B688" t="s">
        <v>2</v>
      </c>
      <c r="C688" s="2" t="s">
        <v>77</v>
      </c>
      <c r="D688" t="s">
        <v>380</v>
      </c>
      <c r="E688" t="s">
        <v>295</v>
      </c>
      <c r="F688">
        <v>8</v>
      </c>
      <c r="G688">
        <v>8</v>
      </c>
      <c r="H688">
        <v>1</v>
      </c>
      <c r="I688">
        <v>0</v>
      </c>
      <c r="J688">
        <v>0</v>
      </c>
      <c r="K688">
        <v>0</v>
      </c>
    </row>
    <row r="689" spans="2:11" x14ac:dyDescent="0.2">
      <c r="B689" t="s">
        <v>2</v>
      </c>
      <c r="C689" s="2" t="s">
        <v>78</v>
      </c>
      <c r="D689" t="s">
        <v>381</v>
      </c>
      <c r="E689" t="s">
        <v>295</v>
      </c>
      <c r="F689">
        <v>0</v>
      </c>
      <c r="G689">
        <v>0</v>
      </c>
      <c r="H689" t="s">
        <v>127</v>
      </c>
      <c r="I689" t="s">
        <v>127</v>
      </c>
      <c r="J689" t="s">
        <v>127</v>
      </c>
      <c r="K689" t="s">
        <v>127</v>
      </c>
    </row>
    <row r="690" spans="2:11" x14ac:dyDescent="0.2">
      <c r="B690" t="s">
        <v>2</v>
      </c>
      <c r="C690" s="2" t="s">
        <v>243</v>
      </c>
      <c r="D690" t="s">
        <v>244</v>
      </c>
      <c r="E690" t="s">
        <v>294</v>
      </c>
      <c r="F690" t="s">
        <v>127</v>
      </c>
      <c r="G690" t="s">
        <v>127</v>
      </c>
      <c r="H690" t="s">
        <v>127</v>
      </c>
      <c r="I690" t="s">
        <v>127</v>
      </c>
      <c r="J690" t="s">
        <v>127</v>
      </c>
      <c r="K690" t="s">
        <v>127</v>
      </c>
    </row>
    <row r="691" spans="2:11" x14ac:dyDescent="0.2">
      <c r="B691" t="s">
        <v>2</v>
      </c>
      <c r="C691" s="2" t="s">
        <v>79</v>
      </c>
      <c r="D691" t="s">
        <v>441</v>
      </c>
      <c r="E691" t="s">
        <v>295</v>
      </c>
      <c r="F691">
        <v>0</v>
      </c>
      <c r="G691">
        <v>1</v>
      </c>
      <c r="H691">
        <v>0</v>
      </c>
      <c r="I691">
        <v>0</v>
      </c>
      <c r="J691">
        <v>0</v>
      </c>
      <c r="K691">
        <v>0</v>
      </c>
    </row>
    <row r="692" spans="2:11" x14ac:dyDescent="0.2">
      <c r="B692" t="s">
        <v>2</v>
      </c>
      <c r="C692" s="2" t="s">
        <v>80</v>
      </c>
      <c r="D692" t="s">
        <v>81</v>
      </c>
      <c r="E692" t="s">
        <v>295</v>
      </c>
      <c r="F692">
        <v>15</v>
      </c>
      <c r="G692">
        <v>0</v>
      </c>
      <c r="H692">
        <v>0</v>
      </c>
      <c r="I692">
        <v>0</v>
      </c>
      <c r="J692">
        <v>1</v>
      </c>
      <c r="K692">
        <v>0</v>
      </c>
    </row>
    <row r="693" spans="2:11" x14ac:dyDescent="0.2">
      <c r="B693" t="s">
        <v>2</v>
      </c>
      <c r="C693" s="2" t="s">
        <v>82</v>
      </c>
      <c r="D693" t="s">
        <v>83</v>
      </c>
      <c r="E693" t="s">
        <v>295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</row>
    <row r="694" spans="2:11" x14ac:dyDescent="0.2">
      <c r="B694" t="s">
        <v>2</v>
      </c>
      <c r="C694" s="2" t="s">
        <v>245</v>
      </c>
      <c r="D694" t="s">
        <v>246</v>
      </c>
      <c r="E694" t="s">
        <v>296</v>
      </c>
      <c r="F694" t="s">
        <v>127</v>
      </c>
      <c r="G694" t="s">
        <v>127</v>
      </c>
      <c r="H694" t="s">
        <v>127</v>
      </c>
      <c r="I694" t="s">
        <v>127</v>
      </c>
      <c r="J694" t="s">
        <v>127</v>
      </c>
      <c r="K694" t="s">
        <v>127</v>
      </c>
    </row>
    <row r="695" spans="2:11" x14ac:dyDescent="0.2">
      <c r="B695" t="s">
        <v>2</v>
      </c>
      <c r="C695" s="2" t="s">
        <v>269</v>
      </c>
      <c r="D695" t="s">
        <v>270</v>
      </c>
      <c r="E695" t="s">
        <v>296</v>
      </c>
      <c r="F695" t="s">
        <v>127</v>
      </c>
      <c r="G695" t="s">
        <v>127</v>
      </c>
      <c r="H695" t="s">
        <v>127</v>
      </c>
      <c r="I695" t="s">
        <v>127</v>
      </c>
      <c r="J695" t="s">
        <v>127</v>
      </c>
      <c r="K695" t="s">
        <v>127</v>
      </c>
    </row>
    <row r="696" spans="2:11" x14ac:dyDescent="0.2">
      <c r="B696" t="s">
        <v>2</v>
      </c>
      <c r="C696" s="2" t="s">
        <v>282</v>
      </c>
      <c r="D696" t="s">
        <v>283</v>
      </c>
      <c r="E696" t="s">
        <v>296</v>
      </c>
      <c r="F696" t="s">
        <v>127</v>
      </c>
      <c r="G696" t="s">
        <v>127</v>
      </c>
      <c r="H696" t="s">
        <v>127</v>
      </c>
      <c r="I696" t="s">
        <v>127</v>
      </c>
      <c r="J696" t="s">
        <v>127</v>
      </c>
      <c r="K696" t="s">
        <v>127</v>
      </c>
    </row>
    <row r="697" spans="2:11" x14ac:dyDescent="0.2">
      <c r="B697" t="s">
        <v>2</v>
      </c>
      <c r="C697" s="2" t="s">
        <v>247</v>
      </c>
      <c r="D697" t="s">
        <v>248</v>
      </c>
      <c r="E697" t="s">
        <v>296</v>
      </c>
      <c r="F697" t="s">
        <v>127</v>
      </c>
      <c r="G697" t="s">
        <v>127</v>
      </c>
      <c r="H697" t="s">
        <v>127</v>
      </c>
      <c r="I697" t="s">
        <v>127</v>
      </c>
      <c r="J697" t="s">
        <v>127</v>
      </c>
      <c r="K697" t="s">
        <v>127</v>
      </c>
    </row>
    <row r="698" spans="2:11" x14ac:dyDescent="0.2">
      <c r="B698" t="s">
        <v>2</v>
      </c>
      <c r="C698" s="2" t="s">
        <v>249</v>
      </c>
      <c r="D698" t="s">
        <v>250</v>
      </c>
      <c r="E698" t="s">
        <v>296</v>
      </c>
      <c r="F698" t="s">
        <v>127</v>
      </c>
      <c r="G698" t="s">
        <v>127</v>
      </c>
      <c r="H698" t="s">
        <v>127</v>
      </c>
      <c r="I698" t="s">
        <v>127</v>
      </c>
      <c r="J698" t="s">
        <v>127</v>
      </c>
      <c r="K698" t="s">
        <v>127</v>
      </c>
    </row>
    <row r="699" spans="2:11" x14ac:dyDescent="0.2">
      <c r="B699" t="s">
        <v>2</v>
      </c>
      <c r="C699" s="2" t="s">
        <v>251</v>
      </c>
      <c r="D699" t="s">
        <v>252</v>
      </c>
      <c r="E699" t="s">
        <v>294</v>
      </c>
      <c r="F699" t="s">
        <v>127</v>
      </c>
      <c r="G699" t="s">
        <v>127</v>
      </c>
      <c r="H699" t="s">
        <v>127</v>
      </c>
      <c r="I699" t="s">
        <v>127</v>
      </c>
      <c r="J699" t="s">
        <v>127</v>
      </c>
      <c r="K699" t="s">
        <v>127</v>
      </c>
    </row>
    <row r="700" spans="2:11" x14ac:dyDescent="0.2">
      <c r="B700" t="s">
        <v>2</v>
      </c>
      <c r="C700" s="2" t="s">
        <v>284</v>
      </c>
      <c r="D700" t="s">
        <v>285</v>
      </c>
      <c r="E700" t="s">
        <v>296</v>
      </c>
      <c r="F700" t="s">
        <v>127</v>
      </c>
      <c r="G700" t="s">
        <v>127</v>
      </c>
      <c r="H700" t="s">
        <v>127</v>
      </c>
      <c r="I700" t="s">
        <v>127</v>
      </c>
      <c r="J700" t="s">
        <v>127</v>
      </c>
      <c r="K700" t="s">
        <v>127</v>
      </c>
    </row>
    <row r="701" spans="2:11" x14ac:dyDescent="0.2">
      <c r="B701" t="s">
        <v>2</v>
      </c>
      <c r="C701" s="2" t="s">
        <v>286</v>
      </c>
      <c r="D701" t="s">
        <v>287</v>
      </c>
      <c r="E701" t="s">
        <v>296</v>
      </c>
      <c r="F701" t="s">
        <v>127</v>
      </c>
      <c r="G701" t="s">
        <v>127</v>
      </c>
      <c r="H701" t="s">
        <v>127</v>
      </c>
      <c r="I701" t="s">
        <v>127</v>
      </c>
      <c r="J701" t="s">
        <v>127</v>
      </c>
      <c r="K701" t="s">
        <v>127</v>
      </c>
    </row>
    <row r="702" spans="2:11" x14ac:dyDescent="0.2">
      <c r="B702" t="s">
        <v>2</v>
      </c>
      <c r="C702" s="2" t="s">
        <v>253</v>
      </c>
      <c r="D702" t="s">
        <v>254</v>
      </c>
      <c r="E702" t="s">
        <v>294</v>
      </c>
      <c r="F702" t="s">
        <v>127</v>
      </c>
      <c r="G702" t="s">
        <v>127</v>
      </c>
      <c r="H702" t="s">
        <v>127</v>
      </c>
      <c r="I702" t="s">
        <v>127</v>
      </c>
      <c r="J702" t="s">
        <v>127</v>
      </c>
      <c r="K702" t="s">
        <v>127</v>
      </c>
    </row>
    <row r="703" spans="2:11" x14ac:dyDescent="0.2">
      <c r="B703" t="s">
        <v>2</v>
      </c>
      <c r="C703" s="2" t="s">
        <v>255</v>
      </c>
      <c r="D703" t="s">
        <v>256</v>
      </c>
      <c r="E703" t="s">
        <v>296</v>
      </c>
      <c r="F703" t="s">
        <v>127</v>
      </c>
      <c r="G703" t="s">
        <v>127</v>
      </c>
      <c r="H703" t="s">
        <v>127</v>
      </c>
      <c r="I703" t="s">
        <v>127</v>
      </c>
      <c r="J703" t="s">
        <v>127</v>
      </c>
      <c r="K703" t="s">
        <v>127</v>
      </c>
    </row>
    <row r="704" spans="2:11" x14ac:dyDescent="0.2">
      <c r="B704" t="s">
        <v>2</v>
      </c>
      <c r="C704" s="2" t="s">
        <v>288</v>
      </c>
      <c r="D704" t="s">
        <v>289</v>
      </c>
      <c r="E704" t="s">
        <v>296</v>
      </c>
      <c r="F704" t="s">
        <v>127</v>
      </c>
      <c r="G704" t="s">
        <v>127</v>
      </c>
      <c r="H704" t="s">
        <v>127</v>
      </c>
      <c r="I704" t="s">
        <v>127</v>
      </c>
      <c r="J704" t="s">
        <v>127</v>
      </c>
      <c r="K704" t="s">
        <v>127</v>
      </c>
    </row>
    <row r="705" spans="2:11" x14ac:dyDescent="0.2">
      <c r="B705" t="s">
        <v>2</v>
      </c>
      <c r="C705" s="2" t="s">
        <v>290</v>
      </c>
      <c r="D705" t="s">
        <v>291</v>
      </c>
      <c r="E705" t="s">
        <v>296</v>
      </c>
      <c r="F705" t="s">
        <v>127</v>
      </c>
      <c r="G705" t="s">
        <v>127</v>
      </c>
      <c r="H705" t="s">
        <v>127</v>
      </c>
      <c r="I705" t="s">
        <v>127</v>
      </c>
      <c r="J705" t="s">
        <v>127</v>
      </c>
      <c r="K705" t="s">
        <v>127</v>
      </c>
    </row>
    <row r="706" spans="2:11" x14ac:dyDescent="0.2">
      <c r="B706" t="s">
        <v>2</v>
      </c>
      <c r="C706" s="2" t="s">
        <v>84</v>
      </c>
      <c r="D706" t="s">
        <v>413</v>
      </c>
      <c r="E706" t="s">
        <v>294</v>
      </c>
      <c r="F706">
        <v>0</v>
      </c>
      <c r="G706">
        <v>0</v>
      </c>
      <c r="H706">
        <v>0</v>
      </c>
      <c r="I706">
        <v>0</v>
      </c>
      <c r="J706" t="s">
        <v>127</v>
      </c>
      <c r="K706" t="s">
        <v>127</v>
      </c>
    </row>
    <row r="707" spans="2:11" x14ac:dyDescent="0.2">
      <c r="B707" t="s">
        <v>2</v>
      </c>
      <c r="C707" s="2" t="s">
        <v>85</v>
      </c>
      <c r="D707" t="s">
        <v>86</v>
      </c>
      <c r="E707" t="s">
        <v>295</v>
      </c>
      <c r="F707">
        <v>0</v>
      </c>
      <c r="G707">
        <v>2</v>
      </c>
      <c r="H707">
        <v>0</v>
      </c>
      <c r="I707">
        <v>0</v>
      </c>
      <c r="J707">
        <v>0</v>
      </c>
      <c r="K707">
        <v>0</v>
      </c>
    </row>
    <row r="708" spans="2:11" x14ac:dyDescent="0.2">
      <c r="B708" t="s">
        <v>2</v>
      </c>
      <c r="C708" s="2" t="s">
        <v>87</v>
      </c>
      <c r="D708" t="s">
        <v>409</v>
      </c>
      <c r="E708" t="s">
        <v>294</v>
      </c>
      <c r="F708">
        <v>0</v>
      </c>
      <c r="G708">
        <v>0</v>
      </c>
      <c r="H708" t="s">
        <v>127</v>
      </c>
      <c r="I708" t="s">
        <v>127</v>
      </c>
      <c r="J708" t="s">
        <v>127</v>
      </c>
      <c r="K708" t="s">
        <v>127</v>
      </c>
    </row>
    <row r="709" spans="2:11" x14ac:dyDescent="0.2">
      <c r="B709" t="s">
        <v>2</v>
      </c>
      <c r="C709" s="2" t="s">
        <v>292</v>
      </c>
      <c r="D709" t="s">
        <v>450</v>
      </c>
      <c r="E709" t="s">
        <v>296</v>
      </c>
      <c r="F709" t="s">
        <v>127</v>
      </c>
      <c r="G709" t="s">
        <v>127</v>
      </c>
      <c r="H709" t="s">
        <v>127</v>
      </c>
      <c r="I709" t="s">
        <v>127</v>
      </c>
      <c r="J709" t="s">
        <v>127</v>
      </c>
      <c r="K709" t="s">
        <v>127</v>
      </c>
    </row>
    <row r="710" spans="2:11" x14ac:dyDescent="0.2">
      <c r="B710" t="s">
        <v>2</v>
      </c>
      <c r="C710" s="2" t="s">
        <v>88</v>
      </c>
      <c r="D710" t="s">
        <v>411</v>
      </c>
      <c r="E710" t="s">
        <v>295</v>
      </c>
      <c r="F710">
        <v>0</v>
      </c>
      <c r="G710">
        <v>2</v>
      </c>
      <c r="H710">
        <v>0</v>
      </c>
      <c r="I710">
        <v>0</v>
      </c>
      <c r="J710">
        <v>2</v>
      </c>
      <c r="K710">
        <v>0</v>
      </c>
    </row>
    <row r="711" spans="2:11" x14ac:dyDescent="0.2">
      <c r="B711" t="s">
        <v>3</v>
      </c>
      <c r="C711" s="2" t="s">
        <v>89</v>
      </c>
      <c r="D711" t="s">
        <v>90</v>
      </c>
      <c r="E711" t="s">
        <v>295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</row>
    <row r="712" spans="2:11" x14ac:dyDescent="0.2">
      <c r="B712" t="s">
        <v>3</v>
      </c>
      <c r="C712" s="2" t="s">
        <v>91</v>
      </c>
      <c r="D712" t="s">
        <v>92</v>
      </c>
      <c r="E712" t="s">
        <v>295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</row>
    <row r="713" spans="2:11" x14ac:dyDescent="0.2">
      <c r="B713" t="s">
        <v>3</v>
      </c>
      <c r="C713" s="2" t="s">
        <v>93</v>
      </c>
      <c r="D713" t="s">
        <v>94</v>
      </c>
      <c r="E713" t="s">
        <v>295</v>
      </c>
      <c r="F713">
        <v>9</v>
      </c>
      <c r="G713">
        <v>3</v>
      </c>
      <c r="H713">
        <v>2</v>
      </c>
      <c r="I713">
        <v>2</v>
      </c>
      <c r="J713">
        <v>5</v>
      </c>
      <c r="K713">
        <v>1</v>
      </c>
    </row>
    <row r="714" spans="2:11" x14ac:dyDescent="0.2">
      <c r="B714" t="s">
        <v>3</v>
      </c>
      <c r="C714" s="2" t="s">
        <v>95</v>
      </c>
      <c r="D714" t="s">
        <v>96</v>
      </c>
      <c r="E714" t="s">
        <v>295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0</v>
      </c>
    </row>
    <row r="715" spans="2:11" x14ac:dyDescent="0.2">
      <c r="B715" t="s">
        <v>3</v>
      </c>
      <c r="C715" s="2" t="s">
        <v>257</v>
      </c>
      <c r="D715" t="s">
        <v>397</v>
      </c>
      <c r="E715" t="s">
        <v>294</v>
      </c>
      <c r="F715" t="s">
        <v>127</v>
      </c>
      <c r="G715" t="s">
        <v>127</v>
      </c>
      <c r="H715" t="s">
        <v>127</v>
      </c>
      <c r="I715" t="s">
        <v>127</v>
      </c>
      <c r="J715" t="s">
        <v>127</v>
      </c>
      <c r="K715" t="s">
        <v>127</v>
      </c>
    </row>
    <row r="716" spans="2:11" x14ac:dyDescent="0.2">
      <c r="B716" t="s">
        <v>3</v>
      </c>
      <c r="C716" s="2" t="s">
        <v>97</v>
      </c>
      <c r="D716" t="s">
        <v>98</v>
      </c>
      <c r="E716" t="s">
        <v>295</v>
      </c>
      <c r="F716">
        <v>0</v>
      </c>
      <c r="G716">
        <v>2</v>
      </c>
      <c r="H716">
        <v>0</v>
      </c>
      <c r="I716">
        <v>0</v>
      </c>
      <c r="J716">
        <v>0</v>
      </c>
      <c r="K716">
        <v>0</v>
      </c>
    </row>
    <row r="717" spans="2:11" x14ac:dyDescent="0.2">
      <c r="B717" t="s">
        <v>3</v>
      </c>
      <c r="C717" s="2" t="s">
        <v>99</v>
      </c>
      <c r="D717" t="s">
        <v>100</v>
      </c>
      <c r="E717" t="s">
        <v>295</v>
      </c>
      <c r="F717">
        <v>3</v>
      </c>
      <c r="G717">
        <v>5</v>
      </c>
      <c r="H717">
        <v>0</v>
      </c>
      <c r="I717">
        <v>8</v>
      </c>
      <c r="J717">
        <v>2</v>
      </c>
      <c r="K717">
        <v>0</v>
      </c>
    </row>
    <row r="718" spans="2:11" x14ac:dyDescent="0.2">
      <c r="B718" t="s">
        <v>3</v>
      </c>
      <c r="C718" s="2" t="s">
        <v>101</v>
      </c>
      <c r="D718" t="s">
        <v>398</v>
      </c>
      <c r="E718" t="s">
        <v>294</v>
      </c>
      <c r="F718">
        <v>0</v>
      </c>
      <c r="G718" t="s">
        <v>127</v>
      </c>
      <c r="H718">
        <v>0</v>
      </c>
      <c r="I718">
        <v>0</v>
      </c>
      <c r="J718" t="s">
        <v>127</v>
      </c>
      <c r="K718" t="s">
        <v>127</v>
      </c>
    </row>
    <row r="719" spans="2:11" x14ac:dyDescent="0.2">
      <c r="B719" t="s">
        <v>3</v>
      </c>
      <c r="C719" s="2" t="s">
        <v>102</v>
      </c>
      <c r="D719" t="s">
        <v>442</v>
      </c>
      <c r="E719" t="s">
        <v>295</v>
      </c>
      <c r="F719">
        <v>18</v>
      </c>
      <c r="G719">
        <v>5</v>
      </c>
      <c r="H719">
        <v>1</v>
      </c>
      <c r="I719">
        <v>0</v>
      </c>
      <c r="J719">
        <v>9</v>
      </c>
      <c r="K719">
        <v>4</v>
      </c>
    </row>
    <row r="720" spans="2:11" x14ac:dyDescent="0.2">
      <c r="B720" t="s">
        <v>3</v>
      </c>
      <c r="C720" s="2" t="s">
        <v>258</v>
      </c>
      <c r="D720" t="s">
        <v>382</v>
      </c>
      <c r="E720" t="s">
        <v>294</v>
      </c>
      <c r="F720" t="s">
        <v>127</v>
      </c>
      <c r="G720" t="s">
        <v>127</v>
      </c>
      <c r="H720" t="s">
        <v>127</v>
      </c>
      <c r="I720" t="s">
        <v>127</v>
      </c>
      <c r="J720" t="s">
        <v>127</v>
      </c>
      <c r="K720" t="s">
        <v>127</v>
      </c>
    </row>
    <row r="721" spans="2:11" x14ac:dyDescent="0.2">
      <c r="B721" t="s">
        <v>3</v>
      </c>
      <c r="C721" s="2" t="s">
        <v>103</v>
      </c>
      <c r="D721" t="s">
        <v>104</v>
      </c>
      <c r="E721" t="s">
        <v>295</v>
      </c>
      <c r="F721">
        <v>6</v>
      </c>
      <c r="G721">
        <v>1</v>
      </c>
      <c r="H721">
        <v>1</v>
      </c>
      <c r="I721">
        <v>4</v>
      </c>
      <c r="J721">
        <v>4</v>
      </c>
      <c r="K721">
        <v>1</v>
      </c>
    </row>
    <row r="722" spans="2:11" x14ac:dyDescent="0.2">
      <c r="B722" t="s">
        <v>3</v>
      </c>
      <c r="C722" s="2" t="s">
        <v>105</v>
      </c>
      <c r="D722" t="s">
        <v>399</v>
      </c>
      <c r="E722" t="s">
        <v>295</v>
      </c>
      <c r="F722">
        <v>0</v>
      </c>
      <c r="G722">
        <v>0</v>
      </c>
      <c r="H722">
        <v>0</v>
      </c>
      <c r="I722">
        <v>0</v>
      </c>
      <c r="J722" t="s">
        <v>127</v>
      </c>
      <c r="K722" t="s">
        <v>127</v>
      </c>
    </row>
    <row r="723" spans="2:11" x14ac:dyDescent="0.2">
      <c r="B723" t="s">
        <v>3</v>
      </c>
      <c r="C723" s="2" t="s">
        <v>106</v>
      </c>
      <c r="D723" t="s">
        <v>400</v>
      </c>
      <c r="E723" t="s">
        <v>294</v>
      </c>
      <c r="F723">
        <v>0</v>
      </c>
      <c r="G723">
        <v>0</v>
      </c>
      <c r="H723" t="s">
        <v>127</v>
      </c>
      <c r="I723" t="s">
        <v>127</v>
      </c>
      <c r="J723" t="s">
        <v>127</v>
      </c>
      <c r="K723" t="s">
        <v>127</v>
      </c>
    </row>
    <row r="724" spans="2:11" x14ac:dyDescent="0.2">
      <c r="B724" t="s">
        <v>3</v>
      </c>
      <c r="C724" s="2" t="s">
        <v>259</v>
      </c>
      <c r="D724" t="s">
        <v>401</v>
      </c>
      <c r="E724" t="s">
        <v>295</v>
      </c>
      <c r="F724" t="s">
        <v>127</v>
      </c>
      <c r="G724" t="s">
        <v>127</v>
      </c>
      <c r="H724" t="s">
        <v>127</v>
      </c>
      <c r="I724" t="s">
        <v>127</v>
      </c>
      <c r="J724" t="s">
        <v>127</v>
      </c>
      <c r="K724" t="s">
        <v>127</v>
      </c>
    </row>
    <row r="725" spans="2:11" x14ac:dyDescent="0.2">
      <c r="B725" t="s">
        <v>3</v>
      </c>
      <c r="C725" s="2" t="s">
        <v>107</v>
      </c>
      <c r="D725" t="s">
        <v>108</v>
      </c>
      <c r="E725" t="s">
        <v>295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</row>
    <row r="726" spans="2:11" x14ac:dyDescent="0.2">
      <c r="B726" t="s">
        <v>3</v>
      </c>
      <c r="C726" s="2" t="s">
        <v>260</v>
      </c>
      <c r="D726" t="s">
        <v>383</v>
      </c>
      <c r="E726" t="s">
        <v>294</v>
      </c>
      <c r="F726" t="s">
        <v>127</v>
      </c>
      <c r="G726" t="s">
        <v>127</v>
      </c>
      <c r="H726" t="s">
        <v>127</v>
      </c>
      <c r="I726" t="s">
        <v>127</v>
      </c>
      <c r="J726" t="s">
        <v>127</v>
      </c>
      <c r="K726" t="s">
        <v>127</v>
      </c>
    </row>
    <row r="727" spans="2:11" x14ac:dyDescent="0.2">
      <c r="B727" t="s">
        <v>3</v>
      </c>
      <c r="C727" s="2" t="s">
        <v>261</v>
      </c>
      <c r="D727" t="s">
        <v>402</v>
      </c>
      <c r="E727" t="s">
        <v>294</v>
      </c>
      <c r="F727" t="s">
        <v>127</v>
      </c>
      <c r="G727" t="s">
        <v>127</v>
      </c>
      <c r="H727" t="s">
        <v>127</v>
      </c>
      <c r="I727" t="s">
        <v>127</v>
      </c>
      <c r="J727" t="s">
        <v>127</v>
      </c>
      <c r="K727" t="s">
        <v>127</v>
      </c>
    </row>
    <row r="728" spans="2:11" x14ac:dyDescent="0.2">
      <c r="B728" t="s">
        <v>3</v>
      </c>
      <c r="C728" s="2" t="s">
        <v>109</v>
      </c>
      <c r="D728" t="s">
        <v>110</v>
      </c>
      <c r="E728" t="s">
        <v>295</v>
      </c>
      <c r="F728">
        <v>3</v>
      </c>
      <c r="G728">
        <v>3</v>
      </c>
      <c r="H728">
        <v>0</v>
      </c>
      <c r="I728">
        <v>0</v>
      </c>
      <c r="J728">
        <v>0</v>
      </c>
      <c r="K728">
        <v>0</v>
      </c>
    </row>
    <row r="729" spans="2:11" x14ac:dyDescent="0.2">
      <c r="B729" t="s">
        <v>3</v>
      </c>
      <c r="C729" s="2" t="s">
        <v>111</v>
      </c>
      <c r="D729" t="s">
        <v>112</v>
      </c>
      <c r="E729" t="s">
        <v>295</v>
      </c>
      <c r="F729">
        <v>2</v>
      </c>
      <c r="G729">
        <v>3</v>
      </c>
      <c r="H729">
        <v>0</v>
      </c>
      <c r="I729">
        <v>3</v>
      </c>
      <c r="J729">
        <v>4</v>
      </c>
      <c r="K729">
        <v>0</v>
      </c>
    </row>
    <row r="730" spans="2:11" x14ac:dyDescent="0.2">
      <c r="B730" t="s">
        <v>3</v>
      </c>
      <c r="C730" s="2" t="s">
        <v>113</v>
      </c>
      <c r="D730" t="s">
        <v>114</v>
      </c>
      <c r="E730" t="s">
        <v>295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</row>
    <row r="731" spans="2:11" x14ac:dyDescent="0.2">
      <c r="B731" t="s">
        <v>3</v>
      </c>
      <c r="C731" s="2" t="s">
        <v>271</v>
      </c>
      <c r="D731" t="s">
        <v>412</v>
      </c>
      <c r="E731" t="s">
        <v>294</v>
      </c>
      <c r="F731" t="s">
        <v>127</v>
      </c>
      <c r="G731" t="s">
        <v>127</v>
      </c>
      <c r="H731" t="s">
        <v>127</v>
      </c>
      <c r="I731" t="s">
        <v>127</v>
      </c>
      <c r="J731" t="s">
        <v>127</v>
      </c>
      <c r="K731" t="s">
        <v>127</v>
      </c>
    </row>
    <row r="732" spans="2:11" x14ac:dyDescent="0.2">
      <c r="B732" t="s">
        <v>3</v>
      </c>
      <c r="C732" s="2" t="s">
        <v>262</v>
      </c>
      <c r="D732" t="s">
        <v>263</v>
      </c>
      <c r="E732" t="s">
        <v>294</v>
      </c>
      <c r="F732" t="s">
        <v>127</v>
      </c>
      <c r="G732" t="s">
        <v>127</v>
      </c>
      <c r="H732" t="s">
        <v>127</v>
      </c>
      <c r="I732" t="s">
        <v>127</v>
      </c>
      <c r="J732" t="s">
        <v>127</v>
      </c>
      <c r="K732" t="s">
        <v>127</v>
      </c>
    </row>
    <row r="733" spans="2:11" x14ac:dyDescent="0.2">
      <c r="B733" t="s">
        <v>3</v>
      </c>
      <c r="C733" s="2" t="s">
        <v>264</v>
      </c>
      <c r="D733" t="s">
        <v>384</v>
      </c>
      <c r="E733" t="s">
        <v>294</v>
      </c>
      <c r="F733" t="s">
        <v>127</v>
      </c>
      <c r="G733" t="s">
        <v>127</v>
      </c>
      <c r="H733" t="s">
        <v>127</v>
      </c>
      <c r="I733" t="s">
        <v>127</v>
      </c>
      <c r="J733" t="s">
        <v>127</v>
      </c>
      <c r="K733" t="s">
        <v>127</v>
      </c>
    </row>
    <row r="734" spans="2:11" x14ac:dyDescent="0.2">
      <c r="B734" t="s">
        <v>3</v>
      </c>
      <c r="C734" s="2" t="s">
        <v>265</v>
      </c>
      <c r="D734" t="s">
        <v>403</v>
      </c>
      <c r="E734" t="s">
        <v>294</v>
      </c>
      <c r="F734" t="s">
        <v>127</v>
      </c>
      <c r="G734" t="s">
        <v>127</v>
      </c>
      <c r="H734" t="s">
        <v>127</v>
      </c>
      <c r="I734" t="s">
        <v>127</v>
      </c>
      <c r="J734" t="s">
        <v>127</v>
      </c>
      <c r="K734" t="s">
        <v>127</v>
      </c>
    </row>
    <row r="735" spans="2:11" x14ac:dyDescent="0.2">
      <c r="B735" t="s">
        <v>3</v>
      </c>
      <c r="C735" s="2" t="s">
        <v>266</v>
      </c>
      <c r="D735" t="s">
        <v>385</v>
      </c>
      <c r="E735" t="s">
        <v>294</v>
      </c>
      <c r="F735" t="s">
        <v>127</v>
      </c>
      <c r="G735" t="s">
        <v>127</v>
      </c>
      <c r="H735" t="s">
        <v>127</v>
      </c>
      <c r="I735" t="s">
        <v>127</v>
      </c>
      <c r="J735" t="s">
        <v>127</v>
      </c>
      <c r="K735" t="s">
        <v>127</v>
      </c>
    </row>
    <row r="736" spans="2:11" x14ac:dyDescent="0.2">
      <c r="B736" t="s">
        <v>3</v>
      </c>
      <c r="C736" s="2" t="s">
        <v>115</v>
      </c>
      <c r="D736" t="s">
        <v>116</v>
      </c>
      <c r="E736" t="s">
        <v>296</v>
      </c>
      <c r="F736" t="s">
        <v>127</v>
      </c>
      <c r="G736" t="s">
        <v>127</v>
      </c>
      <c r="H736" t="s">
        <v>127</v>
      </c>
      <c r="I736" t="s">
        <v>127</v>
      </c>
      <c r="J736" t="s">
        <v>127</v>
      </c>
      <c r="K736" t="s">
        <v>127</v>
      </c>
    </row>
    <row r="737" spans="2:11" x14ac:dyDescent="0.2">
      <c r="B737" t="s">
        <v>3</v>
      </c>
      <c r="C737" s="2" t="s">
        <v>117</v>
      </c>
      <c r="D737" t="s">
        <v>118</v>
      </c>
      <c r="E737" t="s">
        <v>295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</row>
    <row r="738" spans="2:11" x14ac:dyDescent="0.2">
      <c r="B738" t="s">
        <v>3</v>
      </c>
      <c r="C738" s="2" t="s">
        <v>119</v>
      </c>
      <c r="D738" t="s">
        <v>120</v>
      </c>
      <c r="E738" t="s">
        <v>296</v>
      </c>
      <c r="F738" t="s">
        <v>127</v>
      </c>
      <c r="G738" t="s">
        <v>127</v>
      </c>
      <c r="H738" t="s">
        <v>127</v>
      </c>
      <c r="I738" t="s">
        <v>127</v>
      </c>
      <c r="J738" t="s">
        <v>127</v>
      </c>
      <c r="K738" t="s">
        <v>127</v>
      </c>
    </row>
    <row r="739" spans="2:11" x14ac:dyDescent="0.2">
      <c r="B739" t="s">
        <v>3</v>
      </c>
      <c r="C739" s="2" t="s">
        <v>131</v>
      </c>
      <c r="D739" t="s">
        <v>129</v>
      </c>
      <c r="E739" t="s">
        <v>296</v>
      </c>
      <c r="F739" t="s">
        <v>127</v>
      </c>
      <c r="G739" t="s">
        <v>127</v>
      </c>
      <c r="H739" t="s">
        <v>127</v>
      </c>
      <c r="I739" t="s">
        <v>127</v>
      </c>
      <c r="J739" t="s">
        <v>127</v>
      </c>
      <c r="K739" t="s">
        <v>127</v>
      </c>
    </row>
    <row r="741" spans="2:11" x14ac:dyDescent="0.2">
      <c r="B741" t="s">
        <v>387</v>
      </c>
      <c r="C741" s="2" t="s">
        <v>388</v>
      </c>
      <c r="D741" t="s">
        <v>389</v>
      </c>
    </row>
    <row r="743" spans="2:11" x14ac:dyDescent="0.2">
      <c r="B743" t="s">
        <v>324</v>
      </c>
      <c r="C743" s="2" t="s">
        <v>8</v>
      </c>
      <c r="D743" t="s">
        <v>9</v>
      </c>
      <c r="E743" t="s">
        <v>293</v>
      </c>
      <c r="F743" t="s">
        <v>123</v>
      </c>
      <c r="G743" t="s">
        <v>123</v>
      </c>
      <c r="H743" t="s">
        <v>123</v>
      </c>
      <c r="I743" t="s">
        <v>123</v>
      </c>
      <c r="J743" t="s">
        <v>123</v>
      </c>
      <c r="K743" t="s">
        <v>123</v>
      </c>
    </row>
    <row r="744" spans="2:11" x14ac:dyDescent="0.2">
      <c r="B744" t="s">
        <v>326</v>
      </c>
      <c r="C744" s="2" t="s">
        <v>356</v>
      </c>
      <c r="D744" t="s">
        <v>357</v>
      </c>
      <c r="E744" t="s">
        <v>358</v>
      </c>
      <c r="F744" t="s">
        <v>360</v>
      </c>
      <c r="G744" t="s">
        <v>360</v>
      </c>
      <c r="H744" t="s">
        <v>360</v>
      </c>
      <c r="I744" t="s">
        <v>360</v>
      </c>
      <c r="J744" t="s">
        <v>360</v>
      </c>
      <c r="K744" t="s">
        <v>360</v>
      </c>
    </row>
    <row r="745" spans="2:11" x14ac:dyDescent="0.2">
      <c r="B745" t="s">
        <v>1</v>
      </c>
      <c r="C745" s="2" t="s">
        <v>153</v>
      </c>
      <c r="D745" t="s">
        <v>154</v>
      </c>
      <c r="E745" t="s">
        <v>294</v>
      </c>
      <c r="F745" t="s">
        <v>127</v>
      </c>
      <c r="G745" t="s">
        <v>127</v>
      </c>
      <c r="H745" t="s">
        <v>127</v>
      </c>
      <c r="I745" t="s">
        <v>127</v>
      </c>
      <c r="J745" t="s">
        <v>127</v>
      </c>
      <c r="K745" t="s">
        <v>127</v>
      </c>
    </row>
    <row r="746" spans="2:11" x14ac:dyDescent="0.2">
      <c r="B746" t="s">
        <v>1</v>
      </c>
      <c r="C746" s="2" t="s">
        <v>10</v>
      </c>
      <c r="D746" t="s">
        <v>440</v>
      </c>
      <c r="E746" t="s">
        <v>295</v>
      </c>
      <c r="F746">
        <v>19</v>
      </c>
      <c r="G746">
        <v>8</v>
      </c>
      <c r="H746">
        <v>0</v>
      </c>
      <c r="I746">
        <v>0</v>
      </c>
      <c r="J746">
        <v>26</v>
      </c>
      <c r="K746">
        <v>2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294</v>
      </c>
      <c r="F747" t="s">
        <v>127</v>
      </c>
      <c r="G747" t="s">
        <v>127</v>
      </c>
      <c r="H747" t="s">
        <v>127</v>
      </c>
      <c r="I747" t="s">
        <v>127</v>
      </c>
      <c r="J747" t="s">
        <v>127</v>
      </c>
      <c r="K747" t="s">
        <v>127</v>
      </c>
    </row>
    <row r="748" spans="2:11" x14ac:dyDescent="0.2">
      <c r="B748" t="s">
        <v>1</v>
      </c>
      <c r="C748" s="2" t="s">
        <v>155</v>
      </c>
      <c r="D748" t="s">
        <v>156</v>
      </c>
      <c r="E748" t="s">
        <v>294</v>
      </c>
      <c r="F748" t="s">
        <v>127</v>
      </c>
      <c r="G748" t="s">
        <v>127</v>
      </c>
      <c r="H748" t="s">
        <v>127</v>
      </c>
      <c r="I748" t="s">
        <v>127</v>
      </c>
      <c r="J748" t="s">
        <v>127</v>
      </c>
      <c r="K748" t="s">
        <v>127</v>
      </c>
    </row>
    <row r="749" spans="2:11" x14ac:dyDescent="0.2">
      <c r="B749" t="s">
        <v>1</v>
      </c>
      <c r="C749" s="2" t="s">
        <v>157</v>
      </c>
      <c r="D749" t="s">
        <v>158</v>
      </c>
      <c r="E749" t="s">
        <v>294</v>
      </c>
      <c r="F749" t="s">
        <v>127</v>
      </c>
      <c r="G749" t="s">
        <v>127</v>
      </c>
      <c r="H749" t="s">
        <v>127</v>
      </c>
      <c r="I749" t="s">
        <v>127</v>
      </c>
      <c r="J749" t="s">
        <v>127</v>
      </c>
      <c r="K749" t="s">
        <v>127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295</v>
      </c>
      <c r="F750">
        <v>16</v>
      </c>
      <c r="G750">
        <v>7</v>
      </c>
      <c r="H750">
        <v>3</v>
      </c>
      <c r="I750">
        <v>0</v>
      </c>
      <c r="J750">
        <v>9</v>
      </c>
      <c r="K750">
        <v>16</v>
      </c>
    </row>
    <row r="751" spans="2:11" x14ac:dyDescent="0.2">
      <c r="B751" t="s">
        <v>1</v>
      </c>
      <c r="C751" s="2" t="s">
        <v>159</v>
      </c>
      <c r="D751" t="s">
        <v>160</v>
      </c>
      <c r="E751" t="s">
        <v>294</v>
      </c>
      <c r="F751" t="s">
        <v>127</v>
      </c>
      <c r="G751" t="s">
        <v>127</v>
      </c>
      <c r="H751" t="s">
        <v>127</v>
      </c>
      <c r="I751" t="s">
        <v>127</v>
      </c>
      <c r="J751" t="s">
        <v>127</v>
      </c>
      <c r="K751" t="s">
        <v>127</v>
      </c>
    </row>
    <row r="752" spans="2:11" x14ac:dyDescent="0.2">
      <c r="B752" t="s">
        <v>1</v>
      </c>
      <c r="C752" s="2" t="s">
        <v>161</v>
      </c>
      <c r="D752" t="s">
        <v>162</v>
      </c>
      <c r="E752" t="s">
        <v>294</v>
      </c>
      <c r="F752" t="s">
        <v>127</v>
      </c>
      <c r="G752" t="s">
        <v>127</v>
      </c>
      <c r="H752" t="s">
        <v>127</v>
      </c>
      <c r="I752" t="s">
        <v>127</v>
      </c>
      <c r="J752" t="s">
        <v>127</v>
      </c>
      <c r="K752" t="s">
        <v>127</v>
      </c>
    </row>
    <row r="753" spans="2:11" x14ac:dyDescent="0.2">
      <c r="B753" t="s">
        <v>1</v>
      </c>
      <c r="C753" s="2" t="s">
        <v>163</v>
      </c>
      <c r="D753" t="s">
        <v>164</v>
      </c>
      <c r="E753" t="s">
        <v>294</v>
      </c>
      <c r="F753" t="s">
        <v>127</v>
      </c>
      <c r="G753" t="s">
        <v>127</v>
      </c>
      <c r="H753" t="s">
        <v>127</v>
      </c>
      <c r="I753" t="s">
        <v>127</v>
      </c>
      <c r="J753" t="s">
        <v>127</v>
      </c>
      <c r="K753" t="s">
        <v>127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295</v>
      </c>
      <c r="F754">
        <v>6</v>
      </c>
      <c r="G754">
        <v>0</v>
      </c>
      <c r="H754">
        <v>0</v>
      </c>
      <c r="I754">
        <v>0</v>
      </c>
      <c r="J754" t="s">
        <v>127</v>
      </c>
      <c r="K754" t="s">
        <v>127</v>
      </c>
    </row>
    <row r="755" spans="2:11" x14ac:dyDescent="0.2">
      <c r="B755" t="s">
        <v>1</v>
      </c>
      <c r="C755" s="2" t="s">
        <v>165</v>
      </c>
      <c r="D755" t="s">
        <v>166</v>
      </c>
      <c r="E755" t="s">
        <v>294</v>
      </c>
      <c r="F755" t="s">
        <v>127</v>
      </c>
      <c r="G755" t="s">
        <v>127</v>
      </c>
      <c r="H755" t="s">
        <v>127</v>
      </c>
      <c r="I755" t="s">
        <v>127</v>
      </c>
      <c r="J755" t="s">
        <v>127</v>
      </c>
      <c r="K755" t="s">
        <v>127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295</v>
      </c>
      <c r="F756">
        <v>8</v>
      </c>
      <c r="G756">
        <v>13</v>
      </c>
      <c r="H756">
        <v>4</v>
      </c>
      <c r="I756">
        <v>0</v>
      </c>
      <c r="J756">
        <v>0</v>
      </c>
      <c r="K756">
        <v>19</v>
      </c>
    </row>
    <row r="757" spans="2:11" x14ac:dyDescent="0.2">
      <c r="B757" t="s">
        <v>1</v>
      </c>
      <c r="C757" s="2" t="s">
        <v>167</v>
      </c>
      <c r="D757" t="s">
        <v>168</v>
      </c>
      <c r="E757" t="s">
        <v>294</v>
      </c>
      <c r="F757" t="s">
        <v>127</v>
      </c>
      <c r="G757" t="s">
        <v>127</v>
      </c>
      <c r="H757" t="s">
        <v>127</v>
      </c>
      <c r="I757" t="s">
        <v>127</v>
      </c>
      <c r="J757" t="s">
        <v>127</v>
      </c>
      <c r="K757" t="s">
        <v>127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294</v>
      </c>
      <c r="F758" t="s">
        <v>127</v>
      </c>
      <c r="G758">
        <v>0</v>
      </c>
      <c r="H758" t="s">
        <v>127</v>
      </c>
      <c r="I758" t="s">
        <v>127</v>
      </c>
      <c r="J758" t="s">
        <v>127</v>
      </c>
      <c r="K758" t="s">
        <v>127</v>
      </c>
    </row>
    <row r="759" spans="2:11" x14ac:dyDescent="0.2">
      <c r="B759" t="s">
        <v>1</v>
      </c>
      <c r="C759" s="2" t="s">
        <v>169</v>
      </c>
      <c r="D759" t="s">
        <v>170</v>
      </c>
      <c r="E759" t="s">
        <v>294</v>
      </c>
      <c r="F759" t="s">
        <v>127</v>
      </c>
      <c r="G759" t="s">
        <v>127</v>
      </c>
      <c r="H759" t="s">
        <v>127</v>
      </c>
      <c r="I759" t="s">
        <v>127</v>
      </c>
      <c r="J759" t="s">
        <v>127</v>
      </c>
      <c r="K759" t="s">
        <v>127</v>
      </c>
    </row>
    <row r="760" spans="2:11" x14ac:dyDescent="0.2">
      <c r="B760" t="s">
        <v>1</v>
      </c>
      <c r="C760" s="2" t="s">
        <v>171</v>
      </c>
      <c r="D760" t="s">
        <v>172</v>
      </c>
      <c r="E760" t="s">
        <v>294</v>
      </c>
      <c r="F760" t="s">
        <v>127</v>
      </c>
      <c r="G760" t="s">
        <v>127</v>
      </c>
      <c r="H760" t="s">
        <v>127</v>
      </c>
      <c r="I760" t="s">
        <v>127</v>
      </c>
      <c r="J760" t="s">
        <v>127</v>
      </c>
      <c r="K760" t="s">
        <v>127</v>
      </c>
    </row>
    <row r="761" spans="2:11" x14ac:dyDescent="0.2">
      <c r="B761" t="s">
        <v>1</v>
      </c>
      <c r="C761" s="2" t="s">
        <v>173</v>
      </c>
      <c r="D761" t="s">
        <v>174</v>
      </c>
      <c r="E761" t="s">
        <v>294</v>
      </c>
      <c r="F761" t="s">
        <v>127</v>
      </c>
      <c r="G761" t="s">
        <v>127</v>
      </c>
      <c r="H761" t="s">
        <v>127</v>
      </c>
      <c r="I761" t="s">
        <v>127</v>
      </c>
      <c r="J761" t="s">
        <v>127</v>
      </c>
      <c r="K761" t="s">
        <v>127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295</v>
      </c>
      <c r="F762">
        <v>0</v>
      </c>
      <c r="G762">
        <v>2</v>
      </c>
      <c r="H762">
        <v>0</v>
      </c>
      <c r="I762">
        <v>0</v>
      </c>
      <c r="J762">
        <v>0</v>
      </c>
      <c r="K762">
        <v>0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294</v>
      </c>
      <c r="F763">
        <v>0</v>
      </c>
      <c r="G763" t="s">
        <v>127</v>
      </c>
      <c r="H763" t="s">
        <v>127</v>
      </c>
      <c r="I763" t="s">
        <v>127</v>
      </c>
      <c r="J763" t="s">
        <v>127</v>
      </c>
      <c r="K763" t="s">
        <v>127</v>
      </c>
    </row>
    <row r="764" spans="2:11" x14ac:dyDescent="0.2">
      <c r="B764" t="s">
        <v>1</v>
      </c>
      <c r="C764" s="2" t="s">
        <v>175</v>
      </c>
      <c r="D764" t="s">
        <v>176</v>
      </c>
      <c r="E764" t="s">
        <v>294</v>
      </c>
      <c r="F764" t="s">
        <v>127</v>
      </c>
      <c r="G764" t="s">
        <v>127</v>
      </c>
      <c r="H764" t="s">
        <v>127</v>
      </c>
      <c r="I764" t="s">
        <v>127</v>
      </c>
      <c r="J764" t="s">
        <v>127</v>
      </c>
      <c r="K764" t="s">
        <v>127</v>
      </c>
    </row>
    <row r="765" spans="2:11" x14ac:dyDescent="0.2">
      <c r="B765" t="s">
        <v>1</v>
      </c>
      <c r="C765" s="2" t="s">
        <v>177</v>
      </c>
      <c r="D765" t="s">
        <v>178</v>
      </c>
      <c r="E765" t="s">
        <v>294</v>
      </c>
      <c r="F765" t="s">
        <v>127</v>
      </c>
      <c r="G765" t="s">
        <v>127</v>
      </c>
      <c r="H765" t="s">
        <v>127</v>
      </c>
      <c r="I765" t="s">
        <v>127</v>
      </c>
      <c r="J765" t="s">
        <v>127</v>
      </c>
      <c r="K765" t="s">
        <v>127</v>
      </c>
    </row>
    <row r="766" spans="2:11" x14ac:dyDescent="0.2">
      <c r="B766" t="s">
        <v>1</v>
      </c>
      <c r="C766" s="2" t="s">
        <v>25</v>
      </c>
      <c r="D766" t="s">
        <v>404</v>
      </c>
      <c r="E766" t="s">
        <v>295</v>
      </c>
      <c r="F766">
        <v>0</v>
      </c>
      <c r="G766">
        <v>6</v>
      </c>
      <c r="H766">
        <v>0</v>
      </c>
      <c r="I766">
        <v>0</v>
      </c>
      <c r="J766">
        <v>15</v>
      </c>
      <c r="K766">
        <v>0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295</v>
      </c>
      <c r="F767">
        <v>2</v>
      </c>
      <c r="G767">
        <v>14</v>
      </c>
      <c r="H767">
        <v>4</v>
      </c>
      <c r="I767">
        <v>0</v>
      </c>
      <c r="J767">
        <v>17</v>
      </c>
      <c r="K767">
        <v>14</v>
      </c>
    </row>
    <row r="768" spans="2:11" x14ac:dyDescent="0.2">
      <c r="B768" t="s">
        <v>1</v>
      </c>
      <c r="C768" s="2" t="s">
        <v>179</v>
      </c>
      <c r="D768" t="s">
        <v>180</v>
      </c>
      <c r="E768" t="s">
        <v>294</v>
      </c>
      <c r="F768" t="s">
        <v>127</v>
      </c>
      <c r="G768" t="s">
        <v>127</v>
      </c>
      <c r="H768" t="s">
        <v>127</v>
      </c>
      <c r="I768" t="s">
        <v>127</v>
      </c>
      <c r="J768" t="s">
        <v>127</v>
      </c>
      <c r="K768" t="s">
        <v>127</v>
      </c>
    </row>
    <row r="769" spans="2:11" x14ac:dyDescent="0.2">
      <c r="B769" t="s">
        <v>1</v>
      </c>
      <c r="C769" s="2" t="s">
        <v>181</v>
      </c>
      <c r="D769" t="s">
        <v>182</v>
      </c>
      <c r="E769" t="s">
        <v>294</v>
      </c>
      <c r="F769" t="s">
        <v>127</v>
      </c>
      <c r="G769" t="s">
        <v>127</v>
      </c>
      <c r="H769" t="s">
        <v>127</v>
      </c>
      <c r="I769" t="s">
        <v>127</v>
      </c>
      <c r="J769" t="s">
        <v>127</v>
      </c>
      <c r="K769" t="s">
        <v>127</v>
      </c>
    </row>
    <row r="770" spans="2:11" x14ac:dyDescent="0.2">
      <c r="B770" t="s">
        <v>1</v>
      </c>
      <c r="C770" s="2" t="s">
        <v>183</v>
      </c>
      <c r="D770" t="s">
        <v>184</v>
      </c>
      <c r="E770" t="s">
        <v>294</v>
      </c>
      <c r="F770" t="s">
        <v>127</v>
      </c>
      <c r="G770" t="s">
        <v>127</v>
      </c>
      <c r="H770" t="s">
        <v>127</v>
      </c>
      <c r="I770" t="s">
        <v>127</v>
      </c>
      <c r="J770" t="s">
        <v>127</v>
      </c>
      <c r="K770" t="s">
        <v>127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294</v>
      </c>
      <c r="F771">
        <v>0</v>
      </c>
      <c r="G771" t="s">
        <v>127</v>
      </c>
      <c r="H771" t="s">
        <v>127</v>
      </c>
      <c r="I771" t="s">
        <v>127</v>
      </c>
      <c r="J771" t="s">
        <v>127</v>
      </c>
      <c r="K771" t="s">
        <v>127</v>
      </c>
    </row>
    <row r="772" spans="2:11" x14ac:dyDescent="0.2">
      <c r="B772" t="s">
        <v>1</v>
      </c>
      <c r="C772" s="2" t="s">
        <v>30</v>
      </c>
      <c r="D772" t="s">
        <v>405</v>
      </c>
      <c r="E772" t="s">
        <v>295</v>
      </c>
      <c r="F772">
        <v>17</v>
      </c>
      <c r="G772">
        <v>11</v>
      </c>
      <c r="H772">
        <v>5</v>
      </c>
      <c r="I772">
        <v>0</v>
      </c>
      <c r="J772">
        <v>20</v>
      </c>
      <c r="K772">
        <v>31</v>
      </c>
    </row>
    <row r="773" spans="2:11" x14ac:dyDescent="0.2">
      <c r="B773" t="s">
        <v>1</v>
      </c>
      <c r="C773" s="2" t="s">
        <v>185</v>
      </c>
      <c r="D773" t="s">
        <v>186</v>
      </c>
      <c r="E773" t="s">
        <v>294</v>
      </c>
      <c r="F773" t="s">
        <v>127</v>
      </c>
      <c r="G773" t="s">
        <v>127</v>
      </c>
      <c r="H773" t="s">
        <v>127</v>
      </c>
      <c r="I773" t="s">
        <v>127</v>
      </c>
      <c r="J773" t="s">
        <v>127</v>
      </c>
      <c r="K773" t="s">
        <v>127</v>
      </c>
    </row>
    <row r="774" spans="2:11" x14ac:dyDescent="0.2">
      <c r="B774" t="s">
        <v>1</v>
      </c>
      <c r="C774" s="2" t="s">
        <v>187</v>
      </c>
      <c r="D774" t="s">
        <v>188</v>
      </c>
      <c r="E774" t="s">
        <v>294</v>
      </c>
      <c r="F774" t="s">
        <v>127</v>
      </c>
      <c r="G774" t="s">
        <v>127</v>
      </c>
      <c r="H774" t="s">
        <v>127</v>
      </c>
      <c r="I774" t="s">
        <v>127</v>
      </c>
      <c r="J774" t="s">
        <v>127</v>
      </c>
      <c r="K774" t="s">
        <v>127</v>
      </c>
    </row>
    <row r="775" spans="2:11" x14ac:dyDescent="0.2">
      <c r="B775" t="s">
        <v>1</v>
      </c>
      <c r="C775" s="2" t="s">
        <v>189</v>
      </c>
      <c r="D775" t="s">
        <v>190</v>
      </c>
      <c r="E775" t="s">
        <v>294</v>
      </c>
      <c r="F775" t="s">
        <v>127</v>
      </c>
      <c r="G775" t="s">
        <v>127</v>
      </c>
      <c r="H775" t="s">
        <v>127</v>
      </c>
      <c r="I775" t="s">
        <v>127</v>
      </c>
      <c r="J775" t="s">
        <v>127</v>
      </c>
      <c r="K775" t="s">
        <v>127</v>
      </c>
    </row>
    <row r="776" spans="2:11" x14ac:dyDescent="0.2">
      <c r="B776" t="s">
        <v>1</v>
      </c>
      <c r="C776" s="2" t="s">
        <v>191</v>
      </c>
      <c r="D776" t="s">
        <v>192</v>
      </c>
      <c r="E776" t="s">
        <v>294</v>
      </c>
      <c r="F776" t="s">
        <v>127</v>
      </c>
      <c r="G776" t="s">
        <v>127</v>
      </c>
      <c r="H776" t="s">
        <v>127</v>
      </c>
      <c r="I776" t="s">
        <v>127</v>
      </c>
      <c r="J776" t="s">
        <v>127</v>
      </c>
      <c r="K776" t="s">
        <v>127</v>
      </c>
    </row>
    <row r="777" spans="2:11" x14ac:dyDescent="0.2">
      <c r="B777" t="s">
        <v>1</v>
      </c>
      <c r="C777" s="2" t="s">
        <v>193</v>
      </c>
      <c r="D777" t="s">
        <v>194</v>
      </c>
      <c r="E777" t="s">
        <v>294</v>
      </c>
      <c r="F777" t="s">
        <v>127</v>
      </c>
      <c r="G777" t="s">
        <v>127</v>
      </c>
      <c r="H777" t="s">
        <v>127</v>
      </c>
      <c r="I777" t="s">
        <v>127</v>
      </c>
      <c r="J777" t="s">
        <v>127</v>
      </c>
      <c r="K777" t="s">
        <v>127</v>
      </c>
    </row>
    <row r="778" spans="2:11" x14ac:dyDescent="0.2">
      <c r="B778" t="s">
        <v>1</v>
      </c>
      <c r="C778" s="2" t="s">
        <v>195</v>
      </c>
      <c r="D778" t="s">
        <v>196</v>
      </c>
      <c r="E778" t="s">
        <v>294</v>
      </c>
      <c r="F778" t="s">
        <v>127</v>
      </c>
      <c r="G778" t="s">
        <v>127</v>
      </c>
      <c r="H778" t="s">
        <v>127</v>
      </c>
      <c r="I778" t="s">
        <v>127</v>
      </c>
      <c r="J778" t="s">
        <v>127</v>
      </c>
      <c r="K778" t="s">
        <v>127</v>
      </c>
    </row>
    <row r="779" spans="2:11" x14ac:dyDescent="0.2">
      <c r="B779" t="s">
        <v>1</v>
      </c>
      <c r="C779" s="2" t="s">
        <v>31</v>
      </c>
      <c r="D779" t="s">
        <v>406</v>
      </c>
      <c r="E779" t="s">
        <v>295</v>
      </c>
      <c r="F779">
        <v>37</v>
      </c>
      <c r="G779">
        <v>71</v>
      </c>
      <c r="H779">
        <v>0</v>
      </c>
      <c r="I779">
        <v>0</v>
      </c>
      <c r="J779">
        <v>14</v>
      </c>
      <c r="K779">
        <v>81</v>
      </c>
    </row>
    <row r="780" spans="2:11" x14ac:dyDescent="0.2">
      <c r="B780" t="s">
        <v>1</v>
      </c>
      <c r="C780" s="2" t="s">
        <v>197</v>
      </c>
      <c r="D780" t="s">
        <v>198</v>
      </c>
      <c r="E780" t="s">
        <v>294</v>
      </c>
      <c r="F780" t="s">
        <v>127</v>
      </c>
      <c r="G780" t="s">
        <v>127</v>
      </c>
      <c r="H780" t="s">
        <v>127</v>
      </c>
      <c r="I780" t="s">
        <v>127</v>
      </c>
      <c r="J780" t="s">
        <v>127</v>
      </c>
      <c r="K780" t="s">
        <v>127</v>
      </c>
    </row>
    <row r="781" spans="2:11" x14ac:dyDescent="0.2">
      <c r="B781" t="s">
        <v>1</v>
      </c>
      <c r="C781" s="2" t="s">
        <v>199</v>
      </c>
      <c r="D781" t="s">
        <v>200</v>
      </c>
      <c r="E781" t="s">
        <v>294</v>
      </c>
      <c r="F781" t="s">
        <v>127</v>
      </c>
      <c r="G781" t="s">
        <v>127</v>
      </c>
      <c r="H781" t="s">
        <v>127</v>
      </c>
      <c r="I781" t="s">
        <v>127</v>
      </c>
      <c r="J781" t="s">
        <v>127</v>
      </c>
      <c r="K781" t="s">
        <v>127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294</v>
      </c>
      <c r="F782" t="s">
        <v>127</v>
      </c>
      <c r="G782" t="s">
        <v>127</v>
      </c>
      <c r="H782" t="s">
        <v>127</v>
      </c>
      <c r="I782" t="s">
        <v>127</v>
      </c>
      <c r="J782" t="s">
        <v>127</v>
      </c>
      <c r="K782" t="s">
        <v>127</v>
      </c>
    </row>
    <row r="783" spans="2:11" x14ac:dyDescent="0.2">
      <c r="B783" t="s">
        <v>1</v>
      </c>
      <c r="C783" s="2" t="s">
        <v>201</v>
      </c>
      <c r="D783" t="s">
        <v>202</v>
      </c>
      <c r="E783" t="s">
        <v>294</v>
      </c>
      <c r="F783" t="s">
        <v>127</v>
      </c>
      <c r="G783" t="s">
        <v>127</v>
      </c>
      <c r="H783" t="s">
        <v>127</v>
      </c>
      <c r="I783" t="s">
        <v>127</v>
      </c>
      <c r="J783" t="s">
        <v>127</v>
      </c>
      <c r="K783" t="s">
        <v>127</v>
      </c>
    </row>
    <row r="784" spans="2:11" x14ac:dyDescent="0.2">
      <c r="B784" t="s">
        <v>1</v>
      </c>
      <c r="C784" s="2" t="s">
        <v>203</v>
      </c>
      <c r="D784" t="s">
        <v>204</v>
      </c>
      <c r="E784" t="s">
        <v>294</v>
      </c>
      <c r="F784" t="s">
        <v>127</v>
      </c>
      <c r="G784" t="s">
        <v>127</v>
      </c>
      <c r="H784" t="s">
        <v>127</v>
      </c>
      <c r="I784" t="s">
        <v>127</v>
      </c>
      <c r="J784" t="s">
        <v>127</v>
      </c>
      <c r="K784" t="s">
        <v>127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294</v>
      </c>
      <c r="F785" t="s">
        <v>127</v>
      </c>
      <c r="G785" t="s">
        <v>127</v>
      </c>
      <c r="H785" t="s">
        <v>127</v>
      </c>
      <c r="I785" t="s">
        <v>127</v>
      </c>
      <c r="J785" t="s">
        <v>127</v>
      </c>
      <c r="K785" t="s">
        <v>127</v>
      </c>
    </row>
    <row r="786" spans="2:11" x14ac:dyDescent="0.2">
      <c r="B786" t="s">
        <v>1</v>
      </c>
      <c r="C786" s="2" t="s">
        <v>205</v>
      </c>
      <c r="D786" t="s">
        <v>206</v>
      </c>
      <c r="E786" t="s">
        <v>294</v>
      </c>
      <c r="F786" t="s">
        <v>127</v>
      </c>
      <c r="G786" t="s">
        <v>127</v>
      </c>
      <c r="H786" t="s">
        <v>127</v>
      </c>
      <c r="I786" t="s">
        <v>127</v>
      </c>
      <c r="J786" t="s">
        <v>127</v>
      </c>
      <c r="K786" t="s">
        <v>127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295</v>
      </c>
      <c r="F787">
        <v>94</v>
      </c>
      <c r="G787">
        <v>82</v>
      </c>
      <c r="H787">
        <v>85</v>
      </c>
      <c r="I787">
        <v>0</v>
      </c>
      <c r="J787">
        <v>69</v>
      </c>
      <c r="K787">
        <v>0</v>
      </c>
    </row>
    <row r="788" spans="2:11" x14ac:dyDescent="0.2">
      <c r="B788" t="s">
        <v>1</v>
      </c>
      <c r="C788" s="2" t="s">
        <v>207</v>
      </c>
      <c r="D788" t="s">
        <v>208</v>
      </c>
      <c r="E788" t="s">
        <v>294</v>
      </c>
      <c r="F788" t="s">
        <v>127</v>
      </c>
      <c r="G788" t="s">
        <v>127</v>
      </c>
      <c r="H788" t="s">
        <v>127</v>
      </c>
      <c r="I788" t="s">
        <v>127</v>
      </c>
      <c r="J788" t="s">
        <v>127</v>
      </c>
      <c r="K788" t="s">
        <v>127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295</v>
      </c>
      <c r="F789">
        <v>1</v>
      </c>
      <c r="G789">
        <v>1</v>
      </c>
      <c r="H789">
        <v>1</v>
      </c>
      <c r="I789">
        <v>0</v>
      </c>
      <c r="J789">
        <v>7</v>
      </c>
      <c r="K789">
        <v>1</v>
      </c>
    </row>
    <row r="790" spans="2:11" x14ac:dyDescent="0.2">
      <c r="B790" t="s">
        <v>1</v>
      </c>
      <c r="C790" s="2" t="s">
        <v>209</v>
      </c>
      <c r="D790" t="s">
        <v>210</v>
      </c>
      <c r="E790" t="s">
        <v>294</v>
      </c>
      <c r="F790" t="s">
        <v>127</v>
      </c>
      <c r="G790" t="s">
        <v>127</v>
      </c>
      <c r="H790" t="s">
        <v>127</v>
      </c>
      <c r="I790" t="s">
        <v>127</v>
      </c>
      <c r="J790" t="s">
        <v>127</v>
      </c>
      <c r="K790" t="s">
        <v>127</v>
      </c>
    </row>
    <row r="791" spans="2:11" x14ac:dyDescent="0.2">
      <c r="B791" t="s">
        <v>1</v>
      </c>
      <c r="C791" s="2" t="s">
        <v>211</v>
      </c>
      <c r="D791" t="s">
        <v>212</v>
      </c>
      <c r="E791" t="s">
        <v>294</v>
      </c>
      <c r="F791" t="s">
        <v>127</v>
      </c>
      <c r="G791" t="s">
        <v>127</v>
      </c>
      <c r="H791" t="s">
        <v>127</v>
      </c>
      <c r="I791" t="s">
        <v>127</v>
      </c>
      <c r="J791" t="s">
        <v>127</v>
      </c>
      <c r="K791" t="s">
        <v>127</v>
      </c>
    </row>
    <row r="792" spans="2:11" x14ac:dyDescent="0.2">
      <c r="B792" t="s">
        <v>1</v>
      </c>
      <c r="C792" s="2" t="s">
        <v>213</v>
      </c>
      <c r="D792" t="s">
        <v>214</v>
      </c>
      <c r="E792" t="s">
        <v>294</v>
      </c>
      <c r="F792" t="s">
        <v>127</v>
      </c>
      <c r="G792" t="s">
        <v>127</v>
      </c>
      <c r="H792" t="s">
        <v>127</v>
      </c>
      <c r="I792" t="s">
        <v>127</v>
      </c>
      <c r="J792" t="s">
        <v>127</v>
      </c>
      <c r="K792" t="s">
        <v>127</v>
      </c>
    </row>
    <row r="793" spans="2:11" x14ac:dyDescent="0.2">
      <c r="B793" t="s">
        <v>1</v>
      </c>
      <c r="C793" s="2" t="s">
        <v>215</v>
      </c>
      <c r="D793" t="s">
        <v>216</v>
      </c>
      <c r="E793" t="s">
        <v>294</v>
      </c>
      <c r="F793" t="s">
        <v>127</v>
      </c>
      <c r="G793" t="s">
        <v>127</v>
      </c>
      <c r="H793" t="s">
        <v>127</v>
      </c>
      <c r="I793" t="s">
        <v>127</v>
      </c>
      <c r="J793" t="s">
        <v>127</v>
      </c>
      <c r="K793" t="s">
        <v>127</v>
      </c>
    </row>
    <row r="794" spans="2:11" x14ac:dyDescent="0.2">
      <c r="B794" t="s">
        <v>1</v>
      </c>
      <c r="C794" s="2" t="s">
        <v>274</v>
      </c>
      <c r="D794" t="s">
        <v>275</v>
      </c>
      <c r="E794" t="s">
        <v>296</v>
      </c>
      <c r="F794" t="s">
        <v>127</v>
      </c>
      <c r="G794" t="s">
        <v>127</v>
      </c>
      <c r="H794" t="s">
        <v>127</v>
      </c>
      <c r="I794" t="s">
        <v>127</v>
      </c>
      <c r="J794" t="s">
        <v>127</v>
      </c>
      <c r="K794" t="s">
        <v>127</v>
      </c>
    </row>
    <row r="795" spans="2:11" x14ac:dyDescent="0.2">
      <c r="B795" t="s">
        <v>1</v>
      </c>
      <c r="C795" s="2" t="s">
        <v>272</v>
      </c>
      <c r="D795" t="s">
        <v>273</v>
      </c>
      <c r="E795" t="s">
        <v>294</v>
      </c>
      <c r="F795" t="s">
        <v>127</v>
      </c>
      <c r="G795" t="s">
        <v>127</v>
      </c>
      <c r="H795" t="s">
        <v>127</v>
      </c>
      <c r="I795" t="s">
        <v>127</v>
      </c>
      <c r="J795" t="s">
        <v>127</v>
      </c>
      <c r="K795" t="s">
        <v>127</v>
      </c>
    </row>
    <row r="796" spans="2:11" x14ac:dyDescent="0.2">
      <c r="B796" t="s">
        <v>1</v>
      </c>
      <c r="C796" s="2" t="s">
        <v>217</v>
      </c>
      <c r="D796" t="s">
        <v>218</v>
      </c>
      <c r="E796" t="s">
        <v>294</v>
      </c>
      <c r="F796" t="s">
        <v>127</v>
      </c>
      <c r="G796" t="s">
        <v>127</v>
      </c>
      <c r="H796" t="s">
        <v>127</v>
      </c>
      <c r="I796" t="s">
        <v>127</v>
      </c>
      <c r="J796" t="s">
        <v>127</v>
      </c>
      <c r="K796" t="s">
        <v>127</v>
      </c>
    </row>
    <row r="797" spans="2:11" x14ac:dyDescent="0.2">
      <c r="B797" t="s">
        <v>1</v>
      </c>
      <c r="C797" s="2" t="s">
        <v>219</v>
      </c>
      <c r="D797" t="s">
        <v>220</v>
      </c>
      <c r="E797" t="s">
        <v>294</v>
      </c>
      <c r="F797" t="s">
        <v>127</v>
      </c>
      <c r="G797" t="s">
        <v>127</v>
      </c>
      <c r="H797" t="s">
        <v>127</v>
      </c>
      <c r="I797" t="s">
        <v>127</v>
      </c>
      <c r="J797" t="s">
        <v>127</v>
      </c>
      <c r="K797" t="s">
        <v>127</v>
      </c>
    </row>
    <row r="798" spans="2:11" x14ac:dyDescent="0.2">
      <c r="B798" t="s">
        <v>1</v>
      </c>
      <c r="C798" s="2" t="s">
        <v>221</v>
      </c>
      <c r="D798" t="s">
        <v>396</v>
      </c>
      <c r="E798" t="s">
        <v>294</v>
      </c>
      <c r="F798" t="s">
        <v>127</v>
      </c>
      <c r="G798" t="s">
        <v>127</v>
      </c>
      <c r="H798" t="s">
        <v>127</v>
      </c>
      <c r="I798" t="s">
        <v>127</v>
      </c>
      <c r="J798" t="s">
        <v>127</v>
      </c>
      <c r="K798" t="s">
        <v>127</v>
      </c>
    </row>
    <row r="799" spans="2:11" x14ac:dyDescent="0.2">
      <c r="B799" t="s">
        <v>1</v>
      </c>
      <c r="C799" s="2" t="s">
        <v>222</v>
      </c>
      <c r="D799" t="s">
        <v>223</v>
      </c>
      <c r="E799" t="s">
        <v>294</v>
      </c>
      <c r="F799" t="s">
        <v>127</v>
      </c>
      <c r="G799" t="s">
        <v>127</v>
      </c>
      <c r="H799" t="s">
        <v>127</v>
      </c>
      <c r="I799" t="s">
        <v>127</v>
      </c>
      <c r="J799" t="s">
        <v>127</v>
      </c>
      <c r="K799" t="s">
        <v>127</v>
      </c>
    </row>
    <row r="800" spans="2:11" x14ac:dyDescent="0.2">
      <c r="B800" t="s">
        <v>1</v>
      </c>
      <c r="C800" s="2" t="s">
        <v>224</v>
      </c>
      <c r="D800" t="s">
        <v>352</v>
      </c>
      <c r="E800" t="s">
        <v>294</v>
      </c>
      <c r="F800" t="s">
        <v>127</v>
      </c>
      <c r="G800" t="s">
        <v>127</v>
      </c>
      <c r="H800" t="s">
        <v>127</v>
      </c>
      <c r="I800" t="s">
        <v>127</v>
      </c>
      <c r="J800" t="s">
        <v>127</v>
      </c>
      <c r="K800" t="s">
        <v>127</v>
      </c>
    </row>
    <row r="801" spans="2:11" x14ac:dyDescent="0.2">
      <c r="B801" t="s">
        <v>1</v>
      </c>
      <c r="C801" s="2" t="s">
        <v>225</v>
      </c>
      <c r="D801" t="s">
        <v>353</v>
      </c>
      <c r="E801" t="s">
        <v>294</v>
      </c>
      <c r="F801" t="s">
        <v>127</v>
      </c>
      <c r="G801" t="s">
        <v>127</v>
      </c>
      <c r="H801" t="s">
        <v>127</v>
      </c>
      <c r="I801" t="s">
        <v>127</v>
      </c>
      <c r="J801" t="s">
        <v>127</v>
      </c>
      <c r="K801" t="s">
        <v>127</v>
      </c>
    </row>
    <row r="802" spans="2:11" x14ac:dyDescent="0.2">
      <c r="B802" t="s">
        <v>1</v>
      </c>
      <c r="C802" s="2" t="s">
        <v>226</v>
      </c>
      <c r="D802" t="s">
        <v>354</v>
      </c>
      <c r="E802" t="s">
        <v>296</v>
      </c>
      <c r="F802" t="s">
        <v>127</v>
      </c>
      <c r="G802" t="s">
        <v>127</v>
      </c>
      <c r="H802" t="s">
        <v>127</v>
      </c>
      <c r="I802" t="s">
        <v>127</v>
      </c>
      <c r="J802" t="s">
        <v>127</v>
      </c>
      <c r="K802" t="s">
        <v>127</v>
      </c>
    </row>
    <row r="803" spans="2:11" x14ac:dyDescent="0.2">
      <c r="B803" t="s">
        <v>1</v>
      </c>
      <c r="C803" s="2" t="s">
        <v>227</v>
      </c>
      <c r="D803" t="s">
        <v>228</v>
      </c>
      <c r="E803" t="s">
        <v>294</v>
      </c>
      <c r="F803" t="s">
        <v>127</v>
      </c>
      <c r="G803" t="s">
        <v>127</v>
      </c>
      <c r="H803" t="s">
        <v>127</v>
      </c>
      <c r="I803" t="s">
        <v>127</v>
      </c>
      <c r="J803" t="s">
        <v>127</v>
      </c>
      <c r="K803" t="s">
        <v>127</v>
      </c>
    </row>
    <row r="804" spans="2:11" x14ac:dyDescent="0.2">
      <c r="B804" t="s">
        <v>1</v>
      </c>
      <c r="C804" s="2" t="s">
        <v>276</v>
      </c>
      <c r="D804" t="s">
        <v>277</v>
      </c>
      <c r="E804" t="s">
        <v>296</v>
      </c>
      <c r="F804" t="s">
        <v>127</v>
      </c>
      <c r="G804" t="s">
        <v>127</v>
      </c>
      <c r="H804" t="s">
        <v>127</v>
      </c>
      <c r="I804" t="s">
        <v>127</v>
      </c>
      <c r="J804" t="s">
        <v>127</v>
      </c>
      <c r="K804" t="s">
        <v>127</v>
      </c>
    </row>
    <row r="805" spans="2:11" x14ac:dyDescent="0.2">
      <c r="B805" t="s">
        <v>1</v>
      </c>
      <c r="C805" s="2" t="s">
        <v>229</v>
      </c>
      <c r="D805" t="s">
        <v>230</v>
      </c>
      <c r="E805" t="s">
        <v>294</v>
      </c>
      <c r="F805" t="s">
        <v>127</v>
      </c>
      <c r="G805" t="s">
        <v>127</v>
      </c>
      <c r="H805" t="s">
        <v>127</v>
      </c>
      <c r="I805" t="s">
        <v>127</v>
      </c>
      <c r="J805" t="s">
        <v>127</v>
      </c>
      <c r="K805" t="s">
        <v>127</v>
      </c>
    </row>
    <row r="806" spans="2:11" x14ac:dyDescent="0.2">
      <c r="B806" t="s">
        <v>1</v>
      </c>
      <c r="C806" s="2" t="s">
        <v>231</v>
      </c>
      <c r="D806" t="s">
        <v>232</v>
      </c>
      <c r="E806" t="s">
        <v>294</v>
      </c>
      <c r="F806" t="s">
        <v>127</v>
      </c>
      <c r="G806" t="s">
        <v>127</v>
      </c>
      <c r="H806" t="s">
        <v>127</v>
      </c>
      <c r="I806" t="s">
        <v>127</v>
      </c>
      <c r="J806" t="s">
        <v>127</v>
      </c>
      <c r="K806" t="s">
        <v>127</v>
      </c>
    </row>
    <row r="807" spans="2:11" x14ac:dyDescent="0.2">
      <c r="B807" t="s">
        <v>1</v>
      </c>
      <c r="C807" s="2" t="s">
        <v>233</v>
      </c>
      <c r="D807" t="s">
        <v>407</v>
      </c>
      <c r="E807" t="s">
        <v>294</v>
      </c>
      <c r="F807" t="s">
        <v>127</v>
      </c>
      <c r="G807" t="s">
        <v>127</v>
      </c>
      <c r="H807" t="s">
        <v>127</v>
      </c>
      <c r="I807" t="s">
        <v>127</v>
      </c>
      <c r="J807" t="s">
        <v>127</v>
      </c>
      <c r="K807" t="s">
        <v>127</v>
      </c>
    </row>
    <row r="808" spans="2:11" x14ac:dyDescent="0.2">
      <c r="B808" t="s">
        <v>1</v>
      </c>
      <c r="C808" s="2" t="s">
        <v>234</v>
      </c>
      <c r="D808" t="s">
        <v>408</v>
      </c>
      <c r="E808" t="s">
        <v>294</v>
      </c>
      <c r="F808" t="s">
        <v>127</v>
      </c>
      <c r="G808" t="s">
        <v>127</v>
      </c>
      <c r="H808" t="s">
        <v>127</v>
      </c>
      <c r="I808" t="s">
        <v>127</v>
      </c>
      <c r="J808" t="s">
        <v>127</v>
      </c>
      <c r="K808" t="s">
        <v>127</v>
      </c>
    </row>
    <row r="809" spans="2:11" x14ac:dyDescent="0.2">
      <c r="B809" t="s">
        <v>1</v>
      </c>
      <c r="C809" s="2" t="s">
        <v>267</v>
      </c>
      <c r="D809" t="s">
        <v>268</v>
      </c>
      <c r="E809" t="s">
        <v>294</v>
      </c>
      <c r="F809" t="s">
        <v>127</v>
      </c>
      <c r="G809" t="s">
        <v>127</v>
      </c>
      <c r="H809" t="s">
        <v>127</v>
      </c>
      <c r="I809" t="s">
        <v>127</v>
      </c>
      <c r="J809" t="s">
        <v>127</v>
      </c>
      <c r="K809" t="s">
        <v>127</v>
      </c>
    </row>
    <row r="810" spans="2:11" x14ac:dyDescent="0.2">
      <c r="B810" t="s">
        <v>297</v>
      </c>
      <c r="C810" s="2" t="s">
        <v>278</v>
      </c>
      <c r="D810" t="s">
        <v>279</v>
      </c>
      <c r="E810" t="s">
        <v>127</v>
      </c>
      <c r="F810" t="s">
        <v>127</v>
      </c>
      <c r="G810" t="s">
        <v>127</v>
      </c>
      <c r="H810" t="s">
        <v>127</v>
      </c>
      <c r="I810" t="s">
        <v>127</v>
      </c>
      <c r="J810" t="s">
        <v>127</v>
      </c>
      <c r="K810" t="s">
        <v>127</v>
      </c>
    </row>
    <row r="811" spans="2:11" x14ac:dyDescent="0.2">
      <c r="B811" t="s">
        <v>2</v>
      </c>
      <c r="C811" s="2" t="s">
        <v>235</v>
      </c>
      <c r="D811" t="s">
        <v>236</v>
      </c>
      <c r="E811" t="s">
        <v>294</v>
      </c>
      <c r="F811" t="s">
        <v>127</v>
      </c>
      <c r="G811" t="s">
        <v>127</v>
      </c>
      <c r="H811" t="s">
        <v>127</v>
      </c>
      <c r="I811" t="s">
        <v>127</v>
      </c>
      <c r="J811" t="s">
        <v>127</v>
      </c>
      <c r="K811" t="s">
        <v>127</v>
      </c>
    </row>
    <row r="812" spans="2:11" x14ac:dyDescent="0.2">
      <c r="B812" t="s">
        <v>2</v>
      </c>
      <c r="C812" s="2" t="s">
        <v>280</v>
      </c>
      <c r="D812" t="s">
        <v>281</v>
      </c>
      <c r="E812" t="s">
        <v>296</v>
      </c>
      <c r="F812" t="s">
        <v>127</v>
      </c>
      <c r="G812" t="s">
        <v>127</v>
      </c>
      <c r="H812" t="s">
        <v>127</v>
      </c>
      <c r="I812" t="s">
        <v>127</v>
      </c>
      <c r="J812" t="s">
        <v>127</v>
      </c>
      <c r="K812" t="s">
        <v>127</v>
      </c>
    </row>
    <row r="813" spans="2:11" x14ac:dyDescent="0.2">
      <c r="B813" t="s">
        <v>2</v>
      </c>
      <c r="C813" s="2" t="s">
        <v>40</v>
      </c>
      <c r="D813" t="s">
        <v>379</v>
      </c>
      <c r="E813" t="s">
        <v>294</v>
      </c>
      <c r="F813" t="s">
        <v>127</v>
      </c>
      <c r="G813" t="s">
        <v>127</v>
      </c>
      <c r="H813" t="s">
        <v>127</v>
      </c>
      <c r="I813" t="s">
        <v>127</v>
      </c>
      <c r="J813" t="s">
        <v>127</v>
      </c>
      <c r="K813" t="s">
        <v>127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295</v>
      </c>
      <c r="F814">
        <v>16</v>
      </c>
      <c r="G814">
        <v>17</v>
      </c>
      <c r="H814">
        <v>0</v>
      </c>
      <c r="I814">
        <v>1</v>
      </c>
      <c r="J814">
        <v>11</v>
      </c>
      <c r="K814">
        <v>16</v>
      </c>
    </row>
    <row r="815" spans="2:11" x14ac:dyDescent="0.2">
      <c r="B815" t="s">
        <v>2</v>
      </c>
      <c r="C815" s="2" t="s">
        <v>237</v>
      </c>
      <c r="D815" t="s">
        <v>238</v>
      </c>
      <c r="E815" t="s">
        <v>294</v>
      </c>
      <c r="F815" t="s">
        <v>127</v>
      </c>
      <c r="G815" t="s">
        <v>127</v>
      </c>
      <c r="H815" t="s">
        <v>127</v>
      </c>
      <c r="I815" t="s">
        <v>127</v>
      </c>
      <c r="J815" t="s">
        <v>127</v>
      </c>
      <c r="K815" t="s">
        <v>127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295</v>
      </c>
      <c r="F816">
        <v>10</v>
      </c>
      <c r="G816">
        <v>4</v>
      </c>
      <c r="H816">
        <v>3</v>
      </c>
      <c r="I816">
        <v>0</v>
      </c>
      <c r="J816">
        <v>7</v>
      </c>
      <c r="K816">
        <v>10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295</v>
      </c>
      <c r="F817">
        <v>74</v>
      </c>
      <c r="G817">
        <v>66</v>
      </c>
      <c r="H817">
        <v>93</v>
      </c>
      <c r="I817">
        <v>1</v>
      </c>
      <c r="J817">
        <v>96</v>
      </c>
      <c r="K817">
        <v>0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295</v>
      </c>
      <c r="F818">
        <v>29</v>
      </c>
      <c r="G818">
        <v>33</v>
      </c>
      <c r="H818">
        <v>16</v>
      </c>
      <c r="I818">
        <v>0</v>
      </c>
      <c r="J818">
        <v>40</v>
      </c>
      <c r="K818">
        <v>16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295</v>
      </c>
      <c r="F819">
        <v>10</v>
      </c>
      <c r="G819">
        <v>16</v>
      </c>
      <c r="H819">
        <v>22</v>
      </c>
      <c r="I819">
        <v>0</v>
      </c>
      <c r="J819">
        <v>9</v>
      </c>
      <c r="K819">
        <v>8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295</v>
      </c>
      <c r="F820">
        <v>5</v>
      </c>
      <c r="G820">
        <v>10</v>
      </c>
      <c r="H820">
        <v>7</v>
      </c>
      <c r="I820">
        <v>5</v>
      </c>
      <c r="J820">
        <v>9</v>
      </c>
      <c r="K820">
        <v>5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295</v>
      </c>
      <c r="F821">
        <v>47</v>
      </c>
      <c r="G821">
        <v>52</v>
      </c>
      <c r="H821">
        <v>22</v>
      </c>
      <c r="I821">
        <v>0</v>
      </c>
      <c r="J821">
        <v>72</v>
      </c>
      <c r="K821">
        <v>53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295</v>
      </c>
      <c r="F822">
        <v>4</v>
      </c>
      <c r="G822">
        <v>3</v>
      </c>
      <c r="H822">
        <v>2</v>
      </c>
      <c r="I822">
        <v>5</v>
      </c>
      <c r="J822">
        <v>4</v>
      </c>
      <c r="K822">
        <v>5</v>
      </c>
    </row>
    <row r="823" spans="2:11" x14ac:dyDescent="0.2">
      <c r="B823" t="s">
        <v>2</v>
      </c>
      <c r="C823" s="2" t="s">
        <v>130</v>
      </c>
      <c r="D823" t="s">
        <v>128</v>
      </c>
      <c r="E823" t="s">
        <v>294</v>
      </c>
      <c r="F823" t="s">
        <v>127</v>
      </c>
      <c r="G823" t="s">
        <v>127</v>
      </c>
      <c r="H823" t="s">
        <v>127</v>
      </c>
      <c r="I823" t="s">
        <v>127</v>
      </c>
      <c r="J823" t="s">
        <v>127</v>
      </c>
      <c r="K823" t="s">
        <v>127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295</v>
      </c>
      <c r="F824">
        <v>11</v>
      </c>
      <c r="G824">
        <v>4</v>
      </c>
      <c r="H824">
        <v>13</v>
      </c>
      <c r="I824">
        <v>0</v>
      </c>
      <c r="J824">
        <v>6</v>
      </c>
      <c r="K824">
        <v>4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295</v>
      </c>
      <c r="F825">
        <v>2</v>
      </c>
      <c r="G825">
        <v>0</v>
      </c>
      <c r="H825">
        <v>0</v>
      </c>
      <c r="I825">
        <v>0</v>
      </c>
      <c r="J825">
        <v>5</v>
      </c>
      <c r="K825">
        <v>0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295</v>
      </c>
      <c r="F826">
        <v>2</v>
      </c>
      <c r="G826">
        <v>1</v>
      </c>
      <c r="H826">
        <v>1</v>
      </c>
      <c r="I826">
        <v>0</v>
      </c>
      <c r="J826">
        <v>1</v>
      </c>
      <c r="K826">
        <v>0</v>
      </c>
    </row>
    <row r="827" spans="2:11" x14ac:dyDescent="0.2">
      <c r="B827" t="s">
        <v>2</v>
      </c>
      <c r="C827" s="2" t="s">
        <v>239</v>
      </c>
      <c r="D827" t="s">
        <v>240</v>
      </c>
      <c r="E827" t="s">
        <v>294</v>
      </c>
      <c r="F827" t="s">
        <v>127</v>
      </c>
      <c r="G827" t="s">
        <v>127</v>
      </c>
      <c r="H827" t="s">
        <v>127</v>
      </c>
      <c r="I827" t="s">
        <v>127</v>
      </c>
      <c r="J827" t="s">
        <v>127</v>
      </c>
      <c r="K827" t="s">
        <v>127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295</v>
      </c>
      <c r="F828">
        <v>9</v>
      </c>
      <c r="G828">
        <v>3</v>
      </c>
      <c r="H828">
        <v>6</v>
      </c>
      <c r="I828">
        <v>0</v>
      </c>
      <c r="J828">
        <v>1</v>
      </c>
      <c r="K828">
        <v>2</v>
      </c>
    </row>
    <row r="829" spans="2:11" x14ac:dyDescent="0.2">
      <c r="B829" t="s">
        <v>2</v>
      </c>
      <c r="C829" s="2" t="s">
        <v>241</v>
      </c>
      <c r="D829" t="s">
        <v>242</v>
      </c>
      <c r="E829" t="s">
        <v>294</v>
      </c>
      <c r="F829" t="s">
        <v>127</v>
      </c>
      <c r="G829" t="s">
        <v>127</v>
      </c>
      <c r="H829" t="s">
        <v>127</v>
      </c>
      <c r="I829" t="s">
        <v>127</v>
      </c>
      <c r="J829" t="s">
        <v>127</v>
      </c>
      <c r="K829" t="s">
        <v>127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295</v>
      </c>
      <c r="F830">
        <v>2</v>
      </c>
      <c r="G830">
        <v>4</v>
      </c>
      <c r="H830">
        <v>0</v>
      </c>
      <c r="I830">
        <v>0</v>
      </c>
      <c r="J830">
        <v>1</v>
      </c>
      <c r="K830">
        <v>0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295</v>
      </c>
      <c r="F831">
        <v>25</v>
      </c>
      <c r="G831">
        <v>27</v>
      </c>
      <c r="H831">
        <v>34</v>
      </c>
      <c r="I831">
        <v>0</v>
      </c>
      <c r="J831">
        <v>43</v>
      </c>
      <c r="K831">
        <v>40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295</v>
      </c>
      <c r="F832">
        <v>3</v>
      </c>
      <c r="G832">
        <v>3</v>
      </c>
      <c r="H832">
        <v>1</v>
      </c>
      <c r="I832">
        <v>0</v>
      </c>
      <c r="J832">
        <v>5</v>
      </c>
      <c r="K832">
        <v>2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295</v>
      </c>
      <c r="F833">
        <v>0</v>
      </c>
      <c r="G833">
        <v>0</v>
      </c>
      <c r="H833">
        <v>2</v>
      </c>
      <c r="I833">
        <v>0</v>
      </c>
      <c r="J833">
        <v>1</v>
      </c>
      <c r="K833">
        <v>3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295</v>
      </c>
      <c r="F834">
        <v>1</v>
      </c>
      <c r="G834">
        <v>30</v>
      </c>
      <c r="H834">
        <v>47</v>
      </c>
      <c r="I834">
        <v>0</v>
      </c>
      <c r="J834">
        <v>18</v>
      </c>
      <c r="K834">
        <v>21</v>
      </c>
    </row>
    <row r="835" spans="2:11" x14ac:dyDescent="0.2">
      <c r="B835" t="s">
        <v>2</v>
      </c>
      <c r="C835" s="2" t="s">
        <v>75</v>
      </c>
      <c r="D835" t="s">
        <v>76</v>
      </c>
      <c r="E835" t="s">
        <v>295</v>
      </c>
      <c r="F835">
        <v>0</v>
      </c>
      <c r="G835">
        <v>44</v>
      </c>
      <c r="H835">
        <v>48</v>
      </c>
      <c r="I835">
        <v>0</v>
      </c>
      <c r="J835">
        <v>114</v>
      </c>
      <c r="K835">
        <v>77</v>
      </c>
    </row>
    <row r="836" spans="2:11" x14ac:dyDescent="0.2">
      <c r="B836" t="s">
        <v>2</v>
      </c>
      <c r="C836" s="2" t="s">
        <v>77</v>
      </c>
      <c r="D836" t="s">
        <v>380</v>
      </c>
      <c r="E836" t="s">
        <v>295</v>
      </c>
      <c r="F836">
        <v>21</v>
      </c>
      <c r="G836">
        <v>19</v>
      </c>
      <c r="H836">
        <v>16</v>
      </c>
      <c r="I836">
        <v>0</v>
      </c>
      <c r="J836">
        <v>7</v>
      </c>
      <c r="K836">
        <v>5</v>
      </c>
    </row>
    <row r="837" spans="2:11" x14ac:dyDescent="0.2">
      <c r="B837" t="s">
        <v>2</v>
      </c>
      <c r="C837" s="2" t="s">
        <v>78</v>
      </c>
      <c r="D837" t="s">
        <v>381</v>
      </c>
      <c r="E837" t="s">
        <v>295</v>
      </c>
      <c r="F837">
        <v>0</v>
      </c>
      <c r="G837">
        <v>0</v>
      </c>
      <c r="H837" t="s">
        <v>127</v>
      </c>
      <c r="I837" t="s">
        <v>127</v>
      </c>
      <c r="J837" t="s">
        <v>127</v>
      </c>
      <c r="K837" t="s">
        <v>127</v>
      </c>
    </row>
    <row r="838" spans="2:11" x14ac:dyDescent="0.2">
      <c r="B838" t="s">
        <v>2</v>
      </c>
      <c r="C838" s="2" t="s">
        <v>243</v>
      </c>
      <c r="D838" t="s">
        <v>244</v>
      </c>
      <c r="E838" t="s">
        <v>294</v>
      </c>
      <c r="F838" t="s">
        <v>127</v>
      </c>
      <c r="G838" t="s">
        <v>127</v>
      </c>
      <c r="H838" t="s">
        <v>127</v>
      </c>
      <c r="I838" t="s">
        <v>127</v>
      </c>
      <c r="J838" t="s">
        <v>127</v>
      </c>
      <c r="K838" t="s">
        <v>127</v>
      </c>
    </row>
    <row r="839" spans="2:11" x14ac:dyDescent="0.2">
      <c r="B839" t="s">
        <v>2</v>
      </c>
      <c r="C839" s="2" t="s">
        <v>79</v>
      </c>
      <c r="D839" t="s">
        <v>441</v>
      </c>
      <c r="E839" t="s">
        <v>295</v>
      </c>
      <c r="F839">
        <v>14</v>
      </c>
      <c r="G839">
        <v>13</v>
      </c>
      <c r="H839">
        <v>0</v>
      </c>
      <c r="I839">
        <v>0</v>
      </c>
      <c r="J839">
        <v>11</v>
      </c>
      <c r="K839">
        <v>0</v>
      </c>
    </row>
    <row r="840" spans="2:11" x14ac:dyDescent="0.2">
      <c r="B840" t="s">
        <v>2</v>
      </c>
      <c r="C840" s="2" t="s">
        <v>80</v>
      </c>
      <c r="D840" t="s">
        <v>81</v>
      </c>
      <c r="E840" t="s">
        <v>295</v>
      </c>
      <c r="F840">
        <v>87</v>
      </c>
      <c r="G840">
        <v>87</v>
      </c>
      <c r="H840">
        <v>76</v>
      </c>
      <c r="I840">
        <v>0</v>
      </c>
      <c r="J840">
        <v>64</v>
      </c>
      <c r="K840">
        <v>77</v>
      </c>
    </row>
    <row r="841" spans="2:11" x14ac:dyDescent="0.2">
      <c r="B841" t="s">
        <v>2</v>
      </c>
      <c r="C841" s="2" t="s">
        <v>82</v>
      </c>
      <c r="D841" t="s">
        <v>83</v>
      </c>
      <c r="E841" t="s">
        <v>295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</row>
    <row r="842" spans="2:11" x14ac:dyDescent="0.2">
      <c r="B842" t="s">
        <v>2</v>
      </c>
      <c r="C842" s="2" t="s">
        <v>245</v>
      </c>
      <c r="D842" t="s">
        <v>246</v>
      </c>
      <c r="E842" t="s">
        <v>296</v>
      </c>
      <c r="F842" t="s">
        <v>127</v>
      </c>
      <c r="G842" t="s">
        <v>127</v>
      </c>
      <c r="H842" t="s">
        <v>127</v>
      </c>
      <c r="I842" t="s">
        <v>127</v>
      </c>
      <c r="J842" t="s">
        <v>127</v>
      </c>
      <c r="K842" t="s">
        <v>127</v>
      </c>
    </row>
    <row r="843" spans="2:11" x14ac:dyDescent="0.2">
      <c r="B843" t="s">
        <v>2</v>
      </c>
      <c r="C843" s="2" t="s">
        <v>269</v>
      </c>
      <c r="D843" t="s">
        <v>270</v>
      </c>
      <c r="E843" t="s">
        <v>296</v>
      </c>
      <c r="F843" t="s">
        <v>127</v>
      </c>
      <c r="G843" t="s">
        <v>127</v>
      </c>
      <c r="H843" t="s">
        <v>127</v>
      </c>
      <c r="I843" t="s">
        <v>127</v>
      </c>
      <c r="J843" t="s">
        <v>127</v>
      </c>
      <c r="K843" t="s">
        <v>127</v>
      </c>
    </row>
    <row r="844" spans="2:11" x14ac:dyDescent="0.2">
      <c r="B844" t="s">
        <v>2</v>
      </c>
      <c r="C844" s="2" t="s">
        <v>282</v>
      </c>
      <c r="D844" t="s">
        <v>283</v>
      </c>
      <c r="E844" t="s">
        <v>296</v>
      </c>
      <c r="F844" t="s">
        <v>127</v>
      </c>
      <c r="G844" t="s">
        <v>127</v>
      </c>
      <c r="H844" t="s">
        <v>127</v>
      </c>
      <c r="I844" t="s">
        <v>127</v>
      </c>
      <c r="J844" t="s">
        <v>127</v>
      </c>
      <c r="K844" t="s">
        <v>127</v>
      </c>
    </row>
    <row r="845" spans="2:11" x14ac:dyDescent="0.2">
      <c r="B845" t="s">
        <v>2</v>
      </c>
      <c r="C845" s="2" t="s">
        <v>247</v>
      </c>
      <c r="D845" t="s">
        <v>248</v>
      </c>
      <c r="E845" t="s">
        <v>296</v>
      </c>
      <c r="F845" t="s">
        <v>127</v>
      </c>
      <c r="G845" t="s">
        <v>127</v>
      </c>
      <c r="H845" t="s">
        <v>127</v>
      </c>
      <c r="I845" t="s">
        <v>127</v>
      </c>
      <c r="J845" t="s">
        <v>127</v>
      </c>
      <c r="K845" t="s">
        <v>127</v>
      </c>
    </row>
    <row r="846" spans="2:11" x14ac:dyDescent="0.2">
      <c r="B846" t="s">
        <v>2</v>
      </c>
      <c r="C846" s="2" t="s">
        <v>249</v>
      </c>
      <c r="D846" t="s">
        <v>250</v>
      </c>
      <c r="E846" t="s">
        <v>296</v>
      </c>
      <c r="F846" t="s">
        <v>127</v>
      </c>
      <c r="G846" t="s">
        <v>127</v>
      </c>
      <c r="H846" t="s">
        <v>127</v>
      </c>
      <c r="I846" t="s">
        <v>127</v>
      </c>
      <c r="J846" t="s">
        <v>127</v>
      </c>
      <c r="K846" t="s">
        <v>127</v>
      </c>
    </row>
    <row r="847" spans="2:11" x14ac:dyDescent="0.2">
      <c r="B847" t="s">
        <v>2</v>
      </c>
      <c r="C847" s="2" t="s">
        <v>251</v>
      </c>
      <c r="D847" t="s">
        <v>252</v>
      </c>
      <c r="E847" t="s">
        <v>294</v>
      </c>
      <c r="F847" t="s">
        <v>127</v>
      </c>
      <c r="G847" t="s">
        <v>127</v>
      </c>
      <c r="H847" t="s">
        <v>127</v>
      </c>
      <c r="I847" t="s">
        <v>127</v>
      </c>
      <c r="J847" t="s">
        <v>127</v>
      </c>
      <c r="K847" t="s">
        <v>127</v>
      </c>
    </row>
    <row r="848" spans="2:11" x14ac:dyDescent="0.2">
      <c r="B848" t="s">
        <v>2</v>
      </c>
      <c r="C848" s="2" t="s">
        <v>284</v>
      </c>
      <c r="D848" t="s">
        <v>285</v>
      </c>
      <c r="E848" t="s">
        <v>296</v>
      </c>
      <c r="F848" t="s">
        <v>127</v>
      </c>
      <c r="G848" t="s">
        <v>127</v>
      </c>
      <c r="H848" t="s">
        <v>127</v>
      </c>
      <c r="I848" t="s">
        <v>127</v>
      </c>
      <c r="J848" t="s">
        <v>127</v>
      </c>
      <c r="K848" t="s">
        <v>127</v>
      </c>
    </row>
    <row r="849" spans="2:11" x14ac:dyDescent="0.2">
      <c r="B849" t="s">
        <v>2</v>
      </c>
      <c r="C849" s="2" t="s">
        <v>286</v>
      </c>
      <c r="D849" t="s">
        <v>287</v>
      </c>
      <c r="E849" t="s">
        <v>296</v>
      </c>
      <c r="F849" t="s">
        <v>127</v>
      </c>
      <c r="G849" t="s">
        <v>127</v>
      </c>
      <c r="H849" t="s">
        <v>127</v>
      </c>
      <c r="I849" t="s">
        <v>127</v>
      </c>
      <c r="J849" t="s">
        <v>127</v>
      </c>
      <c r="K849" t="s">
        <v>127</v>
      </c>
    </row>
    <row r="850" spans="2:11" x14ac:dyDescent="0.2">
      <c r="B850" t="s">
        <v>2</v>
      </c>
      <c r="C850" s="2" t="s">
        <v>253</v>
      </c>
      <c r="D850" t="s">
        <v>254</v>
      </c>
      <c r="E850" t="s">
        <v>294</v>
      </c>
      <c r="F850" t="s">
        <v>127</v>
      </c>
      <c r="G850" t="s">
        <v>127</v>
      </c>
      <c r="H850" t="s">
        <v>127</v>
      </c>
      <c r="I850" t="s">
        <v>127</v>
      </c>
      <c r="J850" t="s">
        <v>127</v>
      </c>
      <c r="K850" t="s">
        <v>127</v>
      </c>
    </row>
    <row r="851" spans="2:11" x14ac:dyDescent="0.2">
      <c r="B851" t="s">
        <v>2</v>
      </c>
      <c r="C851" s="2" t="s">
        <v>255</v>
      </c>
      <c r="D851" t="s">
        <v>256</v>
      </c>
      <c r="E851" t="s">
        <v>296</v>
      </c>
      <c r="F851" t="s">
        <v>127</v>
      </c>
      <c r="G851" t="s">
        <v>127</v>
      </c>
      <c r="H851" t="s">
        <v>127</v>
      </c>
      <c r="I851" t="s">
        <v>127</v>
      </c>
      <c r="J851" t="s">
        <v>127</v>
      </c>
      <c r="K851" t="s">
        <v>127</v>
      </c>
    </row>
    <row r="852" spans="2:11" x14ac:dyDescent="0.2">
      <c r="B852" t="s">
        <v>2</v>
      </c>
      <c r="C852" s="2" t="s">
        <v>288</v>
      </c>
      <c r="D852" t="s">
        <v>289</v>
      </c>
      <c r="E852" t="s">
        <v>296</v>
      </c>
      <c r="F852" t="s">
        <v>127</v>
      </c>
      <c r="G852" t="s">
        <v>127</v>
      </c>
      <c r="H852" t="s">
        <v>127</v>
      </c>
      <c r="I852" t="s">
        <v>127</v>
      </c>
      <c r="J852" t="s">
        <v>127</v>
      </c>
      <c r="K852" t="s">
        <v>127</v>
      </c>
    </row>
    <row r="853" spans="2:11" x14ac:dyDescent="0.2">
      <c r="B853" t="s">
        <v>2</v>
      </c>
      <c r="C853" s="2" t="s">
        <v>290</v>
      </c>
      <c r="D853" t="s">
        <v>291</v>
      </c>
      <c r="E853" t="s">
        <v>296</v>
      </c>
      <c r="F853" t="s">
        <v>127</v>
      </c>
      <c r="G853" t="s">
        <v>127</v>
      </c>
      <c r="H853" t="s">
        <v>127</v>
      </c>
      <c r="I853" t="s">
        <v>127</v>
      </c>
      <c r="J853" t="s">
        <v>127</v>
      </c>
      <c r="K853" t="s">
        <v>127</v>
      </c>
    </row>
    <row r="854" spans="2:11" x14ac:dyDescent="0.2">
      <c r="B854" t="s">
        <v>2</v>
      </c>
      <c r="C854" s="2" t="s">
        <v>84</v>
      </c>
      <c r="D854" t="s">
        <v>413</v>
      </c>
      <c r="E854" t="s">
        <v>294</v>
      </c>
      <c r="F854">
        <v>2</v>
      </c>
      <c r="G854">
        <v>4</v>
      </c>
      <c r="H854">
        <v>0</v>
      </c>
      <c r="I854">
        <v>0</v>
      </c>
      <c r="J854" t="s">
        <v>127</v>
      </c>
      <c r="K854" t="s">
        <v>127</v>
      </c>
    </row>
    <row r="855" spans="2:11" x14ac:dyDescent="0.2">
      <c r="B855" t="s">
        <v>2</v>
      </c>
      <c r="C855" s="2" t="s">
        <v>85</v>
      </c>
      <c r="D855" t="s">
        <v>86</v>
      </c>
      <c r="E855" t="s">
        <v>295</v>
      </c>
      <c r="F855">
        <v>14</v>
      </c>
      <c r="G855">
        <v>27</v>
      </c>
      <c r="H855">
        <v>20</v>
      </c>
      <c r="I855">
        <v>7</v>
      </c>
      <c r="J855">
        <v>14</v>
      </c>
      <c r="K855">
        <v>15</v>
      </c>
    </row>
    <row r="856" spans="2:11" x14ac:dyDescent="0.2">
      <c r="B856" t="s">
        <v>2</v>
      </c>
      <c r="C856" s="2" t="s">
        <v>87</v>
      </c>
      <c r="D856" t="s">
        <v>409</v>
      </c>
      <c r="E856" t="s">
        <v>294</v>
      </c>
      <c r="F856">
        <v>0</v>
      </c>
      <c r="G856">
        <v>0</v>
      </c>
      <c r="H856" t="s">
        <v>127</v>
      </c>
      <c r="I856" t="s">
        <v>127</v>
      </c>
      <c r="J856" t="s">
        <v>127</v>
      </c>
      <c r="K856" t="s">
        <v>127</v>
      </c>
    </row>
    <row r="857" spans="2:11" x14ac:dyDescent="0.2">
      <c r="B857" t="s">
        <v>2</v>
      </c>
      <c r="C857" s="2" t="s">
        <v>292</v>
      </c>
      <c r="D857" t="s">
        <v>450</v>
      </c>
      <c r="E857" t="s">
        <v>296</v>
      </c>
      <c r="F857" t="s">
        <v>127</v>
      </c>
      <c r="G857" t="s">
        <v>127</v>
      </c>
      <c r="H857" t="s">
        <v>127</v>
      </c>
      <c r="I857" t="s">
        <v>127</v>
      </c>
      <c r="J857" t="s">
        <v>127</v>
      </c>
      <c r="K857" t="s">
        <v>127</v>
      </c>
    </row>
    <row r="858" spans="2:11" x14ac:dyDescent="0.2">
      <c r="B858" t="s">
        <v>2</v>
      </c>
      <c r="C858" s="2" t="s">
        <v>88</v>
      </c>
      <c r="D858" t="s">
        <v>411</v>
      </c>
      <c r="E858" t="s">
        <v>295</v>
      </c>
      <c r="F858">
        <v>1</v>
      </c>
      <c r="G858">
        <v>4</v>
      </c>
      <c r="H858">
        <v>0</v>
      </c>
      <c r="I858">
        <v>1</v>
      </c>
      <c r="J858">
        <v>4</v>
      </c>
      <c r="K858">
        <v>5</v>
      </c>
    </row>
    <row r="859" spans="2:11" x14ac:dyDescent="0.2">
      <c r="B859" t="s">
        <v>3</v>
      </c>
      <c r="C859" s="2" t="s">
        <v>89</v>
      </c>
      <c r="D859" t="s">
        <v>90</v>
      </c>
      <c r="E859" t="s">
        <v>295</v>
      </c>
      <c r="F859">
        <v>6</v>
      </c>
      <c r="G859">
        <v>1</v>
      </c>
      <c r="H859">
        <v>0</v>
      </c>
      <c r="I859">
        <v>1</v>
      </c>
      <c r="J859">
        <v>0</v>
      </c>
      <c r="K859">
        <v>6</v>
      </c>
    </row>
    <row r="860" spans="2:11" x14ac:dyDescent="0.2">
      <c r="B860" t="s">
        <v>3</v>
      </c>
      <c r="C860" s="2" t="s">
        <v>91</v>
      </c>
      <c r="D860" t="s">
        <v>92</v>
      </c>
      <c r="E860" t="s">
        <v>295</v>
      </c>
      <c r="F860">
        <v>3</v>
      </c>
      <c r="G860">
        <v>3</v>
      </c>
      <c r="H860">
        <v>0</v>
      </c>
      <c r="I860">
        <v>0</v>
      </c>
      <c r="J860">
        <v>0</v>
      </c>
      <c r="K860">
        <v>0</v>
      </c>
    </row>
    <row r="861" spans="2:11" x14ac:dyDescent="0.2">
      <c r="B861" t="s">
        <v>3</v>
      </c>
      <c r="C861" s="2" t="s">
        <v>93</v>
      </c>
      <c r="D861" t="s">
        <v>94</v>
      </c>
      <c r="E861" t="s">
        <v>295</v>
      </c>
      <c r="F861">
        <v>30</v>
      </c>
      <c r="G861">
        <v>38</v>
      </c>
      <c r="H861">
        <v>28</v>
      </c>
      <c r="I861">
        <v>3</v>
      </c>
      <c r="J861">
        <v>42</v>
      </c>
      <c r="K861">
        <v>30</v>
      </c>
    </row>
    <row r="862" spans="2:11" x14ac:dyDescent="0.2">
      <c r="B862" t="s">
        <v>3</v>
      </c>
      <c r="C862" s="2" t="s">
        <v>95</v>
      </c>
      <c r="D862" t="s">
        <v>96</v>
      </c>
      <c r="E862" t="s">
        <v>295</v>
      </c>
      <c r="F862">
        <v>1</v>
      </c>
      <c r="G862">
        <v>0</v>
      </c>
      <c r="H862">
        <v>3</v>
      </c>
      <c r="I862">
        <v>3</v>
      </c>
      <c r="J862">
        <v>0</v>
      </c>
      <c r="K862">
        <v>1</v>
      </c>
    </row>
    <row r="863" spans="2:11" x14ac:dyDescent="0.2">
      <c r="B863" t="s">
        <v>3</v>
      </c>
      <c r="C863" s="2" t="s">
        <v>257</v>
      </c>
      <c r="D863" t="s">
        <v>397</v>
      </c>
      <c r="E863" t="s">
        <v>294</v>
      </c>
      <c r="F863" t="s">
        <v>127</v>
      </c>
      <c r="G863" t="s">
        <v>127</v>
      </c>
      <c r="H863" t="s">
        <v>127</v>
      </c>
      <c r="I863" t="s">
        <v>127</v>
      </c>
      <c r="J863" t="s">
        <v>127</v>
      </c>
      <c r="K863" t="s">
        <v>127</v>
      </c>
    </row>
    <row r="864" spans="2:11" x14ac:dyDescent="0.2">
      <c r="B864" t="s">
        <v>3</v>
      </c>
      <c r="C864" s="2" t="s">
        <v>97</v>
      </c>
      <c r="D864" t="s">
        <v>98</v>
      </c>
      <c r="E864" t="s">
        <v>295</v>
      </c>
      <c r="F864">
        <v>13</v>
      </c>
      <c r="G864">
        <v>6</v>
      </c>
      <c r="H864">
        <v>0</v>
      </c>
      <c r="I864">
        <v>9</v>
      </c>
      <c r="J864">
        <v>0</v>
      </c>
      <c r="K864">
        <v>11</v>
      </c>
    </row>
    <row r="865" spans="2:11" x14ac:dyDescent="0.2">
      <c r="B865" t="s">
        <v>3</v>
      </c>
      <c r="C865" s="2" t="s">
        <v>99</v>
      </c>
      <c r="D865" t="s">
        <v>100</v>
      </c>
      <c r="E865" t="s">
        <v>295</v>
      </c>
      <c r="F865">
        <v>13</v>
      </c>
      <c r="G865">
        <v>17</v>
      </c>
      <c r="H865">
        <v>17</v>
      </c>
      <c r="I865">
        <v>16</v>
      </c>
      <c r="J865">
        <v>16</v>
      </c>
      <c r="K865">
        <v>4</v>
      </c>
    </row>
    <row r="866" spans="2:11" x14ac:dyDescent="0.2">
      <c r="B866" t="s">
        <v>3</v>
      </c>
      <c r="C866" s="2" t="s">
        <v>101</v>
      </c>
      <c r="D866" t="s">
        <v>398</v>
      </c>
      <c r="E866" t="s">
        <v>294</v>
      </c>
      <c r="F866">
        <v>0</v>
      </c>
      <c r="G866" t="s">
        <v>127</v>
      </c>
      <c r="H866">
        <v>0</v>
      </c>
      <c r="I866">
        <v>0</v>
      </c>
      <c r="J866" t="s">
        <v>127</v>
      </c>
      <c r="K866" t="s">
        <v>127</v>
      </c>
    </row>
    <row r="867" spans="2:11" x14ac:dyDescent="0.2">
      <c r="B867" t="s">
        <v>3</v>
      </c>
      <c r="C867" s="2" t="s">
        <v>102</v>
      </c>
      <c r="D867" t="s">
        <v>442</v>
      </c>
      <c r="E867" t="s">
        <v>295</v>
      </c>
      <c r="F867">
        <v>75</v>
      </c>
      <c r="G867">
        <v>88</v>
      </c>
      <c r="H867">
        <v>35</v>
      </c>
      <c r="I867">
        <v>0</v>
      </c>
      <c r="J867">
        <v>61</v>
      </c>
      <c r="K867">
        <v>47</v>
      </c>
    </row>
    <row r="868" spans="2:11" x14ac:dyDescent="0.2">
      <c r="B868" t="s">
        <v>3</v>
      </c>
      <c r="C868" s="2" t="s">
        <v>258</v>
      </c>
      <c r="D868" t="s">
        <v>382</v>
      </c>
      <c r="E868" t="s">
        <v>294</v>
      </c>
      <c r="F868" t="s">
        <v>127</v>
      </c>
      <c r="G868" t="s">
        <v>127</v>
      </c>
      <c r="H868" t="s">
        <v>127</v>
      </c>
      <c r="I868" t="s">
        <v>127</v>
      </c>
      <c r="J868" t="s">
        <v>127</v>
      </c>
      <c r="K868" t="s">
        <v>127</v>
      </c>
    </row>
    <row r="869" spans="2:11" x14ac:dyDescent="0.2">
      <c r="B869" t="s">
        <v>3</v>
      </c>
      <c r="C869" s="2" t="s">
        <v>103</v>
      </c>
      <c r="D869" t="s">
        <v>104</v>
      </c>
      <c r="E869" t="s">
        <v>295</v>
      </c>
      <c r="F869">
        <v>16</v>
      </c>
      <c r="G869">
        <v>14</v>
      </c>
      <c r="H869">
        <v>6</v>
      </c>
      <c r="I869">
        <v>14</v>
      </c>
      <c r="J869">
        <v>11</v>
      </c>
      <c r="K869">
        <v>3</v>
      </c>
    </row>
    <row r="870" spans="2:11" x14ac:dyDescent="0.2">
      <c r="B870" t="s">
        <v>3</v>
      </c>
      <c r="C870" s="2" t="s">
        <v>105</v>
      </c>
      <c r="D870" t="s">
        <v>399</v>
      </c>
      <c r="E870" t="s">
        <v>295</v>
      </c>
      <c r="F870">
        <v>0</v>
      </c>
      <c r="G870">
        <v>0</v>
      </c>
      <c r="H870">
        <v>0</v>
      </c>
      <c r="I870">
        <v>0</v>
      </c>
      <c r="J870" t="s">
        <v>127</v>
      </c>
      <c r="K870" t="s">
        <v>127</v>
      </c>
    </row>
    <row r="871" spans="2:11" x14ac:dyDescent="0.2">
      <c r="B871" t="s">
        <v>3</v>
      </c>
      <c r="C871" s="2" t="s">
        <v>106</v>
      </c>
      <c r="D871" t="s">
        <v>400</v>
      </c>
      <c r="E871" t="s">
        <v>294</v>
      </c>
      <c r="F871">
        <v>0</v>
      </c>
      <c r="G871">
        <v>0</v>
      </c>
      <c r="H871" t="s">
        <v>127</v>
      </c>
      <c r="I871" t="s">
        <v>127</v>
      </c>
      <c r="J871" t="s">
        <v>127</v>
      </c>
      <c r="K871" t="s">
        <v>127</v>
      </c>
    </row>
    <row r="872" spans="2:11" x14ac:dyDescent="0.2">
      <c r="B872" t="s">
        <v>3</v>
      </c>
      <c r="C872" s="2" t="s">
        <v>259</v>
      </c>
      <c r="D872" t="s">
        <v>401</v>
      </c>
      <c r="E872" t="s">
        <v>295</v>
      </c>
      <c r="F872" t="s">
        <v>127</v>
      </c>
      <c r="G872" t="s">
        <v>127</v>
      </c>
      <c r="H872" t="s">
        <v>127</v>
      </c>
      <c r="I872" t="s">
        <v>127</v>
      </c>
      <c r="J872" t="s">
        <v>127</v>
      </c>
      <c r="K872" t="s">
        <v>127</v>
      </c>
    </row>
    <row r="873" spans="2:11" x14ac:dyDescent="0.2">
      <c r="B873" t="s">
        <v>3</v>
      </c>
      <c r="C873" s="2" t="s">
        <v>107</v>
      </c>
      <c r="D873" t="s">
        <v>108</v>
      </c>
      <c r="E873" t="s">
        <v>295</v>
      </c>
      <c r="F873">
        <v>2</v>
      </c>
      <c r="G873">
        <v>2</v>
      </c>
      <c r="H873">
        <v>0</v>
      </c>
      <c r="I873">
        <v>0</v>
      </c>
      <c r="J873">
        <v>0</v>
      </c>
      <c r="K873">
        <v>1</v>
      </c>
    </row>
    <row r="874" spans="2:11" x14ac:dyDescent="0.2">
      <c r="B874" t="s">
        <v>3</v>
      </c>
      <c r="C874" s="2" t="s">
        <v>260</v>
      </c>
      <c r="D874" t="s">
        <v>383</v>
      </c>
      <c r="E874" t="s">
        <v>294</v>
      </c>
      <c r="F874" t="s">
        <v>127</v>
      </c>
      <c r="G874" t="s">
        <v>127</v>
      </c>
      <c r="H874" t="s">
        <v>127</v>
      </c>
      <c r="I874" t="s">
        <v>127</v>
      </c>
      <c r="J874" t="s">
        <v>127</v>
      </c>
      <c r="K874" t="s">
        <v>127</v>
      </c>
    </row>
    <row r="875" spans="2:11" x14ac:dyDescent="0.2">
      <c r="B875" t="s">
        <v>3</v>
      </c>
      <c r="C875" s="2" t="s">
        <v>261</v>
      </c>
      <c r="D875" t="s">
        <v>402</v>
      </c>
      <c r="E875" t="s">
        <v>294</v>
      </c>
      <c r="F875" t="s">
        <v>127</v>
      </c>
      <c r="G875" t="s">
        <v>127</v>
      </c>
      <c r="H875" t="s">
        <v>127</v>
      </c>
      <c r="I875" t="s">
        <v>127</v>
      </c>
      <c r="J875" t="s">
        <v>127</v>
      </c>
      <c r="K875" t="s">
        <v>127</v>
      </c>
    </row>
    <row r="876" spans="2:11" x14ac:dyDescent="0.2">
      <c r="B876" t="s">
        <v>3</v>
      </c>
      <c r="C876" s="2" t="s">
        <v>109</v>
      </c>
      <c r="D876" t="s">
        <v>110</v>
      </c>
      <c r="E876" t="s">
        <v>295</v>
      </c>
      <c r="F876">
        <v>37</v>
      </c>
      <c r="G876">
        <v>51</v>
      </c>
      <c r="H876">
        <v>38</v>
      </c>
      <c r="I876">
        <v>47</v>
      </c>
      <c r="J876">
        <v>43</v>
      </c>
      <c r="K876">
        <v>40</v>
      </c>
    </row>
    <row r="877" spans="2:11" x14ac:dyDescent="0.2">
      <c r="B877" t="s">
        <v>3</v>
      </c>
      <c r="C877" s="2" t="s">
        <v>111</v>
      </c>
      <c r="D877" t="s">
        <v>112</v>
      </c>
      <c r="E877" t="s">
        <v>295</v>
      </c>
      <c r="F877">
        <v>10</v>
      </c>
      <c r="G877">
        <v>9</v>
      </c>
      <c r="H877">
        <v>3</v>
      </c>
      <c r="I877">
        <v>15</v>
      </c>
      <c r="J877">
        <v>8</v>
      </c>
      <c r="K877">
        <v>12</v>
      </c>
    </row>
    <row r="878" spans="2:11" x14ac:dyDescent="0.2">
      <c r="B878" t="s">
        <v>3</v>
      </c>
      <c r="C878" s="2" t="s">
        <v>113</v>
      </c>
      <c r="D878" t="s">
        <v>114</v>
      </c>
      <c r="E878" t="s">
        <v>295</v>
      </c>
      <c r="F878">
        <v>0</v>
      </c>
      <c r="G878">
        <v>2</v>
      </c>
      <c r="H878">
        <v>3</v>
      </c>
      <c r="I878">
        <v>0</v>
      </c>
      <c r="J878">
        <v>0</v>
      </c>
      <c r="K878">
        <v>0</v>
      </c>
    </row>
    <row r="879" spans="2:11" x14ac:dyDescent="0.2">
      <c r="B879" t="s">
        <v>3</v>
      </c>
      <c r="C879" s="2" t="s">
        <v>271</v>
      </c>
      <c r="D879" t="s">
        <v>412</v>
      </c>
      <c r="E879" t="s">
        <v>294</v>
      </c>
      <c r="F879" t="s">
        <v>127</v>
      </c>
      <c r="G879" t="s">
        <v>127</v>
      </c>
      <c r="H879" t="s">
        <v>127</v>
      </c>
      <c r="I879" t="s">
        <v>127</v>
      </c>
      <c r="J879" t="s">
        <v>127</v>
      </c>
      <c r="K879" t="s">
        <v>127</v>
      </c>
    </row>
    <row r="880" spans="2:11" x14ac:dyDescent="0.2">
      <c r="B880" t="s">
        <v>3</v>
      </c>
      <c r="C880" s="2" t="s">
        <v>262</v>
      </c>
      <c r="D880" t="s">
        <v>263</v>
      </c>
      <c r="E880" t="s">
        <v>294</v>
      </c>
      <c r="F880" t="s">
        <v>127</v>
      </c>
      <c r="G880" t="s">
        <v>127</v>
      </c>
      <c r="H880" t="s">
        <v>127</v>
      </c>
      <c r="I880" t="s">
        <v>127</v>
      </c>
      <c r="J880" t="s">
        <v>127</v>
      </c>
      <c r="K880" t="s">
        <v>127</v>
      </c>
    </row>
    <row r="881" spans="2:11" x14ac:dyDescent="0.2">
      <c r="B881" t="s">
        <v>3</v>
      </c>
      <c r="C881" s="2" t="s">
        <v>264</v>
      </c>
      <c r="D881" t="s">
        <v>384</v>
      </c>
      <c r="E881" t="s">
        <v>294</v>
      </c>
      <c r="F881" t="s">
        <v>127</v>
      </c>
      <c r="G881" t="s">
        <v>127</v>
      </c>
      <c r="H881" t="s">
        <v>127</v>
      </c>
      <c r="I881" t="s">
        <v>127</v>
      </c>
      <c r="J881" t="s">
        <v>127</v>
      </c>
      <c r="K881" t="s">
        <v>127</v>
      </c>
    </row>
    <row r="882" spans="2:11" x14ac:dyDescent="0.2">
      <c r="B882" t="s">
        <v>3</v>
      </c>
      <c r="C882" s="2" t="s">
        <v>265</v>
      </c>
      <c r="D882" t="s">
        <v>403</v>
      </c>
      <c r="E882" t="s">
        <v>294</v>
      </c>
      <c r="F882" t="s">
        <v>127</v>
      </c>
      <c r="G882" t="s">
        <v>127</v>
      </c>
      <c r="H882" t="s">
        <v>127</v>
      </c>
      <c r="I882" t="s">
        <v>127</v>
      </c>
      <c r="J882" t="s">
        <v>127</v>
      </c>
      <c r="K882" t="s">
        <v>127</v>
      </c>
    </row>
    <row r="883" spans="2:11" x14ac:dyDescent="0.2">
      <c r="B883" t="s">
        <v>3</v>
      </c>
      <c r="C883" s="2" t="s">
        <v>266</v>
      </c>
      <c r="D883" t="s">
        <v>385</v>
      </c>
      <c r="E883" t="s">
        <v>294</v>
      </c>
      <c r="F883" t="s">
        <v>127</v>
      </c>
      <c r="G883" t="s">
        <v>127</v>
      </c>
      <c r="H883" t="s">
        <v>127</v>
      </c>
      <c r="I883" t="s">
        <v>127</v>
      </c>
      <c r="J883" t="s">
        <v>127</v>
      </c>
      <c r="K883" t="s">
        <v>127</v>
      </c>
    </row>
    <row r="884" spans="2:11" x14ac:dyDescent="0.2">
      <c r="B884" t="s">
        <v>3</v>
      </c>
      <c r="C884" s="2" t="s">
        <v>115</v>
      </c>
      <c r="D884" t="s">
        <v>116</v>
      </c>
      <c r="E884" t="s">
        <v>296</v>
      </c>
      <c r="F884" t="s">
        <v>127</v>
      </c>
      <c r="G884" t="s">
        <v>127</v>
      </c>
      <c r="H884" t="s">
        <v>127</v>
      </c>
      <c r="I884" t="s">
        <v>127</v>
      </c>
      <c r="J884" t="s">
        <v>127</v>
      </c>
      <c r="K884" t="s">
        <v>127</v>
      </c>
    </row>
    <row r="885" spans="2:11" x14ac:dyDescent="0.2">
      <c r="B885" t="s">
        <v>3</v>
      </c>
      <c r="C885" s="2" t="s">
        <v>117</v>
      </c>
      <c r="D885" t="s">
        <v>118</v>
      </c>
      <c r="E885" t="s">
        <v>295</v>
      </c>
      <c r="F885">
        <v>0</v>
      </c>
      <c r="G885">
        <v>0</v>
      </c>
      <c r="H885">
        <v>14</v>
      </c>
      <c r="I885">
        <v>20</v>
      </c>
      <c r="J885">
        <v>0</v>
      </c>
      <c r="K885">
        <v>0</v>
      </c>
    </row>
    <row r="886" spans="2:11" x14ac:dyDescent="0.2">
      <c r="B886" t="s">
        <v>3</v>
      </c>
      <c r="C886" s="2" t="s">
        <v>119</v>
      </c>
      <c r="D886" t="s">
        <v>120</v>
      </c>
      <c r="E886" t="s">
        <v>296</v>
      </c>
      <c r="F886" t="s">
        <v>127</v>
      </c>
      <c r="G886" t="s">
        <v>127</v>
      </c>
      <c r="H886" t="s">
        <v>127</v>
      </c>
      <c r="I886" t="s">
        <v>127</v>
      </c>
      <c r="J886" t="s">
        <v>127</v>
      </c>
      <c r="K886" t="s">
        <v>127</v>
      </c>
    </row>
    <row r="887" spans="2:11" x14ac:dyDescent="0.2">
      <c r="B887" t="s">
        <v>3</v>
      </c>
      <c r="C887" s="2" t="s">
        <v>131</v>
      </c>
      <c r="D887" t="s">
        <v>129</v>
      </c>
      <c r="E887" t="s">
        <v>296</v>
      </c>
      <c r="F887" t="s">
        <v>127</v>
      </c>
      <c r="G887" t="s">
        <v>127</v>
      </c>
      <c r="H887" t="s">
        <v>127</v>
      </c>
      <c r="I887" t="s">
        <v>127</v>
      </c>
      <c r="J887" t="s">
        <v>127</v>
      </c>
      <c r="K887" t="s">
        <v>127</v>
      </c>
    </row>
    <row r="889" spans="2:11" x14ac:dyDescent="0.2">
      <c r="B889" t="s">
        <v>387</v>
      </c>
      <c r="C889" s="2" t="s">
        <v>388</v>
      </c>
      <c r="D889" t="s">
        <v>389</v>
      </c>
    </row>
    <row r="891" spans="2:11" x14ac:dyDescent="0.2">
      <c r="B891" t="s">
        <v>324</v>
      </c>
      <c r="C891" s="2" t="s">
        <v>8</v>
      </c>
      <c r="D891" t="s">
        <v>9</v>
      </c>
      <c r="E891" t="s">
        <v>293</v>
      </c>
      <c r="F891" t="s">
        <v>125</v>
      </c>
      <c r="G891" t="s">
        <v>125</v>
      </c>
      <c r="H891" t="s">
        <v>125</v>
      </c>
      <c r="I891" t="s">
        <v>125</v>
      </c>
      <c r="J891" t="s">
        <v>125</v>
      </c>
      <c r="K891" t="s">
        <v>125</v>
      </c>
    </row>
    <row r="892" spans="2:11" x14ac:dyDescent="0.2">
      <c r="B892" t="s">
        <v>326</v>
      </c>
      <c r="C892" s="2" t="s">
        <v>356</v>
      </c>
      <c r="D892" t="s">
        <v>357</v>
      </c>
      <c r="E892" t="s">
        <v>358</v>
      </c>
      <c r="F892" t="s">
        <v>361</v>
      </c>
      <c r="G892" t="s">
        <v>361</v>
      </c>
      <c r="H892" t="s">
        <v>361</v>
      </c>
      <c r="I892" t="s">
        <v>361</v>
      </c>
      <c r="J892" t="s">
        <v>361</v>
      </c>
      <c r="K892" t="s">
        <v>361</v>
      </c>
    </row>
    <row r="893" spans="2:11" x14ac:dyDescent="0.2">
      <c r="B893" t="s">
        <v>1</v>
      </c>
      <c r="C893" s="2" t="s">
        <v>153</v>
      </c>
      <c r="D893" t="s">
        <v>154</v>
      </c>
      <c r="E893" t="s">
        <v>294</v>
      </c>
      <c r="F893" t="s">
        <v>127</v>
      </c>
      <c r="G893" t="s">
        <v>127</v>
      </c>
      <c r="H893" t="s">
        <v>127</v>
      </c>
      <c r="I893" t="s">
        <v>127</v>
      </c>
      <c r="J893" t="s">
        <v>127</v>
      </c>
      <c r="K893" t="s">
        <v>127</v>
      </c>
    </row>
    <row r="894" spans="2:11" x14ac:dyDescent="0.2">
      <c r="B894" t="s">
        <v>1</v>
      </c>
      <c r="C894" s="2" t="s">
        <v>10</v>
      </c>
      <c r="D894" t="s">
        <v>440</v>
      </c>
      <c r="E894" t="s">
        <v>295</v>
      </c>
      <c r="F894">
        <v>553</v>
      </c>
      <c r="G894">
        <v>725</v>
      </c>
      <c r="H894">
        <v>750</v>
      </c>
      <c r="I894">
        <v>723</v>
      </c>
      <c r="J894">
        <v>600</v>
      </c>
      <c r="K894">
        <v>792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294</v>
      </c>
      <c r="F895" t="s">
        <v>127</v>
      </c>
      <c r="G895" t="s">
        <v>127</v>
      </c>
      <c r="H895" t="s">
        <v>127</v>
      </c>
      <c r="I895" t="s">
        <v>127</v>
      </c>
      <c r="J895" t="s">
        <v>127</v>
      </c>
      <c r="K895" t="s">
        <v>127</v>
      </c>
    </row>
    <row r="896" spans="2:11" x14ac:dyDescent="0.2">
      <c r="B896" t="s">
        <v>1</v>
      </c>
      <c r="C896" s="2" t="s">
        <v>155</v>
      </c>
      <c r="D896" t="s">
        <v>156</v>
      </c>
      <c r="E896" t="s">
        <v>294</v>
      </c>
      <c r="F896" t="s">
        <v>127</v>
      </c>
      <c r="G896" t="s">
        <v>127</v>
      </c>
      <c r="H896" t="s">
        <v>127</v>
      </c>
      <c r="I896" t="s">
        <v>127</v>
      </c>
      <c r="J896" t="s">
        <v>127</v>
      </c>
      <c r="K896" t="s">
        <v>127</v>
      </c>
    </row>
    <row r="897" spans="2:11" x14ac:dyDescent="0.2">
      <c r="B897" t="s">
        <v>1</v>
      </c>
      <c r="C897" s="2" t="s">
        <v>157</v>
      </c>
      <c r="D897" t="s">
        <v>158</v>
      </c>
      <c r="E897" t="s">
        <v>294</v>
      </c>
      <c r="F897" t="s">
        <v>127</v>
      </c>
      <c r="G897" t="s">
        <v>127</v>
      </c>
      <c r="H897" t="s">
        <v>127</v>
      </c>
      <c r="I897" t="s">
        <v>127</v>
      </c>
      <c r="J897" t="s">
        <v>127</v>
      </c>
      <c r="K897" t="s">
        <v>127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295</v>
      </c>
      <c r="F898">
        <v>978</v>
      </c>
      <c r="G898">
        <v>771</v>
      </c>
      <c r="H898">
        <v>718</v>
      </c>
      <c r="I898">
        <v>1065</v>
      </c>
      <c r="J898">
        <v>1177</v>
      </c>
      <c r="K898">
        <v>1311</v>
      </c>
    </row>
    <row r="899" spans="2:11" x14ac:dyDescent="0.2">
      <c r="B899" t="s">
        <v>1</v>
      </c>
      <c r="C899" s="2" t="s">
        <v>159</v>
      </c>
      <c r="D899" t="s">
        <v>160</v>
      </c>
      <c r="E899" t="s">
        <v>294</v>
      </c>
      <c r="F899" t="s">
        <v>127</v>
      </c>
      <c r="G899" t="s">
        <v>127</v>
      </c>
      <c r="H899" t="s">
        <v>127</v>
      </c>
      <c r="I899" t="s">
        <v>127</v>
      </c>
      <c r="J899" t="s">
        <v>127</v>
      </c>
      <c r="K899" t="s">
        <v>127</v>
      </c>
    </row>
    <row r="900" spans="2:11" x14ac:dyDescent="0.2">
      <c r="B900" t="s">
        <v>1</v>
      </c>
      <c r="C900" s="2" t="s">
        <v>161</v>
      </c>
      <c r="D900" t="s">
        <v>162</v>
      </c>
      <c r="E900" t="s">
        <v>294</v>
      </c>
      <c r="F900" t="s">
        <v>127</v>
      </c>
      <c r="G900" t="s">
        <v>127</v>
      </c>
      <c r="H900" t="s">
        <v>127</v>
      </c>
      <c r="I900" t="s">
        <v>127</v>
      </c>
      <c r="J900" t="s">
        <v>127</v>
      </c>
      <c r="K900" t="s">
        <v>127</v>
      </c>
    </row>
    <row r="901" spans="2:11" x14ac:dyDescent="0.2">
      <c r="B901" t="s">
        <v>1</v>
      </c>
      <c r="C901" s="2" t="s">
        <v>163</v>
      </c>
      <c r="D901" t="s">
        <v>164</v>
      </c>
      <c r="E901" t="s">
        <v>294</v>
      </c>
      <c r="F901" t="s">
        <v>127</v>
      </c>
      <c r="G901" t="s">
        <v>127</v>
      </c>
      <c r="H901" t="s">
        <v>127</v>
      </c>
      <c r="I901" t="s">
        <v>127</v>
      </c>
      <c r="J901" t="s">
        <v>127</v>
      </c>
      <c r="K901" t="s">
        <v>127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295</v>
      </c>
      <c r="F902">
        <v>210</v>
      </c>
      <c r="G902">
        <v>86</v>
      </c>
      <c r="H902">
        <v>0</v>
      </c>
      <c r="I902">
        <v>0</v>
      </c>
      <c r="J902" t="s">
        <v>127</v>
      </c>
      <c r="K902" t="s">
        <v>127</v>
      </c>
    </row>
    <row r="903" spans="2:11" x14ac:dyDescent="0.2">
      <c r="B903" t="s">
        <v>1</v>
      </c>
      <c r="C903" s="2" t="s">
        <v>165</v>
      </c>
      <c r="D903" t="s">
        <v>166</v>
      </c>
      <c r="E903" t="s">
        <v>294</v>
      </c>
      <c r="F903" t="s">
        <v>127</v>
      </c>
      <c r="G903" t="s">
        <v>127</v>
      </c>
      <c r="H903" t="s">
        <v>127</v>
      </c>
      <c r="I903" t="s">
        <v>127</v>
      </c>
      <c r="J903" t="s">
        <v>127</v>
      </c>
      <c r="K903" t="s">
        <v>127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295</v>
      </c>
      <c r="F904">
        <v>788</v>
      </c>
      <c r="G904">
        <v>836</v>
      </c>
      <c r="H904">
        <v>752</v>
      </c>
      <c r="I904">
        <v>738</v>
      </c>
      <c r="J904">
        <v>774</v>
      </c>
      <c r="K904">
        <v>860</v>
      </c>
    </row>
    <row r="905" spans="2:11" x14ac:dyDescent="0.2">
      <c r="B905" t="s">
        <v>1</v>
      </c>
      <c r="C905" s="2" t="s">
        <v>167</v>
      </c>
      <c r="D905" t="s">
        <v>168</v>
      </c>
      <c r="E905" t="s">
        <v>294</v>
      </c>
      <c r="F905" t="s">
        <v>127</v>
      </c>
      <c r="G905" t="s">
        <v>127</v>
      </c>
      <c r="H905" t="s">
        <v>127</v>
      </c>
      <c r="I905" t="s">
        <v>127</v>
      </c>
      <c r="J905" t="s">
        <v>127</v>
      </c>
      <c r="K905" t="s">
        <v>127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294</v>
      </c>
      <c r="F906" t="s">
        <v>127</v>
      </c>
      <c r="G906">
        <v>0</v>
      </c>
      <c r="H906" t="s">
        <v>127</v>
      </c>
      <c r="I906" t="s">
        <v>127</v>
      </c>
      <c r="J906" t="s">
        <v>127</v>
      </c>
      <c r="K906" t="s">
        <v>127</v>
      </c>
    </row>
    <row r="907" spans="2:11" x14ac:dyDescent="0.2">
      <c r="B907" t="s">
        <v>1</v>
      </c>
      <c r="C907" s="2" t="s">
        <v>169</v>
      </c>
      <c r="D907" t="s">
        <v>170</v>
      </c>
      <c r="E907" t="s">
        <v>294</v>
      </c>
      <c r="F907" t="s">
        <v>127</v>
      </c>
      <c r="G907" t="s">
        <v>127</v>
      </c>
      <c r="H907" t="s">
        <v>127</v>
      </c>
      <c r="I907" t="s">
        <v>127</v>
      </c>
      <c r="J907" t="s">
        <v>127</v>
      </c>
      <c r="K907" t="s">
        <v>127</v>
      </c>
    </row>
    <row r="908" spans="2:11" x14ac:dyDescent="0.2">
      <c r="B908" t="s">
        <v>1</v>
      </c>
      <c r="C908" s="2" t="s">
        <v>171</v>
      </c>
      <c r="D908" t="s">
        <v>172</v>
      </c>
      <c r="E908" t="s">
        <v>294</v>
      </c>
      <c r="F908" t="s">
        <v>127</v>
      </c>
      <c r="G908" t="s">
        <v>127</v>
      </c>
      <c r="H908" t="s">
        <v>127</v>
      </c>
      <c r="I908" t="s">
        <v>127</v>
      </c>
      <c r="J908" t="s">
        <v>127</v>
      </c>
      <c r="K908" t="s">
        <v>127</v>
      </c>
    </row>
    <row r="909" spans="2:11" x14ac:dyDescent="0.2">
      <c r="B909" t="s">
        <v>1</v>
      </c>
      <c r="C909" s="2" t="s">
        <v>173</v>
      </c>
      <c r="D909" t="s">
        <v>174</v>
      </c>
      <c r="E909" t="s">
        <v>294</v>
      </c>
      <c r="F909" t="s">
        <v>127</v>
      </c>
      <c r="G909" t="s">
        <v>127</v>
      </c>
      <c r="H909" t="s">
        <v>127</v>
      </c>
      <c r="I909" t="s">
        <v>127</v>
      </c>
      <c r="J909" t="s">
        <v>127</v>
      </c>
      <c r="K909" t="s">
        <v>127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295</v>
      </c>
      <c r="F910">
        <v>145</v>
      </c>
      <c r="G910">
        <v>111</v>
      </c>
      <c r="H910">
        <v>100</v>
      </c>
      <c r="I910">
        <v>126</v>
      </c>
      <c r="J910">
        <v>106</v>
      </c>
      <c r="K910">
        <v>119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294</v>
      </c>
      <c r="F911">
        <v>0</v>
      </c>
      <c r="G911" t="s">
        <v>127</v>
      </c>
      <c r="H911" t="s">
        <v>127</v>
      </c>
      <c r="I911" t="s">
        <v>127</v>
      </c>
      <c r="J911" t="s">
        <v>127</v>
      </c>
      <c r="K911" t="s">
        <v>127</v>
      </c>
    </row>
    <row r="912" spans="2:11" x14ac:dyDescent="0.2">
      <c r="B912" t="s">
        <v>1</v>
      </c>
      <c r="C912" s="2" t="s">
        <v>175</v>
      </c>
      <c r="D912" t="s">
        <v>176</v>
      </c>
      <c r="E912" t="s">
        <v>294</v>
      </c>
      <c r="F912" t="s">
        <v>127</v>
      </c>
      <c r="G912" t="s">
        <v>127</v>
      </c>
      <c r="H912" t="s">
        <v>127</v>
      </c>
      <c r="I912" t="s">
        <v>127</v>
      </c>
      <c r="J912" t="s">
        <v>127</v>
      </c>
      <c r="K912" t="s">
        <v>127</v>
      </c>
    </row>
    <row r="913" spans="2:11" x14ac:dyDescent="0.2">
      <c r="B913" t="s">
        <v>1</v>
      </c>
      <c r="C913" s="2" t="s">
        <v>177</v>
      </c>
      <c r="D913" t="s">
        <v>178</v>
      </c>
      <c r="E913" t="s">
        <v>294</v>
      </c>
      <c r="F913" t="s">
        <v>127</v>
      </c>
      <c r="G913" t="s">
        <v>127</v>
      </c>
      <c r="H913" t="s">
        <v>127</v>
      </c>
      <c r="I913" t="s">
        <v>127</v>
      </c>
      <c r="J913" t="s">
        <v>127</v>
      </c>
      <c r="K913" t="s">
        <v>127</v>
      </c>
    </row>
    <row r="914" spans="2:11" x14ac:dyDescent="0.2">
      <c r="B914" t="s">
        <v>1</v>
      </c>
      <c r="C914" s="2" t="s">
        <v>25</v>
      </c>
      <c r="D914" t="s">
        <v>404</v>
      </c>
      <c r="E914" t="s">
        <v>295</v>
      </c>
      <c r="F914">
        <v>419</v>
      </c>
      <c r="G914">
        <v>239</v>
      </c>
      <c r="H914">
        <v>278</v>
      </c>
      <c r="I914">
        <v>323</v>
      </c>
      <c r="J914">
        <v>119</v>
      </c>
      <c r="K914">
        <v>2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295</v>
      </c>
      <c r="F915">
        <v>201</v>
      </c>
      <c r="G915">
        <v>607</v>
      </c>
      <c r="H915">
        <v>655</v>
      </c>
      <c r="I915">
        <v>693</v>
      </c>
      <c r="J915">
        <v>447</v>
      </c>
      <c r="K915">
        <v>896</v>
      </c>
    </row>
    <row r="916" spans="2:11" x14ac:dyDescent="0.2">
      <c r="B916" t="s">
        <v>1</v>
      </c>
      <c r="C916" s="2" t="s">
        <v>179</v>
      </c>
      <c r="D916" t="s">
        <v>180</v>
      </c>
      <c r="E916" t="s">
        <v>294</v>
      </c>
      <c r="F916" t="s">
        <v>127</v>
      </c>
      <c r="G916" t="s">
        <v>127</v>
      </c>
      <c r="H916" t="s">
        <v>127</v>
      </c>
      <c r="I916" t="s">
        <v>127</v>
      </c>
      <c r="J916" t="s">
        <v>127</v>
      </c>
      <c r="K916" t="s">
        <v>127</v>
      </c>
    </row>
    <row r="917" spans="2:11" x14ac:dyDescent="0.2">
      <c r="B917" t="s">
        <v>1</v>
      </c>
      <c r="C917" s="2" t="s">
        <v>181</v>
      </c>
      <c r="D917" t="s">
        <v>182</v>
      </c>
      <c r="E917" t="s">
        <v>294</v>
      </c>
      <c r="F917" t="s">
        <v>127</v>
      </c>
      <c r="G917" t="s">
        <v>127</v>
      </c>
      <c r="H917" t="s">
        <v>127</v>
      </c>
      <c r="I917" t="s">
        <v>127</v>
      </c>
      <c r="J917" t="s">
        <v>127</v>
      </c>
      <c r="K917" t="s">
        <v>127</v>
      </c>
    </row>
    <row r="918" spans="2:11" x14ac:dyDescent="0.2">
      <c r="B918" t="s">
        <v>1</v>
      </c>
      <c r="C918" s="2" t="s">
        <v>183</v>
      </c>
      <c r="D918" t="s">
        <v>184</v>
      </c>
      <c r="E918" t="s">
        <v>294</v>
      </c>
      <c r="F918" t="s">
        <v>127</v>
      </c>
      <c r="G918" t="s">
        <v>127</v>
      </c>
      <c r="H918" t="s">
        <v>127</v>
      </c>
      <c r="I918" t="s">
        <v>127</v>
      </c>
      <c r="J918" t="s">
        <v>127</v>
      </c>
      <c r="K918" t="s">
        <v>127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294</v>
      </c>
      <c r="F919">
        <v>0</v>
      </c>
      <c r="G919" t="s">
        <v>127</v>
      </c>
      <c r="H919" t="s">
        <v>127</v>
      </c>
      <c r="I919" t="s">
        <v>127</v>
      </c>
      <c r="J919" t="s">
        <v>127</v>
      </c>
      <c r="K919" t="s">
        <v>127</v>
      </c>
    </row>
    <row r="920" spans="2:11" x14ac:dyDescent="0.2">
      <c r="B920" t="s">
        <v>1</v>
      </c>
      <c r="C920" s="2" t="s">
        <v>30</v>
      </c>
      <c r="D920" t="s">
        <v>405</v>
      </c>
      <c r="E920" t="s">
        <v>295</v>
      </c>
      <c r="F920">
        <v>675</v>
      </c>
      <c r="G920">
        <v>608</v>
      </c>
      <c r="H920">
        <v>616</v>
      </c>
      <c r="I920">
        <v>696</v>
      </c>
      <c r="J920">
        <v>790</v>
      </c>
      <c r="K920">
        <v>771</v>
      </c>
    </row>
    <row r="921" spans="2:11" x14ac:dyDescent="0.2">
      <c r="B921" t="s">
        <v>1</v>
      </c>
      <c r="C921" s="2" t="s">
        <v>185</v>
      </c>
      <c r="D921" t="s">
        <v>186</v>
      </c>
      <c r="E921" t="s">
        <v>294</v>
      </c>
      <c r="F921" t="s">
        <v>127</v>
      </c>
      <c r="G921" t="s">
        <v>127</v>
      </c>
      <c r="H921" t="s">
        <v>127</v>
      </c>
      <c r="I921" t="s">
        <v>127</v>
      </c>
      <c r="J921" t="s">
        <v>127</v>
      </c>
      <c r="K921" t="s">
        <v>127</v>
      </c>
    </row>
    <row r="922" spans="2:11" x14ac:dyDescent="0.2">
      <c r="B922" t="s">
        <v>1</v>
      </c>
      <c r="C922" s="2" t="s">
        <v>187</v>
      </c>
      <c r="D922" t="s">
        <v>188</v>
      </c>
      <c r="E922" t="s">
        <v>294</v>
      </c>
      <c r="F922" t="s">
        <v>127</v>
      </c>
      <c r="G922" t="s">
        <v>127</v>
      </c>
      <c r="H922" t="s">
        <v>127</v>
      </c>
      <c r="I922" t="s">
        <v>127</v>
      </c>
      <c r="J922" t="s">
        <v>127</v>
      </c>
      <c r="K922" t="s">
        <v>127</v>
      </c>
    </row>
    <row r="923" spans="2:11" x14ac:dyDescent="0.2">
      <c r="B923" t="s">
        <v>1</v>
      </c>
      <c r="C923" s="2" t="s">
        <v>189</v>
      </c>
      <c r="D923" t="s">
        <v>190</v>
      </c>
      <c r="E923" t="s">
        <v>294</v>
      </c>
      <c r="F923" t="s">
        <v>127</v>
      </c>
      <c r="G923" t="s">
        <v>127</v>
      </c>
      <c r="H923" t="s">
        <v>127</v>
      </c>
      <c r="I923" t="s">
        <v>127</v>
      </c>
      <c r="J923" t="s">
        <v>127</v>
      </c>
      <c r="K923" t="s">
        <v>127</v>
      </c>
    </row>
    <row r="924" spans="2:11" x14ac:dyDescent="0.2">
      <c r="B924" t="s">
        <v>1</v>
      </c>
      <c r="C924" s="2" t="s">
        <v>191</v>
      </c>
      <c r="D924" t="s">
        <v>192</v>
      </c>
      <c r="E924" t="s">
        <v>294</v>
      </c>
      <c r="F924" t="s">
        <v>127</v>
      </c>
      <c r="G924" t="s">
        <v>127</v>
      </c>
      <c r="H924" t="s">
        <v>127</v>
      </c>
      <c r="I924" t="s">
        <v>127</v>
      </c>
      <c r="J924" t="s">
        <v>127</v>
      </c>
      <c r="K924" t="s">
        <v>127</v>
      </c>
    </row>
    <row r="925" spans="2:11" x14ac:dyDescent="0.2">
      <c r="B925" t="s">
        <v>1</v>
      </c>
      <c r="C925" s="2" t="s">
        <v>193</v>
      </c>
      <c r="D925" t="s">
        <v>194</v>
      </c>
      <c r="E925" t="s">
        <v>294</v>
      </c>
      <c r="F925" t="s">
        <v>127</v>
      </c>
      <c r="G925" t="s">
        <v>127</v>
      </c>
      <c r="H925" t="s">
        <v>127</v>
      </c>
      <c r="I925" t="s">
        <v>127</v>
      </c>
      <c r="J925" t="s">
        <v>127</v>
      </c>
      <c r="K925" t="s">
        <v>127</v>
      </c>
    </row>
    <row r="926" spans="2:11" x14ac:dyDescent="0.2">
      <c r="B926" t="s">
        <v>1</v>
      </c>
      <c r="C926" s="2" t="s">
        <v>195</v>
      </c>
      <c r="D926" t="s">
        <v>196</v>
      </c>
      <c r="E926" t="s">
        <v>294</v>
      </c>
      <c r="F926" t="s">
        <v>127</v>
      </c>
      <c r="G926" t="s">
        <v>127</v>
      </c>
      <c r="H926" t="s">
        <v>127</v>
      </c>
      <c r="I926" t="s">
        <v>127</v>
      </c>
      <c r="J926" t="s">
        <v>127</v>
      </c>
      <c r="K926" t="s">
        <v>127</v>
      </c>
    </row>
    <row r="927" spans="2:11" x14ac:dyDescent="0.2">
      <c r="B927" t="s">
        <v>1</v>
      </c>
      <c r="C927" s="2" t="s">
        <v>31</v>
      </c>
      <c r="D927" t="s">
        <v>406</v>
      </c>
      <c r="E927" t="s">
        <v>295</v>
      </c>
      <c r="F927">
        <v>862</v>
      </c>
      <c r="G927">
        <v>885</v>
      </c>
      <c r="H927">
        <v>907</v>
      </c>
      <c r="I927">
        <v>946</v>
      </c>
      <c r="J927">
        <v>857</v>
      </c>
      <c r="K927">
        <v>871</v>
      </c>
    </row>
    <row r="928" spans="2:11" x14ac:dyDescent="0.2">
      <c r="B928" t="s">
        <v>1</v>
      </c>
      <c r="C928" s="2" t="s">
        <v>197</v>
      </c>
      <c r="D928" t="s">
        <v>198</v>
      </c>
      <c r="E928" t="s">
        <v>294</v>
      </c>
      <c r="F928" t="s">
        <v>127</v>
      </c>
      <c r="G928" t="s">
        <v>127</v>
      </c>
      <c r="H928" t="s">
        <v>127</v>
      </c>
      <c r="I928" t="s">
        <v>127</v>
      </c>
      <c r="J928" t="s">
        <v>127</v>
      </c>
      <c r="K928" t="s">
        <v>127</v>
      </c>
    </row>
    <row r="929" spans="2:11" x14ac:dyDescent="0.2">
      <c r="B929" t="s">
        <v>1</v>
      </c>
      <c r="C929" s="2" t="s">
        <v>199</v>
      </c>
      <c r="D929" t="s">
        <v>200</v>
      </c>
      <c r="E929" t="s">
        <v>294</v>
      </c>
      <c r="F929" t="s">
        <v>127</v>
      </c>
      <c r="G929" t="s">
        <v>127</v>
      </c>
      <c r="H929" t="s">
        <v>127</v>
      </c>
      <c r="I929" t="s">
        <v>127</v>
      </c>
      <c r="J929" t="s">
        <v>127</v>
      </c>
      <c r="K929" t="s">
        <v>127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294</v>
      </c>
      <c r="F930" t="s">
        <v>127</v>
      </c>
      <c r="G930" t="s">
        <v>127</v>
      </c>
      <c r="H930" t="s">
        <v>127</v>
      </c>
      <c r="I930" t="s">
        <v>127</v>
      </c>
      <c r="J930" t="s">
        <v>127</v>
      </c>
      <c r="K930" t="s">
        <v>127</v>
      </c>
    </row>
    <row r="931" spans="2:11" x14ac:dyDescent="0.2">
      <c r="B931" t="s">
        <v>1</v>
      </c>
      <c r="C931" s="2" t="s">
        <v>201</v>
      </c>
      <c r="D931" t="s">
        <v>202</v>
      </c>
      <c r="E931" t="s">
        <v>294</v>
      </c>
      <c r="F931" t="s">
        <v>127</v>
      </c>
      <c r="G931" t="s">
        <v>127</v>
      </c>
      <c r="H931" t="s">
        <v>127</v>
      </c>
      <c r="I931" t="s">
        <v>127</v>
      </c>
      <c r="J931" t="s">
        <v>127</v>
      </c>
      <c r="K931" t="s">
        <v>127</v>
      </c>
    </row>
    <row r="932" spans="2:11" x14ac:dyDescent="0.2">
      <c r="B932" t="s">
        <v>1</v>
      </c>
      <c r="C932" s="2" t="s">
        <v>203</v>
      </c>
      <c r="D932" t="s">
        <v>204</v>
      </c>
      <c r="E932" t="s">
        <v>294</v>
      </c>
      <c r="F932" t="s">
        <v>127</v>
      </c>
      <c r="G932" t="s">
        <v>127</v>
      </c>
      <c r="H932" t="s">
        <v>127</v>
      </c>
      <c r="I932" t="s">
        <v>127</v>
      </c>
      <c r="J932" t="s">
        <v>127</v>
      </c>
      <c r="K932" t="s">
        <v>127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294</v>
      </c>
      <c r="F933" t="s">
        <v>127</v>
      </c>
      <c r="G933" t="s">
        <v>127</v>
      </c>
      <c r="H933" t="s">
        <v>127</v>
      </c>
      <c r="I933" t="s">
        <v>127</v>
      </c>
      <c r="J933" t="s">
        <v>127</v>
      </c>
      <c r="K933" t="s">
        <v>127</v>
      </c>
    </row>
    <row r="934" spans="2:11" x14ac:dyDescent="0.2">
      <c r="B934" t="s">
        <v>1</v>
      </c>
      <c r="C934" s="2" t="s">
        <v>205</v>
      </c>
      <c r="D934" t="s">
        <v>206</v>
      </c>
      <c r="E934" t="s">
        <v>294</v>
      </c>
      <c r="F934" t="s">
        <v>127</v>
      </c>
      <c r="G934" t="s">
        <v>127</v>
      </c>
      <c r="H934" t="s">
        <v>127</v>
      </c>
      <c r="I934" t="s">
        <v>127</v>
      </c>
      <c r="J934" t="s">
        <v>127</v>
      </c>
      <c r="K934" t="s">
        <v>127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295</v>
      </c>
      <c r="F935">
        <v>3172</v>
      </c>
      <c r="G935">
        <v>3296</v>
      </c>
      <c r="H935">
        <v>3483</v>
      </c>
      <c r="I935">
        <v>3092</v>
      </c>
      <c r="J935">
        <v>2399</v>
      </c>
      <c r="K935">
        <v>0</v>
      </c>
    </row>
    <row r="936" spans="2:11" x14ac:dyDescent="0.2">
      <c r="B936" t="s">
        <v>1</v>
      </c>
      <c r="C936" s="2" t="s">
        <v>207</v>
      </c>
      <c r="D936" t="s">
        <v>208</v>
      </c>
      <c r="E936" t="s">
        <v>294</v>
      </c>
      <c r="F936" t="s">
        <v>127</v>
      </c>
      <c r="G936" t="s">
        <v>127</v>
      </c>
      <c r="H936" t="s">
        <v>127</v>
      </c>
      <c r="I936" t="s">
        <v>127</v>
      </c>
      <c r="J936" t="s">
        <v>127</v>
      </c>
      <c r="K936" t="s">
        <v>127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295</v>
      </c>
      <c r="F937">
        <v>515</v>
      </c>
      <c r="G937">
        <v>525</v>
      </c>
      <c r="H937">
        <v>568</v>
      </c>
      <c r="I937">
        <v>662</v>
      </c>
      <c r="J937">
        <v>686</v>
      </c>
      <c r="K937">
        <v>668</v>
      </c>
    </row>
    <row r="938" spans="2:11" x14ac:dyDescent="0.2">
      <c r="B938" t="s">
        <v>1</v>
      </c>
      <c r="C938" s="2" t="s">
        <v>209</v>
      </c>
      <c r="D938" t="s">
        <v>210</v>
      </c>
      <c r="E938" t="s">
        <v>294</v>
      </c>
      <c r="F938" t="s">
        <v>127</v>
      </c>
      <c r="G938" t="s">
        <v>127</v>
      </c>
      <c r="H938" t="s">
        <v>127</v>
      </c>
      <c r="I938" t="s">
        <v>127</v>
      </c>
      <c r="J938" t="s">
        <v>127</v>
      </c>
      <c r="K938" t="s">
        <v>127</v>
      </c>
    </row>
    <row r="939" spans="2:11" x14ac:dyDescent="0.2">
      <c r="B939" t="s">
        <v>1</v>
      </c>
      <c r="C939" s="2" t="s">
        <v>211</v>
      </c>
      <c r="D939" t="s">
        <v>212</v>
      </c>
      <c r="E939" t="s">
        <v>294</v>
      </c>
      <c r="F939" t="s">
        <v>127</v>
      </c>
      <c r="G939" t="s">
        <v>127</v>
      </c>
      <c r="H939" t="s">
        <v>127</v>
      </c>
      <c r="I939" t="s">
        <v>127</v>
      </c>
      <c r="J939" t="s">
        <v>127</v>
      </c>
      <c r="K939" t="s">
        <v>127</v>
      </c>
    </row>
    <row r="940" spans="2:11" x14ac:dyDescent="0.2">
      <c r="B940" t="s">
        <v>1</v>
      </c>
      <c r="C940" s="2" t="s">
        <v>213</v>
      </c>
      <c r="D940" t="s">
        <v>214</v>
      </c>
      <c r="E940" t="s">
        <v>294</v>
      </c>
      <c r="F940" t="s">
        <v>127</v>
      </c>
      <c r="G940" t="s">
        <v>127</v>
      </c>
      <c r="H940" t="s">
        <v>127</v>
      </c>
      <c r="I940" t="s">
        <v>127</v>
      </c>
      <c r="J940" t="s">
        <v>127</v>
      </c>
      <c r="K940" t="s">
        <v>127</v>
      </c>
    </row>
    <row r="941" spans="2:11" x14ac:dyDescent="0.2">
      <c r="B941" t="s">
        <v>1</v>
      </c>
      <c r="C941" s="2" t="s">
        <v>215</v>
      </c>
      <c r="D941" t="s">
        <v>216</v>
      </c>
      <c r="E941" t="s">
        <v>294</v>
      </c>
      <c r="F941" t="s">
        <v>127</v>
      </c>
      <c r="G941" t="s">
        <v>127</v>
      </c>
      <c r="H941" t="s">
        <v>127</v>
      </c>
      <c r="I941" t="s">
        <v>127</v>
      </c>
      <c r="J941" t="s">
        <v>127</v>
      </c>
      <c r="K941" t="s">
        <v>127</v>
      </c>
    </row>
    <row r="942" spans="2:11" x14ac:dyDescent="0.2">
      <c r="B942" t="s">
        <v>1</v>
      </c>
      <c r="C942" s="2" t="s">
        <v>274</v>
      </c>
      <c r="D942" t="s">
        <v>275</v>
      </c>
      <c r="E942" t="s">
        <v>296</v>
      </c>
      <c r="F942" t="s">
        <v>127</v>
      </c>
      <c r="G942" t="s">
        <v>127</v>
      </c>
      <c r="H942" t="s">
        <v>127</v>
      </c>
      <c r="I942" t="s">
        <v>127</v>
      </c>
      <c r="J942" t="s">
        <v>127</v>
      </c>
      <c r="K942" t="s">
        <v>127</v>
      </c>
    </row>
    <row r="943" spans="2:11" x14ac:dyDescent="0.2">
      <c r="B943" t="s">
        <v>1</v>
      </c>
      <c r="C943" s="2" t="s">
        <v>272</v>
      </c>
      <c r="D943" t="s">
        <v>273</v>
      </c>
      <c r="E943" t="s">
        <v>294</v>
      </c>
      <c r="F943" t="s">
        <v>127</v>
      </c>
      <c r="G943" t="s">
        <v>127</v>
      </c>
      <c r="H943" t="s">
        <v>127</v>
      </c>
      <c r="I943" t="s">
        <v>127</v>
      </c>
      <c r="J943" t="s">
        <v>127</v>
      </c>
      <c r="K943" t="s">
        <v>127</v>
      </c>
    </row>
    <row r="944" spans="2:11" x14ac:dyDescent="0.2">
      <c r="B944" t="s">
        <v>1</v>
      </c>
      <c r="C944" s="2" t="s">
        <v>217</v>
      </c>
      <c r="D944" t="s">
        <v>218</v>
      </c>
      <c r="E944" t="s">
        <v>294</v>
      </c>
      <c r="F944" t="s">
        <v>127</v>
      </c>
      <c r="G944" t="s">
        <v>127</v>
      </c>
      <c r="H944" t="s">
        <v>127</v>
      </c>
      <c r="I944" t="s">
        <v>127</v>
      </c>
      <c r="J944" t="s">
        <v>127</v>
      </c>
      <c r="K944" t="s">
        <v>127</v>
      </c>
    </row>
    <row r="945" spans="2:11" x14ac:dyDescent="0.2">
      <c r="B945" t="s">
        <v>1</v>
      </c>
      <c r="C945" s="2" t="s">
        <v>219</v>
      </c>
      <c r="D945" t="s">
        <v>220</v>
      </c>
      <c r="E945" t="s">
        <v>294</v>
      </c>
      <c r="F945" t="s">
        <v>127</v>
      </c>
      <c r="G945" t="s">
        <v>127</v>
      </c>
      <c r="H945" t="s">
        <v>127</v>
      </c>
      <c r="I945" t="s">
        <v>127</v>
      </c>
      <c r="J945" t="s">
        <v>127</v>
      </c>
      <c r="K945" t="s">
        <v>127</v>
      </c>
    </row>
    <row r="946" spans="2:11" x14ac:dyDescent="0.2">
      <c r="B946" t="s">
        <v>1</v>
      </c>
      <c r="C946" s="2" t="s">
        <v>221</v>
      </c>
      <c r="D946" t="s">
        <v>396</v>
      </c>
      <c r="E946" t="s">
        <v>294</v>
      </c>
      <c r="F946" t="s">
        <v>127</v>
      </c>
      <c r="G946" t="s">
        <v>127</v>
      </c>
      <c r="H946" t="s">
        <v>127</v>
      </c>
      <c r="I946" t="s">
        <v>127</v>
      </c>
      <c r="J946" t="s">
        <v>127</v>
      </c>
      <c r="K946" t="s">
        <v>127</v>
      </c>
    </row>
    <row r="947" spans="2:11" x14ac:dyDescent="0.2">
      <c r="B947" t="s">
        <v>1</v>
      </c>
      <c r="C947" s="2" t="s">
        <v>222</v>
      </c>
      <c r="D947" t="s">
        <v>223</v>
      </c>
      <c r="E947" t="s">
        <v>294</v>
      </c>
      <c r="F947" t="s">
        <v>127</v>
      </c>
      <c r="G947" t="s">
        <v>127</v>
      </c>
      <c r="H947" t="s">
        <v>127</v>
      </c>
      <c r="I947" t="s">
        <v>127</v>
      </c>
      <c r="J947" t="s">
        <v>127</v>
      </c>
      <c r="K947" t="s">
        <v>127</v>
      </c>
    </row>
    <row r="948" spans="2:11" x14ac:dyDescent="0.2">
      <c r="B948" t="s">
        <v>1</v>
      </c>
      <c r="C948" s="2" t="s">
        <v>224</v>
      </c>
      <c r="D948" t="s">
        <v>352</v>
      </c>
      <c r="E948" t="s">
        <v>294</v>
      </c>
      <c r="F948" t="s">
        <v>127</v>
      </c>
      <c r="G948" t="s">
        <v>127</v>
      </c>
      <c r="H948" t="s">
        <v>127</v>
      </c>
      <c r="I948" t="s">
        <v>127</v>
      </c>
      <c r="J948" t="s">
        <v>127</v>
      </c>
      <c r="K948" t="s">
        <v>127</v>
      </c>
    </row>
    <row r="949" spans="2:11" x14ac:dyDescent="0.2">
      <c r="B949" t="s">
        <v>1</v>
      </c>
      <c r="C949" s="2" t="s">
        <v>225</v>
      </c>
      <c r="D949" t="s">
        <v>353</v>
      </c>
      <c r="E949" t="s">
        <v>294</v>
      </c>
      <c r="F949" t="s">
        <v>127</v>
      </c>
      <c r="G949" t="s">
        <v>127</v>
      </c>
      <c r="H949" t="s">
        <v>127</v>
      </c>
      <c r="I949" t="s">
        <v>127</v>
      </c>
      <c r="J949" t="s">
        <v>127</v>
      </c>
      <c r="K949" t="s">
        <v>127</v>
      </c>
    </row>
    <row r="950" spans="2:11" x14ac:dyDescent="0.2">
      <c r="B950" t="s">
        <v>1</v>
      </c>
      <c r="C950" s="2" t="s">
        <v>226</v>
      </c>
      <c r="D950" t="s">
        <v>354</v>
      </c>
      <c r="E950" t="s">
        <v>296</v>
      </c>
      <c r="F950" t="s">
        <v>127</v>
      </c>
      <c r="G950" t="s">
        <v>127</v>
      </c>
      <c r="H950" t="s">
        <v>127</v>
      </c>
      <c r="I950" t="s">
        <v>127</v>
      </c>
      <c r="J950" t="s">
        <v>127</v>
      </c>
      <c r="K950" t="s">
        <v>127</v>
      </c>
    </row>
    <row r="951" spans="2:11" x14ac:dyDescent="0.2">
      <c r="B951" t="s">
        <v>1</v>
      </c>
      <c r="C951" s="2" t="s">
        <v>227</v>
      </c>
      <c r="D951" t="s">
        <v>228</v>
      </c>
      <c r="E951" t="s">
        <v>294</v>
      </c>
      <c r="F951" t="s">
        <v>127</v>
      </c>
      <c r="G951" t="s">
        <v>127</v>
      </c>
      <c r="H951" t="s">
        <v>127</v>
      </c>
      <c r="I951" t="s">
        <v>127</v>
      </c>
      <c r="J951" t="s">
        <v>127</v>
      </c>
      <c r="K951" t="s">
        <v>127</v>
      </c>
    </row>
    <row r="952" spans="2:11" x14ac:dyDescent="0.2">
      <c r="B952" t="s">
        <v>1</v>
      </c>
      <c r="C952" s="2" t="s">
        <v>276</v>
      </c>
      <c r="D952" t="s">
        <v>277</v>
      </c>
      <c r="E952" t="s">
        <v>296</v>
      </c>
      <c r="F952" t="s">
        <v>127</v>
      </c>
      <c r="G952" t="s">
        <v>127</v>
      </c>
      <c r="H952" t="s">
        <v>127</v>
      </c>
      <c r="I952" t="s">
        <v>127</v>
      </c>
      <c r="J952" t="s">
        <v>127</v>
      </c>
      <c r="K952" t="s">
        <v>127</v>
      </c>
    </row>
    <row r="953" spans="2:11" x14ac:dyDescent="0.2">
      <c r="B953" t="s">
        <v>1</v>
      </c>
      <c r="C953" s="2" t="s">
        <v>229</v>
      </c>
      <c r="D953" t="s">
        <v>230</v>
      </c>
      <c r="E953" t="s">
        <v>294</v>
      </c>
      <c r="F953" t="s">
        <v>127</v>
      </c>
      <c r="G953" t="s">
        <v>127</v>
      </c>
      <c r="H953" t="s">
        <v>127</v>
      </c>
      <c r="I953" t="s">
        <v>127</v>
      </c>
      <c r="J953" t="s">
        <v>127</v>
      </c>
      <c r="K953" t="s">
        <v>127</v>
      </c>
    </row>
    <row r="954" spans="2:11" x14ac:dyDescent="0.2">
      <c r="B954" t="s">
        <v>1</v>
      </c>
      <c r="C954" s="2" t="s">
        <v>231</v>
      </c>
      <c r="D954" t="s">
        <v>232</v>
      </c>
      <c r="E954" t="s">
        <v>294</v>
      </c>
      <c r="F954" t="s">
        <v>127</v>
      </c>
      <c r="G954" t="s">
        <v>127</v>
      </c>
      <c r="H954" t="s">
        <v>127</v>
      </c>
      <c r="I954" t="s">
        <v>127</v>
      </c>
      <c r="J954" t="s">
        <v>127</v>
      </c>
      <c r="K954" t="s">
        <v>127</v>
      </c>
    </row>
    <row r="955" spans="2:11" x14ac:dyDescent="0.2">
      <c r="B955" t="s">
        <v>1</v>
      </c>
      <c r="C955" s="2" t="s">
        <v>233</v>
      </c>
      <c r="D955" t="s">
        <v>407</v>
      </c>
      <c r="E955" t="s">
        <v>294</v>
      </c>
      <c r="F955" t="s">
        <v>127</v>
      </c>
      <c r="G955" t="s">
        <v>127</v>
      </c>
      <c r="H955" t="s">
        <v>127</v>
      </c>
      <c r="I955" t="s">
        <v>127</v>
      </c>
      <c r="J955" t="s">
        <v>127</v>
      </c>
      <c r="K955" t="s">
        <v>127</v>
      </c>
    </row>
    <row r="956" spans="2:11" x14ac:dyDescent="0.2">
      <c r="B956" t="s">
        <v>1</v>
      </c>
      <c r="C956" s="2" t="s">
        <v>234</v>
      </c>
      <c r="D956" t="s">
        <v>408</v>
      </c>
      <c r="E956" t="s">
        <v>294</v>
      </c>
      <c r="F956" t="s">
        <v>127</v>
      </c>
      <c r="G956" t="s">
        <v>127</v>
      </c>
      <c r="H956" t="s">
        <v>127</v>
      </c>
      <c r="I956" t="s">
        <v>127</v>
      </c>
      <c r="J956" t="s">
        <v>127</v>
      </c>
      <c r="K956" t="s">
        <v>127</v>
      </c>
    </row>
    <row r="957" spans="2:11" x14ac:dyDescent="0.2">
      <c r="B957" t="s">
        <v>1</v>
      </c>
      <c r="C957" s="2" t="s">
        <v>267</v>
      </c>
      <c r="D957" t="s">
        <v>268</v>
      </c>
      <c r="E957" t="s">
        <v>294</v>
      </c>
      <c r="F957" t="s">
        <v>127</v>
      </c>
      <c r="G957" t="s">
        <v>127</v>
      </c>
      <c r="H957" t="s">
        <v>127</v>
      </c>
      <c r="I957" t="s">
        <v>127</v>
      </c>
      <c r="J957" t="s">
        <v>127</v>
      </c>
      <c r="K957" t="s">
        <v>127</v>
      </c>
    </row>
    <row r="958" spans="2:11" x14ac:dyDescent="0.2">
      <c r="B958" t="s">
        <v>297</v>
      </c>
      <c r="C958" s="2" t="s">
        <v>278</v>
      </c>
      <c r="D958" t="s">
        <v>279</v>
      </c>
      <c r="E958" t="s">
        <v>127</v>
      </c>
      <c r="F958" t="s">
        <v>127</v>
      </c>
      <c r="G958" t="s">
        <v>127</v>
      </c>
      <c r="H958" t="s">
        <v>127</v>
      </c>
      <c r="I958" t="s">
        <v>127</v>
      </c>
      <c r="J958" t="s">
        <v>127</v>
      </c>
      <c r="K958" t="s">
        <v>127</v>
      </c>
    </row>
    <row r="959" spans="2:11" x14ac:dyDescent="0.2">
      <c r="B959" t="s">
        <v>2</v>
      </c>
      <c r="C959" s="2" t="s">
        <v>235</v>
      </c>
      <c r="D959" t="s">
        <v>236</v>
      </c>
      <c r="E959" t="s">
        <v>294</v>
      </c>
      <c r="F959" t="s">
        <v>127</v>
      </c>
      <c r="G959" t="s">
        <v>127</v>
      </c>
      <c r="H959" t="s">
        <v>127</v>
      </c>
      <c r="I959" t="s">
        <v>127</v>
      </c>
      <c r="J959" t="s">
        <v>127</v>
      </c>
      <c r="K959" t="s">
        <v>127</v>
      </c>
    </row>
    <row r="960" spans="2:11" x14ac:dyDescent="0.2">
      <c r="B960" t="s">
        <v>2</v>
      </c>
      <c r="C960" s="2" t="s">
        <v>280</v>
      </c>
      <c r="D960" t="s">
        <v>281</v>
      </c>
      <c r="E960" t="s">
        <v>296</v>
      </c>
      <c r="F960" t="s">
        <v>127</v>
      </c>
      <c r="G960" t="s">
        <v>127</v>
      </c>
      <c r="H960" t="s">
        <v>127</v>
      </c>
      <c r="I960" t="s">
        <v>127</v>
      </c>
      <c r="J960" t="s">
        <v>127</v>
      </c>
      <c r="K960" t="s">
        <v>127</v>
      </c>
    </row>
    <row r="961" spans="2:11" x14ac:dyDescent="0.2">
      <c r="B961" t="s">
        <v>2</v>
      </c>
      <c r="C961" s="2" t="s">
        <v>40</v>
      </c>
      <c r="D961" t="s">
        <v>379</v>
      </c>
      <c r="E961" t="s">
        <v>294</v>
      </c>
      <c r="F961" t="s">
        <v>127</v>
      </c>
      <c r="G961" t="s">
        <v>127</v>
      </c>
      <c r="H961" t="s">
        <v>127</v>
      </c>
      <c r="I961" t="s">
        <v>127</v>
      </c>
      <c r="J961" t="s">
        <v>127</v>
      </c>
      <c r="K961" t="s">
        <v>127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295</v>
      </c>
      <c r="F962">
        <v>341</v>
      </c>
      <c r="G962">
        <v>475</v>
      </c>
      <c r="H962">
        <v>398</v>
      </c>
      <c r="I962">
        <v>363</v>
      </c>
      <c r="J962">
        <v>428</v>
      </c>
      <c r="K962">
        <v>387</v>
      </c>
    </row>
    <row r="963" spans="2:11" x14ac:dyDescent="0.2">
      <c r="B963" t="s">
        <v>2</v>
      </c>
      <c r="C963" s="2" t="s">
        <v>237</v>
      </c>
      <c r="D963" t="s">
        <v>238</v>
      </c>
      <c r="E963" t="s">
        <v>294</v>
      </c>
      <c r="F963" t="s">
        <v>127</v>
      </c>
      <c r="G963" t="s">
        <v>127</v>
      </c>
      <c r="H963" t="s">
        <v>127</v>
      </c>
      <c r="I963" t="s">
        <v>127</v>
      </c>
      <c r="J963" t="s">
        <v>127</v>
      </c>
      <c r="K963" t="s">
        <v>127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295</v>
      </c>
      <c r="F964">
        <v>1035</v>
      </c>
      <c r="G964">
        <v>1177</v>
      </c>
      <c r="H964">
        <v>1080</v>
      </c>
      <c r="I964">
        <v>1370</v>
      </c>
      <c r="J964">
        <v>1416</v>
      </c>
      <c r="K964">
        <v>1467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295</v>
      </c>
      <c r="F965">
        <v>1790</v>
      </c>
      <c r="G965">
        <v>1769</v>
      </c>
      <c r="H965">
        <v>1850</v>
      </c>
      <c r="I965">
        <v>1693</v>
      </c>
      <c r="J965">
        <v>1651</v>
      </c>
      <c r="K965">
        <v>0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295</v>
      </c>
      <c r="F966">
        <v>724</v>
      </c>
      <c r="G966">
        <v>771</v>
      </c>
      <c r="H966">
        <v>799</v>
      </c>
      <c r="I966">
        <v>788</v>
      </c>
      <c r="J966">
        <v>930</v>
      </c>
      <c r="K966">
        <v>738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295</v>
      </c>
      <c r="F967">
        <v>862</v>
      </c>
      <c r="G967">
        <v>716</v>
      </c>
      <c r="H967">
        <v>714</v>
      </c>
      <c r="I967">
        <v>740</v>
      </c>
      <c r="J967">
        <v>569</v>
      </c>
      <c r="K967">
        <v>806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295</v>
      </c>
      <c r="F968">
        <v>889</v>
      </c>
      <c r="G968">
        <v>788</v>
      </c>
      <c r="H968">
        <v>537</v>
      </c>
      <c r="I968">
        <v>731</v>
      </c>
      <c r="J968">
        <v>501</v>
      </c>
      <c r="K968">
        <v>907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295</v>
      </c>
      <c r="F969">
        <v>2110</v>
      </c>
      <c r="G969">
        <v>2709</v>
      </c>
      <c r="H969">
        <v>2960</v>
      </c>
      <c r="I969">
        <v>2997</v>
      </c>
      <c r="J969">
        <v>3315</v>
      </c>
      <c r="K969">
        <v>3282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295</v>
      </c>
      <c r="F970">
        <v>507</v>
      </c>
      <c r="G970">
        <v>507</v>
      </c>
      <c r="H970">
        <v>478</v>
      </c>
      <c r="I970">
        <v>587</v>
      </c>
      <c r="J970">
        <v>707</v>
      </c>
      <c r="K970">
        <v>668</v>
      </c>
    </row>
    <row r="971" spans="2:11" x14ac:dyDescent="0.2">
      <c r="B971" t="s">
        <v>2</v>
      </c>
      <c r="C971" s="2" t="s">
        <v>130</v>
      </c>
      <c r="D971" t="s">
        <v>128</v>
      </c>
      <c r="E971" t="s">
        <v>294</v>
      </c>
      <c r="F971" t="s">
        <v>127</v>
      </c>
      <c r="G971" t="s">
        <v>127</v>
      </c>
      <c r="H971" t="s">
        <v>127</v>
      </c>
      <c r="I971" t="s">
        <v>127</v>
      </c>
      <c r="J971" t="s">
        <v>127</v>
      </c>
      <c r="K971" t="s">
        <v>127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295</v>
      </c>
      <c r="F972">
        <v>1077</v>
      </c>
      <c r="G972">
        <v>1450</v>
      </c>
      <c r="H972">
        <v>1024</v>
      </c>
      <c r="I972">
        <v>1157</v>
      </c>
      <c r="J972">
        <v>1199</v>
      </c>
      <c r="K972">
        <v>1159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295</v>
      </c>
      <c r="F973">
        <v>389</v>
      </c>
      <c r="G973">
        <v>335</v>
      </c>
      <c r="H973">
        <v>321</v>
      </c>
      <c r="I973">
        <v>398</v>
      </c>
      <c r="J973">
        <v>432</v>
      </c>
      <c r="K973">
        <v>255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295</v>
      </c>
      <c r="F974">
        <v>373</v>
      </c>
      <c r="G974">
        <v>374</v>
      </c>
      <c r="H974">
        <v>326</v>
      </c>
      <c r="I974">
        <v>374</v>
      </c>
      <c r="J974">
        <v>348</v>
      </c>
      <c r="K974">
        <v>316</v>
      </c>
    </row>
    <row r="975" spans="2:11" x14ac:dyDescent="0.2">
      <c r="B975" t="s">
        <v>2</v>
      </c>
      <c r="C975" s="2" t="s">
        <v>239</v>
      </c>
      <c r="D975" t="s">
        <v>240</v>
      </c>
      <c r="E975" t="s">
        <v>294</v>
      </c>
      <c r="F975" t="s">
        <v>127</v>
      </c>
      <c r="G975" t="s">
        <v>127</v>
      </c>
      <c r="H975" t="s">
        <v>127</v>
      </c>
      <c r="I975" t="s">
        <v>127</v>
      </c>
      <c r="J975" t="s">
        <v>127</v>
      </c>
      <c r="K975" t="s">
        <v>127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295</v>
      </c>
      <c r="F976">
        <v>386</v>
      </c>
      <c r="G976">
        <v>360</v>
      </c>
      <c r="H976">
        <v>460</v>
      </c>
      <c r="I976">
        <v>402</v>
      </c>
      <c r="J976">
        <v>448</v>
      </c>
      <c r="K976">
        <v>514</v>
      </c>
    </row>
    <row r="977" spans="2:11" x14ac:dyDescent="0.2">
      <c r="B977" t="s">
        <v>2</v>
      </c>
      <c r="C977" s="2" t="s">
        <v>241</v>
      </c>
      <c r="D977" t="s">
        <v>242</v>
      </c>
      <c r="E977" t="s">
        <v>294</v>
      </c>
      <c r="F977" t="s">
        <v>127</v>
      </c>
      <c r="G977" t="s">
        <v>127</v>
      </c>
      <c r="H977" t="s">
        <v>127</v>
      </c>
      <c r="I977" t="s">
        <v>127</v>
      </c>
      <c r="J977" t="s">
        <v>127</v>
      </c>
      <c r="K977" t="s">
        <v>127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295</v>
      </c>
      <c r="F978">
        <v>147</v>
      </c>
      <c r="G978">
        <v>111</v>
      </c>
      <c r="H978">
        <v>147</v>
      </c>
      <c r="I978">
        <v>147</v>
      </c>
      <c r="J978">
        <v>109</v>
      </c>
      <c r="K978">
        <v>113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295</v>
      </c>
      <c r="F979">
        <v>2500</v>
      </c>
      <c r="G979">
        <v>2033</v>
      </c>
      <c r="H979">
        <v>2368</v>
      </c>
      <c r="I979">
        <v>2358</v>
      </c>
      <c r="J979">
        <v>2580</v>
      </c>
      <c r="K979">
        <v>2315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295</v>
      </c>
      <c r="F980">
        <v>634</v>
      </c>
      <c r="G980">
        <v>620</v>
      </c>
      <c r="H980">
        <v>634</v>
      </c>
      <c r="I980">
        <v>589</v>
      </c>
      <c r="J980">
        <v>647</v>
      </c>
      <c r="K980">
        <v>424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295</v>
      </c>
      <c r="F981">
        <v>40</v>
      </c>
      <c r="G981">
        <v>41</v>
      </c>
      <c r="H981">
        <v>35</v>
      </c>
      <c r="I981">
        <v>40</v>
      </c>
      <c r="J981">
        <v>37</v>
      </c>
      <c r="K981">
        <v>36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295</v>
      </c>
      <c r="F982">
        <v>1488</v>
      </c>
      <c r="G982">
        <v>1518</v>
      </c>
      <c r="H982">
        <v>1527</v>
      </c>
      <c r="I982">
        <v>1676</v>
      </c>
      <c r="J982">
        <v>1717</v>
      </c>
      <c r="K982">
        <v>1674</v>
      </c>
    </row>
    <row r="983" spans="2:11" x14ac:dyDescent="0.2">
      <c r="B983" t="s">
        <v>2</v>
      </c>
      <c r="C983" s="2" t="s">
        <v>75</v>
      </c>
      <c r="D983" t="s">
        <v>76</v>
      </c>
      <c r="E983" t="s">
        <v>295</v>
      </c>
      <c r="F983">
        <v>2122</v>
      </c>
      <c r="G983">
        <v>2107</v>
      </c>
      <c r="H983">
        <v>2248</v>
      </c>
      <c r="I983">
        <v>2254</v>
      </c>
      <c r="J983">
        <v>2854</v>
      </c>
      <c r="K983">
        <v>4550</v>
      </c>
    </row>
    <row r="984" spans="2:11" x14ac:dyDescent="0.2">
      <c r="B984" t="s">
        <v>2</v>
      </c>
      <c r="C984" s="2" t="s">
        <v>77</v>
      </c>
      <c r="D984" t="s">
        <v>380</v>
      </c>
      <c r="E984" t="s">
        <v>295</v>
      </c>
      <c r="F984">
        <v>1788</v>
      </c>
      <c r="G984">
        <v>1849</v>
      </c>
      <c r="H984">
        <v>1937</v>
      </c>
      <c r="I984">
        <v>1711</v>
      </c>
      <c r="J984">
        <v>1696</v>
      </c>
      <c r="K984">
        <v>1712</v>
      </c>
    </row>
    <row r="985" spans="2:11" x14ac:dyDescent="0.2">
      <c r="B985" t="s">
        <v>2</v>
      </c>
      <c r="C985" s="2" t="s">
        <v>78</v>
      </c>
      <c r="D985" t="s">
        <v>381</v>
      </c>
      <c r="E985" t="s">
        <v>295</v>
      </c>
      <c r="F985">
        <v>0</v>
      </c>
      <c r="G985">
        <v>0</v>
      </c>
      <c r="H985" t="s">
        <v>127</v>
      </c>
      <c r="I985" t="s">
        <v>127</v>
      </c>
      <c r="J985" t="s">
        <v>127</v>
      </c>
      <c r="K985" t="s">
        <v>127</v>
      </c>
    </row>
    <row r="986" spans="2:11" x14ac:dyDescent="0.2">
      <c r="B986" t="s">
        <v>2</v>
      </c>
      <c r="C986" s="2" t="s">
        <v>243</v>
      </c>
      <c r="D986" t="s">
        <v>244</v>
      </c>
      <c r="E986" t="s">
        <v>294</v>
      </c>
      <c r="F986" t="s">
        <v>127</v>
      </c>
      <c r="G986" t="s">
        <v>127</v>
      </c>
      <c r="H986" t="s">
        <v>127</v>
      </c>
      <c r="I986" t="s">
        <v>127</v>
      </c>
      <c r="J986" t="s">
        <v>127</v>
      </c>
      <c r="K986" t="s">
        <v>127</v>
      </c>
    </row>
    <row r="987" spans="2:11" x14ac:dyDescent="0.2">
      <c r="B987" t="s">
        <v>2</v>
      </c>
      <c r="C987" s="2" t="s">
        <v>79</v>
      </c>
      <c r="D987" t="s">
        <v>441</v>
      </c>
      <c r="E987" t="s">
        <v>295</v>
      </c>
      <c r="F987">
        <v>722</v>
      </c>
      <c r="G987">
        <v>621</v>
      </c>
      <c r="H987">
        <v>696</v>
      </c>
      <c r="I987">
        <v>731</v>
      </c>
      <c r="J987">
        <v>830</v>
      </c>
      <c r="K987">
        <v>1305</v>
      </c>
    </row>
    <row r="988" spans="2:11" x14ac:dyDescent="0.2">
      <c r="B988" t="s">
        <v>2</v>
      </c>
      <c r="C988" s="2" t="s">
        <v>80</v>
      </c>
      <c r="D988" t="s">
        <v>81</v>
      </c>
      <c r="E988" t="s">
        <v>295</v>
      </c>
      <c r="F988">
        <v>2606</v>
      </c>
      <c r="G988">
        <v>2657</v>
      </c>
      <c r="H988">
        <v>3199</v>
      </c>
      <c r="I988">
        <v>3163</v>
      </c>
      <c r="J988">
        <v>2888</v>
      </c>
      <c r="K988">
        <v>3524</v>
      </c>
    </row>
    <row r="989" spans="2:11" x14ac:dyDescent="0.2">
      <c r="B989" t="s">
        <v>2</v>
      </c>
      <c r="C989" s="2" t="s">
        <v>82</v>
      </c>
      <c r="D989" t="s">
        <v>83</v>
      </c>
      <c r="E989" t="s">
        <v>295</v>
      </c>
      <c r="F989">
        <v>229</v>
      </c>
      <c r="G989">
        <v>215</v>
      </c>
      <c r="H989">
        <v>174</v>
      </c>
      <c r="I989">
        <v>200</v>
      </c>
      <c r="J989">
        <v>198</v>
      </c>
      <c r="K989">
        <v>161</v>
      </c>
    </row>
    <row r="990" spans="2:11" x14ac:dyDescent="0.2">
      <c r="B990" t="s">
        <v>2</v>
      </c>
      <c r="C990" s="2" t="s">
        <v>245</v>
      </c>
      <c r="D990" t="s">
        <v>246</v>
      </c>
      <c r="E990" t="s">
        <v>296</v>
      </c>
      <c r="F990" t="s">
        <v>127</v>
      </c>
      <c r="G990" t="s">
        <v>127</v>
      </c>
      <c r="H990" t="s">
        <v>127</v>
      </c>
      <c r="I990" t="s">
        <v>127</v>
      </c>
      <c r="J990" t="s">
        <v>127</v>
      </c>
      <c r="K990" t="s">
        <v>127</v>
      </c>
    </row>
    <row r="991" spans="2:11" x14ac:dyDescent="0.2">
      <c r="B991" t="s">
        <v>2</v>
      </c>
      <c r="C991" s="2" t="s">
        <v>269</v>
      </c>
      <c r="D991" t="s">
        <v>270</v>
      </c>
      <c r="E991" t="s">
        <v>296</v>
      </c>
      <c r="F991" t="s">
        <v>127</v>
      </c>
      <c r="G991" t="s">
        <v>127</v>
      </c>
      <c r="H991" t="s">
        <v>127</v>
      </c>
      <c r="I991" t="s">
        <v>127</v>
      </c>
      <c r="J991" t="s">
        <v>127</v>
      </c>
      <c r="K991" t="s">
        <v>127</v>
      </c>
    </row>
    <row r="992" spans="2:11" x14ac:dyDescent="0.2">
      <c r="B992" t="s">
        <v>2</v>
      </c>
      <c r="C992" s="2" t="s">
        <v>282</v>
      </c>
      <c r="D992" t="s">
        <v>283</v>
      </c>
      <c r="E992" t="s">
        <v>296</v>
      </c>
      <c r="F992" t="s">
        <v>127</v>
      </c>
      <c r="G992" t="s">
        <v>127</v>
      </c>
      <c r="H992" t="s">
        <v>127</v>
      </c>
      <c r="I992" t="s">
        <v>127</v>
      </c>
      <c r="J992" t="s">
        <v>127</v>
      </c>
      <c r="K992" t="s">
        <v>127</v>
      </c>
    </row>
    <row r="993" spans="2:11" x14ac:dyDescent="0.2">
      <c r="B993" t="s">
        <v>2</v>
      </c>
      <c r="C993" s="2" t="s">
        <v>247</v>
      </c>
      <c r="D993" t="s">
        <v>248</v>
      </c>
      <c r="E993" t="s">
        <v>296</v>
      </c>
      <c r="F993" t="s">
        <v>127</v>
      </c>
      <c r="G993" t="s">
        <v>127</v>
      </c>
      <c r="H993" t="s">
        <v>127</v>
      </c>
      <c r="I993" t="s">
        <v>127</v>
      </c>
      <c r="J993" t="s">
        <v>127</v>
      </c>
      <c r="K993" t="s">
        <v>127</v>
      </c>
    </row>
    <row r="994" spans="2:11" x14ac:dyDescent="0.2">
      <c r="B994" t="s">
        <v>2</v>
      </c>
      <c r="C994" s="2" t="s">
        <v>249</v>
      </c>
      <c r="D994" t="s">
        <v>250</v>
      </c>
      <c r="E994" t="s">
        <v>296</v>
      </c>
      <c r="F994" t="s">
        <v>127</v>
      </c>
      <c r="G994" t="s">
        <v>127</v>
      </c>
      <c r="H994" t="s">
        <v>127</v>
      </c>
      <c r="I994" t="s">
        <v>127</v>
      </c>
      <c r="J994" t="s">
        <v>127</v>
      </c>
      <c r="K994" t="s">
        <v>127</v>
      </c>
    </row>
    <row r="995" spans="2:11" x14ac:dyDescent="0.2">
      <c r="B995" t="s">
        <v>2</v>
      </c>
      <c r="C995" s="2" t="s">
        <v>251</v>
      </c>
      <c r="D995" t="s">
        <v>252</v>
      </c>
      <c r="E995" t="s">
        <v>294</v>
      </c>
      <c r="F995" t="s">
        <v>127</v>
      </c>
      <c r="G995" t="s">
        <v>127</v>
      </c>
      <c r="H995" t="s">
        <v>127</v>
      </c>
      <c r="I995" t="s">
        <v>127</v>
      </c>
      <c r="J995" t="s">
        <v>127</v>
      </c>
      <c r="K995" t="s">
        <v>127</v>
      </c>
    </row>
    <row r="996" spans="2:11" x14ac:dyDescent="0.2">
      <c r="B996" t="s">
        <v>2</v>
      </c>
      <c r="C996" s="2" t="s">
        <v>284</v>
      </c>
      <c r="D996" t="s">
        <v>285</v>
      </c>
      <c r="E996" t="s">
        <v>296</v>
      </c>
      <c r="F996" t="s">
        <v>127</v>
      </c>
      <c r="G996" t="s">
        <v>127</v>
      </c>
      <c r="H996" t="s">
        <v>127</v>
      </c>
      <c r="I996" t="s">
        <v>127</v>
      </c>
      <c r="J996" t="s">
        <v>127</v>
      </c>
      <c r="K996" t="s">
        <v>127</v>
      </c>
    </row>
    <row r="997" spans="2:11" x14ac:dyDescent="0.2">
      <c r="B997" t="s">
        <v>2</v>
      </c>
      <c r="C997" s="2" t="s">
        <v>286</v>
      </c>
      <c r="D997" t="s">
        <v>287</v>
      </c>
      <c r="E997" t="s">
        <v>296</v>
      </c>
      <c r="F997" t="s">
        <v>127</v>
      </c>
      <c r="G997" t="s">
        <v>127</v>
      </c>
      <c r="H997" t="s">
        <v>127</v>
      </c>
      <c r="I997" t="s">
        <v>127</v>
      </c>
      <c r="J997" t="s">
        <v>127</v>
      </c>
      <c r="K997" t="s">
        <v>127</v>
      </c>
    </row>
    <row r="998" spans="2:11" x14ac:dyDescent="0.2">
      <c r="B998" t="s">
        <v>2</v>
      </c>
      <c r="C998" s="2" t="s">
        <v>253</v>
      </c>
      <c r="D998" t="s">
        <v>254</v>
      </c>
      <c r="E998" t="s">
        <v>294</v>
      </c>
      <c r="F998" t="s">
        <v>127</v>
      </c>
      <c r="G998" t="s">
        <v>127</v>
      </c>
      <c r="H998" t="s">
        <v>127</v>
      </c>
      <c r="I998" t="s">
        <v>127</v>
      </c>
      <c r="J998" t="s">
        <v>127</v>
      </c>
      <c r="K998" t="s">
        <v>127</v>
      </c>
    </row>
    <row r="999" spans="2:11" x14ac:dyDescent="0.2">
      <c r="B999" t="s">
        <v>2</v>
      </c>
      <c r="C999" s="2" t="s">
        <v>255</v>
      </c>
      <c r="D999" t="s">
        <v>256</v>
      </c>
      <c r="E999" t="s">
        <v>296</v>
      </c>
      <c r="F999" t="s">
        <v>127</v>
      </c>
      <c r="G999" t="s">
        <v>127</v>
      </c>
      <c r="H999" t="s">
        <v>127</v>
      </c>
      <c r="I999" t="s">
        <v>127</v>
      </c>
      <c r="J999" t="s">
        <v>127</v>
      </c>
      <c r="K999" t="s">
        <v>127</v>
      </c>
    </row>
    <row r="1000" spans="2:11" x14ac:dyDescent="0.2">
      <c r="B1000" t="s">
        <v>2</v>
      </c>
      <c r="C1000" s="2" t="s">
        <v>288</v>
      </c>
      <c r="D1000" t="s">
        <v>289</v>
      </c>
      <c r="E1000" t="s">
        <v>296</v>
      </c>
      <c r="F1000" t="s">
        <v>127</v>
      </c>
      <c r="G1000" t="s">
        <v>127</v>
      </c>
      <c r="H1000" t="s">
        <v>127</v>
      </c>
      <c r="I1000" t="s">
        <v>127</v>
      </c>
      <c r="J1000" t="s">
        <v>127</v>
      </c>
      <c r="K1000" t="s">
        <v>127</v>
      </c>
    </row>
    <row r="1001" spans="2:11" x14ac:dyDescent="0.2">
      <c r="B1001" t="s">
        <v>2</v>
      </c>
      <c r="C1001" s="2" t="s">
        <v>290</v>
      </c>
      <c r="D1001" t="s">
        <v>291</v>
      </c>
      <c r="E1001" t="s">
        <v>296</v>
      </c>
      <c r="F1001" t="s">
        <v>127</v>
      </c>
      <c r="G1001" t="s">
        <v>127</v>
      </c>
      <c r="H1001" t="s">
        <v>127</v>
      </c>
      <c r="I1001" t="s">
        <v>127</v>
      </c>
      <c r="J1001" t="s">
        <v>127</v>
      </c>
      <c r="K1001" t="s">
        <v>127</v>
      </c>
    </row>
    <row r="1002" spans="2:11" x14ac:dyDescent="0.2">
      <c r="B1002" t="s">
        <v>2</v>
      </c>
      <c r="C1002" s="2" t="s">
        <v>84</v>
      </c>
      <c r="D1002" t="s">
        <v>413</v>
      </c>
      <c r="E1002" t="s">
        <v>294</v>
      </c>
      <c r="F1002">
        <v>263</v>
      </c>
      <c r="G1002">
        <v>260</v>
      </c>
      <c r="H1002">
        <v>0</v>
      </c>
      <c r="I1002">
        <v>0</v>
      </c>
      <c r="J1002" t="s">
        <v>127</v>
      </c>
      <c r="K1002" t="s">
        <v>127</v>
      </c>
    </row>
    <row r="1003" spans="2:11" x14ac:dyDescent="0.2">
      <c r="B1003" t="s">
        <v>2</v>
      </c>
      <c r="C1003" s="2" t="s">
        <v>85</v>
      </c>
      <c r="D1003" t="s">
        <v>86</v>
      </c>
      <c r="E1003" t="s">
        <v>295</v>
      </c>
      <c r="F1003">
        <v>753</v>
      </c>
      <c r="G1003">
        <v>993</v>
      </c>
      <c r="H1003">
        <v>836</v>
      </c>
      <c r="I1003">
        <v>931</v>
      </c>
      <c r="J1003">
        <v>972</v>
      </c>
      <c r="K1003">
        <v>965</v>
      </c>
    </row>
    <row r="1004" spans="2:11" x14ac:dyDescent="0.2">
      <c r="B1004" t="s">
        <v>2</v>
      </c>
      <c r="C1004" s="2" t="s">
        <v>87</v>
      </c>
      <c r="D1004" t="s">
        <v>409</v>
      </c>
      <c r="E1004" t="s">
        <v>294</v>
      </c>
      <c r="F1004">
        <v>0</v>
      </c>
      <c r="G1004">
        <v>0</v>
      </c>
      <c r="H1004" t="s">
        <v>127</v>
      </c>
      <c r="I1004" t="s">
        <v>127</v>
      </c>
      <c r="J1004" t="s">
        <v>127</v>
      </c>
      <c r="K1004" t="s">
        <v>127</v>
      </c>
    </row>
    <row r="1005" spans="2:11" x14ac:dyDescent="0.2">
      <c r="B1005" t="s">
        <v>2</v>
      </c>
      <c r="C1005" s="2" t="s">
        <v>292</v>
      </c>
      <c r="D1005" t="s">
        <v>450</v>
      </c>
      <c r="E1005" t="s">
        <v>296</v>
      </c>
      <c r="F1005" t="s">
        <v>127</v>
      </c>
      <c r="G1005" t="s">
        <v>127</v>
      </c>
      <c r="H1005" t="s">
        <v>127</v>
      </c>
      <c r="I1005" t="s">
        <v>127</v>
      </c>
      <c r="J1005" t="s">
        <v>127</v>
      </c>
      <c r="K1005" t="s">
        <v>127</v>
      </c>
    </row>
    <row r="1006" spans="2:11" x14ac:dyDescent="0.2">
      <c r="B1006" t="s">
        <v>2</v>
      </c>
      <c r="C1006" s="2" t="s">
        <v>88</v>
      </c>
      <c r="D1006" t="s">
        <v>411</v>
      </c>
      <c r="E1006" t="s">
        <v>295</v>
      </c>
      <c r="F1006">
        <v>284</v>
      </c>
      <c r="G1006">
        <v>255</v>
      </c>
      <c r="H1006">
        <v>250</v>
      </c>
      <c r="I1006">
        <v>254</v>
      </c>
      <c r="J1006">
        <v>371</v>
      </c>
      <c r="K1006">
        <v>231</v>
      </c>
    </row>
    <row r="1007" spans="2:11" x14ac:dyDescent="0.2">
      <c r="B1007" t="s">
        <v>3</v>
      </c>
      <c r="C1007" s="2" t="s">
        <v>89</v>
      </c>
      <c r="D1007" t="s">
        <v>90</v>
      </c>
      <c r="E1007" t="s">
        <v>295</v>
      </c>
      <c r="F1007">
        <v>977</v>
      </c>
      <c r="G1007">
        <v>921</v>
      </c>
      <c r="H1007">
        <v>859</v>
      </c>
      <c r="I1007">
        <v>985</v>
      </c>
      <c r="J1007">
        <v>1020</v>
      </c>
      <c r="K1007">
        <v>984</v>
      </c>
    </row>
    <row r="1008" spans="2:11" x14ac:dyDescent="0.2">
      <c r="B1008" t="s">
        <v>3</v>
      </c>
      <c r="C1008" s="2" t="s">
        <v>91</v>
      </c>
      <c r="D1008" t="s">
        <v>92</v>
      </c>
      <c r="E1008" t="s">
        <v>295</v>
      </c>
      <c r="F1008">
        <v>202</v>
      </c>
      <c r="G1008">
        <v>212</v>
      </c>
      <c r="H1008">
        <v>154</v>
      </c>
      <c r="I1008">
        <v>194</v>
      </c>
      <c r="J1008">
        <v>189</v>
      </c>
      <c r="K1008">
        <v>110</v>
      </c>
    </row>
    <row r="1009" spans="2:11" x14ac:dyDescent="0.2">
      <c r="B1009" t="s">
        <v>3</v>
      </c>
      <c r="C1009" s="2" t="s">
        <v>93</v>
      </c>
      <c r="D1009" t="s">
        <v>94</v>
      </c>
      <c r="E1009" t="s">
        <v>295</v>
      </c>
      <c r="F1009">
        <v>3525</v>
      </c>
      <c r="G1009">
        <v>3771</v>
      </c>
      <c r="H1009">
        <v>3025</v>
      </c>
      <c r="I1009">
        <v>3575</v>
      </c>
      <c r="J1009">
        <v>3484</v>
      </c>
      <c r="K1009">
        <v>3362</v>
      </c>
    </row>
    <row r="1010" spans="2:11" x14ac:dyDescent="0.2">
      <c r="B1010" t="s">
        <v>3</v>
      </c>
      <c r="C1010" s="2" t="s">
        <v>95</v>
      </c>
      <c r="D1010" t="s">
        <v>96</v>
      </c>
      <c r="E1010" t="s">
        <v>295</v>
      </c>
      <c r="F1010">
        <v>225</v>
      </c>
      <c r="G1010">
        <v>218</v>
      </c>
      <c r="H1010">
        <v>281</v>
      </c>
      <c r="I1010">
        <v>343</v>
      </c>
      <c r="J1010">
        <v>324</v>
      </c>
      <c r="K1010">
        <v>292</v>
      </c>
    </row>
    <row r="1011" spans="2:11" x14ac:dyDescent="0.2">
      <c r="B1011" t="s">
        <v>3</v>
      </c>
      <c r="C1011" s="2" t="s">
        <v>257</v>
      </c>
      <c r="D1011" t="s">
        <v>397</v>
      </c>
      <c r="E1011" t="s">
        <v>294</v>
      </c>
      <c r="F1011" t="s">
        <v>127</v>
      </c>
      <c r="G1011" t="s">
        <v>127</v>
      </c>
      <c r="H1011" t="s">
        <v>127</v>
      </c>
      <c r="I1011" t="s">
        <v>127</v>
      </c>
      <c r="J1011" t="s">
        <v>127</v>
      </c>
      <c r="K1011" t="s">
        <v>127</v>
      </c>
    </row>
    <row r="1012" spans="2:11" x14ac:dyDescent="0.2">
      <c r="B1012" t="s">
        <v>3</v>
      </c>
      <c r="C1012" s="2" t="s">
        <v>97</v>
      </c>
      <c r="D1012" t="s">
        <v>98</v>
      </c>
      <c r="E1012" t="s">
        <v>295</v>
      </c>
      <c r="F1012">
        <v>656</v>
      </c>
      <c r="G1012">
        <v>566</v>
      </c>
      <c r="H1012">
        <v>549</v>
      </c>
      <c r="I1012">
        <v>541</v>
      </c>
      <c r="J1012">
        <v>526</v>
      </c>
      <c r="K1012">
        <v>526</v>
      </c>
    </row>
    <row r="1013" spans="2:11" x14ac:dyDescent="0.2">
      <c r="B1013" t="s">
        <v>3</v>
      </c>
      <c r="C1013" s="2" t="s">
        <v>99</v>
      </c>
      <c r="D1013" t="s">
        <v>100</v>
      </c>
      <c r="E1013" t="s">
        <v>295</v>
      </c>
      <c r="F1013">
        <v>985</v>
      </c>
      <c r="G1013">
        <v>883</v>
      </c>
      <c r="H1013">
        <v>827</v>
      </c>
      <c r="I1013">
        <v>851</v>
      </c>
      <c r="J1013">
        <v>858</v>
      </c>
      <c r="K1013">
        <v>836</v>
      </c>
    </row>
    <row r="1014" spans="2:11" x14ac:dyDescent="0.2">
      <c r="B1014" t="s">
        <v>3</v>
      </c>
      <c r="C1014" s="2" t="s">
        <v>101</v>
      </c>
      <c r="D1014" t="s">
        <v>398</v>
      </c>
      <c r="E1014" t="s">
        <v>294</v>
      </c>
      <c r="F1014">
        <v>0</v>
      </c>
      <c r="G1014" t="s">
        <v>127</v>
      </c>
      <c r="H1014">
        <v>0</v>
      </c>
      <c r="I1014">
        <v>0</v>
      </c>
      <c r="J1014" t="s">
        <v>127</v>
      </c>
      <c r="K1014" t="s">
        <v>127</v>
      </c>
    </row>
    <row r="1015" spans="2:11" x14ac:dyDescent="0.2">
      <c r="B1015" t="s">
        <v>3</v>
      </c>
      <c r="C1015" s="2" t="s">
        <v>102</v>
      </c>
      <c r="D1015" t="s">
        <v>442</v>
      </c>
      <c r="E1015" t="s">
        <v>295</v>
      </c>
      <c r="F1015">
        <v>1830</v>
      </c>
      <c r="G1015">
        <v>1852</v>
      </c>
      <c r="H1015">
        <v>1801</v>
      </c>
      <c r="I1015">
        <v>1645</v>
      </c>
      <c r="J1015">
        <v>1588</v>
      </c>
      <c r="K1015">
        <v>2710</v>
      </c>
    </row>
    <row r="1016" spans="2:11" x14ac:dyDescent="0.2">
      <c r="B1016" t="s">
        <v>3</v>
      </c>
      <c r="C1016" s="2" t="s">
        <v>258</v>
      </c>
      <c r="D1016" t="s">
        <v>382</v>
      </c>
      <c r="E1016" t="s">
        <v>294</v>
      </c>
      <c r="F1016" t="s">
        <v>127</v>
      </c>
      <c r="G1016" t="s">
        <v>127</v>
      </c>
      <c r="H1016" t="s">
        <v>127</v>
      </c>
      <c r="I1016" t="s">
        <v>127</v>
      </c>
      <c r="J1016" t="s">
        <v>127</v>
      </c>
      <c r="K1016" t="s">
        <v>127</v>
      </c>
    </row>
    <row r="1017" spans="2:11" x14ac:dyDescent="0.2">
      <c r="B1017" t="s">
        <v>3</v>
      </c>
      <c r="C1017" s="2" t="s">
        <v>103</v>
      </c>
      <c r="D1017" t="s">
        <v>104</v>
      </c>
      <c r="E1017" t="s">
        <v>295</v>
      </c>
      <c r="F1017">
        <v>1274</v>
      </c>
      <c r="G1017">
        <v>1145</v>
      </c>
      <c r="H1017">
        <v>1261</v>
      </c>
      <c r="I1017">
        <v>1318</v>
      </c>
      <c r="J1017">
        <v>1387</v>
      </c>
      <c r="K1017">
        <v>1062</v>
      </c>
    </row>
    <row r="1018" spans="2:11" x14ac:dyDescent="0.2">
      <c r="B1018" t="s">
        <v>3</v>
      </c>
      <c r="C1018" s="2" t="s">
        <v>105</v>
      </c>
      <c r="D1018" t="s">
        <v>399</v>
      </c>
      <c r="E1018" t="s">
        <v>295</v>
      </c>
      <c r="F1018">
        <v>186</v>
      </c>
      <c r="G1018">
        <v>0</v>
      </c>
      <c r="H1018">
        <v>0</v>
      </c>
      <c r="I1018">
        <v>0</v>
      </c>
      <c r="J1018" t="s">
        <v>127</v>
      </c>
      <c r="K1018" t="s">
        <v>127</v>
      </c>
    </row>
    <row r="1019" spans="2:11" x14ac:dyDescent="0.2">
      <c r="B1019" t="s">
        <v>3</v>
      </c>
      <c r="C1019" s="2" t="s">
        <v>106</v>
      </c>
      <c r="D1019" t="s">
        <v>400</v>
      </c>
      <c r="E1019" t="s">
        <v>294</v>
      </c>
      <c r="F1019">
        <v>79</v>
      </c>
      <c r="G1019">
        <v>0</v>
      </c>
      <c r="H1019" t="s">
        <v>127</v>
      </c>
      <c r="I1019" t="s">
        <v>127</v>
      </c>
      <c r="J1019" t="s">
        <v>127</v>
      </c>
      <c r="K1019" t="s">
        <v>127</v>
      </c>
    </row>
    <row r="1020" spans="2:11" x14ac:dyDescent="0.2">
      <c r="B1020" t="s">
        <v>3</v>
      </c>
      <c r="C1020" s="2" t="s">
        <v>259</v>
      </c>
      <c r="D1020" t="s">
        <v>401</v>
      </c>
      <c r="E1020" t="s">
        <v>295</v>
      </c>
      <c r="F1020" t="s">
        <v>127</v>
      </c>
      <c r="G1020" t="s">
        <v>127</v>
      </c>
      <c r="H1020" t="s">
        <v>127</v>
      </c>
      <c r="I1020" t="s">
        <v>127</v>
      </c>
      <c r="J1020" t="s">
        <v>127</v>
      </c>
      <c r="K1020" t="s">
        <v>127</v>
      </c>
    </row>
    <row r="1021" spans="2:11" x14ac:dyDescent="0.2">
      <c r="B1021" t="s">
        <v>3</v>
      </c>
      <c r="C1021" s="2" t="s">
        <v>107</v>
      </c>
      <c r="D1021" t="s">
        <v>108</v>
      </c>
      <c r="E1021" t="s">
        <v>295</v>
      </c>
      <c r="F1021">
        <v>66</v>
      </c>
      <c r="G1021">
        <v>92</v>
      </c>
      <c r="H1021">
        <v>47</v>
      </c>
      <c r="I1021">
        <v>43</v>
      </c>
      <c r="J1021">
        <v>21</v>
      </c>
      <c r="K1021">
        <v>13</v>
      </c>
    </row>
    <row r="1022" spans="2:11" x14ac:dyDescent="0.2">
      <c r="B1022" t="s">
        <v>3</v>
      </c>
      <c r="C1022" s="2" t="s">
        <v>260</v>
      </c>
      <c r="D1022" t="s">
        <v>383</v>
      </c>
      <c r="E1022" t="s">
        <v>294</v>
      </c>
      <c r="F1022" t="s">
        <v>127</v>
      </c>
      <c r="G1022" t="s">
        <v>127</v>
      </c>
      <c r="H1022" t="s">
        <v>127</v>
      </c>
      <c r="I1022" t="s">
        <v>127</v>
      </c>
      <c r="J1022" t="s">
        <v>127</v>
      </c>
      <c r="K1022" t="s">
        <v>127</v>
      </c>
    </row>
    <row r="1023" spans="2:11" x14ac:dyDescent="0.2">
      <c r="B1023" t="s">
        <v>3</v>
      </c>
      <c r="C1023" s="2" t="s">
        <v>261</v>
      </c>
      <c r="D1023" t="s">
        <v>402</v>
      </c>
      <c r="E1023" t="s">
        <v>294</v>
      </c>
      <c r="F1023" t="s">
        <v>127</v>
      </c>
      <c r="G1023" t="s">
        <v>127</v>
      </c>
      <c r="H1023" t="s">
        <v>127</v>
      </c>
      <c r="I1023" t="s">
        <v>127</v>
      </c>
      <c r="J1023" t="s">
        <v>127</v>
      </c>
      <c r="K1023" t="s">
        <v>127</v>
      </c>
    </row>
    <row r="1024" spans="2:11" x14ac:dyDescent="0.2">
      <c r="B1024" t="s">
        <v>3</v>
      </c>
      <c r="C1024" s="2" t="s">
        <v>109</v>
      </c>
      <c r="D1024" t="s">
        <v>110</v>
      </c>
      <c r="E1024" t="s">
        <v>295</v>
      </c>
      <c r="F1024">
        <v>3308</v>
      </c>
      <c r="G1024">
        <v>3306</v>
      </c>
      <c r="H1024">
        <v>3218</v>
      </c>
      <c r="I1024">
        <v>3155</v>
      </c>
      <c r="J1024">
        <v>2931</v>
      </c>
      <c r="K1024">
        <v>3164</v>
      </c>
    </row>
    <row r="1025" spans="2:11" x14ac:dyDescent="0.2">
      <c r="B1025" t="s">
        <v>3</v>
      </c>
      <c r="C1025" s="2" t="s">
        <v>111</v>
      </c>
      <c r="D1025" t="s">
        <v>112</v>
      </c>
      <c r="E1025" t="s">
        <v>295</v>
      </c>
      <c r="F1025">
        <v>577</v>
      </c>
      <c r="G1025">
        <v>560</v>
      </c>
      <c r="H1025">
        <v>583</v>
      </c>
      <c r="I1025">
        <v>493</v>
      </c>
      <c r="J1025">
        <v>570</v>
      </c>
      <c r="K1025">
        <v>620</v>
      </c>
    </row>
    <row r="1026" spans="2:11" x14ac:dyDescent="0.2">
      <c r="B1026" t="s">
        <v>3</v>
      </c>
      <c r="C1026" s="2" t="s">
        <v>113</v>
      </c>
      <c r="D1026" t="s">
        <v>114</v>
      </c>
      <c r="E1026" t="s">
        <v>295</v>
      </c>
      <c r="F1026">
        <v>227</v>
      </c>
      <c r="G1026">
        <v>189</v>
      </c>
      <c r="H1026">
        <v>173</v>
      </c>
      <c r="I1026">
        <v>210</v>
      </c>
      <c r="J1026">
        <v>171</v>
      </c>
      <c r="K1026">
        <v>199</v>
      </c>
    </row>
    <row r="1027" spans="2:11" x14ac:dyDescent="0.2">
      <c r="B1027" t="s">
        <v>3</v>
      </c>
      <c r="C1027" s="2" t="s">
        <v>271</v>
      </c>
      <c r="D1027" t="s">
        <v>412</v>
      </c>
      <c r="E1027" t="s">
        <v>294</v>
      </c>
      <c r="F1027" t="s">
        <v>127</v>
      </c>
      <c r="G1027" t="s">
        <v>127</v>
      </c>
      <c r="H1027" t="s">
        <v>127</v>
      </c>
      <c r="I1027" t="s">
        <v>127</v>
      </c>
      <c r="J1027" t="s">
        <v>127</v>
      </c>
      <c r="K1027" t="s">
        <v>127</v>
      </c>
    </row>
    <row r="1028" spans="2:11" x14ac:dyDescent="0.2">
      <c r="B1028" t="s">
        <v>3</v>
      </c>
      <c r="C1028" s="2" t="s">
        <v>262</v>
      </c>
      <c r="D1028" t="s">
        <v>263</v>
      </c>
      <c r="E1028" t="s">
        <v>294</v>
      </c>
      <c r="F1028" t="s">
        <v>127</v>
      </c>
      <c r="G1028" t="s">
        <v>127</v>
      </c>
      <c r="H1028" t="s">
        <v>127</v>
      </c>
      <c r="I1028" t="s">
        <v>127</v>
      </c>
      <c r="J1028" t="s">
        <v>127</v>
      </c>
      <c r="K1028" t="s">
        <v>127</v>
      </c>
    </row>
    <row r="1029" spans="2:11" x14ac:dyDescent="0.2">
      <c r="B1029" t="s">
        <v>3</v>
      </c>
      <c r="C1029" s="2" t="s">
        <v>264</v>
      </c>
      <c r="D1029" t="s">
        <v>384</v>
      </c>
      <c r="E1029" t="s">
        <v>294</v>
      </c>
      <c r="F1029" t="s">
        <v>127</v>
      </c>
      <c r="G1029" t="s">
        <v>127</v>
      </c>
      <c r="H1029" t="s">
        <v>127</v>
      </c>
      <c r="I1029" t="s">
        <v>127</v>
      </c>
      <c r="J1029" t="s">
        <v>127</v>
      </c>
      <c r="K1029" t="s">
        <v>127</v>
      </c>
    </row>
    <row r="1030" spans="2:11" x14ac:dyDescent="0.2">
      <c r="B1030" t="s">
        <v>3</v>
      </c>
      <c r="C1030" s="2" t="s">
        <v>265</v>
      </c>
      <c r="D1030" t="s">
        <v>403</v>
      </c>
      <c r="E1030" t="s">
        <v>294</v>
      </c>
      <c r="F1030" t="s">
        <v>127</v>
      </c>
      <c r="G1030" t="s">
        <v>127</v>
      </c>
      <c r="H1030" t="s">
        <v>127</v>
      </c>
      <c r="I1030" t="s">
        <v>127</v>
      </c>
      <c r="J1030" t="s">
        <v>127</v>
      </c>
      <c r="K1030" t="s">
        <v>127</v>
      </c>
    </row>
    <row r="1031" spans="2:11" x14ac:dyDescent="0.2">
      <c r="B1031" t="s">
        <v>3</v>
      </c>
      <c r="C1031" s="2" t="s">
        <v>266</v>
      </c>
      <c r="D1031" t="s">
        <v>385</v>
      </c>
      <c r="E1031" t="s">
        <v>294</v>
      </c>
      <c r="F1031" t="s">
        <v>127</v>
      </c>
      <c r="G1031" t="s">
        <v>127</v>
      </c>
      <c r="H1031" t="s">
        <v>127</v>
      </c>
      <c r="I1031" t="s">
        <v>127</v>
      </c>
      <c r="J1031" t="s">
        <v>127</v>
      </c>
      <c r="K1031" t="s">
        <v>127</v>
      </c>
    </row>
    <row r="1032" spans="2:11" x14ac:dyDescent="0.2">
      <c r="B1032" t="s">
        <v>3</v>
      </c>
      <c r="C1032" s="2" t="s">
        <v>115</v>
      </c>
      <c r="D1032" t="s">
        <v>116</v>
      </c>
      <c r="E1032" t="s">
        <v>296</v>
      </c>
      <c r="F1032" t="s">
        <v>127</v>
      </c>
      <c r="G1032" t="s">
        <v>127</v>
      </c>
      <c r="H1032" t="s">
        <v>127</v>
      </c>
      <c r="I1032" t="s">
        <v>127</v>
      </c>
      <c r="J1032" t="s">
        <v>127</v>
      </c>
      <c r="K1032" t="s">
        <v>127</v>
      </c>
    </row>
    <row r="1033" spans="2:11" x14ac:dyDescent="0.2">
      <c r="B1033" t="s">
        <v>3</v>
      </c>
      <c r="C1033" s="2" t="s">
        <v>117</v>
      </c>
      <c r="D1033" t="s">
        <v>118</v>
      </c>
      <c r="E1033" t="s">
        <v>295</v>
      </c>
      <c r="F1033">
        <v>519</v>
      </c>
      <c r="G1033">
        <v>498</v>
      </c>
      <c r="H1033">
        <v>463</v>
      </c>
      <c r="I1033">
        <v>531</v>
      </c>
      <c r="J1033">
        <v>511</v>
      </c>
      <c r="K1033">
        <v>481</v>
      </c>
    </row>
    <row r="1034" spans="2:11" x14ac:dyDescent="0.2">
      <c r="B1034" t="s">
        <v>3</v>
      </c>
      <c r="C1034" s="2" t="s">
        <v>119</v>
      </c>
      <c r="D1034" t="s">
        <v>120</v>
      </c>
      <c r="E1034" t="s">
        <v>296</v>
      </c>
      <c r="F1034" t="s">
        <v>127</v>
      </c>
      <c r="G1034" t="s">
        <v>127</v>
      </c>
      <c r="H1034" t="s">
        <v>127</v>
      </c>
      <c r="I1034" t="s">
        <v>127</v>
      </c>
      <c r="J1034" t="s">
        <v>127</v>
      </c>
      <c r="K1034" t="s">
        <v>127</v>
      </c>
    </row>
    <row r="1035" spans="2:11" x14ac:dyDescent="0.2">
      <c r="B1035" t="s">
        <v>3</v>
      </c>
      <c r="C1035" s="2" t="s">
        <v>131</v>
      </c>
      <c r="D1035" t="s">
        <v>129</v>
      </c>
      <c r="E1035" t="s">
        <v>296</v>
      </c>
      <c r="F1035" t="s">
        <v>127</v>
      </c>
      <c r="G1035" t="s">
        <v>127</v>
      </c>
      <c r="H1035" t="s">
        <v>127</v>
      </c>
      <c r="I1035" t="s">
        <v>127</v>
      </c>
      <c r="J1035" t="s">
        <v>127</v>
      </c>
      <c r="K1035" t="s">
        <v>127</v>
      </c>
    </row>
    <row r="1037" spans="2:11" x14ac:dyDescent="0.2">
      <c r="B1037" t="s">
        <v>387</v>
      </c>
      <c r="C1037" s="2" t="s">
        <v>388</v>
      </c>
      <c r="D1037" t="s">
        <v>389</v>
      </c>
    </row>
    <row r="1039" spans="2:11" x14ac:dyDescent="0.2">
      <c r="B1039" t="s">
        <v>324</v>
      </c>
      <c r="C1039" s="2" t="s">
        <v>8</v>
      </c>
      <c r="D1039" t="s">
        <v>9</v>
      </c>
      <c r="E1039" t="s">
        <v>293</v>
      </c>
      <c r="F1039" t="s">
        <v>133</v>
      </c>
      <c r="G1039" t="s">
        <v>133</v>
      </c>
      <c r="H1039" t="s">
        <v>133</v>
      </c>
      <c r="I1039" t="s">
        <v>133</v>
      </c>
      <c r="J1039" t="s">
        <v>133</v>
      </c>
      <c r="K1039" t="s">
        <v>133</v>
      </c>
    </row>
    <row r="1040" spans="2:11" x14ac:dyDescent="0.2">
      <c r="B1040" t="s">
        <v>326</v>
      </c>
      <c r="C1040" s="2" t="s">
        <v>356</v>
      </c>
      <c r="D1040" t="s">
        <v>357</v>
      </c>
      <c r="E1040" t="s">
        <v>358</v>
      </c>
      <c r="F1040" t="s">
        <v>359</v>
      </c>
      <c r="G1040" t="s">
        <v>359</v>
      </c>
      <c r="H1040" t="s">
        <v>359</v>
      </c>
      <c r="I1040" t="s">
        <v>359</v>
      </c>
      <c r="J1040" t="s">
        <v>359</v>
      </c>
      <c r="K1040" t="s">
        <v>359</v>
      </c>
    </row>
    <row r="1041" spans="2:11" x14ac:dyDescent="0.2">
      <c r="B1041" t="s">
        <v>1</v>
      </c>
      <c r="C1041" s="2" t="s">
        <v>153</v>
      </c>
      <c r="D1041" t="s">
        <v>154</v>
      </c>
      <c r="E1041" t="s">
        <v>294</v>
      </c>
      <c r="F1041">
        <v>962</v>
      </c>
      <c r="G1041">
        <v>28</v>
      </c>
      <c r="H1041">
        <v>817</v>
      </c>
      <c r="I1041">
        <v>496</v>
      </c>
      <c r="J1041">
        <v>188</v>
      </c>
      <c r="K1041">
        <v>399</v>
      </c>
    </row>
    <row r="1042" spans="2:11" x14ac:dyDescent="0.2">
      <c r="B1042" t="s">
        <v>1</v>
      </c>
      <c r="C1042" s="2" t="s">
        <v>10</v>
      </c>
      <c r="D1042" t="s">
        <v>440</v>
      </c>
      <c r="E1042" t="s">
        <v>295</v>
      </c>
      <c r="F1042">
        <v>2158</v>
      </c>
      <c r="G1042">
        <v>201</v>
      </c>
      <c r="H1042">
        <v>3311</v>
      </c>
      <c r="I1042">
        <v>2137</v>
      </c>
      <c r="J1042">
        <v>726</v>
      </c>
      <c r="K1042">
        <v>1584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294</v>
      </c>
      <c r="F1043">
        <v>712</v>
      </c>
      <c r="G1043">
        <v>597</v>
      </c>
      <c r="H1043">
        <v>732</v>
      </c>
      <c r="I1043">
        <v>991</v>
      </c>
      <c r="J1043">
        <v>922</v>
      </c>
      <c r="K1043">
        <v>806</v>
      </c>
    </row>
    <row r="1044" spans="2:11" x14ac:dyDescent="0.2">
      <c r="B1044" t="s">
        <v>1</v>
      </c>
      <c r="C1044" s="2" t="s">
        <v>155</v>
      </c>
      <c r="D1044" t="s">
        <v>156</v>
      </c>
      <c r="E1044" t="s">
        <v>294</v>
      </c>
      <c r="F1044">
        <v>139</v>
      </c>
      <c r="G1044">
        <v>10</v>
      </c>
      <c r="H1044">
        <v>173</v>
      </c>
      <c r="I1044">
        <v>221</v>
      </c>
      <c r="J1044">
        <v>105</v>
      </c>
      <c r="K1044">
        <v>106</v>
      </c>
    </row>
    <row r="1045" spans="2:11" x14ac:dyDescent="0.2">
      <c r="B1045" t="s">
        <v>1</v>
      </c>
      <c r="C1045" s="2" t="s">
        <v>157</v>
      </c>
      <c r="D1045" t="s">
        <v>158</v>
      </c>
      <c r="E1045" t="s">
        <v>294</v>
      </c>
      <c r="F1045">
        <v>582</v>
      </c>
      <c r="G1045">
        <v>7</v>
      </c>
      <c r="H1045">
        <v>336</v>
      </c>
      <c r="I1045">
        <v>525</v>
      </c>
      <c r="J1045">
        <v>183</v>
      </c>
      <c r="K1045">
        <v>480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295</v>
      </c>
      <c r="F1046">
        <v>917</v>
      </c>
      <c r="G1046">
        <v>824</v>
      </c>
      <c r="H1046">
        <v>353</v>
      </c>
      <c r="I1046">
        <v>449</v>
      </c>
      <c r="J1046">
        <v>1035</v>
      </c>
      <c r="K1046">
        <v>1265</v>
      </c>
    </row>
    <row r="1047" spans="2:11" x14ac:dyDescent="0.2">
      <c r="B1047" t="s">
        <v>1</v>
      </c>
      <c r="C1047" s="2" t="s">
        <v>159</v>
      </c>
      <c r="D1047" t="s">
        <v>160</v>
      </c>
      <c r="E1047" t="s">
        <v>294</v>
      </c>
      <c r="F1047">
        <v>7</v>
      </c>
      <c r="G1047">
        <v>8</v>
      </c>
      <c r="H1047">
        <v>3</v>
      </c>
      <c r="I1047">
        <v>60</v>
      </c>
      <c r="J1047">
        <v>49</v>
      </c>
      <c r="K1047">
        <v>52</v>
      </c>
    </row>
    <row r="1048" spans="2:11" x14ac:dyDescent="0.2">
      <c r="B1048" t="s">
        <v>1</v>
      </c>
      <c r="C1048" s="2" t="s">
        <v>161</v>
      </c>
      <c r="D1048" t="s">
        <v>162</v>
      </c>
      <c r="E1048" t="s">
        <v>294</v>
      </c>
      <c r="F1048">
        <v>11</v>
      </c>
      <c r="G1048">
        <v>0</v>
      </c>
      <c r="H1048">
        <v>40</v>
      </c>
      <c r="I1048">
        <v>64</v>
      </c>
      <c r="J1048">
        <v>1</v>
      </c>
      <c r="K1048">
        <v>13</v>
      </c>
    </row>
    <row r="1049" spans="2:11" x14ac:dyDescent="0.2">
      <c r="B1049" t="s">
        <v>1</v>
      </c>
      <c r="C1049" s="2" t="s">
        <v>163</v>
      </c>
      <c r="D1049" t="s">
        <v>164</v>
      </c>
      <c r="E1049" t="s">
        <v>294</v>
      </c>
      <c r="F1049">
        <v>33</v>
      </c>
      <c r="G1049">
        <v>99</v>
      </c>
      <c r="H1049">
        <v>34</v>
      </c>
      <c r="I1049">
        <v>132</v>
      </c>
      <c r="J1049">
        <v>120</v>
      </c>
      <c r="K1049">
        <v>95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295</v>
      </c>
      <c r="F1050">
        <v>350</v>
      </c>
      <c r="G1050">
        <v>41</v>
      </c>
      <c r="H1050">
        <v>136</v>
      </c>
      <c r="I1050">
        <v>322</v>
      </c>
      <c r="J1050">
        <v>254</v>
      </c>
      <c r="K1050">
        <v>447</v>
      </c>
    </row>
    <row r="1051" spans="2:11" x14ac:dyDescent="0.2">
      <c r="B1051" t="s">
        <v>1</v>
      </c>
      <c r="C1051" s="2" t="s">
        <v>165</v>
      </c>
      <c r="D1051" t="s">
        <v>166</v>
      </c>
      <c r="E1051" t="s">
        <v>294</v>
      </c>
      <c r="F1051">
        <v>456</v>
      </c>
      <c r="G1051">
        <v>470</v>
      </c>
      <c r="H1051">
        <v>148</v>
      </c>
      <c r="I1051">
        <v>1157</v>
      </c>
      <c r="J1051">
        <v>1658</v>
      </c>
      <c r="K1051">
        <v>1159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295</v>
      </c>
      <c r="F1052">
        <v>1344</v>
      </c>
      <c r="G1052">
        <v>1620</v>
      </c>
      <c r="H1052">
        <v>959</v>
      </c>
      <c r="I1052">
        <v>125</v>
      </c>
      <c r="J1052">
        <v>1052</v>
      </c>
      <c r="K1052">
        <v>1304</v>
      </c>
    </row>
    <row r="1053" spans="2:11" x14ac:dyDescent="0.2">
      <c r="B1053" t="s">
        <v>1</v>
      </c>
      <c r="C1053" s="2" t="s">
        <v>167</v>
      </c>
      <c r="D1053" t="s">
        <v>168</v>
      </c>
      <c r="E1053" t="s">
        <v>294</v>
      </c>
      <c r="F1053">
        <v>461</v>
      </c>
      <c r="G1053">
        <v>192</v>
      </c>
      <c r="H1053">
        <v>86</v>
      </c>
      <c r="I1053">
        <v>277</v>
      </c>
      <c r="J1053">
        <v>240</v>
      </c>
      <c r="K1053">
        <v>259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294</v>
      </c>
      <c r="F1054">
        <v>191</v>
      </c>
      <c r="G1054">
        <v>476</v>
      </c>
      <c r="H1054">
        <v>630</v>
      </c>
      <c r="I1054">
        <v>774</v>
      </c>
      <c r="J1054">
        <v>1165</v>
      </c>
      <c r="K1054">
        <v>1127</v>
      </c>
    </row>
    <row r="1055" spans="2:11" x14ac:dyDescent="0.2">
      <c r="B1055" t="s">
        <v>1</v>
      </c>
      <c r="C1055" s="2" t="s">
        <v>169</v>
      </c>
      <c r="D1055" t="s">
        <v>170</v>
      </c>
      <c r="E1055" t="s">
        <v>294</v>
      </c>
      <c r="F1055">
        <v>1226</v>
      </c>
      <c r="G1055">
        <v>1962</v>
      </c>
      <c r="H1055">
        <v>841</v>
      </c>
      <c r="I1055">
        <v>989</v>
      </c>
      <c r="J1055">
        <v>1123</v>
      </c>
      <c r="K1055">
        <v>964</v>
      </c>
    </row>
    <row r="1056" spans="2:11" x14ac:dyDescent="0.2">
      <c r="B1056" t="s">
        <v>1</v>
      </c>
      <c r="C1056" s="2" t="s">
        <v>171</v>
      </c>
      <c r="D1056" t="s">
        <v>172</v>
      </c>
      <c r="E1056" t="s">
        <v>294</v>
      </c>
      <c r="F1056">
        <v>181</v>
      </c>
      <c r="G1056">
        <v>63</v>
      </c>
      <c r="H1056">
        <v>101</v>
      </c>
      <c r="I1056">
        <v>89</v>
      </c>
      <c r="J1056">
        <v>94</v>
      </c>
      <c r="K1056">
        <v>125</v>
      </c>
    </row>
    <row r="1057" spans="2:11" x14ac:dyDescent="0.2">
      <c r="B1057" t="s">
        <v>1</v>
      </c>
      <c r="C1057" s="2" t="s">
        <v>173</v>
      </c>
      <c r="D1057" t="s">
        <v>174</v>
      </c>
      <c r="E1057" t="s">
        <v>294</v>
      </c>
      <c r="F1057">
        <v>1537</v>
      </c>
      <c r="G1057">
        <v>1462</v>
      </c>
      <c r="H1057">
        <v>207</v>
      </c>
      <c r="I1057">
        <v>711</v>
      </c>
      <c r="J1057">
        <v>712</v>
      </c>
      <c r="K1057">
        <v>776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295</v>
      </c>
      <c r="F1058">
        <v>295</v>
      </c>
      <c r="G1058">
        <v>156</v>
      </c>
      <c r="H1058">
        <v>400</v>
      </c>
      <c r="I1058">
        <v>289</v>
      </c>
      <c r="J1058">
        <v>274</v>
      </c>
      <c r="K1058">
        <v>227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294</v>
      </c>
      <c r="F1059">
        <v>1357</v>
      </c>
      <c r="G1059">
        <v>1048</v>
      </c>
      <c r="H1059">
        <v>839</v>
      </c>
      <c r="I1059">
        <v>473</v>
      </c>
      <c r="J1059">
        <v>1219</v>
      </c>
      <c r="K1059">
        <v>1268</v>
      </c>
    </row>
    <row r="1060" spans="2:11" x14ac:dyDescent="0.2">
      <c r="B1060" t="s">
        <v>1</v>
      </c>
      <c r="C1060" s="2" t="s">
        <v>175</v>
      </c>
      <c r="D1060" t="s">
        <v>176</v>
      </c>
      <c r="E1060" t="s">
        <v>294</v>
      </c>
      <c r="F1060">
        <v>143</v>
      </c>
      <c r="G1060">
        <v>191</v>
      </c>
      <c r="H1060">
        <v>266</v>
      </c>
      <c r="I1060">
        <v>297</v>
      </c>
      <c r="J1060">
        <v>215</v>
      </c>
      <c r="K1060">
        <v>631</v>
      </c>
    </row>
    <row r="1061" spans="2:11" x14ac:dyDescent="0.2">
      <c r="B1061" t="s">
        <v>1</v>
      </c>
      <c r="C1061" s="2" t="s">
        <v>177</v>
      </c>
      <c r="D1061" t="s">
        <v>178</v>
      </c>
      <c r="E1061" t="s">
        <v>294</v>
      </c>
      <c r="F1061">
        <v>465</v>
      </c>
      <c r="G1061">
        <v>128</v>
      </c>
      <c r="H1061">
        <v>413</v>
      </c>
      <c r="I1061">
        <v>620</v>
      </c>
      <c r="J1061">
        <v>415</v>
      </c>
      <c r="K1061">
        <v>284</v>
      </c>
    </row>
    <row r="1062" spans="2:11" x14ac:dyDescent="0.2">
      <c r="B1062" t="s">
        <v>1</v>
      </c>
      <c r="C1062" s="2" t="s">
        <v>25</v>
      </c>
      <c r="D1062" t="s">
        <v>404</v>
      </c>
      <c r="E1062" t="s">
        <v>295</v>
      </c>
      <c r="F1062">
        <v>334</v>
      </c>
      <c r="G1062">
        <v>24</v>
      </c>
      <c r="H1062">
        <v>145</v>
      </c>
      <c r="I1062">
        <v>489</v>
      </c>
      <c r="J1062">
        <v>821</v>
      </c>
      <c r="K1062">
        <v>1034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295</v>
      </c>
      <c r="F1063">
        <v>694</v>
      </c>
      <c r="G1063">
        <v>59</v>
      </c>
      <c r="H1063">
        <v>269</v>
      </c>
      <c r="I1063">
        <v>389</v>
      </c>
      <c r="J1063">
        <v>424</v>
      </c>
      <c r="K1063">
        <v>1717</v>
      </c>
    </row>
    <row r="1064" spans="2:11" x14ac:dyDescent="0.2">
      <c r="B1064" t="s">
        <v>1</v>
      </c>
      <c r="C1064" s="2" t="s">
        <v>179</v>
      </c>
      <c r="D1064" t="s">
        <v>180</v>
      </c>
      <c r="E1064" t="s">
        <v>294</v>
      </c>
      <c r="F1064">
        <v>178</v>
      </c>
      <c r="G1064">
        <v>131</v>
      </c>
      <c r="H1064">
        <v>432</v>
      </c>
      <c r="I1064">
        <v>456</v>
      </c>
      <c r="J1064">
        <v>238</v>
      </c>
      <c r="K1064">
        <v>101</v>
      </c>
    </row>
    <row r="1065" spans="2:11" x14ac:dyDescent="0.2">
      <c r="B1065" t="s">
        <v>1</v>
      </c>
      <c r="C1065" s="2" t="s">
        <v>181</v>
      </c>
      <c r="D1065" t="s">
        <v>182</v>
      </c>
      <c r="E1065" t="s">
        <v>294</v>
      </c>
      <c r="F1065">
        <v>62</v>
      </c>
      <c r="G1065">
        <v>65</v>
      </c>
      <c r="H1065">
        <v>36</v>
      </c>
      <c r="I1065">
        <v>116</v>
      </c>
      <c r="J1065">
        <v>105</v>
      </c>
      <c r="K1065">
        <v>59</v>
      </c>
    </row>
    <row r="1066" spans="2:11" x14ac:dyDescent="0.2">
      <c r="B1066" t="s">
        <v>1</v>
      </c>
      <c r="C1066" s="2" t="s">
        <v>183</v>
      </c>
      <c r="D1066" t="s">
        <v>184</v>
      </c>
      <c r="E1066" t="s">
        <v>294</v>
      </c>
      <c r="F1066">
        <v>394</v>
      </c>
      <c r="G1066">
        <v>80</v>
      </c>
      <c r="H1066">
        <v>183</v>
      </c>
      <c r="I1066">
        <v>73</v>
      </c>
      <c r="J1066">
        <v>9</v>
      </c>
      <c r="K1066">
        <v>86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294</v>
      </c>
      <c r="F1067">
        <v>1356</v>
      </c>
      <c r="G1067">
        <v>440</v>
      </c>
      <c r="H1067">
        <v>735</v>
      </c>
      <c r="I1067">
        <v>599</v>
      </c>
      <c r="J1067">
        <v>604</v>
      </c>
      <c r="K1067">
        <v>1088</v>
      </c>
    </row>
    <row r="1068" spans="2:11" x14ac:dyDescent="0.2">
      <c r="B1068" t="s">
        <v>1</v>
      </c>
      <c r="C1068" s="2" t="s">
        <v>30</v>
      </c>
      <c r="D1068" t="s">
        <v>405</v>
      </c>
      <c r="E1068" t="s">
        <v>295</v>
      </c>
      <c r="F1068">
        <v>1224</v>
      </c>
      <c r="G1068">
        <v>93</v>
      </c>
      <c r="H1068">
        <v>1022</v>
      </c>
      <c r="I1068">
        <v>750</v>
      </c>
      <c r="J1068">
        <v>824</v>
      </c>
      <c r="K1068">
        <v>1365</v>
      </c>
    </row>
    <row r="1069" spans="2:11" x14ac:dyDescent="0.2">
      <c r="B1069" t="s">
        <v>1</v>
      </c>
      <c r="C1069" s="2" t="s">
        <v>185</v>
      </c>
      <c r="D1069" t="s">
        <v>186</v>
      </c>
      <c r="E1069" t="s">
        <v>294</v>
      </c>
      <c r="F1069">
        <v>61</v>
      </c>
      <c r="G1069">
        <v>61</v>
      </c>
      <c r="H1069">
        <v>136</v>
      </c>
      <c r="I1069">
        <v>216</v>
      </c>
      <c r="J1069">
        <v>185</v>
      </c>
      <c r="K1069">
        <v>245</v>
      </c>
    </row>
    <row r="1070" spans="2:11" x14ac:dyDescent="0.2">
      <c r="B1070" t="s">
        <v>1</v>
      </c>
      <c r="C1070" s="2" t="s">
        <v>187</v>
      </c>
      <c r="D1070" t="s">
        <v>188</v>
      </c>
      <c r="E1070" t="s">
        <v>294</v>
      </c>
      <c r="F1070">
        <v>225</v>
      </c>
      <c r="G1070">
        <v>51</v>
      </c>
      <c r="H1070">
        <v>14</v>
      </c>
      <c r="I1070">
        <v>130</v>
      </c>
      <c r="J1070">
        <v>73</v>
      </c>
      <c r="K1070">
        <v>161</v>
      </c>
    </row>
    <row r="1071" spans="2:11" x14ac:dyDescent="0.2">
      <c r="B1071" t="s">
        <v>1</v>
      </c>
      <c r="C1071" s="2" t="s">
        <v>189</v>
      </c>
      <c r="D1071" t="s">
        <v>190</v>
      </c>
      <c r="E1071" t="s">
        <v>294</v>
      </c>
      <c r="F1071">
        <v>94</v>
      </c>
      <c r="G1071">
        <v>17</v>
      </c>
      <c r="H1071">
        <v>16</v>
      </c>
      <c r="I1071">
        <v>140</v>
      </c>
      <c r="J1071">
        <v>25</v>
      </c>
      <c r="K1071">
        <v>50</v>
      </c>
    </row>
    <row r="1072" spans="2:11" x14ac:dyDescent="0.2">
      <c r="B1072" t="s">
        <v>1</v>
      </c>
      <c r="C1072" s="2" t="s">
        <v>191</v>
      </c>
      <c r="D1072" t="s">
        <v>192</v>
      </c>
      <c r="E1072" t="s">
        <v>294</v>
      </c>
      <c r="F1072">
        <v>25</v>
      </c>
      <c r="G1072">
        <v>1</v>
      </c>
      <c r="H1072">
        <v>536</v>
      </c>
      <c r="I1072">
        <v>359</v>
      </c>
      <c r="J1072">
        <v>372</v>
      </c>
      <c r="K1072">
        <v>413</v>
      </c>
    </row>
    <row r="1073" spans="2:11" x14ac:dyDescent="0.2">
      <c r="B1073" t="s">
        <v>1</v>
      </c>
      <c r="C1073" s="2" t="s">
        <v>193</v>
      </c>
      <c r="D1073" t="s">
        <v>194</v>
      </c>
      <c r="E1073" t="s">
        <v>294</v>
      </c>
      <c r="F1073">
        <v>293</v>
      </c>
      <c r="G1073">
        <v>165</v>
      </c>
      <c r="H1073">
        <v>173</v>
      </c>
      <c r="I1073">
        <v>113</v>
      </c>
      <c r="J1073">
        <v>147</v>
      </c>
      <c r="K1073">
        <v>125</v>
      </c>
    </row>
    <row r="1074" spans="2:11" x14ac:dyDescent="0.2">
      <c r="B1074" t="s">
        <v>1</v>
      </c>
      <c r="C1074" s="2" t="s">
        <v>195</v>
      </c>
      <c r="D1074" t="s">
        <v>196</v>
      </c>
      <c r="E1074" t="s">
        <v>294</v>
      </c>
      <c r="F1074">
        <v>200</v>
      </c>
      <c r="G1074">
        <v>45</v>
      </c>
      <c r="H1074">
        <v>37</v>
      </c>
      <c r="I1074">
        <v>105</v>
      </c>
      <c r="J1074">
        <v>69</v>
      </c>
      <c r="K1074">
        <v>71</v>
      </c>
    </row>
    <row r="1075" spans="2:11" x14ac:dyDescent="0.2">
      <c r="B1075" t="s">
        <v>1</v>
      </c>
      <c r="C1075" s="2" t="s">
        <v>31</v>
      </c>
      <c r="D1075" t="s">
        <v>406</v>
      </c>
      <c r="E1075" t="s">
        <v>295</v>
      </c>
      <c r="F1075">
        <v>3929</v>
      </c>
      <c r="G1075">
        <v>1723</v>
      </c>
      <c r="H1075">
        <v>3373</v>
      </c>
      <c r="I1075">
        <v>4043</v>
      </c>
      <c r="J1075">
        <v>5658</v>
      </c>
      <c r="K1075">
        <v>5618</v>
      </c>
    </row>
    <row r="1076" spans="2:11" x14ac:dyDescent="0.2">
      <c r="B1076" t="s">
        <v>1</v>
      </c>
      <c r="C1076" s="2" t="s">
        <v>197</v>
      </c>
      <c r="D1076" t="s">
        <v>198</v>
      </c>
      <c r="E1076" t="s">
        <v>294</v>
      </c>
      <c r="F1076">
        <v>652</v>
      </c>
      <c r="G1076">
        <v>0</v>
      </c>
      <c r="H1076">
        <v>0</v>
      </c>
      <c r="I1076">
        <v>969</v>
      </c>
      <c r="J1076">
        <v>390</v>
      </c>
      <c r="K1076">
        <v>687</v>
      </c>
    </row>
    <row r="1077" spans="2:11" x14ac:dyDescent="0.2">
      <c r="B1077" t="s">
        <v>1</v>
      </c>
      <c r="C1077" s="2" t="s">
        <v>199</v>
      </c>
      <c r="D1077" t="s">
        <v>200</v>
      </c>
      <c r="E1077" t="s">
        <v>294</v>
      </c>
      <c r="F1077">
        <v>94</v>
      </c>
      <c r="G1077">
        <v>36</v>
      </c>
      <c r="H1077">
        <v>66</v>
      </c>
      <c r="I1077">
        <v>140</v>
      </c>
      <c r="J1077">
        <v>109</v>
      </c>
      <c r="K1077">
        <v>169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294</v>
      </c>
      <c r="F1078">
        <v>487</v>
      </c>
      <c r="G1078">
        <v>62</v>
      </c>
      <c r="H1078">
        <v>280</v>
      </c>
      <c r="I1078">
        <v>231</v>
      </c>
      <c r="J1078">
        <v>410</v>
      </c>
      <c r="K1078">
        <v>561</v>
      </c>
    </row>
    <row r="1079" spans="2:11" x14ac:dyDescent="0.2">
      <c r="B1079" t="s">
        <v>1</v>
      </c>
      <c r="C1079" s="2" t="s">
        <v>201</v>
      </c>
      <c r="D1079" t="s">
        <v>202</v>
      </c>
      <c r="E1079" t="s">
        <v>294</v>
      </c>
      <c r="F1079">
        <v>233</v>
      </c>
      <c r="G1079">
        <v>9</v>
      </c>
      <c r="H1079">
        <v>190</v>
      </c>
      <c r="I1079">
        <v>124</v>
      </c>
      <c r="J1079">
        <v>170</v>
      </c>
      <c r="K1079">
        <v>251</v>
      </c>
    </row>
    <row r="1080" spans="2:11" x14ac:dyDescent="0.2">
      <c r="B1080" t="s">
        <v>1</v>
      </c>
      <c r="C1080" s="2" t="s">
        <v>203</v>
      </c>
      <c r="D1080" t="s">
        <v>204</v>
      </c>
      <c r="E1080" t="s">
        <v>294</v>
      </c>
      <c r="F1080">
        <v>418</v>
      </c>
      <c r="G1080">
        <v>4624</v>
      </c>
      <c r="H1080">
        <v>132</v>
      </c>
      <c r="I1080">
        <v>270</v>
      </c>
      <c r="J1080">
        <v>199</v>
      </c>
      <c r="K1080">
        <v>158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294</v>
      </c>
      <c r="F1081">
        <v>973</v>
      </c>
      <c r="G1081">
        <v>178</v>
      </c>
      <c r="H1081">
        <v>264</v>
      </c>
      <c r="I1081">
        <v>401</v>
      </c>
      <c r="J1081">
        <v>360</v>
      </c>
      <c r="K1081">
        <v>513</v>
      </c>
    </row>
    <row r="1082" spans="2:11" x14ac:dyDescent="0.2">
      <c r="B1082" t="s">
        <v>1</v>
      </c>
      <c r="C1082" s="2" t="s">
        <v>205</v>
      </c>
      <c r="D1082" t="s">
        <v>206</v>
      </c>
      <c r="E1082" t="s">
        <v>294</v>
      </c>
      <c r="F1082">
        <v>124</v>
      </c>
      <c r="G1082">
        <v>38</v>
      </c>
      <c r="H1082">
        <v>27</v>
      </c>
      <c r="I1082">
        <v>136</v>
      </c>
      <c r="J1082">
        <v>39</v>
      </c>
      <c r="K1082">
        <v>89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295</v>
      </c>
      <c r="F1083">
        <v>1632</v>
      </c>
      <c r="G1083">
        <v>407</v>
      </c>
      <c r="H1083">
        <v>1443</v>
      </c>
      <c r="I1083">
        <v>2901</v>
      </c>
      <c r="J1083">
        <v>943</v>
      </c>
      <c r="K1083">
        <v>2599</v>
      </c>
    </row>
    <row r="1084" spans="2:11" x14ac:dyDescent="0.2">
      <c r="B1084" t="s">
        <v>1</v>
      </c>
      <c r="C1084" s="2" t="s">
        <v>207</v>
      </c>
      <c r="D1084" t="s">
        <v>208</v>
      </c>
      <c r="E1084" t="s">
        <v>294</v>
      </c>
      <c r="F1084">
        <v>464</v>
      </c>
      <c r="G1084">
        <v>455</v>
      </c>
      <c r="H1084">
        <v>272</v>
      </c>
      <c r="I1084">
        <v>1341</v>
      </c>
      <c r="J1084">
        <v>1320</v>
      </c>
      <c r="K1084">
        <v>1266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295</v>
      </c>
      <c r="F1085">
        <v>365</v>
      </c>
      <c r="G1085">
        <v>106</v>
      </c>
      <c r="H1085">
        <v>547</v>
      </c>
      <c r="I1085">
        <v>650</v>
      </c>
      <c r="J1085">
        <v>334</v>
      </c>
      <c r="K1085">
        <v>942</v>
      </c>
    </row>
    <row r="1086" spans="2:11" x14ac:dyDescent="0.2">
      <c r="B1086" t="s">
        <v>1</v>
      </c>
      <c r="C1086" s="2" t="s">
        <v>209</v>
      </c>
      <c r="D1086" t="s">
        <v>210</v>
      </c>
      <c r="E1086" t="s">
        <v>294</v>
      </c>
      <c r="F1086">
        <v>333</v>
      </c>
      <c r="G1086">
        <v>305</v>
      </c>
      <c r="H1086">
        <v>234</v>
      </c>
      <c r="I1086">
        <v>300</v>
      </c>
      <c r="J1086">
        <v>447</v>
      </c>
      <c r="K1086">
        <v>440</v>
      </c>
    </row>
    <row r="1087" spans="2:11" x14ac:dyDescent="0.2">
      <c r="B1087" t="s">
        <v>1</v>
      </c>
      <c r="C1087" s="2" t="s">
        <v>211</v>
      </c>
      <c r="D1087" t="s">
        <v>212</v>
      </c>
      <c r="E1087" t="s">
        <v>294</v>
      </c>
      <c r="F1087">
        <v>212</v>
      </c>
      <c r="G1087">
        <v>252</v>
      </c>
      <c r="H1087">
        <v>44</v>
      </c>
      <c r="I1087">
        <v>136</v>
      </c>
      <c r="J1087">
        <v>283</v>
      </c>
      <c r="K1087">
        <v>238</v>
      </c>
    </row>
    <row r="1088" spans="2:11" x14ac:dyDescent="0.2">
      <c r="B1088" t="s">
        <v>1</v>
      </c>
      <c r="C1088" s="2" t="s">
        <v>213</v>
      </c>
      <c r="D1088" t="s">
        <v>214</v>
      </c>
      <c r="E1088" t="s">
        <v>294</v>
      </c>
      <c r="F1088">
        <v>42</v>
      </c>
      <c r="G1088">
        <v>42</v>
      </c>
      <c r="H1088">
        <v>10</v>
      </c>
      <c r="I1088">
        <v>28</v>
      </c>
      <c r="J1088">
        <v>89</v>
      </c>
      <c r="K1088">
        <v>103</v>
      </c>
    </row>
    <row r="1089" spans="2:11" x14ac:dyDescent="0.2">
      <c r="B1089" t="s">
        <v>1</v>
      </c>
      <c r="C1089" s="2" t="s">
        <v>215</v>
      </c>
      <c r="D1089" t="s">
        <v>216</v>
      </c>
      <c r="E1089" t="s">
        <v>294</v>
      </c>
      <c r="F1089">
        <v>141</v>
      </c>
      <c r="G1089">
        <v>167</v>
      </c>
      <c r="H1089">
        <v>183</v>
      </c>
      <c r="I1089">
        <v>87</v>
      </c>
      <c r="J1089">
        <v>190</v>
      </c>
      <c r="K1089">
        <v>126</v>
      </c>
    </row>
    <row r="1090" spans="2:11" x14ac:dyDescent="0.2">
      <c r="B1090" t="s">
        <v>1</v>
      </c>
      <c r="C1090" s="2" t="s">
        <v>274</v>
      </c>
      <c r="D1090" t="s">
        <v>275</v>
      </c>
      <c r="E1090" t="s">
        <v>296</v>
      </c>
      <c r="F1090" t="s">
        <v>127</v>
      </c>
      <c r="G1090" t="s">
        <v>127</v>
      </c>
      <c r="H1090" t="s">
        <v>127</v>
      </c>
      <c r="I1090" t="s">
        <v>127</v>
      </c>
      <c r="J1090" t="s">
        <v>127</v>
      </c>
      <c r="K1090" t="s">
        <v>127</v>
      </c>
    </row>
    <row r="1091" spans="2:11" x14ac:dyDescent="0.2">
      <c r="B1091" t="s">
        <v>1</v>
      </c>
      <c r="C1091" s="2" t="s">
        <v>272</v>
      </c>
      <c r="D1091" t="s">
        <v>273</v>
      </c>
      <c r="E1091" t="s">
        <v>294</v>
      </c>
      <c r="F1091">
        <v>307</v>
      </c>
      <c r="G1091">
        <v>290</v>
      </c>
      <c r="H1091">
        <v>321</v>
      </c>
      <c r="I1091">
        <v>359</v>
      </c>
      <c r="J1091">
        <v>242</v>
      </c>
      <c r="K1091">
        <v>530</v>
      </c>
    </row>
    <row r="1092" spans="2:11" x14ac:dyDescent="0.2">
      <c r="B1092" t="s">
        <v>1</v>
      </c>
      <c r="C1092" s="2" t="s">
        <v>217</v>
      </c>
      <c r="D1092" t="s">
        <v>218</v>
      </c>
      <c r="E1092" t="s">
        <v>294</v>
      </c>
      <c r="F1092">
        <v>202</v>
      </c>
      <c r="G1092">
        <v>391</v>
      </c>
      <c r="H1092">
        <v>525</v>
      </c>
      <c r="I1092">
        <v>264</v>
      </c>
      <c r="J1092">
        <v>47</v>
      </c>
      <c r="K1092">
        <v>210</v>
      </c>
    </row>
    <row r="1093" spans="2:11" x14ac:dyDescent="0.2">
      <c r="B1093" t="s">
        <v>1</v>
      </c>
      <c r="C1093" s="2" t="s">
        <v>219</v>
      </c>
      <c r="D1093" t="s">
        <v>220</v>
      </c>
      <c r="E1093" t="s">
        <v>294</v>
      </c>
      <c r="F1093">
        <v>33</v>
      </c>
      <c r="G1093">
        <v>288</v>
      </c>
      <c r="H1093">
        <v>113</v>
      </c>
      <c r="I1093">
        <v>170</v>
      </c>
      <c r="J1093">
        <v>248</v>
      </c>
      <c r="K1093">
        <v>300</v>
      </c>
    </row>
    <row r="1094" spans="2:11" x14ac:dyDescent="0.2">
      <c r="B1094" t="s">
        <v>1</v>
      </c>
      <c r="C1094" s="2" t="s">
        <v>221</v>
      </c>
      <c r="D1094" t="s">
        <v>396</v>
      </c>
      <c r="E1094" t="s">
        <v>294</v>
      </c>
      <c r="F1094">
        <v>221</v>
      </c>
      <c r="G1094">
        <v>2</v>
      </c>
      <c r="H1094">
        <v>150</v>
      </c>
      <c r="I1094">
        <v>182</v>
      </c>
      <c r="J1094">
        <v>558</v>
      </c>
      <c r="K1094">
        <v>1012</v>
      </c>
    </row>
    <row r="1095" spans="2:11" x14ac:dyDescent="0.2">
      <c r="B1095" t="s">
        <v>1</v>
      </c>
      <c r="C1095" s="2" t="s">
        <v>222</v>
      </c>
      <c r="D1095" t="s">
        <v>223</v>
      </c>
      <c r="E1095" t="s">
        <v>294</v>
      </c>
      <c r="F1095">
        <v>30</v>
      </c>
      <c r="G1095">
        <v>29</v>
      </c>
      <c r="H1095">
        <v>24</v>
      </c>
      <c r="I1095">
        <v>38</v>
      </c>
      <c r="J1095">
        <v>0</v>
      </c>
      <c r="K1095">
        <v>0</v>
      </c>
    </row>
    <row r="1096" spans="2:11" x14ac:dyDescent="0.2">
      <c r="B1096" t="s">
        <v>1</v>
      </c>
      <c r="C1096" s="2" t="s">
        <v>224</v>
      </c>
      <c r="D1096" t="s">
        <v>352</v>
      </c>
      <c r="E1096" t="s">
        <v>294</v>
      </c>
      <c r="F1096">
        <v>33</v>
      </c>
      <c r="G1096">
        <v>14</v>
      </c>
      <c r="H1096">
        <v>227</v>
      </c>
      <c r="I1096">
        <v>106</v>
      </c>
      <c r="J1096">
        <v>171</v>
      </c>
      <c r="K1096">
        <v>176</v>
      </c>
    </row>
    <row r="1097" spans="2:11" x14ac:dyDescent="0.2">
      <c r="B1097" t="s">
        <v>1</v>
      </c>
      <c r="C1097" s="2" t="s">
        <v>225</v>
      </c>
      <c r="D1097" t="s">
        <v>353</v>
      </c>
      <c r="E1097" t="s">
        <v>294</v>
      </c>
      <c r="F1097">
        <v>95</v>
      </c>
      <c r="G1097">
        <v>125</v>
      </c>
      <c r="H1097">
        <v>280</v>
      </c>
      <c r="I1097">
        <v>270</v>
      </c>
      <c r="J1097">
        <v>319</v>
      </c>
      <c r="K1097">
        <v>432</v>
      </c>
    </row>
    <row r="1098" spans="2:11" x14ac:dyDescent="0.2">
      <c r="B1098" t="s">
        <v>1</v>
      </c>
      <c r="C1098" s="2" t="s">
        <v>226</v>
      </c>
      <c r="D1098" t="s">
        <v>354</v>
      </c>
      <c r="E1098" t="s">
        <v>296</v>
      </c>
      <c r="F1098">
        <v>0</v>
      </c>
      <c r="G1098" t="s">
        <v>127</v>
      </c>
      <c r="H1098" t="s">
        <v>127</v>
      </c>
      <c r="I1098" t="s">
        <v>127</v>
      </c>
      <c r="J1098" t="s">
        <v>127</v>
      </c>
      <c r="K1098" t="s">
        <v>127</v>
      </c>
    </row>
    <row r="1099" spans="2:11" x14ac:dyDescent="0.2">
      <c r="B1099" t="s">
        <v>1</v>
      </c>
      <c r="C1099" s="2" t="s">
        <v>227</v>
      </c>
      <c r="D1099" t="s">
        <v>228</v>
      </c>
      <c r="E1099" t="s">
        <v>294</v>
      </c>
      <c r="F1099">
        <v>104</v>
      </c>
      <c r="G1099">
        <v>61</v>
      </c>
      <c r="H1099">
        <v>70</v>
      </c>
      <c r="I1099">
        <v>99</v>
      </c>
      <c r="J1099">
        <v>72</v>
      </c>
      <c r="K1099">
        <v>151</v>
      </c>
    </row>
    <row r="1100" spans="2:11" x14ac:dyDescent="0.2">
      <c r="B1100" t="s">
        <v>1</v>
      </c>
      <c r="C1100" s="2" t="s">
        <v>276</v>
      </c>
      <c r="D1100" t="s">
        <v>277</v>
      </c>
      <c r="E1100" t="s">
        <v>296</v>
      </c>
      <c r="F1100" t="s">
        <v>127</v>
      </c>
      <c r="G1100" t="s">
        <v>127</v>
      </c>
      <c r="H1100" t="s">
        <v>127</v>
      </c>
      <c r="I1100" t="s">
        <v>127</v>
      </c>
      <c r="J1100" t="s">
        <v>127</v>
      </c>
      <c r="K1100" t="s">
        <v>127</v>
      </c>
    </row>
    <row r="1101" spans="2:11" x14ac:dyDescent="0.2">
      <c r="B1101" t="s">
        <v>1</v>
      </c>
      <c r="C1101" s="2" t="s">
        <v>229</v>
      </c>
      <c r="D1101" t="s">
        <v>230</v>
      </c>
      <c r="E1101" t="s">
        <v>294</v>
      </c>
      <c r="F1101">
        <v>8</v>
      </c>
      <c r="G1101">
        <v>36</v>
      </c>
      <c r="H1101">
        <v>306</v>
      </c>
      <c r="I1101">
        <v>314</v>
      </c>
      <c r="J1101">
        <v>215</v>
      </c>
      <c r="K1101">
        <v>559</v>
      </c>
    </row>
    <row r="1102" spans="2:11" x14ac:dyDescent="0.2">
      <c r="B1102" t="s">
        <v>1</v>
      </c>
      <c r="C1102" s="2" t="s">
        <v>231</v>
      </c>
      <c r="D1102" t="s">
        <v>232</v>
      </c>
      <c r="E1102" t="s">
        <v>294</v>
      </c>
      <c r="F1102">
        <v>219</v>
      </c>
      <c r="G1102">
        <v>411</v>
      </c>
      <c r="H1102" t="s">
        <v>127</v>
      </c>
      <c r="I1102" t="s">
        <v>127</v>
      </c>
      <c r="J1102" t="s">
        <v>127</v>
      </c>
      <c r="K1102" t="s">
        <v>127</v>
      </c>
    </row>
    <row r="1103" spans="2:11" x14ac:dyDescent="0.2">
      <c r="B1103" t="s">
        <v>1</v>
      </c>
      <c r="C1103" s="2" t="s">
        <v>233</v>
      </c>
      <c r="D1103" t="s">
        <v>407</v>
      </c>
      <c r="E1103" t="s">
        <v>294</v>
      </c>
      <c r="F1103">
        <v>22</v>
      </c>
      <c r="G1103">
        <v>1</v>
      </c>
      <c r="H1103">
        <v>1</v>
      </c>
      <c r="I1103">
        <v>13</v>
      </c>
      <c r="J1103">
        <v>80</v>
      </c>
      <c r="K1103">
        <v>40</v>
      </c>
    </row>
    <row r="1104" spans="2:11" x14ac:dyDescent="0.2">
      <c r="B1104" t="s">
        <v>1</v>
      </c>
      <c r="C1104" s="2" t="s">
        <v>234</v>
      </c>
      <c r="D1104" t="s">
        <v>408</v>
      </c>
      <c r="E1104" t="s">
        <v>294</v>
      </c>
      <c r="F1104">
        <v>126</v>
      </c>
      <c r="G1104">
        <v>16</v>
      </c>
      <c r="H1104">
        <v>9</v>
      </c>
      <c r="I1104">
        <v>94</v>
      </c>
      <c r="J1104">
        <v>57</v>
      </c>
      <c r="K1104">
        <v>138</v>
      </c>
    </row>
    <row r="1105" spans="2:11" x14ac:dyDescent="0.2">
      <c r="B1105" t="s">
        <v>1</v>
      </c>
      <c r="C1105" s="2" t="s">
        <v>267</v>
      </c>
      <c r="D1105" t="s">
        <v>268</v>
      </c>
      <c r="E1105" t="s">
        <v>294</v>
      </c>
      <c r="F1105">
        <v>5585</v>
      </c>
      <c r="G1105">
        <v>298</v>
      </c>
      <c r="H1105">
        <v>553</v>
      </c>
      <c r="I1105">
        <v>372</v>
      </c>
      <c r="J1105">
        <v>202</v>
      </c>
      <c r="K1105">
        <v>489</v>
      </c>
    </row>
    <row r="1106" spans="2:11" x14ac:dyDescent="0.2">
      <c r="B1106" t="s">
        <v>297</v>
      </c>
      <c r="C1106" s="2" t="s">
        <v>278</v>
      </c>
      <c r="D1106" t="s">
        <v>279</v>
      </c>
      <c r="E1106" t="s">
        <v>127</v>
      </c>
      <c r="F1106" t="s">
        <v>127</v>
      </c>
      <c r="G1106" t="s">
        <v>127</v>
      </c>
      <c r="H1106" t="s">
        <v>127</v>
      </c>
      <c r="I1106" t="s">
        <v>127</v>
      </c>
      <c r="J1106" t="s">
        <v>127</v>
      </c>
      <c r="K1106" t="s">
        <v>127</v>
      </c>
    </row>
    <row r="1107" spans="2:11" x14ac:dyDescent="0.2">
      <c r="B1107" t="s">
        <v>2</v>
      </c>
      <c r="C1107" s="2" t="s">
        <v>235</v>
      </c>
      <c r="D1107" t="s">
        <v>236</v>
      </c>
      <c r="E1107" t="s">
        <v>294</v>
      </c>
      <c r="F1107">
        <v>0</v>
      </c>
      <c r="G1107">
        <v>2</v>
      </c>
      <c r="H1107">
        <v>1</v>
      </c>
      <c r="I1107">
        <v>8</v>
      </c>
      <c r="J1107">
        <v>20</v>
      </c>
      <c r="K1107">
        <v>12</v>
      </c>
    </row>
    <row r="1108" spans="2:11" x14ac:dyDescent="0.2">
      <c r="B1108" t="s">
        <v>2</v>
      </c>
      <c r="C1108" s="2" t="s">
        <v>280</v>
      </c>
      <c r="D1108" t="s">
        <v>281</v>
      </c>
      <c r="E1108" t="s">
        <v>296</v>
      </c>
      <c r="F1108" t="s">
        <v>127</v>
      </c>
      <c r="G1108" t="s">
        <v>127</v>
      </c>
      <c r="H1108" t="s">
        <v>127</v>
      </c>
      <c r="I1108" t="s">
        <v>127</v>
      </c>
      <c r="J1108" t="s">
        <v>127</v>
      </c>
      <c r="K1108" t="s">
        <v>127</v>
      </c>
    </row>
    <row r="1109" spans="2:11" x14ac:dyDescent="0.2">
      <c r="B1109" t="s">
        <v>2</v>
      </c>
      <c r="C1109" s="2" t="s">
        <v>40</v>
      </c>
      <c r="D1109" t="s">
        <v>379</v>
      </c>
      <c r="E1109" t="s">
        <v>294</v>
      </c>
      <c r="F1109">
        <v>201</v>
      </c>
      <c r="G1109">
        <v>535</v>
      </c>
      <c r="H1109">
        <v>979</v>
      </c>
      <c r="I1109">
        <v>1949</v>
      </c>
      <c r="J1109">
        <v>2416</v>
      </c>
      <c r="K1109">
        <v>2031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295</v>
      </c>
      <c r="F1110">
        <v>0</v>
      </c>
      <c r="G1110">
        <v>5</v>
      </c>
      <c r="H1110">
        <v>0</v>
      </c>
      <c r="I1110">
        <v>0</v>
      </c>
      <c r="J1110">
        <v>16</v>
      </c>
      <c r="K1110">
        <v>92</v>
      </c>
    </row>
    <row r="1111" spans="2:11" x14ac:dyDescent="0.2">
      <c r="B1111" t="s">
        <v>2</v>
      </c>
      <c r="C1111" s="2" t="s">
        <v>237</v>
      </c>
      <c r="D1111" t="s">
        <v>238</v>
      </c>
      <c r="E1111" t="s">
        <v>294</v>
      </c>
      <c r="F1111">
        <v>125</v>
      </c>
      <c r="G1111">
        <v>33</v>
      </c>
      <c r="H1111">
        <v>129</v>
      </c>
      <c r="I1111">
        <v>540</v>
      </c>
      <c r="J1111">
        <v>7</v>
      </c>
      <c r="K1111">
        <v>419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295</v>
      </c>
      <c r="F1112">
        <v>753</v>
      </c>
      <c r="G1112">
        <v>367</v>
      </c>
      <c r="H1112">
        <v>143</v>
      </c>
      <c r="I1112">
        <v>579</v>
      </c>
      <c r="J1112">
        <v>607</v>
      </c>
      <c r="K1112">
        <v>1006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295</v>
      </c>
      <c r="F1113">
        <v>2811</v>
      </c>
      <c r="G1113">
        <v>390</v>
      </c>
      <c r="H1113">
        <v>2668</v>
      </c>
      <c r="I1113">
        <v>3923</v>
      </c>
      <c r="J1113">
        <v>4296</v>
      </c>
      <c r="K1113">
        <v>0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295</v>
      </c>
      <c r="F1114">
        <v>1783</v>
      </c>
      <c r="G1114">
        <v>2673</v>
      </c>
      <c r="H1114">
        <v>2625</v>
      </c>
      <c r="I1114">
        <v>3617</v>
      </c>
      <c r="J1114">
        <v>3204</v>
      </c>
      <c r="K1114">
        <v>1350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295</v>
      </c>
      <c r="F1115">
        <v>1267</v>
      </c>
      <c r="G1115">
        <v>630</v>
      </c>
      <c r="H1115">
        <v>445</v>
      </c>
      <c r="I1115">
        <v>231</v>
      </c>
      <c r="J1115">
        <v>580</v>
      </c>
      <c r="K1115">
        <v>412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295</v>
      </c>
      <c r="F1116">
        <v>8324</v>
      </c>
      <c r="G1116">
        <v>6222</v>
      </c>
      <c r="H1116">
        <v>6328</v>
      </c>
      <c r="I1116">
        <v>2131</v>
      </c>
      <c r="J1116">
        <v>5422</v>
      </c>
      <c r="K1116">
        <v>5739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295</v>
      </c>
      <c r="F1117">
        <v>1948</v>
      </c>
      <c r="G1117">
        <v>1370</v>
      </c>
      <c r="H1117">
        <v>1989</v>
      </c>
      <c r="I1117">
        <v>3970</v>
      </c>
      <c r="J1117">
        <v>4556</v>
      </c>
      <c r="K1117">
        <v>914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295</v>
      </c>
      <c r="F1118">
        <v>665</v>
      </c>
      <c r="G1118">
        <v>731</v>
      </c>
      <c r="H1118">
        <v>420</v>
      </c>
      <c r="I1118">
        <v>562</v>
      </c>
      <c r="J1118">
        <v>385</v>
      </c>
      <c r="K1118">
        <v>853</v>
      </c>
    </row>
    <row r="1119" spans="2:11" x14ac:dyDescent="0.2">
      <c r="B1119" t="s">
        <v>2</v>
      </c>
      <c r="C1119" s="2" t="s">
        <v>130</v>
      </c>
      <c r="D1119" t="s">
        <v>128</v>
      </c>
      <c r="E1119" t="s">
        <v>294</v>
      </c>
      <c r="F1119">
        <v>43</v>
      </c>
      <c r="G1119">
        <v>16</v>
      </c>
      <c r="H1119">
        <v>0</v>
      </c>
      <c r="I1119">
        <v>0</v>
      </c>
      <c r="J1119">
        <v>256</v>
      </c>
      <c r="K1119">
        <v>3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295</v>
      </c>
      <c r="F1120">
        <v>1200</v>
      </c>
      <c r="G1120">
        <v>766</v>
      </c>
      <c r="H1120">
        <v>684</v>
      </c>
      <c r="I1120">
        <v>297</v>
      </c>
      <c r="J1120">
        <v>15</v>
      </c>
      <c r="K1120">
        <v>856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295</v>
      </c>
      <c r="F1121">
        <v>1074</v>
      </c>
      <c r="G1121">
        <v>837</v>
      </c>
      <c r="H1121">
        <v>1842</v>
      </c>
      <c r="I1121">
        <v>2277</v>
      </c>
      <c r="J1121">
        <v>640</v>
      </c>
      <c r="K1121">
        <v>0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295</v>
      </c>
      <c r="F1122">
        <v>492</v>
      </c>
      <c r="G1122">
        <v>166</v>
      </c>
      <c r="H1122">
        <v>335</v>
      </c>
      <c r="I1122">
        <v>403</v>
      </c>
      <c r="J1122">
        <v>191</v>
      </c>
      <c r="K1122">
        <v>36</v>
      </c>
    </row>
    <row r="1123" spans="2:11" x14ac:dyDescent="0.2">
      <c r="B1123" t="s">
        <v>2</v>
      </c>
      <c r="C1123" s="2" t="s">
        <v>239</v>
      </c>
      <c r="D1123" t="s">
        <v>240</v>
      </c>
      <c r="E1123" t="s">
        <v>294</v>
      </c>
      <c r="F1123">
        <v>639</v>
      </c>
      <c r="G1123">
        <v>120</v>
      </c>
      <c r="H1123">
        <v>913</v>
      </c>
      <c r="I1123">
        <v>1610</v>
      </c>
      <c r="J1123">
        <v>844</v>
      </c>
      <c r="K1123">
        <v>979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295</v>
      </c>
      <c r="F1124">
        <v>45</v>
      </c>
      <c r="G1124">
        <v>1</v>
      </c>
      <c r="H1124">
        <v>39</v>
      </c>
      <c r="I1124">
        <v>82</v>
      </c>
      <c r="J1124">
        <v>431</v>
      </c>
      <c r="K1124">
        <v>349</v>
      </c>
    </row>
    <row r="1125" spans="2:11" x14ac:dyDescent="0.2">
      <c r="B1125" t="s">
        <v>2</v>
      </c>
      <c r="C1125" s="2" t="s">
        <v>241</v>
      </c>
      <c r="D1125" t="s">
        <v>242</v>
      </c>
      <c r="E1125" t="s">
        <v>294</v>
      </c>
      <c r="F1125">
        <v>396</v>
      </c>
      <c r="G1125">
        <v>275</v>
      </c>
      <c r="H1125">
        <v>131</v>
      </c>
      <c r="I1125" t="s">
        <v>127</v>
      </c>
      <c r="J1125" t="s">
        <v>127</v>
      </c>
      <c r="K1125" t="s">
        <v>127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295</v>
      </c>
      <c r="F1126">
        <v>12</v>
      </c>
      <c r="G1126">
        <v>113</v>
      </c>
      <c r="H1126">
        <v>86</v>
      </c>
      <c r="I1126">
        <v>418</v>
      </c>
      <c r="J1126">
        <v>392</v>
      </c>
      <c r="K1126">
        <v>396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295</v>
      </c>
      <c r="F1127">
        <v>696</v>
      </c>
      <c r="G1127">
        <v>194</v>
      </c>
      <c r="H1127">
        <v>943</v>
      </c>
      <c r="I1127">
        <v>621</v>
      </c>
      <c r="J1127">
        <v>1462</v>
      </c>
      <c r="K1127">
        <v>95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295</v>
      </c>
      <c r="F1128">
        <v>298</v>
      </c>
      <c r="G1128">
        <v>576</v>
      </c>
      <c r="H1128">
        <v>231</v>
      </c>
      <c r="I1128">
        <v>414</v>
      </c>
      <c r="J1128">
        <v>835</v>
      </c>
      <c r="K1128">
        <v>1163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295</v>
      </c>
      <c r="F1129">
        <v>420</v>
      </c>
      <c r="G1129">
        <v>0</v>
      </c>
      <c r="H1129">
        <v>0</v>
      </c>
      <c r="I1129">
        <v>151</v>
      </c>
      <c r="J1129">
        <v>0</v>
      </c>
      <c r="K1129">
        <v>551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295</v>
      </c>
      <c r="F1130">
        <v>2211</v>
      </c>
      <c r="G1130">
        <v>936</v>
      </c>
      <c r="H1130">
        <v>195</v>
      </c>
      <c r="I1130">
        <v>696</v>
      </c>
      <c r="J1130">
        <v>1730</v>
      </c>
      <c r="K1130">
        <v>1873</v>
      </c>
    </row>
    <row r="1131" spans="2:11" x14ac:dyDescent="0.2">
      <c r="B1131" t="s">
        <v>2</v>
      </c>
      <c r="C1131" s="2" t="s">
        <v>75</v>
      </c>
      <c r="D1131" t="s">
        <v>76</v>
      </c>
      <c r="E1131" t="s">
        <v>295</v>
      </c>
      <c r="F1131">
        <v>817</v>
      </c>
      <c r="G1131">
        <v>86</v>
      </c>
      <c r="H1131">
        <v>423</v>
      </c>
      <c r="I1131">
        <v>432</v>
      </c>
      <c r="J1131">
        <v>781</v>
      </c>
      <c r="K1131">
        <v>884</v>
      </c>
    </row>
    <row r="1132" spans="2:11" x14ac:dyDescent="0.2">
      <c r="B1132" t="s">
        <v>2</v>
      </c>
      <c r="C1132" s="2" t="s">
        <v>77</v>
      </c>
      <c r="D1132" t="s">
        <v>380</v>
      </c>
      <c r="E1132" t="s">
        <v>295</v>
      </c>
      <c r="F1132">
        <v>442</v>
      </c>
      <c r="G1132">
        <v>501</v>
      </c>
      <c r="H1132">
        <v>2577</v>
      </c>
      <c r="I1132">
        <v>2077</v>
      </c>
      <c r="J1132">
        <v>2220</v>
      </c>
      <c r="K1132">
        <v>594</v>
      </c>
    </row>
    <row r="1133" spans="2:11" x14ac:dyDescent="0.2">
      <c r="B1133" t="s">
        <v>2</v>
      </c>
      <c r="C1133" s="2" t="s">
        <v>78</v>
      </c>
      <c r="D1133" t="s">
        <v>381</v>
      </c>
      <c r="E1133" t="s">
        <v>295</v>
      </c>
      <c r="F1133">
        <v>40</v>
      </c>
      <c r="G1133">
        <v>2</v>
      </c>
      <c r="H1133">
        <v>5</v>
      </c>
      <c r="I1133">
        <v>0</v>
      </c>
      <c r="J1133">
        <v>499</v>
      </c>
      <c r="K1133">
        <v>435</v>
      </c>
    </row>
    <row r="1134" spans="2:11" x14ac:dyDescent="0.2">
      <c r="B1134" t="s">
        <v>2</v>
      </c>
      <c r="C1134" s="2" t="s">
        <v>243</v>
      </c>
      <c r="D1134" t="s">
        <v>244</v>
      </c>
      <c r="E1134" t="s">
        <v>294</v>
      </c>
      <c r="F1134">
        <v>63</v>
      </c>
      <c r="G1134">
        <v>0</v>
      </c>
      <c r="H1134">
        <v>0</v>
      </c>
      <c r="I1134">
        <v>6</v>
      </c>
      <c r="J1134">
        <v>329</v>
      </c>
      <c r="K1134">
        <v>756</v>
      </c>
    </row>
    <row r="1135" spans="2:11" x14ac:dyDescent="0.2">
      <c r="B1135" t="s">
        <v>2</v>
      </c>
      <c r="C1135" s="2" t="s">
        <v>79</v>
      </c>
      <c r="D1135" t="s">
        <v>441</v>
      </c>
      <c r="E1135" t="s">
        <v>295</v>
      </c>
      <c r="F1135">
        <v>550</v>
      </c>
      <c r="G1135">
        <v>90</v>
      </c>
      <c r="H1135">
        <v>687</v>
      </c>
      <c r="I1135">
        <v>908</v>
      </c>
      <c r="J1135">
        <v>1889</v>
      </c>
      <c r="K1135">
        <v>1018</v>
      </c>
    </row>
    <row r="1136" spans="2:11" x14ac:dyDescent="0.2">
      <c r="B1136" t="s">
        <v>2</v>
      </c>
      <c r="C1136" s="2" t="s">
        <v>80</v>
      </c>
      <c r="D1136" t="s">
        <v>81</v>
      </c>
      <c r="E1136" t="s">
        <v>295</v>
      </c>
      <c r="F1136">
        <v>63</v>
      </c>
      <c r="G1136">
        <v>453</v>
      </c>
      <c r="H1136">
        <v>469</v>
      </c>
      <c r="I1136">
        <v>838</v>
      </c>
      <c r="J1136">
        <v>2214</v>
      </c>
      <c r="K1136">
        <v>1038</v>
      </c>
    </row>
    <row r="1137" spans="2:11" x14ac:dyDescent="0.2">
      <c r="B1137" t="s">
        <v>2</v>
      </c>
      <c r="C1137" s="2" t="s">
        <v>82</v>
      </c>
      <c r="D1137" t="s">
        <v>83</v>
      </c>
      <c r="E1137" t="s">
        <v>295</v>
      </c>
      <c r="F1137">
        <v>0</v>
      </c>
      <c r="G1137">
        <v>32</v>
      </c>
      <c r="H1137">
        <v>20</v>
      </c>
      <c r="I1137">
        <v>23</v>
      </c>
      <c r="J1137">
        <v>10</v>
      </c>
      <c r="K1137">
        <v>2</v>
      </c>
    </row>
    <row r="1138" spans="2:11" x14ac:dyDescent="0.2">
      <c r="B1138" t="s">
        <v>2</v>
      </c>
      <c r="C1138" s="2" t="s">
        <v>245</v>
      </c>
      <c r="D1138" t="s">
        <v>246</v>
      </c>
      <c r="E1138" t="s">
        <v>296</v>
      </c>
      <c r="F1138" t="s">
        <v>127</v>
      </c>
      <c r="G1138" t="s">
        <v>127</v>
      </c>
      <c r="H1138" t="s">
        <v>127</v>
      </c>
      <c r="I1138" t="s">
        <v>127</v>
      </c>
      <c r="J1138" t="s">
        <v>127</v>
      </c>
      <c r="K1138" t="s">
        <v>127</v>
      </c>
    </row>
    <row r="1139" spans="2:11" x14ac:dyDescent="0.2">
      <c r="B1139" t="s">
        <v>2</v>
      </c>
      <c r="C1139" s="2" t="s">
        <v>269</v>
      </c>
      <c r="D1139" t="s">
        <v>270</v>
      </c>
      <c r="E1139" t="s">
        <v>296</v>
      </c>
      <c r="F1139" t="s">
        <v>127</v>
      </c>
      <c r="G1139" t="s">
        <v>127</v>
      </c>
      <c r="H1139" t="s">
        <v>127</v>
      </c>
      <c r="I1139" t="s">
        <v>127</v>
      </c>
      <c r="J1139" t="s">
        <v>127</v>
      </c>
      <c r="K1139" t="s">
        <v>127</v>
      </c>
    </row>
    <row r="1140" spans="2:11" x14ac:dyDescent="0.2">
      <c r="B1140" t="s">
        <v>2</v>
      </c>
      <c r="C1140" s="2" t="s">
        <v>282</v>
      </c>
      <c r="D1140" t="s">
        <v>283</v>
      </c>
      <c r="E1140" t="s">
        <v>296</v>
      </c>
      <c r="F1140" t="s">
        <v>127</v>
      </c>
      <c r="G1140" t="s">
        <v>127</v>
      </c>
      <c r="H1140" t="s">
        <v>127</v>
      </c>
      <c r="I1140" t="s">
        <v>127</v>
      </c>
      <c r="J1140" t="s">
        <v>127</v>
      </c>
      <c r="K1140" t="s">
        <v>127</v>
      </c>
    </row>
    <row r="1141" spans="2:11" x14ac:dyDescent="0.2">
      <c r="B1141" t="s">
        <v>2</v>
      </c>
      <c r="C1141" s="2" t="s">
        <v>247</v>
      </c>
      <c r="D1141" t="s">
        <v>248</v>
      </c>
      <c r="E1141" t="s">
        <v>296</v>
      </c>
      <c r="F1141" t="s">
        <v>127</v>
      </c>
      <c r="G1141" t="s">
        <v>127</v>
      </c>
      <c r="H1141" t="s">
        <v>127</v>
      </c>
      <c r="I1141" t="s">
        <v>127</v>
      </c>
      <c r="J1141" t="s">
        <v>127</v>
      </c>
      <c r="K1141" t="s">
        <v>127</v>
      </c>
    </row>
    <row r="1142" spans="2:11" x14ac:dyDescent="0.2">
      <c r="B1142" t="s">
        <v>2</v>
      </c>
      <c r="C1142" s="2" t="s">
        <v>249</v>
      </c>
      <c r="D1142" t="s">
        <v>250</v>
      </c>
      <c r="E1142" t="s">
        <v>296</v>
      </c>
      <c r="F1142" t="s">
        <v>127</v>
      </c>
      <c r="G1142" t="s">
        <v>127</v>
      </c>
      <c r="H1142" t="s">
        <v>127</v>
      </c>
      <c r="I1142" t="s">
        <v>127</v>
      </c>
      <c r="J1142" t="s">
        <v>127</v>
      </c>
      <c r="K1142" t="s">
        <v>127</v>
      </c>
    </row>
    <row r="1143" spans="2:11" x14ac:dyDescent="0.2">
      <c r="B1143" t="s">
        <v>2</v>
      </c>
      <c r="C1143" s="2" t="s">
        <v>251</v>
      </c>
      <c r="D1143" t="s">
        <v>252</v>
      </c>
      <c r="E1143" t="s">
        <v>294</v>
      </c>
      <c r="F1143">
        <v>310</v>
      </c>
      <c r="G1143">
        <v>225</v>
      </c>
      <c r="H1143">
        <v>231</v>
      </c>
      <c r="I1143">
        <v>448</v>
      </c>
      <c r="J1143">
        <v>320</v>
      </c>
      <c r="K1143">
        <v>281</v>
      </c>
    </row>
    <row r="1144" spans="2:11" x14ac:dyDescent="0.2">
      <c r="B1144" t="s">
        <v>2</v>
      </c>
      <c r="C1144" s="2" t="s">
        <v>284</v>
      </c>
      <c r="D1144" t="s">
        <v>285</v>
      </c>
      <c r="E1144" t="s">
        <v>296</v>
      </c>
      <c r="F1144" t="s">
        <v>127</v>
      </c>
      <c r="G1144" t="s">
        <v>127</v>
      </c>
      <c r="H1144" t="s">
        <v>127</v>
      </c>
      <c r="I1144" t="s">
        <v>127</v>
      </c>
      <c r="J1144" t="s">
        <v>127</v>
      </c>
      <c r="K1144" t="s">
        <v>127</v>
      </c>
    </row>
    <row r="1145" spans="2:11" x14ac:dyDescent="0.2">
      <c r="B1145" t="s">
        <v>2</v>
      </c>
      <c r="C1145" s="2" t="s">
        <v>286</v>
      </c>
      <c r="D1145" t="s">
        <v>287</v>
      </c>
      <c r="E1145" t="s">
        <v>296</v>
      </c>
      <c r="F1145" t="s">
        <v>127</v>
      </c>
      <c r="G1145" t="s">
        <v>127</v>
      </c>
      <c r="H1145" t="s">
        <v>127</v>
      </c>
      <c r="I1145" t="s">
        <v>127</v>
      </c>
      <c r="J1145" t="s">
        <v>127</v>
      </c>
      <c r="K1145" t="s">
        <v>127</v>
      </c>
    </row>
    <row r="1146" spans="2:11" x14ac:dyDescent="0.2">
      <c r="B1146" t="s">
        <v>2</v>
      </c>
      <c r="C1146" s="2" t="s">
        <v>253</v>
      </c>
      <c r="D1146" t="s">
        <v>254</v>
      </c>
      <c r="E1146" t="s">
        <v>294</v>
      </c>
      <c r="F1146">
        <v>120</v>
      </c>
      <c r="G1146">
        <v>193</v>
      </c>
      <c r="H1146" t="s">
        <v>127</v>
      </c>
      <c r="I1146" t="s">
        <v>127</v>
      </c>
      <c r="J1146" t="s">
        <v>127</v>
      </c>
      <c r="K1146" t="s">
        <v>127</v>
      </c>
    </row>
    <row r="1147" spans="2:11" x14ac:dyDescent="0.2">
      <c r="B1147" t="s">
        <v>2</v>
      </c>
      <c r="C1147" s="2" t="s">
        <v>255</v>
      </c>
      <c r="D1147" t="s">
        <v>256</v>
      </c>
      <c r="E1147" t="s">
        <v>296</v>
      </c>
      <c r="F1147" t="s">
        <v>127</v>
      </c>
      <c r="G1147" t="s">
        <v>127</v>
      </c>
      <c r="H1147" t="s">
        <v>127</v>
      </c>
      <c r="I1147" t="s">
        <v>127</v>
      </c>
      <c r="J1147" t="s">
        <v>127</v>
      </c>
      <c r="K1147" t="s">
        <v>127</v>
      </c>
    </row>
    <row r="1148" spans="2:11" x14ac:dyDescent="0.2">
      <c r="B1148" t="s">
        <v>2</v>
      </c>
      <c r="C1148" s="2" t="s">
        <v>288</v>
      </c>
      <c r="D1148" t="s">
        <v>289</v>
      </c>
      <c r="E1148" t="s">
        <v>296</v>
      </c>
      <c r="F1148" t="s">
        <v>127</v>
      </c>
      <c r="G1148" t="s">
        <v>127</v>
      </c>
      <c r="H1148" t="s">
        <v>127</v>
      </c>
      <c r="I1148" t="s">
        <v>127</v>
      </c>
      <c r="J1148" t="s">
        <v>127</v>
      </c>
      <c r="K1148" t="s">
        <v>127</v>
      </c>
    </row>
    <row r="1149" spans="2:11" x14ac:dyDescent="0.2">
      <c r="B1149" t="s">
        <v>2</v>
      </c>
      <c r="C1149" s="2" t="s">
        <v>290</v>
      </c>
      <c r="D1149" t="s">
        <v>291</v>
      </c>
      <c r="E1149" t="s">
        <v>296</v>
      </c>
      <c r="F1149" t="s">
        <v>127</v>
      </c>
      <c r="G1149" t="s">
        <v>127</v>
      </c>
      <c r="H1149" t="s">
        <v>127</v>
      </c>
      <c r="I1149" t="s">
        <v>127</v>
      </c>
      <c r="J1149" t="s">
        <v>127</v>
      </c>
      <c r="K1149" t="s">
        <v>127</v>
      </c>
    </row>
    <row r="1150" spans="2:11" x14ac:dyDescent="0.2">
      <c r="B1150" t="s">
        <v>2</v>
      </c>
      <c r="C1150" s="2" t="s">
        <v>84</v>
      </c>
      <c r="D1150" t="s">
        <v>413</v>
      </c>
      <c r="E1150" t="s">
        <v>294</v>
      </c>
      <c r="F1150">
        <v>4</v>
      </c>
      <c r="G1150">
        <v>92</v>
      </c>
      <c r="H1150">
        <v>8</v>
      </c>
      <c r="I1150">
        <v>0</v>
      </c>
      <c r="J1150">
        <v>4</v>
      </c>
      <c r="K1150">
        <v>48</v>
      </c>
    </row>
    <row r="1151" spans="2:11" x14ac:dyDescent="0.2">
      <c r="B1151" t="s">
        <v>2</v>
      </c>
      <c r="C1151" s="2" t="s">
        <v>85</v>
      </c>
      <c r="D1151" t="s">
        <v>86</v>
      </c>
      <c r="E1151" t="s">
        <v>295</v>
      </c>
      <c r="F1151">
        <v>20</v>
      </c>
      <c r="G1151">
        <v>195</v>
      </c>
      <c r="H1151">
        <v>14</v>
      </c>
      <c r="I1151">
        <v>0</v>
      </c>
      <c r="J1151">
        <v>28</v>
      </c>
      <c r="K1151">
        <v>119</v>
      </c>
    </row>
    <row r="1152" spans="2:11" x14ac:dyDescent="0.2">
      <c r="B1152" t="s">
        <v>2</v>
      </c>
      <c r="C1152" s="2" t="s">
        <v>87</v>
      </c>
      <c r="D1152" t="s">
        <v>409</v>
      </c>
      <c r="E1152" t="s">
        <v>294</v>
      </c>
      <c r="F1152">
        <v>8</v>
      </c>
      <c r="G1152">
        <v>13</v>
      </c>
      <c r="H1152">
        <v>1</v>
      </c>
      <c r="I1152">
        <v>0</v>
      </c>
      <c r="J1152">
        <v>6</v>
      </c>
      <c r="K1152">
        <v>9</v>
      </c>
    </row>
    <row r="1153" spans="2:11" x14ac:dyDescent="0.2">
      <c r="B1153" t="s">
        <v>2</v>
      </c>
      <c r="C1153" s="2" t="s">
        <v>292</v>
      </c>
      <c r="D1153" t="s">
        <v>450</v>
      </c>
      <c r="E1153" t="s">
        <v>296</v>
      </c>
      <c r="F1153" t="s">
        <v>127</v>
      </c>
      <c r="G1153" t="s">
        <v>127</v>
      </c>
      <c r="H1153" t="s">
        <v>127</v>
      </c>
      <c r="I1153" t="s">
        <v>127</v>
      </c>
      <c r="J1153" t="s">
        <v>127</v>
      </c>
      <c r="K1153">
        <v>1</v>
      </c>
    </row>
    <row r="1154" spans="2:11" x14ac:dyDescent="0.2">
      <c r="B1154" t="s">
        <v>2</v>
      </c>
      <c r="C1154" s="2" t="s">
        <v>88</v>
      </c>
      <c r="D1154" t="s">
        <v>411</v>
      </c>
      <c r="E1154" t="s">
        <v>295</v>
      </c>
      <c r="F1154">
        <v>0</v>
      </c>
      <c r="G1154">
        <v>0</v>
      </c>
      <c r="H1154">
        <v>3</v>
      </c>
      <c r="I1154">
        <v>0</v>
      </c>
      <c r="J1154">
        <v>257</v>
      </c>
      <c r="K1154">
        <v>125</v>
      </c>
    </row>
    <row r="1155" spans="2:11" x14ac:dyDescent="0.2">
      <c r="B1155" t="s">
        <v>3</v>
      </c>
      <c r="C1155" s="2" t="s">
        <v>89</v>
      </c>
      <c r="D1155" t="s">
        <v>90</v>
      </c>
      <c r="E1155" t="s">
        <v>295</v>
      </c>
      <c r="F1155">
        <v>109</v>
      </c>
      <c r="G1155">
        <v>38</v>
      </c>
      <c r="H1155">
        <v>193</v>
      </c>
      <c r="I1155">
        <v>292</v>
      </c>
      <c r="J1155">
        <v>246</v>
      </c>
      <c r="K1155">
        <v>428</v>
      </c>
    </row>
    <row r="1156" spans="2:11" x14ac:dyDescent="0.2">
      <c r="B1156" t="s">
        <v>3</v>
      </c>
      <c r="C1156" s="2" t="s">
        <v>91</v>
      </c>
      <c r="D1156" t="s">
        <v>92</v>
      </c>
      <c r="E1156" t="s">
        <v>295</v>
      </c>
      <c r="F1156">
        <v>16</v>
      </c>
      <c r="G1156">
        <v>10</v>
      </c>
      <c r="H1156">
        <v>0</v>
      </c>
      <c r="I1156">
        <v>75</v>
      </c>
      <c r="J1156">
        <v>677</v>
      </c>
      <c r="K1156">
        <v>229</v>
      </c>
    </row>
    <row r="1157" spans="2:11" x14ac:dyDescent="0.2">
      <c r="B1157" t="s">
        <v>3</v>
      </c>
      <c r="C1157" s="2" t="s">
        <v>93</v>
      </c>
      <c r="D1157" t="s">
        <v>94</v>
      </c>
      <c r="E1157" t="s">
        <v>295</v>
      </c>
      <c r="F1157">
        <v>180</v>
      </c>
      <c r="G1157">
        <v>252</v>
      </c>
      <c r="H1157">
        <v>298</v>
      </c>
      <c r="I1157">
        <v>388</v>
      </c>
      <c r="J1157">
        <v>259</v>
      </c>
      <c r="K1157">
        <v>706</v>
      </c>
    </row>
    <row r="1158" spans="2:11" x14ac:dyDescent="0.2">
      <c r="B1158" t="s">
        <v>3</v>
      </c>
      <c r="C1158" s="2" t="s">
        <v>95</v>
      </c>
      <c r="D1158" t="s">
        <v>96</v>
      </c>
      <c r="E1158" t="s">
        <v>295</v>
      </c>
      <c r="F1158">
        <v>0</v>
      </c>
      <c r="G1158">
        <v>114</v>
      </c>
      <c r="H1158">
        <v>1</v>
      </c>
      <c r="I1158">
        <v>46</v>
      </c>
      <c r="J1158">
        <v>509</v>
      </c>
      <c r="K1158">
        <v>110</v>
      </c>
    </row>
    <row r="1159" spans="2:11" x14ac:dyDescent="0.2">
      <c r="B1159" t="s">
        <v>3</v>
      </c>
      <c r="C1159" s="2" t="s">
        <v>257</v>
      </c>
      <c r="D1159" t="s">
        <v>397</v>
      </c>
      <c r="E1159" t="s">
        <v>294</v>
      </c>
      <c r="F1159">
        <v>12</v>
      </c>
      <c r="G1159">
        <v>163</v>
      </c>
      <c r="H1159">
        <v>43</v>
      </c>
      <c r="I1159">
        <v>205</v>
      </c>
      <c r="J1159">
        <v>126</v>
      </c>
      <c r="K1159">
        <v>264</v>
      </c>
    </row>
    <row r="1160" spans="2:11" x14ac:dyDescent="0.2">
      <c r="B1160" t="s">
        <v>3</v>
      </c>
      <c r="C1160" s="2" t="s">
        <v>97</v>
      </c>
      <c r="D1160" t="s">
        <v>98</v>
      </c>
      <c r="E1160" t="s">
        <v>295</v>
      </c>
      <c r="F1160">
        <v>5</v>
      </c>
      <c r="G1160">
        <v>128</v>
      </c>
      <c r="H1160">
        <v>87</v>
      </c>
      <c r="I1160">
        <v>177</v>
      </c>
      <c r="J1160">
        <v>164</v>
      </c>
      <c r="K1160">
        <v>1959</v>
      </c>
    </row>
    <row r="1161" spans="2:11" x14ac:dyDescent="0.2">
      <c r="B1161" t="s">
        <v>3</v>
      </c>
      <c r="C1161" s="2" t="s">
        <v>99</v>
      </c>
      <c r="D1161" t="s">
        <v>100</v>
      </c>
      <c r="E1161" t="s">
        <v>295</v>
      </c>
      <c r="F1161">
        <v>1975</v>
      </c>
      <c r="G1161">
        <v>1289</v>
      </c>
      <c r="H1161">
        <v>2022</v>
      </c>
      <c r="I1161">
        <v>2183</v>
      </c>
      <c r="J1161">
        <v>2391</v>
      </c>
      <c r="K1161">
        <v>515</v>
      </c>
    </row>
    <row r="1162" spans="2:11" x14ac:dyDescent="0.2">
      <c r="B1162" t="s">
        <v>3</v>
      </c>
      <c r="C1162" s="2" t="s">
        <v>101</v>
      </c>
      <c r="D1162" t="s">
        <v>398</v>
      </c>
      <c r="E1162" t="s">
        <v>294</v>
      </c>
      <c r="F1162">
        <v>754</v>
      </c>
      <c r="G1162">
        <v>121</v>
      </c>
      <c r="H1162">
        <v>56</v>
      </c>
      <c r="I1162">
        <v>134</v>
      </c>
      <c r="J1162">
        <v>226</v>
      </c>
      <c r="K1162" t="s">
        <v>127</v>
      </c>
    </row>
    <row r="1163" spans="2:11" x14ac:dyDescent="0.2">
      <c r="B1163" t="s">
        <v>3</v>
      </c>
      <c r="C1163" s="2" t="s">
        <v>102</v>
      </c>
      <c r="D1163" t="s">
        <v>442</v>
      </c>
      <c r="E1163" t="s">
        <v>295</v>
      </c>
      <c r="F1163">
        <v>1658</v>
      </c>
      <c r="G1163">
        <v>1905</v>
      </c>
      <c r="H1163">
        <v>1785</v>
      </c>
      <c r="I1163">
        <v>106</v>
      </c>
      <c r="J1163">
        <v>23</v>
      </c>
      <c r="K1163">
        <v>1767</v>
      </c>
    </row>
    <row r="1164" spans="2:11" x14ac:dyDescent="0.2">
      <c r="B1164" t="s">
        <v>3</v>
      </c>
      <c r="C1164" s="2" t="s">
        <v>258</v>
      </c>
      <c r="D1164" t="s">
        <v>382</v>
      </c>
      <c r="E1164" t="s">
        <v>294</v>
      </c>
      <c r="F1164">
        <v>108</v>
      </c>
      <c r="G1164">
        <v>295</v>
      </c>
      <c r="H1164">
        <v>283</v>
      </c>
      <c r="I1164">
        <v>186</v>
      </c>
      <c r="J1164">
        <v>359</v>
      </c>
      <c r="K1164">
        <v>219</v>
      </c>
    </row>
    <row r="1165" spans="2:11" x14ac:dyDescent="0.2">
      <c r="B1165" t="s">
        <v>3</v>
      </c>
      <c r="C1165" s="2" t="s">
        <v>103</v>
      </c>
      <c r="D1165" t="s">
        <v>104</v>
      </c>
      <c r="E1165" t="s">
        <v>295</v>
      </c>
      <c r="F1165">
        <v>14</v>
      </c>
      <c r="G1165">
        <v>956</v>
      </c>
      <c r="H1165">
        <v>208</v>
      </c>
      <c r="I1165">
        <v>1615</v>
      </c>
      <c r="J1165">
        <v>2759</v>
      </c>
      <c r="K1165">
        <v>1501</v>
      </c>
    </row>
    <row r="1166" spans="2:11" x14ac:dyDescent="0.2">
      <c r="B1166" t="s">
        <v>3</v>
      </c>
      <c r="C1166" s="2" t="s">
        <v>105</v>
      </c>
      <c r="D1166" t="s">
        <v>399</v>
      </c>
      <c r="E1166" t="s">
        <v>295</v>
      </c>
      <c r="F1166">
        <v>27</v>
      </c>
      <c r="G1166">
        <v>29</v>
      </c>
      <c r="H1166">
        <v>522</v>
      </c>
      <c r="I1166">
        <v>427</v>
      </c>
      <c r="J1166">
        <v>699</v>
      </c>
      <c r="K1166">
        <v>111</v>
      </c>
    </row>
    <row r="1167" spans="2:11" x14ac:dyDescent="0.2">
      <c r="B1167" t="s">
        <v>3</v>
      </c>
      <c r="C1167" s="2" t="s">
        <v>106</v>
      </c>
      <c r="D1167" t="s">
        <v>400</v>
      </c>
      <c r="E1167" t="s">
        <v>294</v>
      </c>
      <c r="F1167">
        <v>455</v>
      </c>
      <c r="G1167">
        <v>79</v>
      </c>
      <c r="H1167">
        <v>124</v>
      </c>
      <c r="I1167">
        <v>145</v>
      </c>
      <c r="J1167">
        <v>238</v>
      </c>
      <c r="K1167">
        <v>1</v>
      </c>
    </row>
    <row r="1168" spans="2:11" x14ac:dyDescent="0.2">
      <c r="B1168" t="s">
        <v>3</v>
      </c>
      <c r="C1168" s="2" t="s">
        <v>259</v>
      </c>
      <c r="D1168" t="s">
        <v>401</v>
      </c>
      <c r="E1168" t="s">
        <v>295</v>
      </c>
      <c r="F1168">
        <v>6</v>
      </c>
      <c r="G1168">
        <v>0</v>
      </c>
      <c r="H1168">
        <v>0</v>
      </c>
      <c r="I1168">
        <v>1444</v>
      </c>
      <c r="J1168">
        <v>684</v>
      </c>
      <c r="K1168">
        <v>727</v>
      </c>
    </row>
    <row r="1169" spans="2:11" x14ac:dyDescent="0.2">
      <c r="B1169" t="s">
        <v>3</v>
      </c>
      <c r="C1169" s="2" t="s">
        <v>107</v>
      </c>
      <c r="D1169" t="s">
        <v>108</v>
      </c>
      <c r="E1169" t="s">
        <v>295</v>
      </c>
      <c r="F1169">
        <v>542</v>
      </c>
      <c r="G1169">
        <v>501</v>
      </c>
      <c r="H1169">
        <v>383</v>
      </c>
      <c r="I1169">
        <v>241</v>
      </c>
      <c r="J1169">
        <v>477</v>
      </c>
      <c r="K1169">
        <v>322</v>
      </c>
    </row>
    <row r="1170" spans="2:11" x14ac:dyDescent="0.2">
      <c r="B1170" t="s">
        <v>3</v>
      </c>
      <c r="C1170" s="2" t="s">
        <v>260</v>
      </c>
      <c r="D1170" t="s">
        <v>383</v>
      </c>
      <c r="E1170" t="s">
        <v>294</v>
      </c>
      <c r="F1170">
        <v>0</v>
      </c>
      <c r="G1170">
        <v>0</v>
      </c>
      <c r="H1170">
        <v>0</v>
      </c>
      <c r="I1170">
        <v>46</v>
      </c>
      <c r="J1170">
        <v>0</v>
      </c>
      <c r="K1170" t="s">
        <v>127</v>
      </c>
    </row>
    <row r="1171" spans="2:11" x14ac:dyDescent="0.2">
      <c r="B1171" t="s">
        <v>3</v>
      </c>
      <c r="C1171" s="2" t="s">
        <v>261</v>
      </c>
      <c r="D1171" t="s">
        <v>402</v>
      </c>
      <c r="E1171" t="s">
        <v>294</v>
      </c>
      <c r="F1171">
        <v>392</v>
      </c>
      <c r="G1171">
        <v>134</v>
      </c>
      <c r="H1171">
        <v>39</v>
      </c>
      <c r="I1171">
        <v>0</v>
      </c>
      <c r="J1171">
        <v>47</v>
      </c>
      <c r="K1171">
        <v>0</v>
      </c>
    </row>
    <row r="1172" spans="2:11" x14ac:dyDescent="0.2">
      <c r="B1172" t="s">
        <v>3</v>
      </c>
      <c r="C1172" s="2" t="s">
        <v>109</v>
      </c>
      <c r="D1172" t="s">
        <v>110</v>
      </c>
      <c r="E1172" t="s">
        <v>295</v>
      </c>
      <c r="F1172">
        <v>1346</v>
      </c>
      <c r="G1172">
        <v>165</v>
      </c>
      <c r="H1172">
        <v>1013</v>
      </c>
      <c r="I1172">
        <v>1705</v>
      </c>
      <c r="J1172">
        <v>2182</v>
      </c>
      <c r="K1172">
        <v>2579</v>
      </c>
    </row>
    <row r="1173" spans="2:11" x14ac:dyDescent="0.2">
      <c r="B1173" t="s">
        <v>3</v>
      </c>
      <c r="C1173" s="2" t="s">
        <v>111</v>
      </c>
      <c r="D1173" t="s">
        <v>112</v>
      </c>
      <c r="E1173" t="s">
        <v>295</v>
      </c>
      <c r="F1173">
        <v>854</v>
      </c>
      <c r="G1173">
        <v>601</v>
      </c>
      <c r="H1173">
        <v>1909</v>
      </c>
      <c r="I1173">
        <v>2339</v>
      </c>
      <c r="J1173">
        <v>2052</v>
      </c>
      <c r="K1173">
        <v>2382</v>
      </c>
    </row>
    <row r="1174" spans="2:11" x14ac:dyDescent="0.2">
      <c r="B1174" t="s">
        <v>3</v>
      </c>
      <c r="C1174" s="2" t="s">
        <v>113</v>
      </c>
      <c r="D1174" t="s">
        <v>114</v>
      </c>
      <c r="E1174" t="s">
        <v>295</v>
      </c>
      <c r="F1174">
        <v>172</v>
      </c>
      <c r="G1174">
        <v>100</v>
      </c>
      <c r="H1174">
        <v>55</v>
      </c>
      <c r="I1174">
        <v>56</v>
      </c>
      <c r="J1174">
        <v>423</v>
      </c>
      <c r="K1174">
        <v>342</v>
      </c>
    </row>
    <row r="1175" spans="2:11" x14ac:dyDescent="0.2">
      <c r="B1175" t="s">
        <v>3</v>
      </c>
      <c r="C1175" s="2" t="s">
        <v>271</v>
      </c>
      <c r="D1175" t="s">
        <v>412</v>
      </c>
      <c r="E1175" t="s">
        <v>294</v>
      </c>
      <c r="F1175">
        <v>245</v>
      </c>
      <c r="G1175">
        <v>0</v>
      </c>
      <c r="H1175">
        <v>78</v>
      </c>
      <c r="I1175">
        <v>181</v>
      </c>
      <c r="J1175">
        <v>149</v>
      </c>
      <c r="K1175">
        <v>113</v>
      </c>
    </row>
    <row r="1176" spans="2:11" x14ac:dyDescent="0.2">
      <c r="B1176" t="s">
        <v>3</v>
      </c>
      <c r="C1176" s="2" t="s">
        <v>262</v>
      </c>
      <c r="D1176" t="s">
        <v>263</v>
      </c>
      <c r="E1176" t="s">
        <v>294</v>
      </c>
      <c r="F1176">
        <v>0</v>
      </c>
      <c r="G1176">
        <v>39</v>
      </c>
      <c r="H1176">
        <v>0</v>
      </c>
      <c r="I1176">
        <v>1</v>
      </c>
      <c r="J1176">
        <v>0</v>
      </c>
      <c r="K1176" t="s">
        <v>127</v>
      </c>
    </row>
    <row r="1177" spans="2:11" x14ac:dyDescent="0.2">
      <c r="B1177" t="s">
        <v>3</v>
      </c>
      <c r="C1177" s="2" t="s">
        <v>264</v>
      </c>
      <c r="D1177" t="s">
        <v>384</v>
      </c>
      <c r="E1177" t="s">
        <v>294</v>
      </c>
      <c r="F1177">
        <v>162</v>
      </c>
      <c r="G1177">
        <v>172</v>
      </c>
      <c r="H1177">
        <v>179</v>
      </c>
      <c r="I1177">
        <v>5</v>
      </c>
      <c r="J1177">
        <v>2</v>
      </c>
      <c r="K1177">
        <v>74</v>
      </c>
    </row>
    <row r="1178" spans="2:11" x14ac:dyDescent="0.2">
      <c r="B1178" t="s">
        <v>3</v>
      </c>
      <c r="C1178" s="2" t="s">
        <v>265</v>
      </c>
      <c r="D1178" t="s">
        <v>403</v>
      </c>
      <c r="E1178" t="s">
        <v>294</v>
      </c>
      <c r="F1178">
        <v>86</v>
      </c>
      <c r="G1178">
        <v>81</v>
      </c>
      <c r="H1178">
        <v>74</v>
      </c>
      <c r="I1178">
        <v>41</v>
      </c>
      <c r="J1178">
        <v>21</v>
      </c>
      <c r="K1178">
        <v>34</v>
      </c>
    </row>
    <row r="1179" spans="2:11" x14ac:dyDescent="0.2">
      <c r="B1179" t="s">
        <v>3</v>
      </c>
      <c r="C1179" s="2" t="s">
        <v>266</v>
      </c>
      <c r="D1179" t="s">
        <v>385</v>
      </c>
      <c r="E1179" t="s">
        <v>294</v>
      </c>
      <c r="F1179">
        <v>144</v>
      </c>
      <c r="G1179">
        <v>67</v>
      </c>
      <c r="H1179">
        <v>44</v>
      </c>
      <c r="I1179">
        <v>23</v>
      </c>
      <c r="J1179">
        <v>0</v>
      </c>
      <c r="K1179">
        <v>76</v>
      </c>
    </row>
    <row r="1180" spans="2:11" x14ac:dyDescent="0.2">
      <c r="B1180" t="s">
        <v>3</v>
      </c>
      <c r="C1180" s="2" t="s">
        <v>115</v>
      </c>
      <c r="D1180" t="s">
        <v>116</v>
      </c>
      <c r="E1180" t="s">
        <v>296</v>
      </c>
      <c r="F1180" t="s">
        <v>127</v>
      </c>
      <c r="G1180" t="s">
        <v>127</v>
      </c>
      <c r="H1180" t="s">
        <v>127</v>
      </c>
      <c r="I1180" t="s">
        <v>127</v>
      </c>
      <c r="J1180" t="s">
        <v>127</v>
      </c>
      <c r="K1180" t="s">
        <v>127</v>
      </c>
    </row>
    <row r="1181" spans="2:11" x14ac:dyDescent="0.2">
      <c r="B1181" t="s">
        <v>3</v>
      </c>
      <c r="C1181" s="2" t="s">
        <v>117</v>
      </c>
      <c r="D1181" t="s">
        <v>118</v>
      </c>
      <c r="E1181" t="s">
        <v>295</v>
      </c>
      <c r="F1181">
        <v>1</v>
      </c>
      <c r="G1181">
        <v>5</v>
      </c>
      <c r="H1181">
        <v>101</v>
      </c>
      <c r="I1181">
        <v>107</v>
      </c>
      <c r="J1181">
        <v>186</v>
      </c>
      <c r="K1181">
        <v>351</v>
      </c>
    </row>
    <row r="1182" spans="2:11" x14ac:dyDescent="0.2">
      <c r="B1182" t="s">
        <v>3</v>
      </c>
      <c r="C1182" s="2" t="s">
        <v>119</v>
      </c>
      <c r="D1182" t="s">
        <v>120</v>
      </c>
      <c r="E1182" t="s">
        <v>296</v>
      </c>
      <c r="F1182" t="s">
        <v>127</v>
      </c>
      <c r="G1182" t="s">
        <v>127</v>
      </c>
      <c r="H1182" t="s">
        <v>127</v>
      </c>
      <c r="I1182" t="s">
        <v>127</v>
      </c>
      <c r="J1182" t="s">
        <v>127</v>
      </c>
      <c r="K1182" t="s">
        <v>127</v>
      </c>
    </row>
    <row r="1183" spans="2:11" x14ac:dyDescent="0.2">
      <c r="B1183" t="s">
        <v>3</v>
      </c>
      <c r="C1183" s="2" t="s">
        <v>131</v>
      </c>
      <c r="D1183" t="s">
        <v>129</v>
      </c>
      <c r="E1183" t="s">
        <v>296</v>
      </c>
      <c r="F1183" t="s">
        <v>127</v>
      </c>
      <c r="G1183" t="s">
        <v>127</v>
      </c>
      <c r="H1183" t="s">
        <v>127</v>
      </c>
      <c r="I1183" t="s">
        <v>127</v>
      </c>
      <c r="J1183" t="s">
        <v>127</v>
      </c>
      <c r="K1183" t="s">
        <v>127</v>
      </c>
    </row>
    <row r="1185" spans="2:11" x14ac:dyDescent="0.2">
      <c r="B1185" t="s">
        <v>387</v>
      </c>
      <c r="C1185" s="2" t="s">
        <v>388</v>
      </c>
      <c r="D1185" t="s">
        <v>389</v>
      </c>
    </row>
    <row r="1187" spans="2:11" x14ac:dyDescent="0.2">
      <c r="B1187" t="s">
        <v>324</v>
      </c>
      <c r="C1187" s="2" t="s">
        <v>8</v>
      </c>
      <c r="D1187" t="s">
        <v>9</v>
      </c>
      <c r="E1187" t="s">
        <v>293</v>
      </c>
      <c r="F1187" t="s">
        <v>136</v>
      </c>
      <c r="G1187" t="s">
        <v>136</v>
      </c>
      <c r="H1187" t="s">
        <v>136</v>
      </c>
      <c r="I1187" t="s">
        <v>136</v>
      </c>
      <c r="J1187" t="s">
        <v>136</v>
      </c>
      <c r="K1187" t="s">
        <v>136</v>
      </c>
    </row>
    <row r="1188" spans="2:11" x14ac:dyDescent="0.2">
      <c r="B1188" t="s">
        <v>326</v>
      </c>
      <c r="C1188" s="2" t="s">
        <v>356</v>
      </c>
      <c r="D1188" t="s">
        <v>357</v>
      </c>
      <c r="E1188" t="s">
        <v>358</v>
      </c>
      <c r="F1188" t="s">
        <v>360</v>
      </c>
      <c r="G1188" t="s">
        <v>360</v>
      </c>
      <c r="H1188" t="s">
        <v>360</v>
      </c>
      <c r="I1188" t="s">
        <v>360</v>
      </c>
      <c r="J1188" t="s">
        <v>360</v>
      </c>
      <c r="K1188" t="s">
        <v>360</v>
      </c>
    </row>
    <row r="1189" spans="2:11" x14ac:dyDescent="0.2">
      <c r="B1189" t="s">
        <v>1</v>
      </c>
      <c r="C1189" s="2" t="s">
        <v>153</v>
      </c>
      <c r="D1189" t="s">
        <v>154</v>
      </c>
      <c r="E1189" t="s">
        <v>294</v>
      </c>
      <c r="F1189">
        <v>5382</v>
      </c>
      <c r="G1189">
        <v>3591</v>
      </c>
      <c r="H1189">
        <v>5329</v>
      </c>
      <c r="I1189">
        <v>3628</v>
      </c>
      <c r="J1189">
        <v>3396</v>
      </c>
      <c r="K1189">
        <v>5617</v>
      </c>
    </row>
    <row r="1190" spans="2:11" x14ac:dyDescent="0.2">
      <c r="B1190" t="s">
        <v>1</v>
      </c>
      <c r="C1190" s="2" t="s">
        <v>10</v>
      </c>
      <c r="D1190" t="s">
        <v>440</v>
      </c>
      <c r="E1190" t="s">
        <v>295</v>
      </c>
      <c r="F1190">
        <v>10814</v>
      </c>
      <c r="G1190">
        <v>13050</v>
      </c>
      <c r="H1190">
        <v>14632</v>
      </c>
      <c r="I1190">
        <v>15252</v>
      </c>
      <c r="J1190">
        <v>12080</v>
      </c>
      <c r="K1190">
        <v>11456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294</v>
      </c>
      <c r="F1191">
        <v>7211</v>
      </c>
      <c r="G1191">
        <v>4949</v>
      </c>
      <c r="H1191">
        <v>5476</v>
      </c>
      <c r="I1191">
        <v>5088</v>
      </c>
      <c r="J1191">
        <v>4806</v>
      </c>
      <c r="K1191">
        <v>4956</v>
      </c>
    </row>
    <row r="1192" spans="2:11" x14ac:dyDescent="0.2">
      <c r="B1192" t="s">
        <v>1</v>
      </c>
      <c r="C1192" s="2" t="s">
        <v>155</v>
      </c>
      <c r="D1192" t="s">
        <v>156</v>
      </c>
      <c r="E1192" t="s">
        <v>294</v>
      </c>
      <c r="F1192">
        <v>2519</v>
      </c>
      <c r="G1192">
        <v>663</v>
      </c>
      <c r="H1192">
        <v>1872</v>
      </c>
      <c r="I1192">
        <v>1587</v>
      </c>
      <c r="J1192">
        <v>1344</v>
      </c>
      <c r="K1192">
        <v>1957</v>
      </c>
    </row>
    <row r="1193" spans="2:11" x14ac:dyDescent="0.2">
      <c r="B1193" t="s">
        <v>1</v>
      </c>
      <c r="C1193" s="2" t="s">
        <v>157</v>
      </c>
      <c r="D1193" t="s">
        <v>158</v>
      </c>
      <c r="E1193" t="s">
        <v>294</v>
      </c>
      <c r="F1193">
        <v>2803</v>
      </c>
      <c r="G1193">
        <v>2154</v>
      </c>
      <c r="H1193">
        <v>3183</v>
      </c>
      <c r="I1193">
        <v>3016</v>
      </c>
      <c r="J1193">
        <v>3909</v>
      </c>
      <c r="K1193">
        <v>3328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295</v>
      </c>
      <c r="F1194">
        <v>13562</v>
      </c>
      <c r="G1194">
        <v>7915</v>
      </c>
      <c r="H1194">
        <v>10972</v>
      </c>
      <c r="I1194">
        <v>9533</v>
      </c>
      <c r="J1194">
        <v>10582</v>
      </c>
      <c r="K1194">
        <v>11424</v>
      </c>
    </row>
    <row r="1195" spans="2:11" x14ac:dyDescent="0.2">
      <c r="B1195" t="s">
        <v>1</v>
      </c>
      <c r="C1195" s="2" t="s">
        <v>159</v>
      </c>
      <c r="D1195" t="s">
        <v>160</v>
      </c>
      <c r="E1195" t="s">
        <v>294</v>
      </c>
      <c r="F1195">
        <v>519</v>
      </c>
      <c r="G1195">
        <v>357</v>
      </c>
      <c r="H1195">
        <v>391</v>
      </c>
      <c r="I1195">
        <v>847</v>
      </c>
      <c r="J1195">
        <v>734</v>
      </c>
      <c r="K1195">
        <v>711</v>
      </c>
    </row>
    <row r="1196" spans="2:11" x14ac:dyDescent="0.2">
      <c r="B1196" t="s">
        <v>1</v>
      </c>
      <c r="C1196" s="2" t="s">
        <v>161</v>
      </c>
      <c r="D1196" t="s">
        <v>162</v>
      </c>
      <c r="E1196" t="s">
        <v>294</v>
      </c>
      <c r="F1196">
        <v>266</v>
      </c>
      <c r="G1196">
        <v>759</v>
      </c>
      <c r="H1196">
        <v>938</v>
      </c>
      <c r="I1196">
        <v>988</v>
      </c>
      <c r="J1196">
        <v>845</v>
      </c>
      <c r="K1196">
        <v>914</v>
      </c>
    </row>
    <row r="1197" spans="2:11" x14ac:dyDescent="0.2">
      <c r="B1197" t="s">
        <v>1</v>
      </c>
      <c r="C1197" s="2" t="s">
        <v>163</v>
      </c>
      <c r="D1197" t="s">
        <v>164</v>
      </c>
      <c r="E1197" t="s">
        <v>294</v>
      </c>
      <c r="F1197">
        <v>555</v>
      </c>
      <c r="G1197">
        <v>339</v>
      </c>
      <c r="H1197">
        <v>660</v>
      </c>
      <c r="I1197">
        <v>1069</v>
      </c>
      <c r="J1197">
        <v>837</v>
      </c>
      <c r="K1197">
        <v>892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295</v>
      </c>
      <c r="F1198">
        <v>5860</v>
      </c>
      <c r="G1198">
        <v>3913</v>
      </c>
      <c r="H1198">
        <v>5925</v>
      </c>
      <c r="I1198">
        <v>2957</v>
      </c>
      <c r="J1198">
        <v>3459</v>
      </c>
      <c r="K1198">
        <v>4455</v>
      </c>
    </row>
    <row r="1199" spans="2:11" x14ac:dyDescent="0.2">
      <c r="B1199" t="s">
        <v>1</v>
      </c>
      <c r="C1199" s="2" t="s">
        <v>165</v>
      </c>
      <c r="D1199" t="s">
        <v>166</v>
      </c>
      <c r="E1199" t="s">
        <v>294</v>
      </c>
      <c r="F1199">
        <v>7949</v>
      </c>
      <c r="G1199">
        <v>3008</v>
      </c>
      <c r="H1199">
        <v>7713</v>
      </c>
      <c r="I1199">
        <v>7240</v>
      </c>
      <c r="J1199">
        <v>6148</v>
      </c>
      <c r="K1199">
        <v>6470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295</v>
      </c>
      <c r="F1200">
        <v>7060</v>
      </c>
      <c r="G1200">
        <v>7755</v>
      </c>
      <c r="H1200">
        <v>8409</v>
      </c>
      <c r="I1200">
        <v>8416</v>
      </c>
      <c r="J1200">
        <v>6141</v>
      </c>
      <c r="K1200">
        <v>6888</v>
      </c>
    </row>
    <row r="1201" spans="2:11" x14ac:dyDescent="0.2">
      <c r="B1201" t="s">
        <v>1</v>
      </c>
      <c r="C1201" s="2" t="s">
        <v>167</v>
      </c>
      <c r="D1201" t="s">
        <v>168</v>
      </c>
      <c r="E1201" t="s">
        <v>294</v>
      </c>
      <c r="F1201">
        <v>2866</v>
      </c>
      <c r="G1201">
        <v>2477</v>
      </c>
      <c r="H1201">
        <v>1140</v>
      </c>
      <c r="I1201">
        <v>2524</v>
      </c>
      <c r="J1201">
        <v>2414</v>
      </c>
      <c r="K1201">
        <v>2116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294</v>
      </c>
      <c r="F1202">
        <v>11045</v>
      </c>
      <c r="G1202">
        <v>9686</v>
      </c>
      <c r="H1202">
        <v>8934</v>
      </c>
      <c r="I1202">
        <v>8243</v>
      </c>
      <c r="J1202">
        <v>7509</v>
      </c>
      <c r="K1202">
        <v>7843</v>
      </c>
    </row>
    <row r="1203" spans="2:11" x14ac:dyDescent="0.2">
      <c r="B1203" t="s">
        <v>1</v>
      </c>
      <c r="C1203" s="2" t="s">
        <v>169</v>
      </c>
      <c r="D1203" t="s">
        <v>170</v>
      </c>
      <c r="E1203" t="s">
        <v>294</v>
      </c>
      <c r="F1203">
        <v>8304</v>
      </c>
      <c r="G1203">
        <v>9296</v>
      </c>
      <c r="H1203">
        <v>8268</v>
      </c>
      <c r="I1203">
        <v>7173</v>
      </c>
      <c r="J1203">
        <v>6914</v>
      </c>
      <c r="K1203">
        <v>6082</v>
      </c>
    </row>
    <row r="1204" spans="2:11" x14ac:dyDescent="0.2">
      <c r="B1204" t="s">
        <v>1</v>
      </c>
      <c r="C1204" s="2" t="s">
        <v>171</v>
      </c>
      <c r="D1204" t="s">
        <v>172</v>
      </c>
      <c r="E1204" t="s">
        <v>294</v>
      </c>
      <c r="F1204">
        <v>1423</v>
      </c>
      <c r="G1204">
        <v>1130</v>
      </c>
      <c r="H1204">
        <v>1642</v>
      </c>
      <c r="I1204">
        <v>1485</v>
      </c>
      <c r="J1204">
        <v>991</v>
      </c>
      <c r="K1204">
        <v>822</v>
      </c>
    </row>
    <row r="1205" spans="2:11" x14ac:dyDescent="0.2">
      <c r="B1205" t="s">
        <v>1</v>
      </c>
      <c r="C1205" s="2" t="s">
        <v>173</v>
      </c>
      <c r="D1205" t="s">
        <v>174</v>
      </c>
      <c r="E1205" t="s">
        <v>294</v>
      </c>
      <c r="F1205">
        <v>8317</v>
      </c>
      <c r="G1205">
        <v>6413</v>
      </c>
      <c r="H1205">
        <v>6574</v>
      </c>
      <c r="I1205">
        <v>5734</v>
      </c>
      <c r="J1205">
        <v>4215</v>
      </c>
      <c r="K1205">
        <v>4551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295</v>
      </c>
      <c r="F1206">
        <v>2663</v>
      </c>
      <c r="G1206">
        <v>2322</v>
      </c>
      <c r="H1206">
        <v>2880</v>
      </c>
      <c r="I1206">
        <v>2323</v>
      </c>
      <c r="J1206">
        <v>2054</v>
      </c>
      <c r="K1206">
        <v>2144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294</v>
      </c>
      <c r="F1207">
        <v>6935</v>
      </c>
      <c r="G1207">
        <v>6269</v>
      </c>
      <c r="H1207">
        <v>6450</v>
      </c>
      <c r="I1207">
        <v>8928</v>
      </c>
      <c r="J1207">
        <v>7446</v>
      </c>
      <c r="K1207">
        <v>7718</v>
      </c>
    </row>
    <row r="1208" spans="2:11" x14ac:dyDescent="0.2">
      <c r="B1208" t="s">
        <v>1</v>
      </c>
      <c r="C1208" s="2" t="s">
        <v>175</v>
      </c>
      <c r="D1208" t="s">
        <v>176</v>
      </c>
      <c r="E1208" t="s">
        <v>294</v>
      </c>
      <c r="F1208">
        <v>2379</v>
      </c>
      <c r="G1208">
        <v>2397</v>
      </c>
      <c r="H1208">
        <v>3269</v>
      </c>
      <c r="I1208">
        <v>3125</v>
      </c>
      <c r="J1208">
        <v>2975</v>
      </c>
      <c r="K1208">
        <v>2873</v>
      </c>
    </row>
    <row r="1209" spans="2:11" x14ac:dyDescent="0.2">
      <c r="B1209" t="s">
        <v>1</v>
      </c>
      <c r="C1209" s="2" t="s">
        <v>177</v>
      </c>
      <c r="D1209" t="s">
        <v>178</v>
      </c>
      <c r="E1209" t="s">
        <v>294</v>
      </c>
      <c r="F1209">
        <v>5759</v>
      </c>
      <c r="G1209">
        <v>3066</v>
      </c>
      <c r="H1209">
        <v>4508</v>
      </c>
      <c r="I1209">
        <v>4262</v>
      </c>
      <c r="J1209">
        <v>3477</v>
      </c>
      <c r="K1209">
        <v>3294</v>
      </c>
    </row>
    <row r="1210" spans="2:11" x14ac:dyDescent="0.2">
      <c r="B1210" t="s">
        <v>1</v>
      </c>
      <c r="C1210" s="2" t="s">
        <v>25</v>
      </c>
      <c r="D1210" t="s">
        <v>404</v>
      </c>
      <c r="E1210" t="s">
        <v>295</v>
      </c>
      <c r="F1210">
        <v>6428</v>
      </c>
      <c r="G1210">
        <v>5073</v>
      </c>
      <c r="H1210">
        <v>6910</v>
      </c>
      <c r="I1210">
        <v>8693</v>
      </c>
      <c r="J1210">
        <v>8275</v>
      </c>
      <c r="K1210">
        <v>8868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295</v>
      </c>
      <c r="F1211">
        <v>9474</v>
      </c>
      <c r="G1211">
        <v>4432</v>
      </c>
      <c r="H1211">
        <v>9769</v>
      </c>
      <c r="I1211">
        <v>10053</v>
      </c>
      <c r="J1211">
        <v>7598</v>
      </c>
      <c r="K1211">
        <v>9466</v>
      </c>
    </row>
    <row r="1212" spans="2:11" x14ac:dyDescent="0.2">
      <c r="B1212" t="s">
        <v>1</v>
      </c>
      <c r="C1212" s="2" t="s">
        <v>179</v>
      </c>
      <c r="D1212" t="s">
        <v>180</v>
      </c>
      <c r="E1212" t="s">
        <v>294</v>
      </c>
      <c r="F1212">
        <v>1160</v>
      </c>
      <c r="G1212">
        <v>806</v>
      </c>
      <c r="H1212">
        <v>1782</v>
      </c>
      <c r="I1212">
        <v>1553</v>
      </c>
      <c r="J1212">
        <v>1321</v>
      </c>
      <c r="K1212">
        <v>1117</v>
      </c>
    </row>
    <row r="1213" spans="2:11" x14ac:dyDescent="0.2">
      <c r="B1213" t="s">
        <v>1</v>
      </c>
      <c r="C1213" s="2" t="s">
        <v>181</v>
      </c>
      <c r="D1213" t="s">
        <v>182</v>
      </c>
      <c r="E1213" t="s">
        <v>294</v>
      </c>
      <c r="F1213">
        <v>1587</v>
      </c>
      <c r="G1213">
        <v>1022</v>
      </c>
      <c r="H1213">
        <v>1193</v>
      </c>
      <c r="I1213">
        <v>1189</v>
      </c>
      <c r="J1213">
        <v>1386</v>
      </c>
      <c r="K1213">
        <v>1228</v>
      </c>
    </row>
    <row r="1214" spans="2:11" x14ac:dyDescent="0.2">
      <c r="B1214" t="s">
        <v>1</v>
      </c>
      <c r="C1214" s="2" t="s">
        <v>183</v>
      </c>
      <c r="D1214" t="s">
        <v>184</v>
      </c>
      <c r="E1214" t="s">
        <v>294</v>
      </c>
      <c r="F1214">
        <v>1441</v>
      </c>
      <c r="G1214">
        <v>1629</v>
      </c>
      <c r="H1214">
        <v>1932</v>
      </c>
      <c r="I1214">
        <v>1387</v>
      </c>
      <c r="J1214">
        <v>1316</v>
      </c>
      <c r="K1214">
        <v>1282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294</v>
      </c>
      <c r="F1215">
        <v>8626</v>
      </c>
      <c r="G1215">
        <v>4797</v>
      </c>
      <c r="H1215">
        <v>6701</v>
      </c>
      <c r="I1215">
        <v>5656</v>
      </c>
      <c r="J1215">
        <v>5709</v>
      </c>
      <c r="K1215">
        <v>5585</v>
      </c>
    </row>
    <row r="1216" spans="2:11" x14ac:dyDescent="0.2">
      <c r="B1216" t="s">
        <v>1</v>
      </c>
      <c r="C1216" s="2" t="s">
        <v>30</v>
      </c>
      <c r="D1216" t="s">
        <v>405</v>
      </c>
      <c r="E1216" t="s">
        <v>295</v>
      </c>
      <c r="F1216">
        <v>13625</v>
      </c>
      <c r="G1216">
        <v>8552</v>
      </c>
      <c r="H1216">
        <v>10890</v>
      </c>
      <c r="I1216">
        <v>9485</v>
      </c>
      <c r="J1216">
        <v>8022</v>
      </c>
      <c r="K1216">
        <v>11488</v>
      </c>
    </row>
    <row r="1217" spans="2:11" x14ac:dyDescent="0.2">
      <c r="B1217" t="s">
        <v>1</v>
      </c>
      <c r="C1217" s="2" t="s">
        <v>185</v>
      </c>
      <c r="D1217" t="s">
        <v>186</v>
      </c>
      <c r="E1217" t="s">
        <v>294</v>
      </c>
      <c r="F1217">
        <v>1387</v>
      </c>
      <c r="G1217">
        <v>456</v>
      </c>
      <c r="H1217">
        <v>4759</v>
      </c>
      <c r="I1217">
        <v>4031</v>
      </c>
      <c r="J1217">
        <v>3437</v>
      </c>
      <c r="K1217">
        <v>3011</v>
      </c>
    </row>
    <row r="1218" spans="2:11" x14ac:dyDescent="0.2">
      <c r="B1218" t="s">
        <v>1</v>
      </c>
      <c r="C1218" s="2" t="s">
        <v>187</v>
      </c>
      <c r="D1218" t="s">
        <v>188</v>
      </c>
      <c r="E1218" t="s">
        <v>294</v>
      </c>
      <c r="F1218">
        <v>1419</v>
      </c>
      <c r="G1218">
        <v>1199</v>
      </c>
      <c r="H1218">
        <v>1259</v>
      </c>
      <c r="I1218">
        <v>860</v>
      </c>
      <c r="J1218">
        <v>647</v>
      </c>
      <c r="K1218">
        <v>639</v>
      </c>
    </row>
    <row r="1219" spans="2:11" x14ac:dyDescent="0.2">
      <c r="B1219" t="s">
        <v>1</v>
      </c>
      <c r="C1219" s="2" t="s">
        <v>189</v>
      </c>
      <c r="D1219" t="s">
        <v>190</v>
      </c>
      <c r="E1219" t="s">
        <v>294</v>
      </c>
      <c r="F1219">
        <v>660</v>
      </c>
      <c r="G1219">
        <v>564</v>
      </c>
      <c r="H1219">
        <v>823</v>
      </c>
      <c r="I1219">
        <v>768</v>
      </c>
      <c r="J1219">
        <v>347</v>
      </c>
      <c r="K1219">
        <v>643</v>
      </c>
    </row>
    <row r="1220" spans="2:11" x14ac:dyDescent="0.2">
      <c r="B1220" t="s">
        <v>1</v>
      </c>
      <c r="C1220" s="2" t="s">
        <v>191</v>
      </c>
      <c r="D1220" t="s">
        <v>192</v>
      </c>
      <c r="E1220" t="s">
        <v>294</v>
      </c>
      <c r="F1220">
        <v>1926</v>
      </c>
      <c r="G1220">
        <v>65</v>
      </c>
      <c r="H1220">
        <v>4686</v>
      </c>
      <c r="I1220">
        <v>3875</v>
      </c>
      <c r="J1220">
        <v>3384</v>
      </c>
      <c r="K1220">
        <v>3139</v>
      </c>
    </row>
    <row r="1221" spans="2:11" x14ac:dyDescent="0.2">
      <c r="B1221" t="s">
        <v>1</v>
      </c>
      <c r="C1221" s="2" t="s">
        <v>193</v>
      </c>
      <c r="D1221" t="s">
        <v>194</v>
      </c>
      <c r="E1221" t="s">
        <v>294</v>
      </c>
      <c r="F1221">
        <v>999</v>
      </c>
      <c r="G1221">
        <v>564</v>
      </c>
      <c r="H1221">
        <v>1182</v>
      </c>
      <c r="I1221">
        <v>871</v>
      </c>
      <c r="J1221">
        <v>802</v>
      </c>
      <c r="K1221">
        <v>762</v>
      </c>
    </row>
    <row r="1222" spans="2:11" x14ac:dyDescent="0.2">
      <c r="B1222" t="s">
        <v>1</v>
      </c>
      <c r="C1222" s="2" t="s">
        <v>195</v>
      </c>
      <c r="D1222" t="s">
        <v>196</v>
      </c>
      <c r="E1222" t="s">
        <v>294</v>
      </c>
      <c r="F1222">
        <v>970</v>
      </c>
      <c r="G1222">
        <v>743</v>
      </c>
      <c r="H1222">
        <v>792</v>
      </c>
      <c r="I1222">
        <v>695</v>
      </c>
      <c r="J1222">
        <v>656</v>
      </c>
      <c r="K1222">
        <v>457</v>
      </c>
    </row>
    <row r="1223" spans="2:11" x14ac:dyDescent="0.2">
      <c r="B1223" t="s">
        <v>1</v>
      </c>
      <c r="C1223" s="2" t="s">
        <v>31</v>
      </c>
      <c r="D1223" t="s">
        <v>406</v>
      </c>
      <c r="E1223" t="s">
        <v>295</v>
      </c>
      <c r="F1223">
        <v>23159</v>
      </c>
      <c r="G1223">
        <v>23759</v>
      </c>
      <c r="H1223">
        <v>25300</v>
      </c>
      <c r="I1223">
        <v>22726</v>
      </c>
      <c r="J1223">
        <v>21387</v>
      </c>
      <c r="K1223">
        <v>20608</v>
      </c>
    </row>
    <row r="1224" spans="2:11" x14ac:dyDescent="0.2">
      <c r="B1224" t="s">
        <v>1</v>
      </c>
      <c r="C1224" s="2" t="s">
        <v>197</v>
      </c>
      <c r="D1224" t="s">
        <v>198</v>
      </c>
      <c r="E1224" t="s">
        <v>294</v>
      </c>
      <c r="F1224">
        <v>6559</v>
      </c>
      <c r="G1224">
        <v>6021</v>
      </c>
      <c r="H1224">
        <v>6647</v>
      </c>
      <c r="I1224">
        <v>6024</v>
      </c>
      <c r="J1224">
        <v>4099</v>
      </c>
      <c r="K1224">
        <v>4927</v>
      </c>
    </row>
    <row r="1225" spans="2:11" x14ac:dyDescent="0.2">
      <c r="B1225" t="s">
        <v>1</v>
      </c>
      <c r="C1225" s="2" t="s">
        <v>199</v>
      </c>
      <c r="D1225" t="s">
        <v>200</v>
      </c>
      <c r="E1225" t="s">
        <v>294</v>
      </c>
      <c r="F1225">
        <v>785</v>
      </c>
      <c r="G1225">
        <v>536</v>
      </c>
      <c r="H1225">
        <v>774</v>
      </c>
      <c r="I1225">
        <v>782</v>
      </c>
      <c r="J1225">
        <v>727</v>
      </c>
      <c r="K1225">
        <v>771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294</v>
      </c>
      <c r="F1226">
        <v>3415</v>
      </c>
      <c r="G1226">
        <v>2686</v>
      </c>
      <c r="H1226">
        <v>3076</v>
      </c>
      <c r="I1226">
        <v>3072</v>
      </c>
      <c r="J1226">
        <v>2512</v>
      </c>
      <c r="K1226">
        <v>2923</v>
      </c>
    </row>
    <row r="1227" spans="2:11" x14ac:dyDescent="0.2">
      <c r="B1227" t="s">
        <v>1</v>
      </c>
      <c r="C1227" s="2" t="s">
        <v>201</v>
      </c>
      <c r="D1227" t="s">
        <v>202</v>
      </c>
      <c r="E1227" t="s">
        <v>294</v>
      </c>
      <c r="F1227">
        <v>1960</v>
      </c>
      <c r="G1227">
        <v>993</v>
      </c>
      <c r="H1227">
        <v>2290</v>
      </c>
      <c r="I1227">
        <v>1397</v>
      </c>
      <c r="J1227">
        <v>1390</v>
      </c>
      <c r="K1227">
        <v>1418</v>
      </c>
    </row>
    <row r="1228" spans="2:11" x14ac:dyDescent="0.2">
      <c r="B1228" t="s">
        <v>1</v>
      </c>
      <c r="C1228" s="2" t="s">
        <v>203</v>
      </c>
      <c r="D1228" t="s">
        <v>204</v>
      </c>
      <c r="E1228" t="s">
        <v>294</v>
      </c>
      <c r="F1228">
        <v>2538</v>
      </c>
      <c r="G1228">
        <v>12843</v>
      </c>
      <c r="H1228">
        <v>2391</v>
      </c>
      <c r="I1228">
        <v>2290</v>
      </c>
      <c r="J1228">
        <v>1975</v>
      </c>
      <c r="K1228">
        <v>1763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294</v>
      </c>
      <c r="F1229">
        <v>4816</v>
      </c>
      <c r="G1229">
        <v>2516</v>
      </c>
      <c r="H1229">
        <v>4823</v>
      </c>
      <c r="I1229">
        <v>3544</v>
      </c>
      <c r="J1229">
        <v>2832</v>
      </c>
      <c r="K1229">
        <v>3092</v>
      </c>
    </row>
    <row r="1230" spans="2:11" x14ac:dyDescent="0.2">
      <c r="B1230" t="s">
        <v>1</v>
      </c>
      <c r="C1230" s="2" t="s">
        <v>205</v>
      </c>
      <c r="D1230" t="s">
        <v>206</v>
      </c>
      <c r="E1230" t="s">
        <v>294</v>
      </c>
      <c r="F1230">
        <v>883</v>
      </c>
      <c r="G1230">
        <v>509</v>
      </c>
      <c r="H1230">
        <v>568</v>
      </c>
      <c r="I1230">
        <v>665</v>
      </c>
      <c r="J1230">
        <v>613</v>
      </c>
      <c r="K1230">
        <v>485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295</v>
      </c>
      <c r="F1231">
        <v>16590</v>
      </c>
      <c r="G1231">
        <v>8695</v>
      </c>
      <c r="H1231">
        <v>14770</v>
      </c>
      <c r="I1231">
        <v>13938</v>
      </c>
      <c r="J1231">
        <v>9055</v>
      </c>
      <c r="K1231">
        <v>14483</v>
      </c>
    </row>
    <row r="1232" spans="2:11" x14ac:dyDescent="0.2">
      <c r="B1232" t="s">
        <v>1</v>
      </c>
      <c r="C1232" s="2" t="s">
        <v>207</v>
      </c>
      <c r="D1232" t="s">
        <v>208</v>
      </c>
      <c r="E1232" t="s">
        <v>294</v>
      </c>
      <c r="F1232">
        <v>6751</v>
      </c>
      <c r="G1232">
        <v>8224</v>
      </c>
      <c r="H1232">
        <v>8017</v>
      </c>
      <c r="I1232">
        <v>8616</v>
      </c>
      <c r="J1232">
        <v>8079</v>
      </c>
      <c r="K1232">
        <v>7618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295</v>
      </c>
      <c r="F1233">
        <v>6977</v>
      </c>
      <c r="G1233">
        <v>3777</v>
      </c>
      <c r="H1233">
        <v>5982</v>
      </c>
      <c r="I1233">
        <v>5966</v>
      </c>
      <c r="J1233">
        <v>5835</v>
      </c>
      <c r="K1233">
        <v>5285</v>
      </c>
    </row>
    <row r="1234" spans="2:11" x14ac:dyDescent="0.2">
      <c r="B1234" t="s">
        <v>1</v>
      </c>
      <c r="C1234" s="2" t="s">
        <v>209</v>
      </c>
      <c r="D1234" t="s">
        <v>210</v>
      </c>
      <c r="E1234" t="s">
        <v>294</v>
      </c>
      <c r="F1234">
        <v>2510</v>
      </c>
      <c r="G1234">
        <v>1585</v>
      </c>
      <c r="H1234">
        <v>3978</v>
      </c>
      <c r="I1234">
        <v>3667</v>
      </c>
      <c r="J1234">
        <v>3366</v>
      </c>
      <c r="K1234">
        <v>3624</v>
      </c>
    </row>
    <row r="1235" spans="2:11" x14ac:dyDescent="0.2">
      <c r="B1235" t="s">
        <v>1</v>
      </c>
      <c r="C1235" s="2" t="s">
        <v>211</v>
      </c>
      <c r="D1235" t="s">
        <v>212</v>
      </c>
      <c r="E1235" t="s">
        <v>294</v>
      </c>
      <c r="F1235">
        <v>2133</v>
      </c>
      <c r="G1235">
        <v>1253</v>
      </c>
      <c r="H1235">
        <v>1859</v>
      </c>
      <c r="I1235">
        <v>1907</v>
      </c>
      <c r="J1235">
        <v>1923</v>
      </c>
      <c r="K1235">
        <v>1776</v>
      </c>
    </row>
    <row r="1236" spans="2:11" x14ac:dyDescent="0.2">
      <c r="B1236" t="s">
        <v>1</v>
      </c>
      <c r="C1236" s="2" t="s">
        <v>213</v>
      </c>
      <c r="D1236" t="s">
        <v>214</v>
      </c>
      <c r="E1236" t="s">
        <v>294</v>
      </c>
      <c r="F1236">
        <v>325</v>
      </c>
      <c r="G1236">
        <v>423</v>
      </c>
      <c r="H1236">
        <v>373</v>
      </c>
      <c r="I1236">
        <v>279</v>
      </c>
      <c r="J1236">
        <v>501</v>
      </c>
      <c r="K1236">
        <v>542</v>
      </c>
    </row>
    <row r="1237" spans="2:11" x14ac:dyDescent="0.2">
      <c r="B1237" t="s">
        <v>1</v>
      </c>
      <c r="C1237" s="2" t="s">
        <v>215</v>
      </c>
      <c r="D1237" t="s">
        <v>216</v>
      </c>
      <c r="E1237" t="s">
        <v>294</v>
      </c>
      <c r="F1237">
        <v>1681</v>
      </c>
      <c r="G1237">
        <v>1095</v>
      </c>
      <c r="H1237">
        <v>2421</v>
      </c>
      <c r="I1237">
        <v>2316</v>
      </c>
      <c r="J1237">
        <v>2168</v>
      </c>
      <c r="K1237">
        <v>1604</v>
      </c>
    </row>
    <row r="1238" spans="2:11" x14ac:dyDescent="0.2">
      <c r="B1238" t="s">
        <v>1</v>
      </c>
      <c r="C1238" s="2" t="s">
        <v>274</v>
      </c>
      <c r="D1238" t="s">
        <v>275</v>
      </c>
      <c r="E1238" t="s">
        <v>296</v>
      </c>
      <c r="F1238" t="s">
        <v>127</v>
      </c>
      <c r="G1238" t="s">
        <v>127</v>
      </c>
      <c r="H1238" t="s">
        <v>127</v>
      </c>
      <c r="I1238" t="s">
        <v>127</v>
      </c>
      <c r="J1238" t="s">
        <v>127</v>
      </c>
      <c r="K1238" t="s">
        <v>127</v>
      </c>
    </row>
    <row r="1239" spans="2:11" x14ac:dyDescent="0.2">
      <c r="B1239" t="s">
        <v>1</v>
      </c>
      <c r="C1239" s="2" t="s">
        <v>272</v>
      </c>
      <c r="D1239" t="s">
        <v>273</v>
      </c>
      <c r="E1239" t="s">
        <v>294</v>
      </c>
      <c r="F1239">
        <v>4481</v>
      </c>
      <c r="G1239">
        <v>4182</v>
      </c>
      <c r="H1239">
        <v>4161</v>
      </c>
      <c r="I1239">
        <v>3646</v>
      </c>
      <c r="J1239">
        <v>3302</v>
      </c>
      <c r="K1239">
        <v>3174</v>
      </c>
    </row>
    <row r="1240" spans="2:11" x14ac:dyDescent="0.2">
      <c r="B1240" t="s">
        <v>1</v>
      </c>
      <c r="C1240" s="2" t="s">
        <v>217</v>
      </c>
      <c r="D1240" t="s">
        <v>218</v>
      </c>
      <c r="E1240" t="s">
        <v>294</v>
      </c>
      <c r="F1240">
        <v>1407</v>
      </c>
      <c r="G1240">
        <v>1221</v>
      </c>
      <c r="H1240">
        <v>1568</v>
      </c>
      <c r="I1240">
        <v>1481</v>
      </c>
      <c r="J1240">
        <v>1108</v>
      </c>
      <c r="K1240">
        <v>1144</v>
      </c>
    </row>
    <row r="1241" spans="2:11" x14ac:dyDescent="0.2">
      <c r="B1241" t="s">
        <v>1</v>
      </c>
      <c r="C1241" s="2" t="s">
        <v>219</v>
      </c>
      <c r="D1241" t="s">
        <v>220</v>
      </c>
      <c r="E1241" t="s">
        <v>294</v>
      </c>
      <c r="F1241">
        <v>1740</v>
      </c>
      <c r="G1241">
        <v>2058</v>
      </c>
      <c r="H1241">
        <v>2476</v>
      </c>
      <c r="I1241">
        <v>1936</v>
      </c>
      <c r="J1241">
        <v>1454</v>
      </c>
      <c r="K1241">
        <v>1881</v>
      </c>
    </row>
    <row r="1242" spans="2:11" x14ac:dyDescent="0.2">
      <c r="B1242" t="s">
        <v>1</v>
      </c>
      <c r="C1242" s="2" t="s">
        <v>221</v>
      </c>
      <c r="D1242" t="s">
        <v>396</v>
      </c>
      <c r="E1242" t="s">
        <v>294</v>
      </c>
      <c r="F1242">
        <v>3345</v>
      </c>
      <c r="G1242">
        <v>1859</v>
      </c>
      <c r="H1242">
        <v>4019</v>
      </c>
      <c r="I1242">
        <v>4128</v>
      </c>
      <c r="J1242">
        <v>3634</v>
      </c>
      <c r="K1242">
        <v>4436</v>
      </c>
    </row>
    <row r="1243" spans="2:11" x14ac:dyDescent="0.2">
      <c r="B1243" t="s">
        <v>1</v>
      </c>
      <c r="C1243" s="2" t="s">
        <v>222</v>
      </c>
      <c r="D1243" t="s">
        <v>223</v>
      </c>
      <c r="E1243" t="s">
        <v>294</v>
      </c>
      <c r="F1243">
        <v>490</v>
      </c>
      <c r="G1243">
        <v>296</v>
      </c>
      <c r="H1243">
        <v>546</v>
      </c>
      <c r="I1243">
        <v>578</v>
      </c>
      <c r="J1243">
        <v>0</v>
      </c>
      <c r="K1243">
        <v>0</v>
      </c>
    </row>
    <row r="1244" spans="2:11" x14ac:dyDescent="0.2">
      <c r="B1244" t="s">
        <v>1</v>
      </c>
      <c r="C1244" s="2" t="s">
        <v>224</v>
      </c>
      <c r="D1244" t="s">
        <v>352</v>
      </c>
      <c r="E1244" t="s">
        <v>294</v>
      </c>
      <c r="F1244">
        <v>378</v>
      </c>
      <c r="G1244">
        <v>501</v>
      </c>
      <c r="H1244">
        <v>1166</v>
      </c>
      <c r="I1244">
        <v>902</v>
      </c>
      <c r="J1244">
        <v>874</v>
      </c>
      <c r="K1244">
        <v>715</v>
      </c>
    </row>
    <row r="1245" spans="2:11" x14ac:dyDescent="0.2">
      <c r="B1245" t="s">
        <v>1</v>
      </c>
      <c r="C1245" s="2" t="s">
        <v>225</v>
      </c>
      <c r="D1245" t="s">
        <v>353</v>
      </c>
      <c r="E1245" t="s">
        <v>294</v>
      </c>
      <c r="F1245">
        <v>3188</v>
      </c>
      <c r="G1245">
        <v>2667</v>
      </c>
      <c r="H1245">
        <v>2528</v>
      </c>
      <c r="I1245">
        <v>2361</v>
      </c>
      <c r="J1245">
        <v>2436</v>
      </c>
      <c r="K1245">
        <v>2399</v>
      </c>
    </row>
    <row r="1246" spans="2:11" x14ac:dyDescent="0.2">
      <c r="B1246" t="s">
        <v>1</v>
      </c>
      <c r="C1246" s="2" t="s">
        <v>226</v>
      </c>
      <c r="D1246" t="s">
        <v>354</v>
      </c>
      <c r="E1246" t="s">
        <v>296</v>
      </c>
      <c r="F1246">
        <v>0</v>
      </c>
      <c r="G1246" t="s">
        <v>127</v>
      </c>
      <c r="H1246" t="s">
        <v>127</v>
      </c>
      <c r="I1246" t="s">
        <v>127</v>
      </c>
      <c r="J1246" t="s">
        <v>127</v>
      </c>
      <c r="K1246" t="s">
        <v>127</v>
      </c>
    </row>
    <row r="1247" spans="2:11" x14ac:dyDescent="0.2">
      <c r="B1247" t="s">
        <v>1</v>
      </c>
      <c r="C1247" s="2" t="s">
        <v>227</v>
      </c>
      <c r="D1247" t="s">
        <v>228</v>
      </c>
      <c r="E1247" t="s">
        <v>294</v>
      </c>
      <c r="F1247">
        <v>1046</v>
      </c>
      <c r="G1247">
        <v>699</v>
      </c>
      <c r="H1247">
        <v>1128</v>
      </c>
      <c r="I1247">
        <v>1009</v>
      </c>
      <c r="J1247">
        <v>1048</v>
      </c>
      <c r="K1247">
        <v>1418</v>
      </c>
    </row>
    <row r="1248" spans="2:11" x14ac:dyDescent="0.2">
      <c r="B1248" t="s">
        <v>1</v>
      </c>
      <c r="C1248" s="2" t="s">
        <v>276</v>
      </c>
      <c r="D1248" t="s">
        <v>277</v>
      </c>
      <c r="E1248" t="s">
        <v>296</v>
      </c>
      <c r="F1248" t="s">
        <v>127</v>
      </c>
      <c r="G1248" t="s">
        <v>127</v>
      </c>
      <c r="H1248" t="s">
        <v>127</v>
      </c>
      <c r="I1248" t="s">
        <v>127</v>
      </c>
      <c r="J1248" t="s">
        <v>127</v>
      </c>
      <c r="K1248" t="s">
        <v>127</v>
      </c>
    </row>
    <row r="1249" spans="2:11" x14ac:dyDescent="0.2">
      <c r="B1249" t="s">
        <v>1</v>
      </c>
      <c r="C1249" s="2" t="s">
        <v>229</v>
      </c>
      <c r="D1249" t="s">
        <v>230</v>
      </c>
      <c r="E1249" t="s">
        <v>294</v>
      </c>
      <c r="F1249">
        <v>2250</v>
      </c>
      <c r="G1249">
        <v>2072</v>
      </c>
      <c r="H1249">
        <v>2628</v>
      </c>
      <c r="I1249">
        <v>2753</v>
      </c>
      <c r="J1249">
        <v>2587</v>
      </c>
      <c r="K1249">
        <v>3728</v>
      </c>
    </row>
    <row r="1250" spans="2:11" x14ac:dyDescent="0.2">
      <c r="B1250" t="s">
        <v>1</v>
      </c>
      <c r="C1250" s="2" t="s">
        <v>231</v>
      </c>
      <c r="D1250" t="s">
        <v>232</v>
      </c>
      <c r="E1250" t="s">
        <v>294</v>
      </c>
      <c r="F1250">
        <v>1263</v>
      </c>
      <c r="G1250">
        <v>2505</v>
      </c>
      <c r="H1250" t="s">
        <v>127</v>
      </c>
      <c r="I1250" t="s">
        <v>127</v>
      </c>
      <c r="J1250" t="s">
        <v>127</v>
      </c>
      <c r="K1250" t="s">
        <v>127</v>
      </c>
    </row>
    <row r="1251" spans="2:11" x14ac:dyDescent="0.2">
      <c r="B1251" t="s">
        <v>1</v>
      </c>
      <c r="C1251" s="2" t="s">
        <v>233</v>
      </c>
      <c r="D1251" t="s">
        <v>407</v>
      </c>
      <c r="E1251" t="s">
        <v>294</v>
      </c>
      <c r="F1251">
        <v>527</v>
      </c>
      <c r="G1251">
        <v>395</v>
      </c>
      <c r="H1251">
        <v>574</v>
      </c>
      <c r="I1251">
        <v>7212</v>
      </c>
      <c r="J1251">
        <v>742</v>
      </c>
      <c r="K1251">
        <v>910</v>
      </c>
    </row>
    <row r="1252" spans="2:11" x14ac:dyDescent="0.2">
      <c r="B1252" t="s">
        <v>1</v>
      </c>
      <c r="C1252" s="2" t="s">
        <v>234</v>
      </c>
      <c r="D1252" t="s">
        <v>408</v>
      </c>
      <c r="E1252" t="s">
        <v>294</v>
      </c>
      <c r="F1252">
        <v>966</v>
      </c>
      <c r="G1252">
        <v>748</v>
      </c>
      <c r="H1252">
        <v>1063</v>
      </c>
      <c r="I1252">
        <v>1134</v>
      </c>
      <c r="J1252">
        <v>1060</v>
      </c>
      <c r="K1252">
        <v>1102</v>
      </c>
    </row>
    <row r="1253" spans="2:11" x14ac:dyDescent="0.2">
      <c r="B1253" t="s">
        <v>1</v>
      </c>
      <c r="C1253" s="2" t="s">
        <v>267</v>
      </c>
      <c r="D1253" t="s">
        <v>268</v>
      </c>
      <c r="E1253" t="s">
        <v>294</v>
      </c>
      <c r="F1253">
        <v>39210</v>
      </c>
      <c r="G1253">
        <v>6430</v>
      </c>
      <c r="H1253">
        <v>5524</v>
      </c>
      <c r="I1253">
        <v>4908</v>
      </c>
      <c r="J1253">
        <v>4572</v>
      </c>
      <c r="K1253">
        <v>3790</v>
      </c>
    </row>
    <row r="1254" spans="2:11" x14ac:dyDescent="0.2">
      <c r="B1254" t="s">
        <v>297</v>
      </c>
      <c r="C1254" s="2" t="s">
        <v>278</v>
      </c>
      <c r="D1254" t="s">
        <v>279</v>
      </c>
      <c r="E1254" t="s">
        <v>127</v>
      </c>
      <c r="F1254" t="s">
        <v>127</v>
      </c>
      <c r="G1254" t="s">
        <v>127</v>
      </c>
      <c r="H1254" t="s">
        <v>127</v>
      </c>
      <c r="I1254" t="s">
        <v>127</v>
      </c>
      <c r="J1254" t="s">
        <v>127</v>
      </c>
      <c r="K1254" t="s">
        <v>127</v>
      </c>
    </row>
    <row r="1255" spans="2:11" x14ac:dyDescent="0.2">
      <c r="B1255" t="s">
        <v>2</v>
      </c>
      <c r="C1255" s="2" t="s">
        <v>235</v>
      </c>
      <c r="D1255" t="s">
        <v>236</v>
      </c>
      <c r="E1255" t="s">
        <v>294</v>
      </c>
      <c r="F1255">
        <v>5401</v>
      </c>
      <c r="G1255">
        <v>6518</v>
      </c>
      <c r="H1255">
        <v>7335</v>
      </c>
      <c r="I1255">
        <v>6959</v>
      </c>
      <c r="J1255">
        <v>8348</v>
      </c>
      <c r="K1255">
        <v>5514</v>
      </c>
    </row>
    <row r="1256" spans="2:11" x14ac:dyDescent="0.2">
      <c r="B1256" t="s">
        <v>2</v>
      </c>
      <c r="C1256" s="2" t="s">
        <v>280</v>
      </c>
      <c r="D1256" t="s">
        <v>281</v>
      </c>
      <c r="E1256" t="s">
        <v>296</v>
      </c>
      <c r="F1256" t="s">
        <v>127</v>
      </c>
      <c r="G1256" t="s">
        <v>127</v>
      </c>
      <c r="H1256" t="s">
        <v>127</v>
      </c>
      <c r="I1256" t="s">
        <v>127</v>
      </c>
      <c r="J1256" t="s">
        <v>127</v>
      </c>
      <c r="K1256" t="s">
        <v>127</v>
      </c>
    </row>
    <row r="1257" spans="2:11" x14ac:dyDescent="0.2">
      <c r="B1257" t="s">
        <v>2</v>
      </c>
      <c r="C1257" s="2" t="s">
        <v>40</v>
      </c>
      <c r="D1257" t="s">
        <v>379</v>
      </c>
      <c r="E1257" t="s">
        <v>294</v>
      </c>
      <c r="F1257">
        <v>2742</v>
      </c>
      <c r="G1257">
        <v>3160</v>
      </c>
      <c r="H1257">
        <v>4634</v>
      </c>
      <c r="I1257">
        <v>3965</v>
      </c>
      <c r="J1257">
        <v>4929</v>
      </c>
      <c r="K1257">
        <v>5004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295</v>
      </c>
      <c r="F1258">
        <v>212</v>
      </c>
      <c r="G1258">
        <v>128</v>
      </c>
      <c r="H1258">
        <v>660</v>
      </c>
      <c r="I1258">
        <v>986</v>
      </c>
      <c r="J1258">
        <v>2971</v>
      </c>
      <c r="K1258">
        <v>4715</v>
      </c>
    </row>
    <row r="1259" spans="2:11" x14ac:dyDescent="0.2">
      <c r="B1259" t="s">
        <v>2</v>
      </c>
      <c r="C1259" s="2" t="s">
        <v>237</v>
      </c>
      <c r="D1259" t="s">
        <v>238</v>
      </c>
      <c r="E1259" t="s">
        <v>294</v>
      </c>
      <c r="F1259">
        <v>2072</v>
      </c>
      <c r="G1259">
        <v>1722</v>
      </c>
      <c r="H1259">
        <v>2121</v>
      </c>
      <c r="I1259">
        <v>2456</v>
      </c>
      <c r="J1259">
        <v>2346</v>
      </c>
      <c r="K1259">
        <v>2238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295</v>
      </c>
      <c r="F1260">
        <v>3055</v>
      </c>
      <c r="G1260">
        <v>2030</v>
      </c>
      <c r="H1260">
        <v>1557</v>
      </c>
      <c r="I1260">
        <v>2719</v>
      </c>
      <c r="J1260">
        <v>2839</v>
      </c>
      <c r="K1260">
        <v>3837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295</v>
      </c>
      <c r="F1261">
        <v>10937</v>
      </c>
      <c r="G1261">
        <v>8989</v>
      </c>
      <c r="H1261">
        <v>10544</v>
      </c>
      <c r="I1261">
        <v>14406</v>
      </c>
      <c r="J1261">
        <v>10397</v>
      </c>
      <c r="K1261">
        <v>0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295</v>
      </c>
      <c r="F1262">
        <v>7562</v>
      </c>
      <c r="G1262">
        <v>9055</v>
      </c>
      <c r="H1262">
        <v>8740</v>
      </c>
      <c r="I1262">
        <v>10289</v>
      </c>
      <c r="J1262">
        <v>9205</v>
      </c>
      <c r="K1262">
        <v>4540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295</v>
      </c>
      <c r="F1263">
        <v>6886</v>
      </c>
      <c r="G1263">
        <v>4837</v>
      </c>
      <c r="H1263">
        <v>5254</v>
      </c>
      <c r="I1263">
        <v>4582</v>
      </c>
      <c r="J1263">
        <v>4562</v>
      </c>
      <c r="K1263">
        <v>5220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295</v>
      </c>
      <c r="F1264">
        <v>11613</v>
      </c>
      <c r="G1264">
        <v>9048</v>
      </c>
      <c r="H1264">
        <v>8770</v>
      </c>
      <c r="I1264">
        <v>8624</v>
      </c>
      <c r="J1264">
        <v>6793</v>
      </c>
      <c r="K1264">
        <v>8010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295</v>
      </c>
      <c r="F1265">
        <v>9108</v>
      </c>
      <c r="G1265">
        <v>6171</v>
      </c>
      <c r="H1265">
        <v>8103</v>
      </c>
      <c r="I1265">
        <v>10939</v>
      </c>
      <c r="J1265">
        <v>8597</v>
      </c>
      <c r="K1265">
        <v>10657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295</v>
      </c>
      <c r="F1266">
        <v>2779</v>
      </c>
      <c r="G1266">
        <v>2365</v>
      </c>
      <c r="H1266">
        <v>1471</v>
      </c>
      <c r="I1266">
        <v>2132</v>
      </c>
      <c r="J1266">
        <v>2421</v>
      </c>
      <c r="K1266">
        <v>2511</v>
      </c>
    </row>
    <row r="1267" spans="2:11" x14ac:dyDescent="0.2">
      <c r="B1267" t="s">
        <v>2</v>
      </c>
      <c r="C1267" s="2" t="s">
        <v>130</v>
      </c>
      <c r="D1267" t="s">
        <v>128</v>
      </c>
      <c r="E1267" t="s">
        <v>294</v>
      </c>
      <c r="F1267">
        <v>1246</v>
      </c>
      <c r="G1267">
        <v>932</v>
      </c>
      <c r="H1267">
        <v>1590</v>
      </c>
      <c r="I1267">
        <v>985</v>
      </c>
      <c r="J1267">
        <v>1296</v>
      </c>
      <c r="K1267">
        <v>414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295</v>
      </c>
      <c r="F1268">
        <v>5545</v>
      </c>
      <c r="G1268">
        <v>4491</v>
      </c>
      <c r="H1268">
        <v>7362</v>
      </c>
      <c r="I1268">
        <v>4245</v>
      </c>
      <c r="J1268">
        <v>1904</v>
      </c>
      <c r="K1268">
        <v>3184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295</v>
      </c>
      <c r="F1269">
        <v>6565</v>
      </c>
      <c r="G1269">
        <v>4109</v>
      </c>
      <c r="H1269">
        <v>7407</v>
      </c>
      <c r="I1269">
        <v>6528</v>
      </c>
      <c r="J1269">
        <v>4165</v>
      </c>
      <c r="K1269">
        <v>10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295</v>
      </c>
      <c r="F1270">
        <v>2402</v>
      </c>
      <c r="G1270">
        <v>1955</v>
      </c>
      <c r="H1270">
        <v>2298</v>
      </c>
      <c r="I1270">
        <v>1456</v>
      </c>
      <c r="J1270">
        <v>1594</v>
      </c>
      <c r="K1270">
        <v>1498</v>
      </c>
    </row>
    <row r="1271" spans="2:11" x14ac:dyDescent="0.2">
      <c r="B1271" t="s">
        <v>2</v>
      </c>
      <c r="C1271" s="2" t="s">
        <v>239</v>
      </c>
      <c r="D1271" t="s">
        <v>240</v>
      </c>
      <c r="E1271" t="s">
        <v>294</v>
      </c>
      <c r="F1271">
        <v>4419</v>
      </c>
      <c r="G1271">
        <v>2637</v>
      </c>
      <c r="H1271">
        <v>6537</v>
      </c>
      <c r="I1271">
        <v>6923</v>
      </c>
      <c r="J1271">
        <v>5616</v>
      </c>
      <c r="K1271">
        <v>16136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295</v>
      </c>
      <c r="F1272">
        <v>1418</v>
      </c>
      <c r="G1272">
        <v>2</v>
      </c>
      <c r="H1272">
        <v>1237</v>
      </c>
      <c r="I1272">
        <v>1175</v>
      </c>
      <c r="J1272">
        <v>2950</v>
      </c>
      <c r="K1272">
        <v>2805</v>
      </c>
    </row>
    <row r="1273" spans="2:11" x14ac:dyDescent="0.2">
      <c r="B1273" t="s">
        <v>2</v>
      </c>
      <c r="C1273" s="2" t="s">
        <v>241</v>
      </c>
      <c r="D1273" t="s">
        <v>242</v>
      </c>
      <c r="E1273" t="s">
        <v>294</v>
      </c>
      <c r="F1273">
        <v>2597</v>
      </c>
      <c r="G1273">
        <v>2509</v>
      </c>
      <c r="H1273">
        <v>1991</v>
      </c>
      <c r="I1273" t="s">
        <v>127</v>
      </c>
      <c r="J1273" t="s">
        <v>127</v>
      </c>
      <c r="K1273" t="s">
        <v>127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295</v>
      </c>
      <c r="F1274">
        <v>2754</v>
      </c>
      <c r="G1274">
        <v>1756</v>
      </c>
      <c r="H1274">
        <v>2119</v>
      </c>
      <c r="I1274">
        <v>5050</v>
      </c>
      <c r="J1274">
        <v>2820</v>
      </c>
      <c r="K1274">
        <v>2722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295</v>
      </c>
      <c r="F1275">
        <v>7524</v>
      </c>
      <c r="G1275">
        <v>4099</v>
      </c>
      <c r="H1275">
        <v>4835</v>
      </c>
      <c r="I1275">
        <v>8554</v>
      </c>
      <c r="J1275">
        <v>6111</v>
      </c>
      <c r="K1275">
        <v>5668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295</v>
      </c>
      <c r="F1276">
        <v>2065</v>
      </c>
      <c r="G1276">
        <v>2802</v>
      </c>
      <c r="H1276">
        <v>2745</v>
      </c>
      <c r="I1276">
        <v>2374</v>
      </c>
      <c r="J1276">
        <v>2814</v>
      </c>
      <c r="K1276">
        <v>3433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295</v>
      </c>
      <c r="F1277">
        <v>3102</v>
      </c>
      <c r="G1277">
        <v>1863</v>
      </c>
      <c r="H1277">
        <v>2814</v>
      </c>
      <c r="I1277">
        <v>880</v>
      </c>
      <c r="J1277">
        <v>4642</v>
      </c>
      <c r="K1277">
        <v>4825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295</v>
      </c>
      <c r="F1278">
        <v>9649</v>
      </c>
      <c r="G1278">
        <v>8846</v>
      </c>
      <c r="H1278">
        <v>7921</v>
      </c>
      <c r="I1278">
        <v>9841</v>
      </c>
      <c r="J1278">
        <v>7549</v>
      </c>
      <c r="K1278">
        <v>8292</v>
      </c>
    </row>
    <row r="1279" spans="2:11" x14ac:dyDescent="0.2">
      <c r="B1279" t="s">
        <v>2</v>
      </c>
      <c r="C1279" s="2" t="s">
        <v>75</v>
      </c>
      <c r="D1279" t="s">
        <v>76</v>
      </c>
      <c r="E1279" t="s">
        <v>295</v>
      </c>
      <c r="F1279">
        <v>3693</v>
      </c>
      <c r="G1279">
        <v>210</v>
      </c>
      <c r="H1279">
        <v>3025</v>
      </c>
      <c r="I1279">
        <v>4705</v>
      </c>
      <c r="J1279">
        <v>6660</v>
      </c>
      <c r="K1279">
        <v>7286</v>
      </c>
    </row>
    <row r="1280" spans="2:11" x14ac:dyDescent="0.2">
      <c r="B1280" t="s">
        <v>2</v>
      </c>
      <c r="C1280" s="2" t="s">
        <v>77</v>
      </c>
      <c r="D1280" t="s">
        <v>380</v>
      </c>
      <c r="E1280" t="s">
        <v>295</v>
      </c>
      <c r="F1280">
        <v>2333</v>
      </c>
      <c r="G1280">
        <v>2077</v>
      </c>
      <c r="H1280">
        <v>3160</v>
      </c>
      <c r="I1280">
        <v>2546</v>
      </c>
      <c r="J1280">
        <v>2998</v>
      </c>
      <c r="K1280">
        <v>2717</v>
      </c>
    </row>
    <row r="1281" spans="2:11" x14ac:dyDescent="0.2">
      <c r="B1281" t="s">
        <v>2</v>
      </c>
      <c r="C1281" s="2" t="s">
        <v>78</v>
      </c>
      <c r="D1281" t="s">
        <v>381</v>
      </c>
      <c r="E1281" t="s">
        <v>295</v>
      </c>
      <c r="F1281">
        <v>1050</v>
      </c>
      <c r="G1281">
        <v>1971</v>
      </c>
      <c r="H1281">
        <v>1886</v>
      </c>
      <c r="I1281">
        <v>2489</v>
      </c>
      <c r="J1281">
        <v>2973</v>
      </c>
      <c r="K1281">
        <v>3771</v>
      </c>
    </row>
    <row r="1282" spans="2:11" x14ac:dyDescent="0.2">
      <c r="B1282" t="s">
        <v>2</v>
      </c>
      <c r="C1282" s="2" t="s">
        <v>243</v>
      </c>
      <c r="D1282" t="s">
        <v>244</v>
      </c>
      <c r="E1282" t="s">
        <v>294</v>
      </c>
      <c r="F1282">
        <v>648</v>
      </c>
      <c r="G1282">
        <v>1687</v>
      </c>
      <c r="H1282">
        <v>136</v>
      </c>
      <c r="I1282">
        <v>418</v>
      </c>
      <c r="J1282">
        <v>1912</v>
      </c>
      <c r="K1282">
        <v>3668</v>
      </c>
    </row>
    <row r="1283" spans="2:11" x14ac:dyDescent="0.2">
      <c r="B1283" t="s">
        <v>2</v>
      </c>
      <c r="C1283" s="2" t="s">
        <v>79</v>
      </c>
      <c r="D1283" t="s">
        <v>441</v>
      </c>
      <c r="E1283" t="s">
        <v>295</v>
      </c>
      <c r="F1283">
        <v>9566</v>
      </c>
      <c r="G1283">
        <v>2750</v>
      </c>
      <c r="H1283">
        <v>7599</v>
      </c>
      <c r="I1283">
        <v>7033</v>
      </c>
      <c r="J1283">
        <v>9389</v>
      </c>
      <c r="K1283">
        <v>19170</v>
      </c>
    </row>
    <row r="1284" spans="2:11" x14ac:dyDescent="0.2">
      <c r="B1284" t="s">
        <v>2</v>
      </c>
      <c r="C1284" s="2" t="s">
        <v>80</v>
      </c>
      <c r="D1284" t="s">
        <v>81</v>
      </c>
      <c r="E1284" t="s">
        <v>295</v>
      </c>
      <c r="F1284">
        <v>5107</v>
      </c>
      <c r="G1284">
        <v>6454</v>
      </c>
      <c r="H1284">
        <v>6714</v>
      </c>
      <c r="I1284">
        <v>6031</v>
      </c>
      <c r="J1284">
        <v>8312</v>
      </c>
      <c r="K1284">
        <v>13224</v>
      </c>
    </row>
    <row r="1285" spans="2:11" x14ac:dyDescent="0.2">
      <c r="B1285" t="s">
        <v>2</v>
      </c>
      <c r="C1285" s="2" t="s">
        <v>82</v>
      </c>
      <c r="D1285" t="s">
        <v>83</v>
      </c>
      <c r="E1285" t="s">
        <v>295</v>
      </c>
      <c r="F1285">
        <v>43</v>
      </c>
      <c r="G1285">
        <v>107</v>
      </c>
      <c r="H1285">
        <v>200</v>
      </c>
      <c r="I1285">
        <v>225</v>
      </c>
      <c r="J1285">
        <v>141</v>
      </c>
      <c r="K1285">
        <v>167</v>
      </c>
    </row>
    <row r="1286" spans="2:11" x14ac:dyDescent="0.2">
      <c r="B1286" t="s">
        <v>2</v>
      </c>
      <c r="C1286" s="2" t="s">
        <v>245</v>
      </c>
      <c r="D1286" t="s">
        <v>246</v>
      </c>
      <c r="E1286" t="s">
        <v>296</v>
      </c>
      <c r="F1286" t="s">
        <v>127</v>
      </c>
      <c r="G1286" t="s">
        <v>127</v>
      </c>
      <c r="H1286" t="s">
        <v>127</v>
      </c>
      <c r="I1286" t="s">
        <v>127</v>
      </c>
      <c r="J1286" t="s">
        <v>127</v>
      </c>
      <c r="K1286" t="s">
        <v>127</v>
      </c>
    </row>
    <row r="1287" spans="2:11" x14ac:dyDescent="0.2">
      <c r="B1287" t="s">
        <v>2</v>
      </c>
      <c r="C1287" s="2" t="s">
        <v>269</v>
      </c>
      <c r="D1287" t="s">
        <v>270</v>
      </c>
      <c r="E1287" t="s">
        <v>296</v>
      </c>
      <c r="F1287" t="s">
        <v>127</v>
      </c>
      <c r="G1287" t="s">
        <v>127</v>
      </c>
      <c r="H1287" t="s">
        <v>127</v>
      </c>
      <c r="I1287" t="s">
        <v>127</v>
      </c>
      <c r="J1287" t="s">
        <v>127</v>
      </c>
      <c r="K1287" t="s">
        <v>127</v>
      </c>
    </row>
    <row r="1288" spans="2:11" x14ac:dyDescent="0.2">
      <c r="B1288" t="s">
        <v>2</v>
      </c>
      <c r="C1288" s="2" t="s">
        <v>282</v>
      </c>
      <c r="D1288" t="s">
        <v>283</v>
      </c>
      <c r="E1288" t="s">
        <v>296</v>
      </c>
      <c r="F1288" t="s">
        <v>127</v>
      </c>
      <c r="G1288" t="s">
        <v>127</v>
      </c>
      <c r="H1288" t="s">
        <v>127</v>
      </c>
      <c r="I1288" t="s">
        <v>127</v>
      </c>
      <c r="J1288" t="s">
        <v>127</v>
      </c>
      <c r="K1288" t="s">
        <v>127</v>
      </c>
    </row>
    <row r="1289" spans="2:11" x14ac:dyDescent="0.2">
      <c r="B1289" t="s">
        <v>2</v>
      </c>
      <c r="C1289" s="2" t="s">
        <v>247</v>
      </c>
      <c r="D1289" t="s">
        <v>248</v>
      </c>
      <c r="E1289" t="s">
        <v>296</v>
      </c>
      <c r="F1289" t="s">
        <v>127</v>
      </c>
      <c r="G1289" t="s">
        <v>127</v>
      </c>
      <c r="H1289" t="s">
        <v>127</v>
      </c>
      <c r="I1289" t="s">
        <v>127</v>
      </c>
      <c r="J1289" t="s">
        <v>127</v>
      </c>
      <c r="K1289" t="s">
        <v>127</v>
      </c>
    </row>
    <row r="1290" spans="2:11" x14ac:dyDescent="0.2">
      <c r="B1290" t="s">
        <v>2</v>
      </c>
      <c r="C1290" s="2" t="s">
        <v>249</v>
      </c>
      <c r="D1290" t="s">
        <v>250</v>
      </c>
      <c r="E1290" t="s">
        <v>296</v>
      </c>
      <c r="F1290" t="s">
        <v>127</v>
      </c>
      <c r="G1290" t="s">
        <v>127</v>
      </c>
      <c r="H1290" t="s">
        <v>127</v>
      </c>
      <c r="I1290" t="s">
        <v>127</v>
      </c>
      <c r="J1290" t="s">
        <v>127</v>
      </c>
      <c r="K1290" t="s">
        <v>127</v>
      </c>
    </row>
    <row r="1291" spans="2:11" x14ac:dyDescent="0.2">
      <c r="B1291" t="s">
        <v>2</v>
      </c>
      <c r="C1291" s="2" t="s">
        <v>251</v>
      </c>
      <c r="D1291" t="s">
        <v>252</v>
      </c>
      <c r="E1291" t="s">
        <v>294</v>
      </c>
      <c r="F1291">
        <v>1826</v>
      </c>
      <c r="G1291">
        <v>1460</v>
      </c>
      <c r="H1291">
        <v>1435</v>
      </c>
      <c r="I1291">
        <v>1032</v>
      </c>
      <c r="J1291">
        <v>1199</v>
      </c>
      <c r="K1291">
        <v>1273</v>
      </c>
    </row>
    <row r="1292" spans="2:11" x14ac:dyDescent="0.2">
      <c r="B1292" t="s">
        <v>2</v>
      </c>
      <c r="C1292" s="2" t="s">
        <v>284</v>
      </c>
      <c r="D1292" t="s">
        <v>285</v>
      </c>
      <c r="E1292" t="s">
        <v>296</v>
      </c>
      <c r="F1292" t="s">
        <v>127</v>
      </c>
      <c r="G1292" t="s">
        <v>127</v>
      </c>
      <c r="H1292" t="s">
        <v>127</v>
      </c>
      <c r="I1292" t="s">
        <v>127</v>
      </c>
      <c r="J1292" t="s">
        <v>127</v>
      </c>
      <c r="K1292" t="s">
        <v>127</v>
      </c>
    </row>
    <row r="1293" spans="2:11" x14ac:dyDescent="0.2">
      <c r="B1293" t="s">
        <v>2</v>
      </c>
      <c r="C1293" s="2" t="s">
        <v>286</v>
      </c>
      <c r="D1293" t="s">
        <v>287</v>
      </c>
      <c r="E1293" t="s">
        <v>296</v>
      </c>
      <c r="F1293" t="s">
        <v>127</v>
      </c>
      <c r="G1293" t="s">
        <v>127</v>
      </c>
      <c r="H1293" t="s">
        <v>127</v>
      </c>
      <c r="I1293" t="s">
        <v>127</v>
      </c>
      <c r="J1293" t="s">
        <v>127</v>
      </c>
      <c r="K1293" t="s">
        <v>127</v>
      </c>
    </row>
    <row r="1294" spans="2:11" x14ac:dyDescent="0.2">
      <c r="B1294" t="s">
        <v>2</v>
      </c>
      <c r="C1294" s="2" t="s">
        <v>253</v>
      </c>
      <c r="D1294" t="s">
        <v>254</v>
      </c>
      <c r="E1294" t="s">
        <v>294</v>
      </c>
      <c r="F1294">
        <v>1290</v>
      </c>
      <c r="G1294">
        <v>1427</v>
      </c>
      <c r="H1294" t="s">
        <v>127</v>
      </c>
      <c r="I1294" t="s">
        <v>127</v>
      </c>
      <c r="J1294" t="s">
        <v>127</v>
      </c>
      <c r="K1294" t="s">
        <v>127</v>
      </c>
    </row>
    <row r="1295" spans="2:11" x14ac:dyDescent="0.2">
      <c r="B1295" t="s">
        <v>2</v>
      </c>
      <c r="C1295" s="2" t="s">
        <v>255</v>
      </c>
      <c r="D1295" t="s">
        <v>256</v>
      </c>
      <c r="E1295" t="s">
        <v>296</v>
      </c>
      <c r="F1295" t="s">
        <v>127</v>
      </c>
      <c r="G1295" t="s">
        <v>127</v>
      </c>
      <c r="H1295" t="s">
        <v>127</v>
      </c>
      <c r="I1295" t="s">
        <v>127</v>
      </c>
      <c r="J1295" t="s">
        <v>127</v>
      </c>
      <c r="K1295" t="s">
        <v>127</v>
      </c>
    </row>
    <row r="1296" spans="2:11" x14ac:dyDescent="0.2">
      <c r="B1296" t="s">
        <v>2</v>
      </c>
      <c r="C1296" s="2" t="s">
        <v>288</v>
      </c>
      <c r="D1296" t="s">
        <v>289</v>
      </c>
      <c r="E1296" t="s">
        <v>296</v>
      </c>
      <c r="F1296" t="s">
        <v>127</v>
      </c>
      <c r="G1296" t="s">
        <v>127</v>
      </c>
      <c r="H1296" t="s">
        <v>127</v>
      </c>
      <c r="I1296" t="s">
        <v>127</v>
      </c>
      <c r="J1296" t="s">
        <v>127</v>
      </c>
      <c r="K1296" t="s">
        <v>127</v>
      </c>
    </row>
    <row r="1297" spans="2:11" x14ac:dyDescent="0.2">
      <c r="B1297" t="s">
        <v>2</v>
      </c>
      <c r="C1297" s="2" t="s">
        <v>290</v>
      </c>
      <c r="D1297" t="s">
        <v>291</v>
      </c>
      <c r="E1297" t="s">
        <v>296</v>
      </c>
      <c r="F1297" t="s">
        <v>127</v>
      </c>
      <c r="G1297" t="s">
        <v>127</v>
      </c>
      <c r="H1297" t="s">
        <v>127</v>
      </c>
      <c r="I1297" t="s">
        <v>127</v>
      </c>
      <c r="J1297" t="s">
        <v>127</v>
      </c>
      <c r="K1297" t="s">
        <v>127</v>
      </c>
    </row>
    <row r="1298" spans="2:11" x14ac:dyDescent="0.2">
      <c r="B1298" t="s">
        <v>2</v>
      </c>
      <c r="C1298" s="2" t="s">
        <v>84</v>
      </c>
      <c r="D1298" t="s">
        <v>413</v>
      </c>
      <c r="E1298" t="s">
        <v>294</v>
      </c>
      <c r="F1298">
        <v>1867</v>
      </c>
      <c r="G1298">
        <v>2153</v>
      </c>
      <c r="H1298">
        <v>1253</v>
      </c>
      <c r="I1298">
        <v>449</v>
      </c>
      <c r="J1298">
        <v>524</v>
      </c>
      <c r="K1298">
        <v>2725</v>
      </c>
    </row>
    <row r="1299" spans="2:11" x14ac:dyDescent="0.2">
      <c r="B1299" t="s">
        <v>2</v>
      </c>
      <c r="C1299" s="2" t="s">
        <v>85</v>
      </c>
      <c r="D1299" t="s">
        <v>86</v>
      </c>
      <c r="E1299" t="s">
        <v>295</v>
      </c>
      <c r="F1299">
        <v>2174</v>
      </c>
      <c r="G1299">
        <v>3958</v>
      </c>
      <c r="H1299">
        <v>1889</v>
      </c>
      <c r="I1299">
        <v>581</v>
      </c>
      <c r="J1299">
        <v>1026</v>
      </c>
      <c r="K1299">
        <v>7603</v>
      </c>
    </row>
    <row r="1300" spans="2:11" x14ac:dyDescent="0.2">
      <c r="B1300" t="s">
        <v>2</v>
      </c>
      <c r="C1300" s="2" t="s">
        <v>87</v>
      </c>
      <c r="D1300" t="s">
        <v>409</v>
      </c>
      <c r="E1300" t="s">
        <v>294</v>
      </c>
      <c r="F1300">
        <v>508</v>
      </c>
      <c r="G1300">
        <v>201</v>
      </c>
      <c r="H1300">
        <v>329</v>
      </c>
      <c r="I1300">
        <v>116</v>
      </c>
      <c r="J1300">
        <v>140</v>
      </c>
      <c r="K1300">
        <v>1134</v>
      </c>
    </row>
    <row r="1301" spans="2:11" x14ac:dyDescent="0.2">
      <c r="B1301" t="s">
        <v>2</v>
      </c>
      <c r="C1301" s="2" t="s">
        <v>292</v>
      </c>
      <c r="D1301" t="s">
        <v>450</v>
      </c>
      <c r="E1301" t="s">
        <v>296</v>
      </c>
      <c r="F1301" t="s">
        <v>127</v>
      </c>
      <c r="G1301" t="s">
        <v>127</v>
      </c>
      <c r="H1301" t="s">
        <v>127</v>
      </c>
      <c r="I1301" t="s">
        <v>127</v>
      </c>
      <c r="J1301" t="s">
        <v>127</v>
      </c>
      <c r="K1301">
        <v>146</v>
      </c>
    </row>
    <row r="1302" spans="2:11" x14ac:dyDescent="0.2">
      <c r="B1302" t="s">
        <v>2</v>
      </c>
      <c r="C1302" s="2" t="s">
        <v>88</v>
      </c>
      <c r="D1302" t="s">
        <v>411</v>
      </c>
      <c r="E1302" t="s">
        <v>295</v>
      </c>
      <c r="F1302">
        <v>0</v>
      </c>
      <c r="G1302">
        <v>139</v>
      </c>
      <c r="H1302">
        <v>279</v>
      </c>
      <c r="I1302">
        <v>0</v>
      </c>
      <c r="J1302">
        <v>518</v>
      </c>
      <c r="K1302">
        <v>814</v>
      </c>
    </row>
    <row r="1303" spans="2:11" x14ac:dyDescent="0.2">
      <c r="B1303" t="s">
        <v>3</v>
      </c>
      <c r="C1303" s="2" t="s">
        <v>89</v>
      </c>
      <c r="D1303" t="s">
        <v>90</v>
      </c>
      <c r="E1303" t="s">
        <v>295</v>
      </c>
      <c r="F1303">
        <v>900</v>
      </c>
      <c r="G1303">
        <v>809</v>
      </c>
      <c r="H1303">
        <v>617</v>
      </c>
      <c r="I1303">
        <v>805</v>
      </c>
      <c r="J1303">
        <v>1797</v>
      </c>
      <c r="K1303">
        <v>1761</v>
      </c>
    </row>
    <row r="1304" spans="2:11" x14ac:dyDescent="0.2">
      <c r="B1304" t="s">
        <v>3</v>
      </c>
      <c r="C1304" s="2" t="s">
        <v>91</v>
      </c>
      <c r="D1304" t="s">
        <v>92</v>
      </c>
      <c r="E1304" t="s">
        <v>295</v>
      </c>
      <c r="F1304">
        <v>266</v>
      </c>
      <c r="G1304">
        <v>218</v>
      </c>
      <c r="H1304">
        <v>841</v>
      </c>
      <c r="I1304">
        <v>824</v>
      </c>
      <c r="J1304">
        <v>3122</v>
      </c>
      <c r="K1304">
        <v>3535</v>
      </c>
    </row>
    <row r="1305" spans="2:11" x14ac:dyDescent="0.2">
      <c r="B1305" t="s">
        <v>3</v>
      </c>
      <c r="C1305" s="2" t="s">
        <v>93</v>
      </c>
      <c r="D1305" t="s">
        <v>94</v>
      </c>
      <c r="E1305" t="s">
        <v>295</v>
      </c>
      <c r="F1305">
        <v>1549</v>
      </c>
      <c r="G1305">
        <v>3080</v>
      </c>
      <c r="H1305">
        <v>2237</v>
      </c>
      <c r="I1305">
        <v>1943</v>
      </c>
      <c r="J1305">
        <v>2435</v>
      </c>
      <c r="K1305">
        <v>3101</v>
      </c>
    </row>
    <row r="1306" spans="2:11" x14ac:dyDescent="0.2">
      <c r="B1306" t="s">
        <v>3</v>
      </c>
      <c r="C1306" s="2" t="s">
        <v>95</v>
      </c>
      <c r="D1306" t="s">
        <v>96</v>
      </c>
      <c r="E1306" t="s">
        <v>295</v>
      </c>
      <c r="F1306">
        <v>2167</v>
      </c>
      <c r="G1306">
        <v>1342</v>
      </c>
      <c r="H1306">
        <v>938</v>
      </c>
      <c r="I1306">
        <v>1272</v>
      </c>
      <c r="J1306">
        <v>1682</v>
      </c>
      <c r="K1306">
        <v>969</v>
      </c>
    </row>
    <row r="1307" spans="2:11" x14ac:dyDescent="0.2">
      <c r="B1307" t="s">
        <v>3</v>
      </c>
      <c r="C1307" s="2" t="s">
        <v>257</v>
      </c>
      <c r="D1307" t="s">
        <v>397</v>
      </c>
      <c r="E1307" t="s">
        <v>294</v>
      </c>
      <c r="F1307">
        <v>1050</v>
      </c>
      <c r="G1307">
        <v>658</v>
      </c>
      <c r="H1307">
        <v>444</v>
      </c>
      <c r="I1307">
        <v>845</v>
      </c>
      <c r="J1307">
        <v>2041</v>
      </c>
      <c r="K1307">
        <v>1406</v>
      </c>
    </row>
    <row r="1308" spans="2:11" x14ac:dyDescent="0.2">
      <c r="B1308" t="s">
        <v>3</v>
      </c>
      <c r="C1308" s="2" t="s">
        <v>97</v>
      </c>
      <c r="D1308" t="s">
        <v>98</v>
      </c>
      <c r="E1308" t="s">
        <v>295</v>
      </c>
      <c r="F1308">
        <v>869</v>
      </c>
      <c r="G1308">
        <v>2414</v>
      </c>
      <c r="H1308">
        <v>386</v>
      </c>
      <c r="I1308">
        <v>2227</v>
      </c>
      <c r="J1308">
        <v>3764</v>
      </c>
      <c r="K1308">
        <v>7235</v>
      </c>
    </row>
    <row r="1309" spans="2:11" x14ac:dyDescent="0.2">
      <c r="B1309" t="s">
        <v>3</v>
      </c>
      <c r="C1309" s="2" t="s">
        <v>99</v>
      </c>
      <c r="D1309" t="s">
        <v>100</v>
      </c>
      <c r="E1309" t="s">
        <v>295</v>
      </c>
      <c r="F1309">
        <v>7405</v>
      </c>
      <c r="G1309">
        <v>4960</v>
      </c>
      <c r="H1309">
        <v>8620</v>
      </c>
      <c r="I1309">
        <v>8729</v>
      </c>
      <c r="J1309">
        <v>9304</v>
      </c>
      <c r="K1309">
        <v>7697</v>
      </c>
    </row>
    <row r="1310" spans="2:11" x14ac:dyDescent="0.2">
      <c r="B1310" t="s">
        <v>3</v>
      </c>
      <c r="C1310" s="2" t="s">
        <v>101</v>
      </c>
      <c r="D1310" t="s">
        <v>398</v>
      </c>
      <c r="E1310" t="s">
        <v>294</v>
      </c>
      <c r="F1310">
        <v>4185</v>
      </c>
      <c r="G1310">
        <v>2381</v>
      </c>
      <c r="H1310">
        <v>3157</v>
      </c>
      <c r="I1310">
        <v>3150</v>
      </c>
      <c r="J1310">
        <v>2622</v>
      </c>
      <c r="K1310" t="s">
        <v>127</v>
      </c>
    </row>
    <row r="1311" spans="2:11" x14ac:dyDescent="0.2">
      <c r="B1311" t="s">
        <v>3</v>
      </c>
      <c r="C1311" s="2" t="s">
        <v>102</v>
      </c>
      <c r="D1311" t="s">
        <v>442</v>
      </c>
      <c r="E1311" t="s">
        <v>295</v>
      </c>
      <c r="F1311">
        <v>6966</v>
      </c>
      <c r="G1311">
        <v>9820</v>
      </c>
      <c r="H1311">
        <v>8528</v>
      </c>
      <c r="I1311">
        <v>1165</v>
      </c>
      <c r="J1311">
        <v>1745</v>
      </c>
      <c r="K1311">
        <v>28147</v>
      </c>
    </row>
    <row r="1312" spans="2:11" x14ac:dyDescent="0.2">
      <c r="B1312" t="s">
        <v>3</v>
      </c>
      <c r="C1312" s="2" t="s">
        <v>258</v>
      </c>
      <c r="D1312" t="s">
        <v>382</v>
      </c>
      <c r="E1312" t="s">
        <v>294</v>
      </c>
      <c r="F1312">
        <v>919</v>
      </c>
      <c r="G1312">
        <v>1274</v>
      </c>
      <c r="H1312">
        <v>2006</v>
      </c>
      <c r="I1312">
        <v>1410</v>
      </c>
      <c r="J1312">
        <v>1651</v>
      </c>
      <c r="K1312">
        <v>1333</v>
      </c>
    </row>
    <row r="1313" spans="2:11" x14ac:dyDescent="0.2">
      <c r="B1313" t="s">
        <v>3</v>
      </c>
      <c r="C1313" s="2" t="s">
        <v>103</v>
      </c>
      <c r="D1313" t="s">
        <v>104</v>
      </c>
      <c r="E1313" t="s">
        <v>295</v>
      </c>
      <c r="F1313">
        <v>666</v>
      </c>
      <c r="G1313">
        <v>5052</v>
      </c>
      <c r="H1313">
        <v>605</v>
      </c>
      <c r="I1313">
        <v>5160</v>
      </c>
      <c r="J1313">
        <v>6374</v>
      </c>
      <c r="K1313">
        <v>5306</v>
      </c>
    </row>
    <row r="1314" spans="2:11" x14ac:dyDescent="0.2">
      <c r="B1314" t="s">
        <v>3</v>
      </c>
      <c r="C1314" s="2" t="s">
        <v>105</v>
      </c>
      <c r="D1314" t="s">
        <v>399</v>
      </c>
      <c r="E1314" t="s">
        <v>295</v>
      </c>
      <c r="F1314">
        <v>2166</v>
      </c>
      <c r="G1314">
        <v>2633</v>
      </c>
      <c r="H1314">
        <v>2899</v>
      </c>
      <c r="I1314">
        <v>2810</v>
      </c>
      <c r="J1314">
        <v>3221</v>
      </c>
      <c r="K1314">
        <v>2400</v>
      </c>
    </row>
    <row r="1315" spans="2:11" x14ac:dyDescent="0.2">
      <c r="B1315" t="s">
        <v>3</v>
      </c>
      <c r="C1315" s="2" t="s">
        <v>106</v>
      </c>
      <c r="D1315" t="s">
        <v>400</v>
      </c>
      <c r="E1315" t="s">
        <v>294</v>
      </c>
      <c r="F1315">
        <v>1222</v>
      </c>
      <c r="G1315">
        <v>779</v>
      </c>
      <c r="H1315">
        <v>593</v>
      </c>
      <c r="I1315">
        <v>653</v>
      </c>
      <c r="J1315">
        <v>649</v>
      </c>
      <c r="K1315">
        <v>686</v>
      </c>
    </row>
    <row r="1316" spans="2:11" x14ac:dyDescent="0.2">
      <c r="B1316" t="s">
        <v>3</v>
      </c>
      <c r="C1316" s="2" t="s">
        <v>259</v>
      </c>
      <c r="D1316" t="s">
        <v>401</v>
      </c>
      <c r="E1316" t="s">
        <v>295</v>
      </c>
      <c r="F1316">
        <v>2908</v>
      </c>
      <c r="G1316">
        <v>2522</v>
      </c>
      <c r="H1316">
        <v>4215</v>
      </c>
      <c r="I1316">
        <v>4112</v>
      </c>
      <c r="J1316">
        <v>2169</v>
      </c>
      <c r="K1316">
        <v>2826</v>
      </c>
    </row>
    <row r="1317" spans="2:11" x14ac:dyDescent="0.2">
      <c r="B1317" t="s">
        <v>3</v>
      </c>
      <c r="C1317" s="2" t="s">
        <v>107</v>
      </c>
      <c r="D1317" t="s">
        <v>108</v>
      </c>
      <c r="E1317" t="s">
        <v>295</v>
      </c>
      <c r="F1317">
        <v>2152</v>
      </c>
      <c r="G1317">
        <v>1897</v>
      </c>
      <c r="H1317">
        <v>1559</v>
      </c>
      <c r="I1317">
        <v>1185</v>
      </c>
      <c r="J1317">
        <v>984</v>
      </c>
      <c r="K1317">
        <v>1495</v>
      </c>
    </row>
    <row r="1318" spans="2:11" x14ac:dyDescent="0.2">
      <c r="B1318" t="s">
        <v>3</v>
      </c>
      <c r="C1318" s="2" t="s">
        <v>260</v>
      </c>
      <c r="D1318" t="s">
        <v>383</v>
      </c>
      <c r="E1318" t="s">
        <v>294</v>
      </c>
      <c r="F1318">
        <v>613</v>
      </c>
      <c r="G1318">
        <v>1253</v>
      </c>
      <c r="H1318">
        <v>8</v>
      </c>
      <c r="I1318">
        <v>1190</v>
      </c>
      <c r="J1318">
        <v>0</v>
      </c>
      <c r="K1318" t="s">
        <v>127</v>
      </c>
    </row>
    <row r="1319" spans="2:11" x14ac:dyDescent="0.2">
      <c r="B1319" t="s">
        <v>3</v>
      </c>
      <c r="C1319" s="2" t="s">
        <v>261</v>
      </c>
      <c r="D1319" t="s">
        <v>402</v>
      </c>
      <c r="E1319" t="s">
        <v>294</v>
      </c>
      <c r="F1319">
        <v>1286</v>
      </c>
      <c r="G1319">
        <v>971</v>
      </c>
      <c r="H1319">
        <v>450</v>
      </c>
      <c r="I1319">
        <v>793</v>
      </c>
      <c r="J1319">
        <v>1563</v>
      </c>
      <c r="K1319">
        <v>1869</v>
      </c>
    </row>
    <row r="1320" spans="2:11" x14ac:dyDescent="0.2">
      <c r="B1320" t="s">
        <v>3</v>
      </c>
      <c r="C1320" s="2" t="s">
        <v>109</v>
      </c>
      <c r="D1320" t="s">
        <v>110</v>
      </c>
      <c r="E1320" t="s">
        <v>295</v>
      </c>
      <c r="F1320">
        <v>8565</v>
      </c>
      <c r="G1320">
        <v>8127</v>
      </c>
      <c r="H1320">
        <v>7316</v>
      </c>
      <c r="I1320">
        <v>7394</v>
      </c>
      <c r="J1320">
        <v>10090</v>
      </c>
      <c r="K1320">
        <v>9789</v>
      </c>
    </row>
    <row r="1321" spans="2:11" x14ac:dyDescent="0.2">
      <c r="B1321" t="s">
        <v>3</v>
      </c>
      <c r="C1321" s="2" t="s">
        <v>111</v>
      </c>
      <c r="D1321" t="s">
        <v>112</v>
      </c>
      <c r="E1321" t="s">
        <v>295</v>
      </c>
      <c r="F1321">
        <v>3566</v>
      </c>
      <c r="G1321">
        <v>4348</v>
      </c>
      <c r="H1321">
        <v>4984</v>
      </c>
      <c r="I1321">
        <v>5532</v>
      </c>
      <c r="J1321">
        <v>5414</v>
      </c>
      <c r="K1321">
        <v>6401</v>
      </c>
    </row>
    <row r="1322" spans="2:11" x14ac:dyDescent="0.2">
      <c r="B1322" t="s">
        <v>3</v>
      </c>
      <c r="C1322" s="2" t="s">
        <v>113</v>
      </c>
      <c r="D1322" t="s">
        <v>114</v>
      </c>
      <c r="E1322" t="s">
        <v>295</v>
      </c>
      <c r="F1322">
        <v>551</v>
      </c>
      <c r="G1322">
        <v>505</v>
      </c>
      <c r="H1322">
        <v>511</v>
      </c>
      <c r="I1322">
        <v>122</v>
      </c>
      <c r="J1322">
        <v>1527</v>
      </c>
      <c r="K1322">
        <v>1555</v>
      </c>
    </row>
    <row r="1323" spans="2:11" x14ac:dyDescent="0.2">
      <c r="B1323" t="s">
        <v>3</v>
      </c>
      <c r="C1323" s="2" t="s">
        <v>271</v>
      </c>
      <c r="D1323" t="s">
        <v>412</v>
      </c>
      <c r="E1323" t="s">
        <v>294</v>
      </c>
      <c r="F1323">
        <v>1091</v>
      </c>
      <c r="G1323">
        <v>735</v>
      </c>
      <c r="H1323">
        <v>873</v>
      </c>
      <c r="I1323">
        <v>907</v>
      </c>
      <c r="J1323">
        <v>645</v>
      </c>
      <c r="K1323">
        <v>582</v>
      </c>
    </row>
    <row r="1324" spans="2:11" x14ac:dyDescent="0.2">
      <c r="B1324" t="s">
        <v>3</v>
      </c>
      <c r="C1324" s="2" t="s">
        <v>262</v>
      </c>
      <c r="D1324" t="s">
        <v>263</v>
      </c>
      <c r="E1324" t="s">
        <v>294</v>
      </c>
      <c r="F1324">
        <v>152</v>
      </c>
      <c r="G1324">
        <v>216</v>
      </c>
      <c r="H1324">
        <v>9</v>
      </c>
      <c r="I1324">
        <v>78</v>
      </c>
      <c r="J1324">
        <v>0</v>
      </c>
      <c r="K1324" t="s">
        <v>127</v>
      </c>
    </row>
    <row r="1325" spans="2:11" x14ac:dyDescent="0.2">
      <c r="B1325" t="s">
        <v>3</v>
      </c>
      <c r="C1325" s="2" t="s">
        <v>264</v>
      </c>
      <c r="D1325" t="s">
        <v>384</v>
      </c>
      <c r="E1325" t="s">
        <v>294</v>
      </c>
      <c r="F1325">
        <v>954</v>
      </c>
      <c r="G1325">
        <v>965</v>
      </c>
      <c r="H1325">
        <v>797</v>
      </c>
      <c r="I1325">
        <v>85</v>
      </c>
      <c r="J1325">
        <v>230</v>
      </c>
      <c r="K1325">
        <v>1051</v>
      </c>
    </row>
    <row r="1326" spans="2:11" x14ac:dyDescent="0.2">
      <c r="B1326" t="s">
        <v>3</v>
      </c>
      <c r="C1326" s="2" t="s">
        <v>265</v>
      </c>
      <c r="D1326" t="s">
        <v>403</v>
      </c>
      <c r="E1326" t="s">
        <v>294</v>
      </c>
      <c r="F1326">
        <v>311</v>
      </c>
      <c r="G1326">
        <v>378</v>
      </c>
      <c r="H1326">
        <v>362</v>
      </c>
      <c r="I1326">
        <v>291</v>
      </c>
      <c r="J1326">
        <v>243</v>
      </c>
      <c r="K1326">
        <v>233</v>
      </c>
    </row>
    <row r="1327" spans="2:11" x14ac:dyDescent="0.2">
      <c r="B1327" t="s">
        <v>3</v>
      </c>
      <c r="C1327" s="2" t="s">
        <v>266</v>
      </c>
      <c r="D1327" t="s">
        <v>385</v>
      </c>
      <c r="E1327" t="s">
        <v>294</v>
      </c>
      <c r="F1327">
        <v>794</v>
      </c>
      <c r="G1327">
        <v>457</v>
      </c>
      <c r="H1327">
        <v>1035</v>
      </c>
      <c r="I1327">
        <v>255</v>
      </c>
      <c r="J1327">
        <v>862</v>
      </c>
      <c r="K1327">
        <v>673</v>
      </c>
    </row>
    <row r="1328" spans="2:11" x14ac:dyDescent="0.2">
      <c r="B1328" t="s">
        <v>3</v>
      </c>
      <c r="C1328" s="2" t="s">
        <v>115</v>
      </c>
      <c r="D1328" t="s">
        <v>116</v>
      </c>
      <c r="E1328" t="s">
        <v>296</v>
      </c>
      <c r="F1328" t="s">
        <v>127</v>
      </c>
      <c r="G1328" t="s">
        <v>127</v>
      </c>
      <c r="H1328" t="s">
        <v>127</v>
      </c>
      <c r="I1328" t="s">
        <v>127</v>
      </c>
      <c r="J1328" t="s">
        <v>127</v>
      </c>
      <c r="K1328" t="s">
        <v>127</v>
      </c>
    </row>
    <row r="1329" spans="2:11" x14ac:dyDescent="0.2">
      <c r="B1329" t="s">
        <v>3</v>
      </c>
      <c r="C1329" s="2" t="s">
        <v>117</v>
      </c>
      <c r="D1329" t="s">
        <v>118</v>
      </c>
      <c r="E1329" t="s">
        <v>295</v>
      </c>
      <c r="F1329">
        <v>314</v>
      </c>
      <c r="G1329">
        <v>302</v>
      </c>
      <c r="H1329">
        <v>994</v>
      </c>
      <c r="I1329">
        <v>1869</v>
      </c>
      <c r="J1329">
        <v>3420</v>
      </c>
      <c r="K1329">
        <v>4908</v>
      </c>
    </row>
    <row r="1330" spans="2:11" x14ac:dyDescent="0.2">
      <c r="B1330" t="s">
        <v>3</v>
      </c>
      <c r="C1330" s="2" t="s">
        <v>119</v>
      </c>
      <c r="D1330" t="s">
        <v>120</v>
      </c>
      <c r="E1330" t="s">
        <v>296</v>
      </c>
      <c r="F1330" t="s">
        <v>127</v>
      </c>
      <c r="G1330" t="s">
        <v>127</v>
      </c>
      <c r="H1330" t="s">
        <v>127</v>
      </c>
      <c r="I1330" t="s">
        <v>127</v>
      </c>
      <c r="J1330" t="s">
        <v>127</v>
      </c>
      <c r="K1330" t="s">
        <v>127</v>
      </c>
    </row>
    <row r="1331" spans="2:11" x14ac:dyDescent="0.2">
      <c r="B1331" t="s">
        <v>3</v>
      </c>
      <c r="C1331" s="2" t="s">
        <v>131</v>
      </c>
      <c r="D1331" t="s">
        <v>129</v>
      </c>
      <c r="E1331" t="s">
        <v>296</v>
      </c>
      <c r="F1331" t="s">
        <v>127</v>
      </c>
      <c r="G1331" t="s">
        <v>127</v>
      </c>
      <c r="H1331" t="s">
        <v>127</v>
      </c>
      <c r="I1331" t="s">
        <v>127</v>
      </c>
      <c r="J1331" t="s">
        <v>127</v>
      </c>
      <c r="K1331" t="s">
        <v>127</v>
      </c>
    </row>
    <row r="1333" spans="2:11" x14ac:dyDescent="0.2">
      <c r="B1333" t="s">
        <v>387</v>
      </c>
      <c r="C1333" s="2" t="s">
        <v>388</v>
      </c>
      <c r="D1333" t="s">
        <v>389</v>
      </c>
    </row>
    <row r="1335" spans="2:11" x14ac:dyDescent="0.2">
      <c r="B1335" t="s">
        <v>324</v>
      </c>
      <c r="C1335" s="2" t="s">
        <v>8</v>
      </c>
      <c r="D1335" t="s">
        <v>9</v>
      </c>
      <c r="E1335" t="s">
        <v>293</v>
      </c>
      <c r="F1335" t="s">
        <v>126</v>
      </c>
      <c r="G1335" t="s">
        <v>126</v>
      </c>
      <c r="H1335" t="s">
        <v>126</v>
      </c>
      <c r="I1335" t="s">
        <v>126</v>
      </c>
      <c r="J1335" t="s">
        <v>126</v>
      </c>
      <c r="K1335" t="s">
        <v>126</v>
      </c>
    </row>
    <row r="1336" spans="2:11" x14ac:dyDescent="0.2">
      <c r="B1336" t="s">
        <v>326</v>
      </c>
      <c r="C1336" s="2" t="s">
        <v>356</v>
      </c>
      <c r="D1336" t="s">
        <v>357</v>
      </c>
      <c r="E1336" t="s">
        <v>358</v>
      </c>
      <c r="F1336" t="s">
        <v>360</v>
      </c>
      <c r="G1336" t="s">
        <v>360</v>
      </c>
      <c r="H1336" t="s">
        <v>360</v>
      </c>
      <c r="I1336" t="s">
        <v>360</v>
      </c>
      <c r="J1336" t="s">
        <v>360</v>
      </c>
      <c r="K1336" t="s">
        <v>360</v>
      </c>
    </row>
    <row r="1337" spans="2:11" x14ac:dyDescent="0.2">
      <c r="B1337" t="s">
        <v>1</v>
      </c>
      <c r="C1337" s="2" t="s">
        <v>153</v>
      </c>
      <c r="D1337" t="s">
        <v>154</v>
      </c>
      <c r="E1337" t="s">
        <v>294</v>
      </c>
      <c r="F1337">
        <v>15740</v>
      </c>
      <c r="G1337">
        <v>17511</v>
      </c>
      <c r="H1337">
        <v>15612</v>
      </c>
      <c r="I1337">
        <v>17265</v>
      </c>
      <c r="J1337">
        <v>21333</v>
      </c>
      <c r="K1337">
        <v>11218</v>
      </c>
    </row>
    <row r="1338" spans="2:11" x14ac:dyDescent="0.2">
      <c r="B1338" t="s">
        <v>1</v>
      </c>
      <c r="C1338" s="2" t="s">
        <v>10</v>
      </c>
      <c r="D1338" t="s">
        <v>440</v>
      </c>
      <c r="E1338" t="s">
        <v>295</v>
      </c>
      <c r="F1338">
        <v>32568</v>
      </c>
      <c r="G1338">
        <v>37118</v>
      </c>
      <c r="H1338">
        <v>19083</v>
      </c>
      <c r="I1338">
        <v>38941</v>
      </c>
      <c r="J1338">
        <v>33970</v>
      </c>
      <c r="K1338">
        <v>32236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294</v>
      </c>
      <c r="F1339">
        <v>18576</v>
      </c>
      <c r="G1339">
        <v>17314</v>
      </c>
      <c r="H1339">
        <v>17949</v>
      </c>
      <c r="I1339">
        <v>6486</v>
      </c>
      <c r="J1339">
        <v>17797</v>
      </c>
      <c r="K1339">
        <v>20570</v>
      </c>
    </row>
    <row r="1340" spans="2:11" x14ac:dyDescent="0.2">
      <c r="B1340" t="s">
        <v>1</v>
      </c>
      <c r="C1340" s="2" t="s">
        <v>155</v>
      </c>
      <c r="D1340" t="s">
        <v>156</v>
      </c>
      <c r="E1340" t="s">
        <v>294</v>
      </c>
      <c r="F1340">
        <v>11508</v>
      </c>
      <c r="G1340">
        <v>11901</v>
      </c>
      <c r="H1340">
        <v>13588</v>
      </c>
      <c r="I1340">
        <v>8623</v>
      </c>
      <c r="J1340">
        <v>7520</v>
      </c>
      <c r="K1340">
        <v>6509</v>
      </c>
    </row>
    <row r="1341" spans="2:11" x14ac:dyDescent="0.2">
      <c r="B1341" t="s">
        <v>1</v>
      </c>
      <c r="C1341" s="2" t="s">
        <v>157</v>
      </c>
      <c r="D1341" t="s">
        <v>158</v>
      </c>
      <c r="E1341" t="s">
        <v>294</v>
      </c>
      <c r="F1341">
        <v>5867</v>
      </c>
      <c r="G1341">
        <v>6616</v>
      </c>
      <c r="H1341">
        <v>6361</v>
      </c>
      <c r="I1341">
        <v>4133</v>
      </c>
      <c r="J1341">
        <v>4690</v>
      </c>
      <c r="K1341">
        <v>3256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295</v>
      </c>
      <c r="F1342">
        <v>45233</v>
      </c>
      <c r="G1342">
        <v>51281</v>
      </c>
      <c r="H1342">
        <v>54445</v>
      </c>
      <c r="I1342">
        <v>50657</v>
      </c>
      <c r="J1342">
        <v>53389</v>
      </c>
      <c r="K1342">
        <v>67327</v>
      </c>
    </row>
    <row r="1343" spans="2:11" x14ac:dyDescent="0.2">
      <c r="B1343" t="s">
        <v>1</v>
      </c>
      <c r="C1343" s="2" t="s">
        <v>159</v>
      </c>
      <c r="D1343" t="s">
        <v>160</v>
      </c>
      <c r="E1343" t="s">
        <v>294</v>
      </c>
      <c r="F1343">
        <v>5559</v>
      </c>
      <c r="G1343">
        <v>4959</v>
      </c>
      <c r="H1343">
        <v>3522</v>
      </c>
      <c r="I1343">
        <v>4822</v>
      </c>
      <c r="J1343">
        <v>3871</v>
      </c>
      <c r="K1343">
        <v>3837</v>
      </c>
    </row>
    <row r="1344" spans="2:11" x14ac:dyDescent="0.2">
      <c r="B1344" t="s">
        <v>1</v>
      </c>
      <c r="C1344" s="2" t="s">
        <v>161</v>
      </c>
      <c r="D1344" t="s">
        <v>162</v>
      </c>
      <c r="E1344" t="s">
        <v>294</v>
      </c>
      <c r="F1344">
        <v>5654</v>
      </c>
      <c r="G1344">
        <v>640</v>
      </c>
      <c r="H1344">
        <v>6111</v>
      </c>
      <c r="I1344">
        <v>3858</v>
      </c>
      <c r="J1344">
        <v>5465</v>
      </c>
      <c r="K1344">
        <v>3910</v>
      </c>
    </row>
    <row r="1345" spans="2:11" x14ac:dyDescent="0.2">
      <c r="B1345" t="s">
        <v>1</v>
      </c>
      <c r="C1345" s="2" t="s">
        <v>163</v>
      </c>
      <c r="D1345" t="s">
        <v>164</v>
      </c>
      <c r="E1345" t="s">
        <v>294</v>
      </c>
      <c r="F1345">
        <v>1955</v>
      </c>
      <c r="G1345">
        <v>8268</v>
      </c>
      <c r="H1345">
        <v>5753</v>
      </c>
      <c r="I1345">
        <v>4759</v>
      </c>
      <c r="J1345">
        <v>4124</v>
      </c>
      <c r="K1345">
        <v>4067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295</v>
      </c>
      <c r="F1346">
        <v>26716</v>
      </c>
      <c r="G1346">
        <v>25932</v>
      </c>
      <c r="H1346">
        <v>25307</v>
      </c>
      <c r="I1346">
        <v>25534</v>
      </c>
      <c r="J1346">
        <v>22277</v>
      </c>
      <c r="K1346">
        <v>18470</v>
      </c>
    </row>
    <row r="1347" spans="2:11" x14ac:dyDescent="0.2">
      <c r="B1347" t="s">
        <v>1</v>
      </c>
      <c r="C1347" s="2" t="s">
        <v>165</v>
      </c>
      <c r="D1347" t="s">
        <v>166</v>
      </c>
      <c r="E1347" t="s">
        <v>294</v>
      </c>
      <c r="F1347">
        <v>3736</v>
      </c>
      <c r="G1347">
        <v>3512</v>
      </c>
      <c r="H1347">
        <v>2842</v>
      </c>
      <c r="I1347">
        <v>7856</v>
      </c>
      <c r="J1347">
        <v>6767</v>
      </c>
      <c r="K1347">
        <v>5587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295</v>
      </c>
      <c r="F1348">
        <v>42878</v>
      </c>
      <c r="G1348">
        <v>43364</v>
      </c>
      <c r="H1348">
        <v>41200</v>
      </c>
      <c r="I1348">
        <v>40000</v>
      </c>
      <c r="J1348">
        <v>39756</v>
      </c>
      <c r="K1348">
        <v>41786</v>
      </c>
    </row>
    <row r="1349" spans="2:11" x14ac:dyDescent="0.2">
      <c r="B1349" t="s">
        <v>1</v>
      </c>
      <c r="C1349" s="2" t="s">
        <v>167</v>
      </c>
      <c r="D1349" t="s">
        <v>168</v>
      </c>
      <c r="E1349" t="s">
        <v>294</v>
      </c>
      <c r="F1349">
        <v>7285</v>
      </c>
      <c r="G1349">
        <v>7820</v>
      </c>
      <c r="H1349">
        <v>9145</v>
      </c>
      <c r="I1349">
        <v>7680</v>
      </c>
      <c r="J1349">
        <v>7048</v>
      </c>
      <c r="K1349">
        <v>6876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294</v>
      </c>
      <c r="F1350">
        <v>16267</v>
      </c>
      <c r="G1350">
        <v>13763</v>
      </c>
      <c r="H1350">
        <v>13411</v>
      </c>
      <c r="I1350">
        <v>15700</v>
      </c>
      <c r="J1350">
        <v>19172</v>
      </c>
      <c r="K1350">
        <v>18994</v>
      </c>
    </row>
    <row r="1351" spans="2:11" x14ac:dyDescent="0.2">
      <c r="B1351" t="s">
        <v>1</v>
      </c>
      <c r="C1351" s="2" t="s">
        <v>169</v>
      </c>
      <c r="D1351" t="s">
        <v>170</v>
      </c>
      <c r="E1351" t="s">
        <v>294</v>
      </c>
      <c r="F1351">
        <v>10304</v>
      </c>
      <c r="G1351">
        <v>11045</v>
      </c>
      <c r="H1351">
        <v>10364</v>
      </c>
      <c r="I1351">
        <v>9612</v>
      </c>
      <c r="J1351">
        <v>9225</v>
      </c>
      <c r="K1351">
        <v>10942</v>
      </c>
    </row>
    <row r="1352" spans="2:11" x14ac:dyDescent="0.2">
      <c r="B1352" t="s">
        <v>1</v>
      </c>
      <c r="C1352" s="2" t="s">
        <v>171</v>
      </c>
      <c r="D1352" t="s">
        <v>172</v>
      </c>
      <c r="E1352" t="s">
        <v>294</v>
      </c>
      <c r="F1352">
        <v>7601</v>
      </c>
      <c r="G1352">
        <v>5955</v>
      </c>
      <c r="H1352">
        <v>5546</v>
      </c>
      <c r="I1352">
        <v>5760</v>
      </c>
      <c r="J1352">
        <v>6246</v>
      </c>
      <c r="K1352">
        <v>3671</v>
      </c>
    </row>
    <row r="1353" spans="2:11" x14ac:dyDescent="0.2">
      <c r="B1353" t="s">
        <v>1</v>
      </c>
      <c r="C1353" s="2" t="s">
        <v>173</v>
      </c>
      <c r="D1353" t="s">
        <v>174</v>
      </c>
      <c r="E1353" t="s">
        <v>294</v>
      </c>
      <c r="F1353">
        <v>9146</v>
      </c>
      <c r="G1353">
        <v>8656</v>
      </c>
      <c r="H1353">
        <v>8069</v>
      </c>
      <c r="I1353">
        <v>7846</v>
      </c>
      <c r="J1353">
        <v>6447</v>
      </c>
      <c r="K1353">
        <v>5762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295</v>
      </c>
      <c r="F1354">
        <v>8619</v>
      </c>
      <c r="G1354">
        <v>8353</v>
      </c>
      <c r="H1354">
        <v>6896</v>
      </c>
      <c r="I1354">
        <v>7754</v>
      </c>
      <c r="J1354">
        <v>6868</v>
      </c>
      <c r="K1354">
        <v>7021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294</v>
      </c>
      <c r="F1355">
        <v>23453</v>
      </c>
      <c r="G1355">
        <v>21216</v>
      </c>
      <c r="H1355">
        <v>21541</v>
      </c>
      <c r="I1355">
        <v>21557</v>
      </c>
      <c r="J1355">
        <v>20644</v>
      </c>
      <c r="K1355">
        <v>18974</v>
      </c>
    </row>
    <row r="1356" spans="2:11" x14ac:dyDescent="0.2">
      <c r="B1356" t="s">
        <v>1</v>
      </c>
      <c r="C1356" s="2" t="s">
        <v>175</v>
      </c>
      <c r="D1356" t="s">
        <v>176</v>
      </c>
      <c r="E1356" t="s">
        <v>294</v>
      </c>
      <c r="F1356">
        <v>9567</v>
      </c>
      <c r="G1356">
        <v>8958</v>
      </c>
      <c r="H1356">
        <v>7475</v>
      </c>
      <c r="I1356">
        <v>8887</v>
      </c>
      <c r="J1356">
        <v>5605</v>
      </c>
      <c r="K1356">
        <v>7380</v>
      </c>
    </row>
    <row r="1357" spans="2:11" x14ac:dyDescent="0.2">
      <c r="B1357" t="s">
        <v>1</v>
      </c>
      <c r="C1357" s="2" t="s">
        <v>177</v>
      </c>
      <c r="D1357" t="s">
        <v>178</v>
      </c>
      <c r="E1357" t="s">
        <v>294</v>
      </c>
      <c r="F1357">
        <v>10030</v>
      </c>
      <c r="G1357">
        <v>7762</v>
      </c>
      <c r="H1357">
        <v>8474</v>
      </c>
      <c r="I1357">
        <v>6178</v>
      </c>
      <c r="J1357">
        <v>3179</v>
      </c>
      <c r="K1357">
        <v>5959</v>
      </c>
    </row>
    <row r="1358" spans="2:11" x14ac:dyDescent="0.2">
      <c r="B1358" t="s">
        <v>1</v>
      </c>
      <c r="C1358" s="2" t="s">
        <v>25</v>
      </c>
      <c r="D1358" t="s">
        <v>404</v>
      </c>
      <c r="E1358" t="s">
        <v>295</v>
      </c>
      <c r="F1358">
        <v>21658</v>
      </c>
      <c r="G1358">
        <v>6777</v>
      </c>
      <c r="H1358">
        <v>1275</v>
      </c>
      <c r="I1358">
        <v>22315</v>
      </c>
      <c r="J1358">
        <v>20430</v>
      </c>
      <c r="K1358">
        <v>20000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295</v>
      </c>
      <c r="F1359">
        <v>25508</v>
      </c>
      <c r="G1359">
        <v>36447</v>
      </c>
      <c r="H1359">
        <v>37747</v>
      </c>
      <c r="I1359">
        <v>33317</v>
      </c>
      <c r="J1359">
        <v>30131</v>
      </c>
      <c r="K1359">
        <v>31563</v>
      </c>
    </row>
    <row r="1360" spans="2:11" x14ac:dyDescent="0.2">
      <c r="B1360" t="s">
        <v>1</v>
      </c>
      <c r="C1360" s="2" t="s">
        <v>179</v>
      </c>
      <c r="D1360" t="s">
        <v>180</v>
      </c>
      <c r="E1360" t="s">
        <v>294</v>
      </c>
      <c r="F1360">
        <v>3176</v>
      </c>
      <c r="G1360">
        <v>3569</v>
      </c>
      <c r="H1360">
        <v>3886</v>
      </c>
      <c r="I1360">
        <v>2837</v>
      </c>
      <c r="J1360">
        <v>2697</v>
      </c>
      <c r="K1360">
        <v>2299</v>
      </c>
    </row>
    <row r="1361" spans="2:11" x14ac:dyDescent="0.2">
      <c r="B1361" t="s">
        <v>1</v>
      </c>
      <c r="C1361" s="2" t="s">
        <v>181</v>
      </c>
      <c r="D1361" t="s">
        <v>182</v>
      </c>
      <c r="E1361" t="s">
        <v>294</v>
      </c>
      <c r="F1361">
        <v>6530</v>
      </c>
      <c r="G1361">
        <v>6060</v>
      </c>
      <c r="H1361">
        <v>5653</v>
      </c>
      <c r="I1361">
        <v>5650</v>
      </c>
      <c r="J1361">
        <v>5971</v>
      </c>
      <c r="K1361">
        <v>4288</v>
      </c>
    </row>
    <row r="1362" spans="2:11" x14ac:dyDescent="0.2">
      <c r="B1362" t="s">
        <v>1</v>
      </c>
      <c r="C1362" s="2" t="s">
        <v>183</v>
      </c>
      <c r="D1362" t="s">
        <v>184</v>
      </c>
      <c r="E1362" t="s">
        <v>294</v>
      </c>
      <c r="F1362">
        <v>5833</v>
      </c>
      <c r="G1362">
        <v>5453</v>
      </c>
      <c r="H1362">
        <v>4370</v>
      </c>
      <c r="I1362">
        <v>4437</v>
      </c>
      <c r="J1362">
        <v>3686</v>
      </c>
      <c r="K1362">
        <v>3754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294</v>
      </c>
      <c r="F1363">
        <v>25442</v>
      </c>
      <c r="G1363">
        <v>23312</v>
      </c>
      <c r="H1363">
        <v>21460</v>
      </c>
      <c r="I1363">
        <v>32671</v>
      </c>
      <c r="J1363">
        <v>16438</v>
      </c>
      <c r="K1363">
        <v>17236</v>
      </c>
    </row>
    <row r="1364" spans="2:11" x14ac:dyDescent="0.2">
      <c r="B1364" t="s">
        <v>1</v>
      </c>
      <c r="C1364" s="2" t="s">
        <v>30</v>
      </c>
      <c r="D1364" t="s">
        <v>405</v>
      </c>
      <c r="E1364" t="s">
        <v>295</v>
      </c>
      <c r="F1364">
        <v>35015</v>
      </c>
      <c r="G1364">
        <v>39038</v>
      </c>
      <c r="H1364">
        <v>51200</v>
      </c>
      <c r="I1364">
        <v>34929</v>
      </c>
      <c r="J1364">
        <v>39133</v>
      </c>
      <c r="K1364">
        <v>49796</v>
      </c>
    </row>
    <row r="1365" spans="2:11" x14ac:dyDescent="0.2">
      <c r="B1365" t="s">
        <v>1</v>
      </c>
      <c r="C1365" s="2" t="s">
        <v>185</v>
      </c>
      <c r="D1365" t="s">
        <v>186</v>
      </c>
      <c r="E1365" t="s">
        <v>294</v>
      </c>
      <c r="F1365">
        <v>18199</v>
      </c>
      <c r="G1365">
        <v>18934</v>
      </c>
      <c r="H1365">
        <v>21170</v>
      </c>
      <c r="I1365">
        <v>19791</v>
      </c>
      <c r="J1365">
        <v>5661</v>
      </c>
      <c r="K1365">
        <v>4520</v>
      </c>
    </row>
    <row r="1366" spans="2:11" x14ac:dyDescent="0.2">
      <c r="B1366" t="s">
        <v>1</v>
      </c>
      <c r="C1366" s="2" t="s">
        <v>187</v>
      </c>
      <c r="D1366" t="s">
        <v>188</v>
      </c>
      <c r="E1366" t="s">
        <v>294</v>
      </c>
      <c r="F1366">
        <v>6735</v>
      </c>
      <c r="G1366">
        <v>6601</v>
      </c>
      <c r="H1366">
        <v>5784</v>
      </c>
      <c r="I1366">
        <v>4765</v>
      </c>
      <c r="J1366">
        <v>4168</v>
      </c>
      <c r="K1366">
        <v>4579</v>
      </c>
    </row>
    <row r="1367" spans="2:11" x14ac:dyDescent="0.2">
      <c r="B1367" t="s">
        <v>1</v>
      </c>
      <c r="C1367" s="2" t="s">
        <v>189</v>
      </c>
      <c r="D1367" t="s">
        <v>190</v>
      </c>
      <c r="E1367" t="s">
        <v>294</v>
      </c>
      <c r="F1367">
        <v>4473</v>
      </c>
      <c r="G1367">
        <v>3967</v>
      </c>
      <c r="H1367">
        <v>3272</v>
      </c>
      <c r="I1367">
        <v>4531</v>
      </c>
      <c r="J1367">
        <v>2857</v>
      </c>
      <c r="K1367">
        <v>3691</v>
      </c>
    </row>
    <row r="1368" spans="2:11" x14ac:dyDescent="0.2">
      <c r="B1368" t="s">
        <v>1</v>
      </c>
      <c r="C1368" s="2" t="s">
        <v>191</v>
      </c>
      <c r="D1368" t="s">
        <v>192</v>
      </c>
      <c r="E1368" t="s">
        <v>294</v>
      </c>
      <c r="F1368">
        <v>7042</v>
      </c>
      <c r="G1368">
        <v>5662</v>
      </c>
      <c r="H1368">
        <v>4907</v>
      </c>
      <c r="I1368">
        <v>4214</v>
      </c>
      <c r="J1368">
        <v>3974</v>
      </c>
      <c r="K1368">
        <v>3481</v>
      </c>
    </row>
    <row r="1369" spans="2:11" x14ac:dyDescent="0.2">
      <c r="B1369" t="s">
        <v>1</v>
      </c>
      <c r="C1369" s="2" t="s">
        <v>193</v>
      </c>
      <c r="D1369" t="s">
        <v>194</v>
      </c>
      <c r="E1369" t="s">
        <v>294</v>
      </c>
      <c r="F1369">
        <v>3876</v>
      </c>
      <c r="G1369">
        <v>3484</v>
      </c>
      <c r="H1369">
        <v>3365</v>
      </c>
      <c r="I1369">
        <v>3203</v>
      </c>
      <c r="J1369">
        <v>2691</v>
      </c>
      <c r="K1369">
        <v>2844</v>
      </c>
    </row>
    <row r="1370" spans="2:11" x14ac:dyDescent="0.2">
      <c r="B1370" t="s">
        <v>1</v>
      </c>
      <c r="C1370" s="2" t="s">
        <v>195</v>
      </c>
      <c r="D1370" t="s">
        <v>196</v>
      </c>
      <c r="E1370" t="s">
        <v>294</v>
      </c>
      <c r="F1370">
        <v>8941</v>
      </c>
      <c r="G1370">
        <v>8857</v>
      </c>
      <c r="H1370">
        <v>7508</v>
      </c>
      <c r="I1370">
        <v>6734</v>
      </c>
      <c r="J1370">
        <v>6769</v>
      </c>
      <c r="K1370">
        <v>7336</v>
      </c>
    </row>
    <row r="1371" spans="2:11" x14ac:dyDescent="0.2">
      <c r="B1371" t="s">
        <v>1</v>
      </c>
      <c r="C1371" s="2" t="s">
        <v>31</v>
      </c>
      <c r="D1371" t="s">
        <v>406</v>
      </c>
      <c r="E1371" t="s">
        <v>295</v>
      </c>
      <c r="F1371">
        <v>60476</v>
      </c>
      <c r="G1371">
        <v>59731</v>
      </c>
      <c r="H1371">
        <v>55461</v>
      </c>
      <c r="I1371">
        <v>57476</v>
      </c>
      <c r="J1371">
        <v>52434</v>
      </c>
      <c r="K1371">
        <v>54284</v>
      </c>
    </row>
    <row r="1372" spans="2:11" x14ac:dyDescent="0.2">
      <c r="B1372" t="s">
        <v>1</v>
      </c>
      <c r="C1372" s="2" t="s">
        <v>197</v>
      </c>
      <c r="D1372" t="s">
        <v>198</v>
      </c>
      <c r="E1372" t="s">
        <v>294</v>
      </c>
      <c r="F1372">
        <v>17214</v>
      </c>
      <c r="G1372">
        <v>17768</v>
      </c>
      <c r="H1372">
        <v>16691</v>
      </c>
      <c r="I1372">
        <v>13313</v>
      </c>
      <c r="J1372">
        <v>7675</v>
      </c>
      <c r="K1372">
        <v>16429</v>
      </c>
    </row>
    <row r="1373" spans="2:11" x14ac:dyDescent="0.2">
      <c r="B1373" t="s">
        <v>1</v>
      </c>
      <c r="C1373" s="2" t="s">
        <v>199</v>
      </c>
      <c r="D1373" t="s">
        <v>200</v>
      </c>
      <c r="E1373" t="s">
        <v>294</v>
      </c>
      <c r="F1373">
        <v>3029</v>
      </c>
      <c r="G1373">
        <v>3322</v>
      </c>
      <c r="H1373">
        <v>3082</v>
      </c>
      <c r="I1373">
        <v>2861</v>
      </c>
      <c r="J1373">
        <v>2734</v>
      </c>
      <c r="K1373">
        <v>2360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294</v>
      </c>
      <c r="F1374">
        <v>6879</v>
      </c>
      <c r="G1374">
        <v>3621</v>
      </c>
      <c r="H1374">
        <v>4763</v>
      </c>
      <c r="I1374">
        <v>3776</v>
      </c>
      <c r="J1374">
        <v>6524</v>
      </c>
      <c r="K1374">
        <v>5067</v>
      </c>
    </row>
    <row r="1375" spans="2:11" x14ac:dyDescent="0.2">
      <c r="B1375" t="s">
        <v>1</v>
      </c>
      <c r="C1375" s="2" t="s">
        <v>201</v>
      </c>
      <c r="D1375" t="s">
        <v>202</v>
      </c>
      <c r="E1375" t="s">
        <v>294</v>
      </c>
      <c r="F1375">
        <v>6016</v>
      </c>
      <c r="G1375">
        <v>5337</v>
      </c>
      <c r="H1375">
        <v>11159</v>
      </c>
      <c r="I1375">
        <v>5816</v>
      </c>
      <c r="J1375">
        <v>6239</v>
      </c>
      <c r="K1375">
        <v>6499</v>
      </c>
    </row>
    <row r="1376" spans="2:11" x14ac:dyDescent="0.2">
      <c r="B1376" t="s">
        <v>1</v>
      </c>
      <c r="C1376" s="2" t="s">
        <v>203</v>
      </c>
      <c r="D1376" t="s">
        <v>204</v>
      </c>
      <c r="E1376" t="s">
        <v>294</v>
      </c>
      <c r="F1376">
        <v>6305</v>
      </c>
      <c r="G1376">
        <v>7192</v>
      </c>
      <c r="H1376">
        <v>4694</v>
      </c>
      <c r="I1376">
        <v>4155</v>
      </c>
      <c r="J1376">
        <v>3705</v>
      </c>
      <c r="K1376">
        <v>3686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294</v>
      </c>
      <c r="F1377">
        <v>14274</v>
      </c>
      <c r="G1377">
        <v>10631</v>
      </c>
      <c r="H1377">
        <v>10090</v>
      </c>
      <c r="I1377">
        <v>9566</v>
      </c>
      <c r="J1377">
        <v>7723</v>
      </c>
      <c r="K1377">
        <v>8047</v>
      </c>
    </row>
    <row r="1378" spans="2:11" x14ac:dyDescent="0.2">
      <c r="B1378" t="s">
        <v>1</v>
      </c>
      <c r="C1378" s="2" t="s">
        <v>205</v>
      </c>
      <c r="D1378" t="s">
        <v>206</v>
      </c>
      <c r="E1378" t="s">
        <v>294</v>
      </c>
      <c r="F1378">
        <v>2442</v>
      </c>
      <c r="G1378">
        <v>2098</v>
      </c>
      <c r="H1378">
        <v>2149</v>
      </c>
      <c r="I1378">
        <v>2188</v>
      </c>
      <c r="J1378">
        <v>1987</v>
      </c>
      <c r="K1378">
        <v>1757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295</v>
      </c>
      <c r="F1379">
        <v>126197</v>
      </c>
      <c r="G1379">
        <v>127474</v>
      </c>
      <c r="H1379">
        <v>147589</v>
      </c>
      <c r="I1379">
        <v>97032</v>
      </c>
      <c r="J1379">
        <v>86729</v>
      </c>
      <c r="K1379">
        <v>68290</v>
      </c>
    </row>
    <row r="1380" spans="2:11" x14ac:dyDescent="0.2">
      <c r="B1380" t="s">
        <v>1</v>
      </c>
      <c r="C1380" s="2" t="s">
        <v>207</v>
      </c>
      <c r="D1380" t="s">
        <v>208</v>
      </c>
      <c r="E1380" t="s">
        <v>294</v>
      </c>
      <c r="F1380">
        <v>12266</v>
      </c>
      <c r="G1380">
        <v>11148</v>
      </c>
      <c r="H1380">
        <v>8956</v>
      </c>
      <c r="I1380">
        <v>10607</v>
      </c>
      <c r="J1380">
        <v>10685</v>
      </c>
      <c r="K1380">
        <v>10489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295</v>
      </c>
      <c r="F1381">
        <v>25945</v>
      </c>
      <c r="G1381">
        <v>23978</v>
      </c>
      <c r="H1381">
        <v>29970</v>
      </c>
      <c r="I1381">
        <v>34647</v>
      </c>
      <c r="J1381">
        <v>32986</v>
      </c>
      <c r="K1381">
        <v>32243</v>
      </c>
    </row>
    <row r="1382" spans="2:11" x14ac:dyDescent="0.2">
      <c r="B1382" t="s">
        <v>1</v>
      </c>
      <c r="C1382" s="2" t="s">
        <v>209</v>
      </c>
      <c r="D1382" t="s">
        <v>210</v>
      </c>
      <c r="E1382" t="s">
        <v>294</v>
      </c>
      <c r="F1382">
        <v>7148</v>
      </c>
      <c r="G1382">
        <v>8498</v>
      </c>
      <c r="H1382">
        <v>7448</v>
      </c>
      <c r="I1382">
        <v>6917</v>
      </c>
      <c r="J1382">
        <v>5853</v>
      </c>
      <c r="K1382">
        <v>6106</v>
      </c>
    </row>
    <row r="1383" spans="2:11" x14ac:dyDescent="0.2">
      <c r="B1383" t="s">
        <v>1</v>
      </c>
      <c r="C1383" s="2" t="s">
        <v>211</v>
      </c>
      <c r="D1383" t="s">
        <v>212</v>
      </c>
      <c r="E1383" t="s">
        <v>294</v>
      </c>
      <c r="F1383">
        <v>4480</v>
      </c>
      <c r="G1383">
        <v>4146</v>
      </c>
      <c r="H1383">
        <v>3670</v>
      </c>
      <c r="I1383">
        <v>7660</v>
      </c>
      <c r="J1383">
        <v>3856</v>
      </c>
      <c r="K1383">
        <v>3700</v>
      </c>
    </row>
    <row r="1384" spans="2:11" x14ac:dyDescent="0.2">
      <c r="B1384" t="s">
        <v>1</v>
      </c>
      <c r="C1384" s="2" t="s">
        <v>213</v>
      </c>
      <c r="D1384" t="s">
        <v>214</v>
      </c>
      <c r="E1384" t="s">
        <v>294</v>
      </c>
      <c r="F1384">
        <v>3276</v>
      </c>
      <c r="G1384">
        <v>3627</v>
      </c>
      <c r="H1384">
        <v>4077</v>
      </c>
      <c r="I1384">
        <v>3778</v>
      </c>
      <c r="J1384">
        <v>2246</v>
      </c>
      <c r="K1384">
        <v>2819</v>
      </c>
    </row>
    <row r="1385" spans="2:11" x14ac:dyDescent="0.2">
      <c r="B1385" t="s">
        <v>1</v>
      </c>
      <c r="C1385" s="2" t="s">
        <v>215</v>
      </c>
      <c r="D1385" t="s">
        <v>216</v>
      </c>
      <c r="E1385" t="s">
        <v>294</v>
      </c>
      <c r="F1385">
        <v>2675</v>
      </c>
      <c r="G1385">
        <v>3402</v>
      </c>
      <c r="H1385">
        <v>3189</v>
      </c>
      <c r="I1385">
        <v>3829</v>
      </c>
      <c r="J1385">
        <v>3113</v>
      </c>
      <c r="K1385">
        <v>2936</v>
      </c>
    </row>
    <row r="1386" spans="2:11" x14ac:dyDescent="0.2">
      <c r="B1386" t="s">
        <v>1</v>
      </c>
      <c r="C1386" s="2" t="s">
        <v>274</v>
      </c>
      <c r="D1386" t="s">
        <v>275</v>
      </c>
      <c r="E1386" t="s">
        <v>296</v>
      </c>
      <c r="F1386" t="s">
        <v>127</v>
      </c>
      <c r="G1386" t="s">
        <v>127</v>
      </c>
      <c r="H1386" t="s">
        <v>127</v>
      </c>
      <c r="I1386" t="s">
        <v>127</v>
      </c>
      <c r="J1386" t="s">
        <v>127</v>
      </c>
      <c r="K1386" t="s">
        <v>127</v>
      </c>
    </row>
    <row r="1387" spans="2:11" x14ac:dyDescent="0.2">
      <c r="B1387" t="s">
        <v>1</v>
      </c>
      <c r="C1387" s="2" t="s">
        <v>272</v>
      </c>
      <c r="D1387" t="s">
        <v>273</v>
      </c>
      <c r="E1387" t="s">
        <v>294</v>
      </c>
      <c r="F1387">
        <v>12739</v>
      </c>
      <c r="G1387">
        <v>12144</v>
      </c>
      <c r="H1387">
        <v>11948</v>
      </c>
      <c r="I1387">
        <v>13082</v>
      </c>
      <c r="J1387">
        <v>13215</v>
      </c>
      <c r="K1387">
        <v>9545</v>
      </c>
    </row>
    <row r="1388" spans="2:11" x14ac:dyDescent="0.2">
      <c r="B1388" t="s">
        <v>1</v>
      </c>
      <c r="C1388" s="2" t="s">
        <v>217</v>
      </c>
      <c r="D1388" t="s">
        <v>218</v>
      </c>
      <c r="E1388" t="s">
        <v>294</v>
      </c>
      <c r="F1388">
        <v>6884</v>
      </c>
      <c r="G1388">
        <v>5494</v>
      </c>
      <c r="H1388">
        <v>5396</v>
      </c>
      <c r="I1388">
        <v>4965</v>
      </c>
      <c r="J1388">
        <v>4933</v>
      </c>
      <c r="K1388">
        <v>5674</v>
      </c>
    </row>
    <row r="1389" spans="2:11" x14ac:dyDescent="0.2">
      <c r="B1389" t="s">
        <v>1</v>
      </c>
      <c r="C1389" s="2" t="s">
        <v>219</v>
      </c>
      <c r="D1389" t="s">
        <v>220</v>
      </c>
      <c r="E1389" t="s">
        <v>294</v>
      </c>
      <c r="F1389">
        <v>1650</v>
      </c>
      <c r="G1389">
        <v>3060</v>
      </c>
      <c r="H1389">
        <v>2625</v>
      </c>
      <c r="I1389">
        <v>2140</v>
      </c>
      <c r="J1389">
        <v>2038</v>
      </c>
      <c r="K1389">
        <v>2411</v>
      </c>
    </row>
    <row r="1390" spans="2:11" x14ac:dyDescent="0.2">
      <c r="B1390" t="s">
        <v>1</v>
      </c>
      <c r="C1390" s="2" t="s">
        <v>221</v>
      </c>
      <c r="D1390" t="s">
        <v>396</v>
      </c>
      <c r="E1390" t="s">
        <v>294</v>
      </c>
      <c r="F1390">
        <v>7485</v>
      </c>
      <c r="G1390">
        <v>10034</v>
      </c>
      <c r="H1390">
        <v>9838</v>
      </c>
      <c r="I1390">
        <v>8566</v>
      </c>
      <c r="J1390">
        <v>7273</v>
      </c>
      <c r="K1390">
        <v>7286</v>
      </c>
    </row>
    <row r="1391" spans="2:11" x14ac:dyDescent="0.2">
      <c r="B1391" t="s">
        <v>1</v>
      </c>
      <c r="C1391" s="2" t="s">
        <v>222</v>
      </c>
      <c r="D1391" t="s">
        <v>223</v>
      </c>
      <c r="E1391" t="s">
        <v>294</v>
      </c>
      <c r="F1391">
        <v>5471</v>
      </c>
      <c r="G1391">
        <v>4271</v>
      </c>
      <c r="H1391">
        <v>4453</v>
      </c>
      <c r="I1391">
        <v>4433</v>
      </c>
      <c r="J1391">
        <v>4215</v>
      </c>
      <c r="K1391">
        <v>3554</v>
      </c>
    </row>
    <row r="1392" spans="2:11" x14ac:dyDescent="0.2">
      <c r="B1392" t="s">
        <v>1</v>
      </c>
      <c r="C1392" s="2" t="s">
        <v>224</v>
      </c>
      <c r="D1392" t="s">
        <v>352</v>
      </c>
      <c r="E1392" t="s">
        <v>294</v>
      </c>
      <c r="F1392">
        <v>2690</v>
      </c>
      <c r="G1392">
        <v>2601</v>
      </c>
      <c r="H1392">
        <v>2702</v>
      </c>
      <c r="I1392">
        <v>2394</v>
      </c>
      <c r="J1392">
        <v>2229</v>
      </c>
      <c r="K1392">
        <v>1939</v>
      </c>
    </row>
    <row r="1393" spans="2:11" x14ac:dyDescent="0.2">
      <c r="B1393" t="s">
        <v>1</v>
      </c>
      <c r="C1393" s="2" t="s">
        <v>225</v>
      </c>
      <c r="D1393" t="s">
        <v>353</v>
      </c>
      <c r="E1393" t="s">
        <v>294</v>
      </c>
      <c r="F1393">
        <v>5062</v>
      </c>
      <c r="G1393">
        <v>5935</v>
      </c>
      <c r="H1393">
        <v>6114</v>
      </c>
      <c r="I1393">
        <v>6347</v>
      </c>
      <c r="J1393">
        <v>4671</v>
      </c>
      <c r="K1393">
        <v>5385</v>
      </c>
    </row>
    <row r="1394" spans="2:11" x14ac:dyDescent="0.2">
      <c r="B1394" t="s">
        <v>1</v>
      </c>
      <c r="C1394" s="2" t="s">
        <v>226</v>
      </c>
      <c r="D1394" t="s">
        <v>354</v>
      </c>
      <c r="E1394" t="s">
        <v>296</v>
      </c>
      <c r="F1394">
        <v>1448</v>
      </c>
      <c r="G1394" t="s">
        <v>127</v>
      </c>
      <c r="H1394" t="s">
        <v>127</v>
      </c>
      <c r="I1394" t="s">
        <v>127</v>
      </c>
      <c r="J1394" t="s">
        <v>127</v>
      </c>
      <c r="K1394" t="s">
        <v>127</v>
      </c>
    </row>
    <row r="1395" spans="2:11" x14ac:dyDescent="0.2">
      <c r="B1395" t="s">
        <v>1</v>
      </c>
      <c r="C1395" s="2" t="s">
        <v>227</v>
      </c>
      <c r="D1395" t="s">
        <v>228</v>
      </c>
      <c r="E1395" t="s">
        <v>294</v>
      </c>
      <c r="F1395">
        <v>3543</v>
      </c>
      <c r="G1395">
        <v>3362</v>
      </c>
      <c r="H1395">
        <v>3460</v>
      </c>
      <c r="I1395">
        <v>3463</v>
      </c>
      <c r="J1395">
        <v>5598</v>
      </c>
      <c r="K1395">
        <v>2771</v>
      </c>
    </row>
    <row r="1396" spans="2:11" x14ac:dyDescent="0.2">
      <c r="B1396" t="s">
        <v>1</v>
      </c>
      <c r="C1396" s="2" t="s">
        <v>276</v>
      </c>
      <c r="D1396" t="s">
        <v>277</v>
      </c>
      <c r="E1396" t="s">
        <v>296</v>
      </c>
      <c r="F1396" t="s">
        <v>127</v>
      </c>
      <c r="G1396" t="s">
        <v>127</v>
      </c>
      <c r="H1396" t="s">
        <v>127</v>
      </c>
      <c r="I1396" t="s">
        <v>127</v>
      </c>
      <c r="J1396" t="s">
        <v>127</v>
      </c>
      <c r="K1396" t="s">
        <v>127</v>
      </c>
    </row>
    <row r="1397" spans="2:11" x14ac:dyDescent="0.2">
      <c r="B1397" t="s">
        <v>1</v>
      </c>
      <c r="C1397" s="2" t="s">
        <v>229</v>
      </c>
      <c r="D1397" t="s">
        <v>230</v>
      </c>
      <c r="E1397" t="s">
        <v>294</v>
      </c>
      <c r="F1397">
        <v>15348</v>
      </c>
      <c r="G1397">
        <v>15932</v>
      </c>
      <c r="H1397">
        <v>15843</v>
      </c>
      <c r="I1397">
        <v>15063</v>
      </c>
      <c r="J1397">
        <v>13974</v>
      </c>
      <c r="K1397">
        <v>16285</v>
      </c>
    </row>
    <row r="1398" spans="2:11" x14ac:dyDescent="0.2">
      <c r="B1398" t="s">
        <v>1</v>
      </c>
      <c r="C1398" s="2" t="s">
        <v>231</v>
      </c>
      <c r="D1398" t="s">
        <v>232</v>
      </c>
      <c r="E1398" t="s">
        <v>294</v>
      </c>
      <c r="F1398">
        <v>6737</v>
      </c>
      <c r="G1398">
        <v>5549</v>
      </c>
      <c r="H1398" t="s">
        <v>127</v>
      </c>
      <c r="I1398" t="s">
        <v>127</v>
      </c>
      <c r="J1398" t="s">
        <v>127</v>
      </c>
      <c r="K1398" t="s">
        <v>127</v>
      </c>
    </row>
    <row r="1399" spans="2:11" x14ac:dyDescent="0.2">
      <c r="B1399" t="s">
        <v>1</v>
      </c>
      <c r="C1399" s="2" t="s">
        <v>233</v>
      </c>
      <c r="D1399" t="s">
        <v>407</v>
      </c>
      <c r="E1399" t="s">
        <v>294</v>
      </c>
      <c r="F1399">
        <v>920</v>
      </c>
      <c r="G1399">
        <v>3488</v>
      </c>
      <c r="H1399">
        <v>3954</v>
      </c>
      <c r="I1399">
        <v>3831</v>
      </c>
      <c r="J1399">
        <v>3546</v>
      </c>
      <c r="K1399">
        <v>3720</v>
      </c>
    </row>
    <row r="1400" spans="2:11" x14ac:dyDescent="0.2">
      <c r="B1400" t="s">
        <v>1</v>
      </c>
      <c r="C1400" s="2" t="s">
        <v>234</v>
      </c>
      <c r="D1400" t="s">
        <v>408</v>
      </c>
      <c r="E1400" t="s">
        <v>294</v>
      </c>
      <c r="F1400">
        <v>7075</v>
      </c>
      <c r="G1400">
        <v>10037</v>
      </c>
      <c r="H1400">
        <v>5714</v>
      </c>
      <c r="I1400">
        <v>5807</v>
      </c>
      <c r="J1400">
        <v>6507</v>
      </c>
      <c r="K1400">
        <v>5285</v>
      </c>
    </row>
    <row r="1401" spans="2:11" x14ac:dyDescent="0.2">
      <c r="B1401" t="s">
        <v>1</v>
      </c>
      <c r="C1401" s="2" t="s">
        <v>267</v>
      </c>
      <c r="D1401" t="s">
        <v>268</v>
      </c>
      <c r="E1401" t="s">
        <v>294</v>
      </c>
      <c r="F1401">
        <v>1290</v>
      </c>
      <c r="G1401">
        <v>2866</v>
      </c>
      <c r="H1401">
        <v>2957</v>
      </c>
      <c r="I1401">
        <v>4269</v>
      </c>
      <c r="J1401">
        <v>5934</v>
      </c>
      <c r="K1401">
        <v>5978</v>
      </c>
    </row>
    <row r="1402" spans="2:11" x14ac:dyDescent="0.2">
      <c r="B1402" t="s">
        <v>297</v>
      </c>
      <c r="C1402" s="2" t="s">
        <v>278</v>
      </c>
      <c r="D1402" t="s">
        <v>279</v>
      </c>
      <c r="E1402" t="s">
        <v>127</v>
      </c>
      <c r="F1402" t="s">
        <v>127</v>
      </c>
      <c r="G1402" t="s">
        <v>127</v>
      </c>
      <c r="H1402" t="s">
        <v>127</v>
      </c>
      <c r="I1402" t="s">
        <v>127</v>
      </c>
      <c r="J1402" t="s">
        <v>127</v>
      </c>
      <c r="K1402" t="s">
        <v>127</v>
      </c>
    </row>
    <row r="1403" spans="2:11" x14ac:dyDescent="0.2">
      <c r="B1403" t="s">
        <v>2</v>
      </c>
      <c r="C1403" s="2" t="s">
        <v>235</v>
      </c>
      <c r="D1403" t="s">
        <v>236</v>
      </c>
      <c r="E1403" t="s">
        <v>294</v>
      </c>
      <c r="F1403">
        <v>13003</v>
      </c>
      <c r="G1403">
        <v>13118</v>
      </c>
      <c r="H1403">
        <v>9961</v>
      </c>
      <c r="I1403">
        <v>9750</v>
      </c>
      <c r="J1403">
        <v>14416</v>
      </c>
      <c r="K1403">
        <v>10920</v>
      </c>
    </row>
    <row r="1404" spans="2:11" x14ac:dyDescent="0.2">
      <c r="B1404" t="s">
        <v>2</v>
      </c>
      <c r="C1404" s="2" t="s">
        <v>280</v>
      </c>
      <c r="D1404" t="s">
        <v>281</v>
      </c>
      <c r="E1404" t="s">
        <v>296</v>
      </c>
      <c r="F1404" t="s">
        <v>127</v>
      </c>
      <c r="G1404" t="s">
        <v>127</v>
      </c>
      <c r="H1404" t="s">
        <v>127</v>
      </c>
      <c r="I1404" t="s">
        <v>127</v>
      </c>
      <c r="J1404" t="s">
        <v>127</v>
      </c>
      <c r="K1404" t="s">
        <v>127</v>
      </c>
    </row>
    <row r="1405" spans="2:11" x14ac:dyDescent="0.2">
      <c r="B1405" t="s">
        <v>2</v>
      </c>
      <c r="C1405" s="2" t="s">
        <v>40</v>
      </c>
      <c r="D1405" t="s">
        <v>379</v>
      </c>
      <c r="E1405" t="s">
        <v>294</v>
      </c>
      <c r="F1405">
        <v>15118</v>
      </c>
      <c r="G1405">
        <v>14455</v>
      </c>
      <c r="H1405">
        <v>13003</v>
      </c>
      <c r="I1405">
        <v>16035</v>
      </c>
      <c r="J1405">
        <v>18216</v>
      </c>
      <c r="K1405">
        <v>12297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295</v>
      </c>
      <c r="F1406">
        <v>31130</v>
      </c>
      <c r="G1406">
        <v>19988</v>
      </c>
      <c r="H1406">
        <v>18932</v>
      </c>
      <c r="I1406">
        <v>19684</v>
      </c>
      <c r="J1406">
        <v>22787</v>
      </c>
      <c r="K1406">
        <v>19949</v>
      </c>
    </row>
    <row r="1407" spans="2:11" x14ac:dyDescent="0.2">
      <c r="B1407" t="s">
        <v>2</v>
      </c>
      <c r="C1407" s="2" t="s">
        <v>237</v>
      </c>
      <c r="D1407" t="s">
        <v>238</v>
      </c>
      <c r="E1407" t="s">
        <v>294</v>
      </c>
      <c r="F1407">
        <v>14503</v>
      </c>
      <c r="G1407">
        <v>13342</v>
      </c>
      <c r="H1407">
        <v>11492</v>
      </c>
      <c r="I1407">
        <v>12891</v>
      </c>
      <c r="J1407">
        <v>16135</v>
      </c>
      <c r="K1407">
        <v>11681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295</v>
      </c>
      <c r="F1408">
        <v>68207</v>
      </c>
      <c r="G1408">
        <v>58619</v>
      </c>
      <c r="H1408">
        <v>59013</v>
      </c>
      <c r="I1408">
        <v>86654</v>
      </c>
      <c r="J1408">
        <v>94753</v>
      </c>
      <c r="K1408">
        <v>85394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295</v>
      </c>
      <c r="F1409">
        <v>125624</v>
      </c>
      <c r="G1409">
        <v>87853</v>
      </c>
      <c r="H1409">
        <v>88500</v>
      </c>
      <c r="I1409">
        <v>86590</v>
      </c>
      <c r="J1409">
        <v>98748</v>
      </c>
      <c r="K1409">
        <v>0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295</v>
      </c>
      <c r="F1410">
        <v>81648</v>
      </c>
      <c r="G1410">
        <v>83620</v>
      </c>
      <c r="H1410">
        <v>74645</v>
      </c>
      <c r="I1410">
        <v>83537</v>
      </c>
      <c r="J1410">
        <v>86872</v>
      </c>
      <c r="K1410">
        <v>74803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295</v>
      </c>
      <c r="F1411">
        <v>59174</v>
      </c>
      <c r="G1411">
        <v>78532</v>
      </c>
      <c r="H1411">
        <v>57694</v>
      </c>
      <c r="I1411">
        <v>56798</v>
      </c>
      <c r="J1411">
        <v>61837</v>
      </c>
      <c r="K1411">
        <v>50250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295</v>
      </c>
      <c r="F1412">
        <v>51140</v>
      </c>
      <c r="G1412">
        <v>51335</v>
      </c>
      <c r="H1412">
        <v>50520</v>
      </c>
      <c r="I1412">
        <v>46521</v>
      </c>
      <c r="J1412">
        <v>71822</v>
      </c>
      <c r="K1412">
        <v>49750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295</v>
      </c>
      <c r="F1413">
        <v>120290</v>
      </c>
      <c r="G1413">
        <v>120660</v>
      </c>
      <c r="H1413">
        <v>84683</v>
      </c>
      <c r="I1413">
        <v>86772</v>
      </c>
      <c r="J1413">
        <v>140639</v>
      </c>
      <c r="K1413">
        <v>125126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295</v>
      </c>
      <c r="F1414">
        <v>30524</v>
      </c>
      <c r="G1414">
        <v>31934</v>
      </c>
      <c r="H1414">
        <v>30248</v>
      </c>
      <c r="I1414">
        <v>33451</v>
      </c>
      <c r="J1414">
        <v>51828</v>
      </c>
      <c r="K1414">
        <v>40089</v>
      </c>
    </row>
    <row r="1415" spans="2:11" x14ac:dyDescent="0.2">
      <c r="B1415" t="s">
        <v>2</v>
      </c>
      <c r="C1415" s="2" t="s">
        <v>130</v>
      </c>
      <c r="D1415" t="s">
        <v>128</v>
      </c>
      <c r="E1415" t="s">
        <v>294</v>
      </c>
      <c r="F1415">
        <v>19465</v>
      </c>
      <c r="G1415">
        <v>17188</v>
      </c>
      <c r="H1415">
        <v>16998</v>
      </c>
      <c r="I1415">
        <v>14572</v>
      </c>
      <c r="J1415">
        <v>23776</v>
      </c>
      <c r="K1415">
        <v>11726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295</v>
      </c>
      <c r="F1416">
        <v>71904</v>
      </c>
      <c r="G1416">
        <v>78729</v>
      </c>
      <c r="H1416">
        <v>81229</v>
      </c>
      <c r="I1416">
        <v>81765</v>
      </c>
      <c r="J1416">
        <v>100989</v>
      </c>
      <c r="K1416">
        <v>75472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295</v>
      </c>
      <c r="F1417">
        <v>39150</v>
      </c>
      <c r="G1417">
        <v>31902</v>
      </c>
      <c r="H1417">
        <v>28731</v>
      </c>
      <c r="I1417">
        <v>33603</v>
      </c>
      <c r="J1417">
        <v>50755</v>
      </c>
      <c r="K1417">
        <v>35914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295</v>
      </c>
      <c r="F1418">
        <v>26150</v>
      </c>
      <c r="G1418">
        <v>51868</v>
      </c>
      <c r="H1418">
        <v>51888</v>
      </c>
      <c r="I1418">
        <v>19175</v>
      </c>
      <c r="J1418">
        <v>30532</v>
      </c>
      <c r="K1418">
        <v>19018</v>
      </c>
    </row>
    <row r="1419" spans="2:11" x14ac:dyDescent="0.2">
      <c r="B1419" t="s">
        <v>2</v>
      </c>
      <c r="C1419" s="2" t="s">
        <v>239</v>
      </c>
      <c r="D1419" t="s">
        <v>240</v>
      </c>
      <c r="E1419" t="s">
        <v>294</v>
      </c>
      <c r="F1419">
        <v>29458</v>
      </c>
      <c r="G1419">
        <v>28888</v>
      </c>
      <c r="H1419">
        <v>44380</v>
      </c>
      <c r="I1419">
        <v>50891</v>
      </c>
      <c r="J1419">
        <v>58212</v>
      </c>
      <c r="K1419">
        <v>40964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295</v>
      </c>
      <c r="F1420">
        <v>35920</v>
      </c>
      <c r="G1420">
        <v>34125</v>
      </c>
      <c r="H1420">
        <v>26054</v>
      </c>
      <c r="I1420">
        <v>23955</v>
      </c>
      <c r="J1420">
        <v>32003</v>
      </c>
      <c r="K1420">
        <v>24170</v>
      </c>
    </row>
    <row r="1421" spans="2:11" x14ac:dyDescent="0.2">
      <c r="B1421" t="s">
        <v>2</v>
      </c>
      <c r="C1421" s="2" t="s">
        <v>241</v>
      </c>
      <c r="D1421" t="s">
        <v>242</v>
      </c>
      <c r="E1421" t="s">
        <v>294</v>
      </c>
      <c r="F1421">
        <v>6167</v>
      </c>
      <c r="G1421">
        <v>5347</v>
      </c>
      <c r="H1421">
        <v>4430</v>
      </c>
      <c r="I1421" t="s">
        <v>127</v>
      </c>
      <c r="J1421" t="s">
        <v>127</v>
      </c>
      <c r="K1421" t="s">
        <v>127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295</v>
      </c>
      <c r="F1422">
        <v>14818</v>
      </c>
      <c r="G1422">
        <v>13198</v>
      </c>
      <c r="H1422">
        <v>13127</v>
      </c>
      <c r="I1422">
        <v>15718</v>
      </c>
      <c r="J1422">
        <v>16193</v>
      </c>
      <c r="K1422">
        <v>10098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295</v>
      </c>
      <c r="F1423">
        <v>104704</v>
      </c>
      <c r="G1423">
        <v>120635</v>
      </c>
      <c r="H1423">
        <v>105648</v>
      </c>
      <c r="I1423">
        <v>103800</v>
      </c>
      <c r="J1423">
        <v>150178</v>
      </c>
      <c r="K1423">
        <v>110580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295</v>
      </c>
      <c r="F1424">
        <v>48818</v>
      </c>
      <c r="G1424">
        <v>29604</v>
      </c>
      <c r="H1424">
        <v>30642</v>
      </c>
      <c r="I1424">
        <v>28685</v>
      </c>
      <c r="J1424">
        <v>46893</v>
      </c>
      <c r="K1424">
        <v>31405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295</v>
      </c>
      <c r="F1425">
        <v>22588</v>
      </c>
      <c r="G1425">
        <v>23014</v>
      </c>
      <c r="H1425">
        <v>25189</v>
      </c>
      <c r="I1425">
        <v>26070</v>
      </c>
      <c r="J1425">
        <v>26094</v>
      </c>
      <c r="K1425">
        <v>23999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295</v>
      </c>
      <c r="F1426">
        <v>50495</v>
      </c>
      <c r="G1426">
        <v>48842</v>
      </c>
      <c r="H1426">
        <v>47325</v>
      </c>
      <c r="I1426">
        <v>54443</v>
      </c>
      <c r="J1426">
        <v>68386</v>
      </c>
      <c r="K1426">
        <v>61775</v>
      </c>
    </row>
    <row r="1427" spans="2:11" x14ac:dyDescent="0.2">
      <c r="B1427" t="s">
        <v>2</v>
      </c>
      <c r="C1427" s="2" t="s">
        <v>75</v>
      </c>
      <c r="D1427" t="s">
        <v>76</v>
      </c>
      <c r="E1427" t="s">
        <v>295</v>
      </c>
      <c r="F1427">
        <v>145591</v>
      </c>
      <c r="G1427">
        <v>126365</v>
      </c>
      <c r="H1427">
        <v>108365</v>
      </c>
      <c r="I1427">
        <v>96003</v>
      </c>
      <c r="J1427">
        <v>129312</v>
      </c>
      <c r="K1427">
        <v>131883</v>
      </c>
    </row>
    <row r="1428" spans="2:11" x14ac:dyDescent="0.2">
      <c r="B1428" t="s">
        <v>2</v>
      </c>
      <c r="C1428" s="2" t="s">
        <v>77</v>
      </c>
      <c r="D1428" t="s">
        <v>380</v>
      </c>
      <c r="E1428" t="s">
        <v>295</v>
      </c>
      <c r="F1428">
        <v>88818</v>
      </c>
      <c r="G1428">
        <v>83464</v>
      </c>
      <c r="H1428">
        <v>76332</v>
      </c>
      <c r="I1428">
        <v>91176</v>
      </c>
      <c r="J1428">
        <v>103669</v>
      </c>
      <c r="K1428">
        <v>92607</v>
      </c>
    </row>
    <row r="1429" spans="2:11" x14ac:dyDescent="0.2">
      <c r="B1429" t="s">
        <v>2</v>
      </c>
      <c r="C1429" s="2" t="s">
        <v>78</v>
      </c>
      <c r="D1429" t="s">
        <v>381</v>
      </c>
      <c r="E1429" t="s">
        <v>295</v>
      </c>
      <c r="F1429">
        <v>28782</v>
      </c>
      <c r="G1429">
        <v>29140</v>
      </c>
      <c r="H1429">
        <v>28464</v>
      </c>
      <c r="I1429">
        <v>25811</v>
      </c>
      <c r="J1429">
        <v>28978</v>
      </c>
      <c r="K1429">
        <v>25148</v>
      </c>
    </row>
    <row r="1430" spans="2:11" x14ac:dyDescent="0.2">
      <c r="B1430" t="s">
        <v>2</v>
      </c>
      <c r="C1430" s="2" t="s">
        <v>243</v>
      </c>
      <c r="D1430" t="s">
        <v>244</v>
      </c>
      <c r="E1430" t="s">
        <v>294</v>
      </c>
      <c r="F1430">
        <v>12660</v>
      </c>
      <c r="G1430">
        <v>14022</v>
      </c>
      <c r="H1430">
        <v>13323</v>
      </c>
      <c r="I1430">
        <v>14699</v>
      </c>
      <c r="J1430">
        <v>19886</v>
      </c>
      <c r="K1430">
        <v>15642</v>
      </c>
    </row>
    <row r="1431" spans="2:11" x14ac:dyDescent="0.2">
      <c r="B1431" t="s">
        <v>2</v>
      </c>
      <c r="C1431" s="2" t="s">
        <v>79</v>
      </c>
      <c r="D1431" t="s">
        <v>441</v>
      </c>
      <c r="E1431" t="s">
        <v>295</v>
      </c>
      <c r="F1431">
        <v>97392</v>
      </c>
      <c r="G1431">
        <v>96648</v>
      </c>
      <c r="H1431">
        <v>145872</v>
      </c>
      <c r="I1431">
        <v>94071</v>
      </c>
      <c r="J1431">
        <v>130769</v>
      </c>
      <c r="K1431">
        <v>110486</v>
      </c>
    </row>
    <row r="1432" spans="2:11" x14ac:dyDescent="0.2">
      <c r="B1432" t="s">
        <v>2</v>
      </c>
      <c r="C1432" s="2" t="s">
        <v>80</v>
      </c>
      <c r="D1432" t="s">
        <v>81</v>
      </c>
      <c r="E1432" t="s">
        <v>295</v>
      </c>
      <c r="F1432">
        <v>157382</v>
      </c>
      <c r="G1432">
        <v>159514</v>
      </c>
      <c r="H1432">
        <v>117494</v>
      </c>
      <c r="I1432">
        <v>121195</v>
      </c>
      <c r="J1432">
        <v>173300</v>
      </c>
      <c r="K1432">
        <v>140767</v>
      </c>
    </row>
    <row r="1433" spans="2:11" x14ac:dyDescent="0.2">
      <c r="B1433" t="s">
        <v>2</v>
      </c>
      <c r="C1433" s="2" t="s">
        <v>82</v>
      </c>
      <c r="D1433" t="s">
        <v>83</v>
      </c>
      <c r="E1433" t="s">
        <v>295</v>
      </c>
      <c r="F1433">
        <v>14242</v>
      </c>
      <c r="G1433">
        <v>9522</v>
      </c>
      <c r="H1433">
        <v>9214</v>
      </c>
      <c r="I1433">
        <v>10821</v>
      </c>
      <c r="J1433">
        <v>13576</v>
      </c>
      <c r="K1433">
        <v>9320</v>
      </c>
    </row>
    <row r="1434" spans="2:11" x14ac:dyDescent="0.2">
      <c r="B1434" t="s">
        <v>2</v>
      </c>
      <c r="C1434" s="2" t="s">
        <v>245</v>
      </c>
      <c r="D1434" t="s">
        <v>246</v>
      </c>
      <c r="E1434" t="s">
        <v>296</v>
      </c>
      <c r="F1434" t="s">
        <v>127</v>
      </c>
      <c r="G1434" t="s">
        <v>127</v>
      </c>
      <c r="H1434" t="s">
        <v>127</v>
      </c>
      <c r="I1434" t="s">
        <v>127</v>
      </c>
      <c r="J1434" t="s">
        <v>127</v>
      </c>
      <c r="K1434" t="s">
        <v>127</v>
      </c>
    </row>
    <row r="1435" spans="2:11" x14ac:dyDescent="0.2">
      <c r="B1435" t="s">
        <v>2</v>
      </c>
      <c r="C1435" s="2" t="s">
        <v>269</v>
      </c>
      <c r="D1435" t="s">
        <v>270</v>
      </c>
      <c r="E1435" t="s">
        <v>296</v>
      </c>
      <c r="F1435" t="s">
        <v>127</v>
      </c>
      <c r="G1435" t="s">
        <v>127</v>
      </c>
      <c r="H1435" t="s">
        <v>127</v>
      </c>
      <c r="I1435" t="s">
        <v>127</v>
      </c>
      <c r="J1435" t="s">
        <v>127</v>
      </c>
      <c r="K1435" t="s">
        <v>127</v>
      </c>
    </row>
    <row r="1436" spans="2:11" x14ac:dyDescent="0.2">
      <c r="B1436" t="s">
        <v>2</v>
      </c>
      <c r="C1436" s="2" t="s">
        <v>282</v>
      </c>
      <c r="D1436" t="s">
        <v>283</v>
      </c>
      <c r="E1436" t="s">
        <v>296</v>
      </c>
      <c r="F1436" t="s">
        <v>127</v>
      </c>
      <c r="G1436" t="s">
        <v>127</v>
      </c>
      <c r="H1436" t="s">
        <v>127</v>
      </c>
      <c r="I1436" t="s">
        <v>127</v>
      </c>
      <c r="J1436" t="s">
        <v>127</v>
      </c>
      <c r="K1436" t="s">
        <v>127</v>
      </c>
    </row>
    <row r="1437" spans="2:11" x14ac:dyDescent="0.2">
      <c r="B1437" t="s">
        <v>2</v>
      </c>
      <c r="C1437" s="2" t="s">
        <v>247</v>
      </c>
      <c r="D1437" t="s">
        <v>248</v>
      </c>
      <c r="E1437" t="s">
        <v>296</v>
      </c>
      <c r="F1437" t="s">
        <v>127</v>
      </c>
      <c r="G1437" t="s">
        <v>127</v>
      </c>
      <c r="H1437" t="s">
        <v>127</v>
      </c>
      <c r="I1437" t="s">
        <v>127</v>
      </c>
      <c r="J1437" t="s">
        <v>127</v>
      </c>
      <c r="K1437" t="s">
        <v>127</v>
      </c>
    </row>
    <row r="1438" spans="2:11" x14ac:dyDescent="0.2">
      <c r="B1438" t="s">
        <v>2</v>
      </c>
      <c r="C1438" s="2" t="s">
        <v>249</v>
      </c>
      <c r="D1438" t="s">
        <v>250</v>
      </c>
      <c r="E1438" t="s">
        <v>296</v>
      </c>
      <c r="F1438" t="s">
        <v>127</v>
      </c>
      <c r="G1438" t="s">
        <v>127</v>
      </c>
      <c r="H1438" t="s">
        <v>127</v>
      </c>
      <c r="I1438" t="s">
        <v>127</v>
      </c>
      <c r="J1438" t="s">
        <v>127</v>
      </c>
      <c r="K1438" t="s">
        <v>127</v>
      </c>
    </row>
    <row r="1439" spans="2:11" x14ac:dyDescent="0.2">
      <c r="B1439" t="s">
        <v>2</v>
      </c>
      <c r="C1439" s="2" t="s">
        <v>251</v>
      </c>
      <c r="D1439" t="s">
        <v>252</v>
      </c>
      <c r="E1439" t="s">
        <v>294</v>
      </c>
      <c r="F1439">
        <v>23296</v>
      </c>
      <c r="G1439">
        <v>20984</v>
      </c>
      <c r="H1439">
        <v>22000</v>
      </c>
      <c r="I1439">
        <v>17036</v>
      </c>
      <c r="J1439">
        <v>28654</v>
      </c>
      <c r="K1439">
        <v>18671</v>
      </c>
    </row>
    <row r="1440" spans="2:11" x14ac:dyDescent="0.2">
      <c r="B1440" t="s">
        <v>2</v>
      </c>
      <c r="C1440" s="2" t="s">
        <v>284</v>
      </c>
      <c r="D1440" t="s">
        <v>285</v>
      </c>
      <c r="E1440" t="s">
        <v>296</v>
      </c>
      <c r="F1440" t="s">
        <v>127</v>
      </c>
      <c r="G1440" t="s">
        <v>127</v>
      </c>
      <c r="H1440" t="s">
        <v>127</v>
      </c>
      <c r="I1440" t="s">
        <v>127</v>
      </c>
      <c r="J1440" t="s">
        <v>127</v>
      </c>
      <c r="K1440" t="s">
        <v>127</v>
      </c>
    </row>
    <row r="1441" spans="2:11" x14ac:dyDescent="0.2">
      <c r="B1441" t="s">
        <v>2</v>
      </c>
      <c r="C1441" s="2" t="s">
        <v>286</v>
      </c>
      <c r="D1441" t="s">
        <v>287</v>
      </c>
      <c r="E1441" t="s">
        <v>296</v>
      </c>
      <c r="F1441" t="s">
        <v>127</v>
      </c>
      <c r="G1441" t="s">
        <v>127</v>
      </c>
      <c r="H1441" t="s">
        <v>127</v>
      </c>
      <c r="I1441" t="s">
        <v>127</v>
      </c>
      <c r="J1441" t="s">
        <v>127</v>
      </c>
      <c r="K1441" t="s">
        <v>127</v>
      </c>
    </row>
    <row r="1442" spans="2:11" x14ac:dyDescent="0.2">
      <c r="B1442" t="s">
        <v>2</v>
      </c>
      <c r="C1442" s="2" t="s">
        <v>253</v>
      </c>
      <c r="D1442" t="s">
        <v>254</v>
      </c>
      <c r="E1442" t="s">
        <v>294</v>
      </c>
      <c r="F1442">
        <v>12007</v>
      </c>
      <c r="G1442">
        <v>12124</v>
      </c>
      <c r="H1442" t="s">
        <v>127</v>
      </c>
      <c r="I1442" t="s">
        <v>127</v>
      </c>
      <c r="J1442" t="s">
        <v>127</v>
      </c>
      <c r="K1442" t="s">
        <v>127</v>
      </c>
    </row>
    <row r="1443" spans="2:11" x14ac:dyDescent="0.2">
      <c r="B1443" t="s">
        <v>2</v>
      </c>
      <c r="C1443" s="2" t="s">
        <v>255</v>
      </c>
      <c r="D1443" t="s">
        <v>256</v>
      </c>
      <c r="E1443" t="s">
        <v>296</v>
      </c>
      <c r="F1443" t="s">
        <v>127</v>
      </c>
      <c r="G1443" t="s">
        <v>127</v>
      </c>
      <c r="H1443" t="s">
        <v>127</v>
      </c>
      <c r="I1443" t="s">
        <v>127</v>
      </c>
      <c r="J1443" t="s">
        <v>127</v>
      </c>
      <c r="K1443" t="s">
        <v>127</v>
      </c>
    </row>
    <row r="1444" spans="2:11" x14ac:dyDescent="0.2">
      <c r="B1444" t="s">
        <v>2</v>
      </c>
      <c r="C1444" s="2" t="s">
        <v>288</v>
      </c>
      <c r="D1444" t="s">
        <v>289</v>
      </c>
      <c r="E1444" t="s">
        <v>296</v>
      </c>
      <c r="F1444" t="s">
        <v>127</v>
      </c>
      <c r="G1444" t="s">
        <v>127</v>
      </c>
      <c r="H1444" t="s">
        <v>127</v>
      </c>
      <c r="I1444" t="s">
        <v>127</v>
      </c>
      <c r="J1444" t="s">
        <v>127</v>
      </c>
      <c r="K1444" t="s">
        <v>127</v>
      </c>
    </row>
    <row r="1445" spans="2:11" x14ac:dyDescent="0.2">
      <c r="B1445" t="s">
        <v>2</v>
      </c>
      <c r="C1445" s="2" t="s">
        <v>290</v>
      </c>
      <c r="D1445" t="s">
        <v>291</v>
      </c>
      <c r="E1445" t="s">
        <v>296</v>
      </c>
      <c r="F1445" t="s">
        <v>127</v>
      </c>
      <c r="G1445" t="s">
        <v>127</v>
      </c>
      <c r="H1445" t="s">
        <v>127</v>
      </c>
      <c r="I1445" t="s">
        <v>127</v>
      </c>
      <c r="J1445" t="s">
        <v>127</v>
      </c>
      <c r="K1445" t="s">
        <v>127</v>
      </c>
    </row>
    <row r="1446" spans="2:11" x14ac:dyDescent="0.2">
      <c r="B1446" t="s">
        <v>2</v>
      </c>
      <c r="C1446" s="2" t="s">
        <v>84</v>
      </c>
      <c r="D1446" t="s">
        <v>413</v>
      </c>
      <c r="E1446" t="s">
        <v>294</v>
      </c>
      <c r="F1446">
        <v>41956</v>
      </c>
      <c r="G1446">
        <v>33168</v>
      </c>
      <c r="H1446">
        <v>24424</v>
      </c>
      <c r="I1446">
        <v>19799</v>
      </c>
      <c r="J1446">
        <v>22342</v>
      </c>
      <c r="K1446">
        <v>15985</v>
      </c>
    </row>
    <row r="1447" spans="2:11" x14ac:dyDescent="0.2">
      <c r="B1447" t="s">
        <v>2</v>
      </c>
      <c r="C1447" s="2" t="s">
        <v>85</v>
      </c>
      <c r="D1447" t="s">
        <v>86</v>
      </c>
      <c r="E1447" t="s">
        <v>295</v>
      </c>
      <c r="F1447">
        <v>46640</v>
      </c>
      <c r="G1447">
        <v>51604</v>
      </c>
      <c r="H1447">
        <v>48750</v>
      </c>
      <c r="I1447">
        <v>48870</v>
      </c>
      <c r="J1447">
        <v>63475</v>
      </c>
      <c r="K1447">
        <v>56067</v>
      </c>
    </row>
    <row r="1448" spans="2:11" x14ac:dyDescent="0.2">
      <c r="B1448" t="s">
        <v>2</v>
      </c>
      <c r="C1448" s="2" t="s">
        <v>87</v>
      </c>
      <c r="D1448" t="s">
        <v>409</v>
      </c>
      <c r="E1448" t="s">
        <v>294</v>
      </c>
      <c r="F1448">
        <v>25486</v>
      </c>
      <c r="G1448">
        <v>25663</v>
      </c>
      <c r="H1448">
        <v>25000</v>
      </c>
      <c r="I1448">
        <v>25071</v>
      </c>
      <c r="J1448">
        <v>35924</v>
      </c>
      <c r="K1448">
        <v>26989</v>
      </c>
    </row>
    <row r="1449" spans="2:11" x14ac:dyDescent="0.2">
      <c r="B1449" t="s">
        <v>2</v>
      </c>
      <c r="C1449" s="2" t="s">
        <v>292</v>
      </c>
      <c r="D1449" t="s">
        <v>450</v>
      </c>
      <c r="E1449" t="s">
        <v>296</v>
      </c>
      <c r="F1449" t="s">
        <v>127</v>
      </c>
      <c r="G1449" t="s">
        <v>127</v>
      </c>
      <c r="H1449" t="s">
        <v>127</v>
      </c>
      <c r="I1449" t="s">
        <v>127</v>
      </c>
      <c r="J1449" t="s">
        <v>127</v>
      </c>
      <c r="K1449">
        <v>1470</v>
      </c>
    </row>
    <row r="1450" spans="2:11" x14ac:dyDescent="0.2">
      <c r="B1450" t="s">
        <v>2</v>
      </c>
      <c r="C1450" s="2" t="s">
        <v>88</v>
      </c>
      <c r="D1450" t="s">
        <v>411</v>
      </c>
      <c r="E1450" t="s">
        <v>295</v>
      </c>
      <c r="F1450">
        <v>14276</v>
      </c>
      <c r="G1450">
        <v>18932</v>
      </c>
      <c r="H1450">
        <v>18275</v>
      </c>
      <c r="I1450">
        <v>18401</v>
      </c>
      <c r="J1450">
        <v>27427</v>
      </c>
      <c r="K1450">
        <v>20075</v>
      </c>
    </row>
    <row r="1451" spans="2:11" x14ac:dyDescent="0.2">
      <c r="B1451" t="s">
        <v>3</v>
      </c>
      <c r="C1451" s="2" t="s">
        <v>89</v>
      </c>
      <c r="D1451" t="s">
        <v>90</v>
      </c>
      <c r="E1451" t="s">
        <v>295</v>
      </c>
      <c r="F1451">
        <v>54501</v>
      </c>
      <c r="G1451">
        <v>57965</v>
      </c>
      <c r="H1451">
        <v>60103</v>
      </c>
      <c r="I1451">
        <v>60744</v>
      </c>
      <c r="J1451">
        <v>54992</v>
      </c>
      <c r="K1451">
        <v>56688</v>
      </c>
    </row>
    <row r="1452" spans="2:11" x14ac:dyDescent="0.2">
      <c r="B1452" t="s">
        <v>3</v>
      </c>
      <c r="C1452" s="2" t="s">
        <v>91</v>
      </c>
      <c r="D1452" t="s">
        <v>92</v>
      </c>
      <c r="E1452" t="s">
        <v>295</v>
      </c>
      <c r="F1452">
        <v>17852</v>
      </c>
      <c r="G1452">
        <v>15816</v>
      </c>
      <c r="H1452">
        <v>14991</v>
      </c>
      <c r="I1452">
        <v>18330</v>
      </c>
      <c r="J1452">
        <v>16206</v>
      </c>
      <c r="K1452">
        <v>19294</v>
      </c>
    </row>
    <row r="1453" spans="2:11" x14ac:dyDescent="0.2">
      <c r="B1453" t="s">
        <v>3</v>
      </c>
      <c r="C1453" s="2" t="s">
        <v>93</v>
      </c>
      <c r="D1453" t="s">
        <v>94</v>
      </c>
      <c r="E1453" t="s">
        <v>295</v>
      </c>
      <c r="F1453">
        <v>166795</v>
      </c>
      <c r="G1453">
        <v>176166</v>
      </c>
      <c r="H1453">
        <v>185231</v>
      </c>
      <c r="I1453">
        <v>203915</v>
      </c>
      <c r="J1453">
        <v>187506</v>
      </c>
      <c r="K1453">
        <v>55479</v>
      </c>
    </row>
    <row r="1454" spans="2:11" x14ac:dyDescent="0.2">
      <c r="B1454" t="s">
        <v>3</v>
      </c>
      <c r="C1454" s="2" t="s">
        <v>95</v>
      </c>
      <c r="D1454" t="s">
        <v>96</v>
      </c>
      <c r="E1454" t="s">
        <v>295</v>
      </c>
      <c r="F1454">
        <v>9428</v>
      </c>
      <c r="G1454">
        <v>19428</v>
      </c>
      <c r="H1454">
        <v>16777</v>
      </c>
      <c r="I1454">
        <v>5259</v>
      </c>
      <c r="J1454">
        <v>15299</v>
      </c>
      <c r="K1454">
        <v>17967</v>
      </c>
    </row>
    <row r="1455" spans="2:11" x14ac:dyDescent="0.2">
      <c r="B1455" t="s">
        <v>3</v>
      </c>
      <c r="C1455" s="2" t="s">
        <v>257</v>
      </c>
      <c r="D1455" t="s">
        <v>397</v>
      </c>
      <c r="E1455" t="s">
        <v>294</v>
      </c>
      <c r="F1455">
        <v>10605</v>
      </c>
      <c r="G1455">
        <v>10474</v>
      </c>
      <c r="H1455">
        <v>12028</v>
      </c>
      <c r="I1455">
        <v>10695</v>
      </c>
      <c r="J1455">
        <v>9808</v>
      </c>
      <c r="K1455">
        <v>10873</v>
      </c>
    </row>
    <row r="1456" spans="2:11" x14ac:dyDescent="0.2">
      <c r="B1456" t="s">
        <v>3</v>
      </c>
      <c r="C1456" s="2" t="s">
        <v>97</v>
      </c>
      <c r="D1456" t="s">
        <v>98</v>
      </c>
      <c r="E1456" t="s">
        <v>295</v>
      </c>
      <c r="F1456">
        <v>35333</v>
      </c>
      <c r="G1456">
        <v>34330</v>
      </c>
      <c r="H1456">
        <v>33934</v>
      </c>
      <c r="I1456">
        <v>36424</v>
      </c>
      <c r="J1456">
        <v>39026</v>
      </c>
      <c r="K1456">
        <v>42649</v>
      </c>
    </row>
    <row r="1457" spans="2:11" x14ac:dyDescent="0.2">
      <c r="B1457" t="s">
        <v>3</v>
      </c>
      <c r="C1457" s="2" t="s">
        <v>99</v>
      </c>
      <c r="D1457" t="s">
        <v>100</v>
      </c>
      <c r="E1457" t="s">
        <v>295</v>
      </c>
      <c r="F1457">
        <v>85283</v>
      </c>
      <c r="G1457">
        <v>75635</v>
      </c>
      <c r="H1457">
        <v>72373</v>
      </c>
      <c r="I1457">
        <v>67728</v>
      </c>
      <c r="J1457">
        <v>55477</v>
      </c>
      <c r="K1457">
        <v>59828</v>
      </c>
    </row>
    <row r="1458" spans="2:11" x14ac:dyDescent="0.2">
      <c r="B1458" t="s">
        <v>3</v>
      </c>
      <c r="C1458" s="2" t="s">
        <v>101</v>
      </c>
      <c r="D1458" t="s">
        <v>398</v>
      </c>
      <c r="E1458" t="s">
        <v>294</v>
      </c>
      <c r="F1458">
        <v>18933</v>
      </c>
      <c r="G1458">
        <v>18409</v>
      </c>
      <c r="H1458">
        <v>16465</v>
      </c>
      <c r="I1458">
        <v>19518</v>
      </c>
      <c r="J1458">
        <v>16297</v>
      </c>
      <c r="K1458" t="s">
        <v>127</v>
      </c>
    </row>
    <row r="1459" spans="2:11" x14ac:dyDescent="0.2">
      <c r="B1459" t="s">
        <v>3</v>
      </c>
      <c r="C1459" s="2" t="s">
        <v>102</v>
      </c>
      <c r="D1459" t="s">
        <v>442</v>
      </c>
      <c r="E1459" t="s">
        <v>295</v>
      </c>
      <c r="F1459">
        <v>143132</v>
      </c>
      <c r="G1459">
        <v>105268</v>
      </c>
      <c r="H1459">
        <v>137976</v>
      </c>
      <c r="I1459">
        <v>114429</v>
      </c>
      <c r="J1459">
        <v>98102</v>
      </c>
      <c r="K1459">
        <v>100474</v>
      </c>
    </row>
    <row r="1460" spans="2:11" x14ac:dyDescent="0.2">
      <c r="B1460" t="s">
        <v>3</v>
      </c>
      <c r="C1460" s="2" t="s">
        <v>258</v>
      </c>
      <c r="D1460" t="s">
        <v>382</v>
      </c>
      <c r="E1460" t="s">
        <v>294</v>
      </c>
      <c r="F1460">
        <v>10405</v>
      </c>
      <c r="G1460">
        <v>5875</v>
      </c>
      <c r="H1460">
        <v>13910</v>
      </c>
      <c r="I1460">
        <v>11831</v>
      </c>
      <c r="J1460">
        <v>9770</v>
      </c>
      <c r="K1460">
        <v>4369</v>
      </c>
    </row>
    <row r="1461" spans="2:11" x14ac:dyDescent="0.2">
      <c r="B1461" t="s">
        <v>3</v>
      </c>
      <c r="C1461" s="2" t="s">
        <v>103</v>
      </c>
      <c r="D1461" t="s">
        <v>104</v>
      </c>
      <c r="E1461" t="s">
        <v>295</v>
      </c>
      <c r="F1461">
        <v>49888</v>
      </c>
      <c r="G1461">
        <v>46665</v>
      </c>
      <c r="H1461">
        <v>57647</v>
      </c>
      <c r="I1461">
        <v>44362</v>
      </c>
      <c r="J1461">
        <v>14766</v>
      </c>
      <c r="K1461">
        <v>51284</v>
      </c>
    </row>
    <row r="1462" spans="2:11" x14ac:dyDescent="0.2">
      <c r="B1462" t="s">
        <v>3</v>
      </c>
      <c r="C1462" s="2" t="s">
        <v>105</v>
      </c>
      <c r="D1462" t="s">
        <v>399</v>
      </c>
      <c r="E1462" t="s">
        <v>295</v>
      </c>
      <c r="F1462">
        <v>16645</v>
      </c>
      <c r="G1462">
        <v>18033</v>
      </c>
      <c r="H1462">
        <v>15643</v>
      </c>
      <c r="I1462">
        <v>15213</v>
      </c>
      <c r="J1462">
        <v>13802</v>
      </c>
      <c r="K1462">
        <v>12169</v>
      </c>
    </row>
    <row r="1463" spans="2:11" x14ac:dyDescent="0.2">
      <c r="B1463" t="s">
        <v>3</v>
      </c>
      <c r="C1463" s="2" t="s">
        <v>106</v>
      </c>
      <c r="D1463" t="s">
        <v>400</v>
      </c>
      <c r="E1463" t="s">
        <v>294</v>
      </c>
      <c r="F1463">
        <v>12830</v>
      </c>
      <c r="G1463">
        <v>11243</v>
      </c>
      <c r="H1463">
        <v>10618</v>
      </c>
      <c r="I1463">
        <v>4336</v>
      </c>
      <c r="J1463">
        <v>10724</v>
      </c>
      <c r="K1463">
        <v>10533</v>
      </c>
    </row>
    <row r="1464" spans="2:11" x14ac:dyDescent="0.2">
      <c r="B1464" t="s">
        <v>3</v>
      </c>
      <c r="C1464" s="2" t="s">
        <v>259</v>
      </c>
      <c r="D1464" t="s">
        <v>401</v>
      </c>
      <c r="E1464" t="s">
        <v>295</v>
      </c>
      <c r="F1464">
        <v>10609</v>
      </c>
      <c r="G1464">
        <v>11596</v>
      </c>
      <c r="H1464">
        <v>4061</v>
      </c>
      <c r="I1464">
        <v>12461</v>
      </c>
      <c r="J1464">
        <v>14215</v>
      </c>
      <c r="K1464">
        <v>15579</v>
      </c>
    </row>
    <row r="1465" spans="2:11" x14ac:dyDescent="0.2">
      <c r="B1465" t="s">
        <v>3</v>
      </c>
      <c r="C1465" s="2" t="s">
        <v>107</v>
      </c>
      <c r="D1465" t="s">
        <v>108</v>
      </c>
      <c r="E1465" t="s">
        <v>295</v>
      </c>
      <c r="F1465">
        <v>16418</v>
      </c>
      <c r="G1465">
        <v>17504</v>
      </c>
      <c r="H1465">
        <v>16049</v>
      </c>
      <c r="I1465">
        <v>18549</v>
      </c>
      <c r="J1465">
        <v>15773</v>
      </c>
      <c r="K1465">
        <v>13928</v>
      </c>
    </row>
    <row r="1466" spans="2:11" x14ac:dyDescent="0.2">
      <c r="B1466" t="s">
        <v>3</v>
      </c>
      <c r="C1466" s="2" t="s">
        <v>260</v>
      </c>
      <c r="D1466" t="s">
        <v>383</v>
      </c>
      <c r="E1466" t="s">
        <v>294</v>
      </c>
      <c r="F1466">
        <v>1646</v>
      </c>
      <c r="G1466">
        <v>1843</v>
      </c>
      <c r="H1466">
        <v>1151</v>
      </c>
      <c r="I1466">
        <v>2309</v>
      </c>
      <c r="J1466">
        <v>0</v>
      </c>
      <c r="K1466" t="s">
        <v>127</v>
      </c>
    </row>
    <row r="1467" spans="2:11" x14ac:dyDescent="0.2">
      <c r="B1467" t="s">
        <v>3</v>
      </c>
      <c r="C1467" s="2" t="s">
        <v>261</v>
      </c>
      <c r="D1467" t="s">
        <v>402</v>
      </c>
      <c r="E1467" t="s">
        <v>294</v>
      </c>
      <c r="F1467">
        <v>68505</v>
      </c>
      <c r="G1467">
        <v>10668</v>
      </c>
      <c r="H1467">
        <v>12716</v>
      </c>
      <c r="I1467">
        <v>12453</v>
      </c>
      <c r="J1467">
        <v>9736</v>
      </c>
      <c r="K1467">
        <v>8222</v>
      </c>
    </row>
    <row r="1468" spans="2:11" x14ac:dyDescent="0.2">
      <c r="B1468" t="s">
        <v>3</v>
      </c>
      <c r="C1468" s="2" t="s">
        <v>109</v>
      </c>
      <c r="D1468" t="s">
        <v>110</v>
      </c>
      <c r="E1468" t="s">
        <v>295</v>
      </c>
      <c r="F1468">
        <v>197530</v>
      </c>
      <c r="G1468">
        <v>147404</v>
      </c>
      <c r="H1468">
        <v>761760</v>
      </c>
      <c r="I1468">
        <v>183974</v>
      </c>
      <c r="J1468">
        <v>147832</v>
      </c>
      <c r="K1468">
        <v>189650</v>
      </c>
    </row>
    <row r="1469" spans="2:11" x14ac:dyDescent="0.2">
      <c r="B1469" t="s">
        <v>3</v>
      </c>
      <c r="C1469" s="2" t="s">
        <v>111</v>
      </c>
      <c r="D1469" t="s">
        <v>112</v>
      </c>
      <c r="E1469" t="s">
        <v>295</v>
      </c>
      <c r="F1469">
        <v>40015</v>
      </c>
      <c r="G1469">
        <v>48596</v>
      </c>
      <c r="H1469">
        <v>46146</v>
      </c>
      <c r="I1469">
        <v>50298</v>
      </c>
      <c r="J1469">
        <v>47687</v>
      </c>
      <c r="K1469">
        <v>49423</v>
      </c>
    </row>
    <row r="1470" spans="2:11" x14ac:dyDescent="0.2">
      <c r="B1470" t="s">
        <v>3</v>
      </c>
      <c r="C1470" s="2" t="s">
        <v>113</v>
      </c>
      <c r="D1470" t="s">
        <v>114</v>
      </c>
      <c r="E1470" t="s">
        <v>295</v>
      </c>
      <c r="F1470">
        <v>4761</v>
      </c>
      <c r="G1470">
        <v>5252</v>
      </c>
      <c r="H1470">
        <v>3887</v>
      </c>
      <c r="I1470">
        <v>1424</v>
      </c>
      <c r="J1470">
        <v>5594</v>
      </c>
      <c r="K1470">
        <v>17160</v>
      </c>
    </row>
    <row r="1471" spans="2:11" x14ac:dyDescent="0.2">
      <c r="B1471" t="s">
        <v>3</v>
      </c>
      <c r="C1471" s="2" t="s">
        <v>271</v>
      </c>
      <c r="D1471" t="s">
        <v>412</v>
      </c>
      <c r="E1471" t="s">
        <v>294</v>
      </c>
      <c r="F1471">
        <v>25279</v>
      </c>
      <c r="G1471">
        <v>24178</v>
      </c>
      <c r="H1471">
        <v>23701</v>
      </c>
      <c r="I1471">
        <v>22405</v>
      </c>
      <c r="J1471">
        <v>21641</v>
      </c>
      <c r="K1471">
        <v>7251</v>
      </c>
    </row>
    <row r="1472" spans="2:11" x14ac:dyDescent="0.2">
      <c r="B1472" t="s">
        <v>3</v>
      </c>
      <c r="C1472" s="2" t="s">
        <v>262</v>
      </c>
      <c r="D1472" t="s">
        <v>263</v>
      </c>
      <c r="E1472" t="s">
        <v>294</v>
      </c>
      <c r="F1472">
        <v>875</v>
      </c>
      <c r="G1472">
        <v>802</v>
      </c>
      <c r="H1472">
        <v>270</v>
      </c>
      <c r="I1472">
        <v>928</v>
      </c>
      <c r="J1472">
        <v>0</v>
      </c>
      <c r="K1472" t="s">
        <v>127</v>
      </c>
    </row>
    <row r="1473" spans="2:11" x14ac:dyDescent="0.2">
      <c r="B1473" t="s">
        <v>3</v>
      </c>
      <c r="C1473" s="2" t="s">
        <v>264</v>
      </c>
      <c r="D1473" t="s">
        <v>384</v>
      </c>
      <c r="E1473" t="s">
        <v>294</v>
      </c>
      <c r="F1473">
        <v>7263</v>
      </c>
      <c r="G1473">
        <v>5978</v>
      </c>
      <c r="H1473">
        <v>5006</v>
      </c>
      <c r="I1473">
        <v>6366</v>
      </c>
      <c r="J1473">
        <v>7300</v>
      </c>
      <c r="K1473">
        <v>5062</v>
      </c>
    </row>
    <row r="1474" spans="2:11" x14ac:dyDescent="0.2">
      <c r="B1474" t="s">
        <v>3</v>
      </c>
      <c r="C1474" s="2" t="s">
        <v>265</v>
      </c>
      <c r="D1474" t="s">
        <v>403</v>
      </c>
      <c r="E1474" t="s">
        <v>294</v>
      </c>
      <c r="F1474">
        <v>6564</v>
      </c>
      <c r="G1474">
        <v>4443</v>
      </c>
      <c r="H1474">
        <v>3309</v>
      </c>
      <c r="I1474">
        <v>5108</v>
      </c>
      <c r="J1474">
        <v>1717</v>
      </c>
      <c r="K1474">
        <v>1728</v>
      </c>
    </row>
    <row r="1475" spans="2:11" x14ac:dyDescent="0.2">
      <c r="B1475" t="s">
        <v>3</v>
      </c>
      <c r="C1475" s="2" t="s">
        <v>266</v>
      </c>
      <c r="D1475" t="s">
        <v>385</v>
      </c>
      <c r="E1475" t="s">
        <v>294</v>
      </c>
      <c r="F1475">
        <v>12765</v>
      </c>
      <c r="G1475">
        <v>17730</v>
      </c>
      <c r="H1475">
        <v>14935</v>
      </c>
      <c r="I1475">
        <v>16021</v>
      </c>
      <c r="J1475">
        <v>14933</v>
      </c>
      <c r="K1475">
        <v>14711</v>
      </c>
    </row>
    <row r="1476" spans="2:11" x14ac:dyDescent="0.2">
      <c r="B1476" t="s">
        <v>3</v>
      </c>
      <c r="C1476" s="2" t="s">
        <v>115</v>
      </c>
      <c r="D1476" t="s">
        <v>116</v>
      </c>
      <c r="E1476" t="s">
        <v>296</v>
      </c>
      <c r="F1476" t="s">
        <v>127</v>
      </c>
      <c r="G1476" t="s">
        <v>127</v>
      </c>
      <c r="H1476" t="s">
        <v>127</v>
      </c>
      <c r="I1476" t="s">
        <v>127</v>
      </c>
      <c r="J1476" t="s">
        <v>127</v>
      </c>
      <c r="K1476" t="s">
        <v>127</v>
      </c>
    </row>
    <row r="1477" spans="2:11" x14ac:dyDescent="0.2">
      <c r="B1477" t="s">
        <v>3</v>
      </c>
      <c r="C1477" s="2" t="s">
        <v>117</v>
      </c>
      <c r="D1477" t="s">
        <v>118</v>
      </c>
      <c r="E1477" t="s">
        <v>295</v>
      </c>
      <c r="F1477">
        <v>16748</v>
      </c>
      <c r="G1477">
        <v>18895</v>
      </c>
      <c r="H1477">
        <v>17596</v>
      </c>
      <c r="I1477">
        <v>15255</v>
      </c>
      <c r="J1477">
        <v>16785</v>
      </c>
      <c r="K1477">
        <v>18283</v>
      </c>
    </row>
    <row r="1478" spans="2:11" x14ac:dyDescent="0.2">
      <c r="B1478" t="s">
        <v>3</v>
      </c>
      <c r="C1478" s="2" t="s">
        <v>119</v>
      </c>
      <c r="D1478" t="s">
        <v>120</v>
      </c>
      <c r="E1478" t="s">
        <v>296</v>
      </c>
      <c r="F1478" t="s">
        <v>127</v>
      </c>
      <c r="G1478" t="s">
        <v>127</v>
      </c>
      <c r="H1478" t="s">
        <v>127</v>
      </c>
      <c r="I1478" t="s">
        <v>127</v>
      </c>
      <c r="J1478" t="s">
        <v>127</v>
      </c>
      <c r="K1478" t="s">
        <v>127</v>
      </c>
    </row>
    <row r="1479" spans="2:11" x14ac:dyDescent="0.2">
      <c r="B1479" t="s">
        <v>3</v>
      </c>
      <c r="C1479" s="2" t="s">
        <v>131</v>
      </c>
      <c r="D1479" t="s">
        <v>129</v>
      </c>
      <c r="E1479" t="s">
        <v>296</v>
      </c>
      <c r="F1479" t="s">
        <v>127</v>
      </c>
      <c r="G1479" t="s">
        <v>127</v>
      </c>
      <c r="H1479" t="s">
        <v>127</v>
      </c>
      <c r="I1479" t="s">
        <v>127</v>
      </c>
      <c r="J1479" t="s">
        <v>127</v>
      </c>
      <c r="K1479" t="s">
        <v>127</v>
      </c>
    </row>
    <row r="1481" spans="2:11" x14ac:dyDescent="0.2">
      <c r="B1481" t="s">
        <v>387</v>
      </c>
      <c r="C1481" s="2" t="s">
        <v>388</v>
      </c>
      <c r="D1481" t="s">
        <v>389</v>
      </c>
    </row>
  </sheetData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0P Claims per Visit by DMISID</vt:lpstr>
      <vt:lpstr>Details2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Meyle, Jessica, CTR, OASD(HA)/TMA</cp:lastModifiedBy>
  <cp:lastPrinted>2009-02-03T18:41:36Z</cp:lastPrinted>
  <dcterms:created xsi:type="dcterms:W3CDTF">2004-12-20T15:56:07Z</dcterms:created>
  <dcterms:modified xsi:type="dcterms:W3CDTF">2015-09-10T12:18:51Z</dcterms:modified>
</cp:coreProperties>
</file>