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50" yWindow="-195" windowWidth="19440" windowHeight="8895" tabRatio="881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Collections per Disp or Visit" sheetId="5" r:id="rId5"/>
    <sheet name="Total Billings Rpt" sheetId="6" r:id="rId6"/>
    <sheet name="Collected to Claims Ratio Rpt" sheetId="7" r:id="rId7"/>
    <sheet name="Claims per Disp or Visits rpt" sheetId="8" r:id="rId8"/>
    <sheet name="Total Collections" sheetId="9" r:id="rId9"/>
    <sheet name="Total Billings" sheetId="10" r:id="rId10"/>
    <sheet name="Collected to Claims Ratio" sheetId="11" r:id="rId11"/>
    <sheet name="Claims per Disp or Visits" sheetId="12" r:id="rId12"/>
    <sheet name="Details" sheetId="13" r:id="rId13"/>
    <sheet name="IP $ Collections by DMIS" sheetId="14" r:id="rId14"/>
    <sheet name="IP $ Billings by DMIS" sheetId="15" r:id="rId15"/>
    <sheet name="IP Collections by DMIS ID" sheetId="16" r:id="rId16"/>
    <sheet name="IP Claims by DMIS ID" sheetId="17" r:id="rId17"/>
    <sheet name="IP Disp by DMISID" sheetId="18" r:id="rId18"/>
    <sheet name="IP Claims per Disp by DMISID" sheetId="19" r:id="rId19"/>
    <sheet name="OP $ Collections by DMIS" sheetId="20" r:id="rId20"/>
    <sheet name="OP $ Billings by DMIS " sheetId="21" r:id="rId21"/>
    <sheet name="OP Collect by DMIS" sheetId="22" r:id="rId22"/>
    <sheet name="OP Claims by DMISID" sheetId="23" r:id="rId23"/>
    <sheet name="OP Visits by DMISID" sheetId="24" r:id="rId24"/>
    <sheet name="OP Claims per Visit by DMISID" sheetId="25" r:id="rId25"/>
    <sheet name="Details2" sheetId="26" r:id="rId26"/>
    <sheet name="Sheet1" sheetId="27" r:id="rId27"/>
  </sheets>
  <calcPr calcId="125725"/>
  <customWorkbookViews>
    <customWorkbookView name="Matthew Megas - Personal View" guid="{8E6CF98D-1634-4ED3-81CA-763BCE5C79CD}" mergeInterval="0" personalView="1" maximized="1" windowWidth="1280" windowHeight="799" tabRatio="881" activeSheetId="27"/>
    <customWorkbookView name="Shu-rong Yin - Personal View" guid="{36755EE3-F52E-4D4E-9A42-3A861C777B27}" mergeInterval="0" personalView="1" maximized="1" xWindow="1" yWindow="1" windowWidth="1271" windowHeight="503" tabRatio="881" activeSheetId="25"/>
  </customWorkbookViews>
</workbook>
</file>

<file path=xl/calcChain.xml><?xml version="1.0" encoding="utf-8"?>
<calcChain xmlns="http://schemas.openxmlformats.org/spreadsheetml/2006/main">
  <c r="B99" i="14"/>
  <c r="B127"/>
  <c r="B99" i="15"/>
  <c r="B127"/>
  <c r="B99" i="16"/>
  <c r="B127"/>
  <c r="B99" i="17"/>
  <c r="B127"/>
  <c r="B99" i="18"/>
  <c r="B127"/>
  <c r="B99" i="19"/>
  <c r="B127"/>
  <c r="B99" i="20"/>
  <c r="B127"/>
  <c r="B99" i="21"/>
  <c r="B127"/>
  <c r="B99" i="22"/>
  <c r="B127"/>
  <c r="B99" i="23"/>
  <c r="B127"/>
  <c r="B99" i="24"/>
  <c r="B119"/>
  <c r="B127"/>
  <c r="B99" i="25"/>
  <c r="B127"/>
  <c r="C11" i="1"/>
  <c r="H16" i="10"/>
  <c r="H16" i="6" s="1"/>
  <c r="H17" i="10"/>
  <c r="H18"/>
  <c r="H18" i="6" s="1"/>
  <c r="G16" i="10"/>
  <c r="G16" i="6" s="1"/>
  <c r="G17" i="10"/>
  <c r="G18"/>
  <c r="G18" i="6" s="1"/>
  <c r="F16" i="10"/>
  <c r="F16" i="6" s="1"/>
  <c r="F17" i="10"/>
  <c r="F18"/>
  <c r="F18" i="6" s="1"/>
  <c r="E16" i="10"/>
  <c r="E16" i="6" s="1"/>
  <c r="E17" i="10"/>
  <c r="E18"/>
  <c r="E18" i="6" s="1"/>
  <c r="D16" i="10"/>
  <c r="D16" i="6" s="1"/>
  <c r="D17" i="10"/>
  <c r="D18"/>
  <c r="D18" i="6" s="1"/>
  <c r="C16" i="10"/>
  <c r="C16" i="6" s="1"/>
  <c r="C17" i="10"/>
  <c r="C17" i="6" s="1"/>
  <c r="C18" i="10"/>
  <c r="C18" i="6" s="1"/>
  <c r="D15" i="10"/>
  <c r="E15"/>
  <c r="F15"/>
  <c r="G15"/>
  <c r="H15"/>
  <c r="C15"/>
  <c r="H7"/>
  <c r="H7" i="6" s="1"/>
  <c r="H25" s="1"/>
  <c r="H8" i="10"/>
  <c r="H9"/>
  <c r="H9" i="6" s="1"/>
  <c r="H27" s="1"/>
  <c r="G7" i="10"/>
  <c r="G7" i="6" s="1"/>
  <c r="G25" s="1"/>
  <c r="G8" i="10"/>
  <c r="G9"/>
  <c r="G9" i="6" s="1"/>
  <c r="G27" s="1"/>
  <c r="F7" i="10"/>
  <c r="F7" i="6" s="1"/>
  <c r="F25" s="1"/>
  <c r="F8" i="10"/>
  <c r="F9"/>
  <c r="F9" i="6" s="1"/>
  <c r="F27" s="1"/>
  <c r="E7" i="10"/>
  <c r="E7" i="6" s="1"/>
  <c r="E25" s="1"/>
  <c r="E8" i="10"/>
  <c r="E9"/>
  <c r="E9" i="6" s="1"/>
  <c r="E27" s="1"/>
  <c r="D7" i="10"/>
  <c r="D8"/>
  <c r="D9"/>
  <c r="C7"/>
  <c r="C7" i="6" s="1"/>
  <c r="C25" s="1"/>
  <c r="C8" i="10"/>
  <c r="C8" i="6" s="1"/>
  <c r="C26" s="1"/>
  <c r="C9" i="10"/>
  <c r="C9" i="6" s="1"/>
  <c r="C27" s="1"/>
  <c r="D6" i="10"/>
  <c r="E6"/>
  <c r="F6"/>
  <c r="G6"/>
  <c r="H6"/>
  <c r="C6"/>
  <c r="H16" i="9"/>
  <c r="H15" i="4" s="1"/>
  <c r="S6" i="5" s="1"/>
  <c r="H17" i="9"/>
  <c r="H18"/>
  <c r="H17" i="4" s="1"/>
  <c r="S8" i="5" s="1"/>
  <c r="G16" i="9"/>
  <c r="G15" i="4" s="1"/>
  <c r="R6" i="5" s="1"/>
  <c r="G17" i="9"/>
  <c r="G18"/>
  <c r="F16"/>
  <c r="F15" i="4" s="1"/>
  <c r="Q6" i="5" s="1"/>
  <c r="F17" i="9"/>
  <c r="F18"/>
  <c r="F17" i="4" s="1"/>
  <c r="Q8" i="5" s="1"/>
  <c r="E16" i="9"/>
  <c r="E15" i="4" s="1"/>
  <c r="P6" i="5" s="1"/>
  <c r="E17" i="9"/>
  <c r="E18"/>
  <c r="E17" i="4" s="1"/>
  <c r="P8" i="5" s="1"/>
  <c r="D16" i="9"/>
  <c r="D15" i="4" s="1"/>
  <c r="O6" i="5" s="1"/>
  <c r="D17" i="9"/>
  <c r="D18"/>
  <c r="D17" i="4" s="1"/>
  <c r="O8" i="5" s="1"/>
  <c r="C16" i="9"/>
  <c r="C15" i="4" s="1"/>
  <c r="N6" i="5" s="1"/>
  <c r="C17" i="9"/>
  <c r="C16" i="4" s="1"/>
  <c r="N7" i="5" s="1"/>
  <c r="C18" i="9"/>
  <c r="C17" i="4" s="1"/>
  <c r="N8" i="5" s="1"/>
  <c r="D15" i="9"/>
  <c r="E15"/>
  <c r="F15"/>
  <c r="G15"/>
  <c r="H15"/>
  <c r="C15"/>
  <c r="H7"/>
  <c r="H7" i="4" s="1"/>
  <c r="D6" i="2" s="1"/>
  <c r="H8" i="9"/>
  <c r="H9"/>
  <c r="H9" i="4" s="1"/>
  <c r="D7" i="2" s="1"/>
  <c r="G7" i="9"/>
  <c r="G7" i="4" s="1"/>
  <c r="C6" i="2" s="1"/>
  <c r="G8" i="9"/>
  <c r="G9"/>
  <c r="F7"/>
  <c r="F7" i="4" s="1"/>
  <c r="F8" i="9"/>
  <c r="F9"/>
  <c r="F9" i="4" s="1"/>
  <c r="E7" i="9"/>
  <c r="E7" i="4" s="1"/>
  <c r="E8" i="9"/>
  <c r="E9"/>
  <c r="E9" i="4" s="1"/>
  <c r="D7" i="9"/>
  <c r="D7" i="4" s="1"/>
  <c r="D8" i="9"/>
  <c r="D9"/>
  <c r="D9" i="4" s="1"/>
  <c r="C7" i="9"/>
  <c r="C7" i="4" s="1"/>
  <c r="C8" i="9"/>
  <c r="C8" i="4" s="1"/>
  <c r="C9" i="9"/>
  <c r="C9" i="4" s="1"/>
  <c r="D6" i="9"/>
  <c r="E6"/>
  <c r="F6"/>
  <c r="H16" i="3" s="1"/>
  <c r="G6" i="9"/>
  <c r="H6"/>
  <c r="Q15" i="12"/>
  <c r="S14" i="5" s="1"/>
  <c r="Q16" i="12"/>
  <c r="S15" i="5" s="1"/>
  <c r="Q17" i="12"/>
  <c r="S16" i="5" s="1"/>
  <c r="P15" i="12"/>
  <c r="R14" i="5" s="1"/>
  <c r="P16" i="12"/>
  <c r="R15" i="5" s="1"/>
  <c r="P17" i="12"/>
  <c r="R16" i="5" s="1"/>
  <c r="O15" i="12"/>
  <c r="Q14" i="5" s="1"/>
  <c r="O16" i="12"/>
  <c r="Q15" i="5" s="1"/>
  <c r="O17" i="12"/>
  <c r="Q16" i="5" s="1"/>
  <c r="N15" i="12"/>
  <c r="P14" i="5" s="1"/>
  <c r="N16" i="12"/>
  <c r="P15" i="5" s="1"/>
  <c r="N17" i="12"/>
  <c r="P16" i="5" s="1"/>
  <c r="M15" i="12"/>
  <c r="O14" i="5" s="1"/>
  <c r="M16" i="12"/>
  <c r="O15" i="5" s="1"/>
  <c r="M17" i="12"/>
  <c r="O16" i="5" s="1"/>
  <c r="L15" i="12"/>
  <c r="N14" i="5" s="1"/>
  <c r="L16" i="12"/>
  <c r="N15" i="5" s="1"/>
  <c r="L17" i="12"/>
  <c r="N16" i="5" s="1"/>
  <c r="M14" i="12"/>
  <c r="N14"/>
  <c r="O14"/>
  <c r="P14"/>
  <c r="Q14"/>
  <c r="L14"/>
  <c r="H15"/>
  <c r="H14" i="5" s="1"/>
  <c r="H16" i="12"/>
  <c r="H15" i="5" s="1"/>
  <c r="H17" i="12"/>
  <c r="H16" i="5" s="1"/>
  <c r="G15" i="12"/>
  <c r="G14" i="5" s="1"/>
  <c r="G16" i="12"/>
  <c r="G15" i="5" s="1"/>
  <c r="G17" i="12"/>
  <c r="G16" i="5" s="1"/>
  <c r="F15" i="12"/>
  <c r="F14" i="5" s="1"/>
  <c r="F16" i="12"/>
  <c r="F15" i="5" s="1"/>
  <c r="F17" i="12"/>
  <c r="F16" i="5" s="1"/>
  <c r="E15" i="12"/>
  <c r="E14" i="5" s="1"/>
  <c r="E16" i="12"/>
  <c r="E15" i="5" s="1"/>
  <c r="E17" i="12"/>
  <c r="E16" i="5" s="1"/>
  <c r="D15" i="12"/>
  <c r="D14" i="5" s="1"/>
  <c r="D16" i="12"/>
  <c r="D15" i="5" s="1"/>
  <c r="D17" i="12"/>
  <c r="D16" i="5" s="1"/>
  <c r="C15" i="12"/>
  <c r="C14" i="5" s="1"/>
  <c r="C16" i="12"/>
  <c r="C15" i="5" s="1"/>
  <c r="C17" i="12"/>
  <c r="C16" i="5" s="1"/>
  <c r="D14" i="12"/>
  <c r="E14"/>
  <c r="F14"/>
  <c r="G14"/>
  <c r="H14"/>
  <c r="C14"/>
  <c r="H16" i="11"/>
  <c r="H14" i="7" s="1"/>
  <c r="H17" i="11"/>
  <c r="H15" i="7" s="1"/>
  <c r="H18" i="11"/>
  <c r="H16" i="7" s="1"/>
  <c r="G16" i="11"/>
  <c r="G14" i="7" s="1"/>
  <c r="G17" i="11"/>
  <c r="G15" i="7" s="1"/>
  <c r="G18" i="11"/>
  <c r="G16" i="7" s="1"/>
  <c r="F16" i="11"/>
  <c r="F17"/>
  <c r="F15" i="7" s="1"/>
  <c r="F18" i="11"/>
  <c r="F16" i="7" s="1"/>
  <c r="E16" i="11"/>
  <c r="E17"/>
  <c r="E15" i="7" s="1"/>
  <c r="E18" i="11"/>
  <c r="E16" i="7" s="1"/>
  <c r="D16" i="11"/>
  <c r="D14" i="7" s="1"/>
  <c r="D17" i="11"/>
  <c r="D15" i="7" s="1"/>
  <c r="D18" i="11"/>
  <c r="D16" i="7" s="1"/>
  <c r="C16" i="11"/>
  <c r="C14" i="7" s="1"/>
  <c r="C17" i="11"/>
  <c r="C15" i="7" s="1"/>
  <c r="C18" i="11"/>
  <c r="C16" i="7" s="1"/>
  <c r="D15" i="11"/>
  <c r="D6" i="12" s="1"/>
  <c r="E15" i="11"/>
  <c r="E6" i="12" s="1"/>
  <c r="F15" i="11"/>
  <c r="G15"/>
  <c r="G6" i="12" s="1"/>
  <c r="H15" i="11"/>
  <c r="C15"/>
  <c r="H8"/>
  <c r="H6" i="7" s="1"/>
  <c r="H9" i="11"/>
  <c r="H7" i="7" s="1"/>
  <c r="H10" i="11"/>
  <c r="H8" i="7" s="1"/>
  <c r="G8" i="11"/>
  <c r="G6" i="7" s="1"/>
  <c r="G9" i="11"/>
  <c r="G7" i="7" s="1"/>
  <c r="G10" i="11"/>
  <c r="G8" i="7" s="1"/>
  <c r="F8" i="11"/>
  <c r="F6" i="7" s="1"/>
  <c r="F9" i="11"/>
  <c r="F7" i="7" s="1"/>
  <c r="F10" i="11"/>
  <c r="F8" i="7" s="1"/>
  <c r="E8" i="11"/>
  <c r="E9"/>
  <c r="E7" i="7" s="1"/>
  <c r="E10" i="11"/>
  <c r="E8" i="7" s="1"/>
  <c r="D8" i="11"/>
  <c r="D6" i="7" s="1"/>
  <c r="D9" i="11"/>
  <c r="D7" i="7" s="1"/>
  <c r="D10" i="11"/>
  <c r="D8" i="7" s="1"/>
  <c r="C8" i="11"/>
  <c r="C6" i="7" s="1"/>
  <c r="C9" i="11"/>
  <c r="C7" i="7" s="1"/>
  <c r="C10" i="11"/>
  <c r="D7"/>
  <c r="D5" i="7" s="1"/>
  <c r="E7" i="11"/>
  <c r="E5" i="7" s="1"/>
  <c r="F7" i="11"/>
  <c r="F5" i="7" s="1"/>
  <c r="G7" i="11"/>
  <c r="G5" i="7" s="1"/>
  <c r="H7" i="11"/>
  <c r="H5" i="7" s="1"/>
  <c r="C7" i="11"/>
  <c r="Q16"/>
  <c r="S14" i="7" s="1"/>
  <c r="Q17" i="11"/>
  <c r="S15" i="7" s="1"/>
  <c r="Q18" i="11"/>
  <c r="S16" i="7" s="1"/>
  <c r="P16" i="11"/>
  <c r="R14" i="7" s="1"/>
  <c r="P17" i="11"/>
  <c r="R15" i="7" s="1"/>
  <c r="P18" i="11"/>
  <c r="R16" i="7" s="1"/>
  <c r="O16" i="11"/>
  <c r="Q14" i="7" s="1"/>
  <c r="O17" i="11"/>
  <c r="Q15" i="7" s="1"/>
  <c r="O18" i="11"/>
  <c r="Q16" i="7" s="1"/>
  <c r="N16" i="11"/>
  <c r="N17"/>
  <c r="P15" i="7" s="1"/>
  <c r="N18" i="11"/>
  <c r="P16" i="7" s="1"/>
  <c r="M16" i="11"/>
  <c r="O14" i="7" s="1"/>
  <c r="M17" i="11"/>
  <c r="O15" i="7" s="1"/>
  <c r="M18" i="11"/>
  <c r="O16" i="7" s="1"/>
  <c r="L16" i="11"/>
  <c r="N14" i="7" s="1"/>
  <c r="L17" i="11"/>
  <c r="N15" i="7" s="1"/>
  <c r="L18" i="11"/>
  <c r="N16" i="7" s="1"/>
  <c r="M15" i="11"/>
  <c r="M6" i="12" s="1"/>
  <c r="N15" i="11"/>
  <c r="N6" i="12" s="1"/>
  <c r="O15" i="11"/>
  <c r="O6" i="12" s="1"/>
  <c r="P15" i="11"/>
  <c r="P6" i="12" s="1"/>
  <c r="Q15" i="11"/>
  <c r="Q6" i="12" s="1"/>
  <c r="L15" i="11"/>
  <c r="N13" i="7" s="1"/>
  <c r="Q8" i="11"/>
  <c r="S6" i="7" s="1"/>
  <c r="Q9" i="11"/>
  <c r="S7" i="7" s="1"/>
  <c r="Q10" i="11"/>
  <c r="S8" i="7" s="1"/>
  <c r="P8" i="11"/>
  <c r="R6" i="7" s="1"/>
  <c r="P9" i="11"/>
  <c r="R7" i="7" s="1"/>
  <c r="P10" i="11"/>
  <c r="R8" i="7" s="1"/>
  <c r="O8" i="11"/>
  <c r="Q6" i="7" s="1"/>
  <c r="O9" i="11"/>
  <c r="Q7" i="7" s="1"/>
  <c r="O10" i="11"/>
  <c r="Q8" i="7" s="1"/>
  <c r="N8" i="11"/>
  <c r="N9"/>
  <c r="P7" i="7" s="1"/>
  <c r="N10" i="11"/>
  <c r="P8" i="7" s="1"/>
  <c r="M8" i="11"/>
  <c r="O6" i="7" s="1"/>
  <c r="M9" i="11"/>
  <c r="O7" i="7" s="1"/>
  <c r="M10" i="11"/>
  <c r="N7"/>
  <c r="O7"/>
  <c r="P7"/>
  <c r="Q7"/>
  <c r="M7"/>
  <c r="L10"/>
  <c r="N8" i="7" s="1"/>
  <c r="L9" i="11"/>
  <c r="N7" i="7" s="1"/>
  <c r="L8" i="11"/>
  <c r="L7"/>
  <c r="S20" i="5"/>
  <c r="S12"/>
  <c r="S4"/>
  <c r="H20"/>
  <c r="H12"/>
  <c r="H4"/>
  <c r="H23" i="6"/>
  <c r="H14"/>
  <c r="H5"/>
  <c r="H21" i="4"/>
  <c r="H13"/>
  <c r="H5"/>
  <c r="S20" i="8"/>
  <c r="H20"/>
  <c r="S12"/>
  <c r="R12"/>
  <c r="H12"/>
  <c r="S4"/>
  <c r="H4"/>
  <c r="K10" i="14"/>
  <c r="K5"/>
  <c r="K6"/>
  <c r="K7"/>
  <c r="K8"/>
  <c r="K9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C21" i="12"/>
  <c r="C13"/>
  <c r="L21"/>
  <c r="L13"/>
  <c r="D21"/>
  <c r="D13"/>
  <c r="M21"/>
  <c r="M13"/>
  <c r="E21"/>
  <c r="E13"/>
  <c r="N21"/>
  <c r="N13"/>
  <c r="F21"/>
  <c r="F13"/>
  <c r="G21"/>
  <c r="G13"/>
  <c r="O21"/>
  <c r="O13"/>
  <c r="P21"/>
  <c r="P13"/>
  <c r="P5"/>
  <c r="D14" i="4"/>
  <c r="P13" i="5"/>
  <c r="H10" i="3"/>
  <c r="C14" i="4"/>
  <c r="C18" s="1"/>
  <c r="C6" i="9"/>
  <c r="C13" i="4"/>
  <c r="N4" i="5" s="1"/>
  <c r="D13" i="4"/>
  <c r="E13"/>
  <c r="F13"/>
  <c r="Q4" i="5" s="1"/>
  <c r="G13" i="4"/>
  <c r="B15"/>
  <c r="M6" i="5" s="1"/>
  <c r="B17" i="4"/>
  <c r="M8" i="5" s="1"/>
  <c r="B14" i="4"/>
  <c r="M5" i="5" s="1"/>
  <c r="M9"/>
  <c r="M4"/>
  <c r="C5" i="4"/>
  <c r="C4" i="5" s="1"/>
  <c r="D5" i="4"/>
  <c r="D4" i="5" s="1"/>
  <c r="E5" i="4"/>
  <c r="E4" i="5" s="1"/>
  <c r="F5" i="4"/>
  <c r="F4" i="5" s="1"/>
  <c r="G5" i="4"/>
  <c r="G4" i="5" s="1"/>
  <c r="B7" i="4"/>
  <c r="B6" i="5" s="1"/>
  <c r="B9" i="4"/>
  <c r="B6"/>
  <c r="B9" i="5"/>
  <c r="B4"/>
  <c r="M21"/>
  <c r="B21"/>
  <c r="M24"/>
  <c r="B24"/>
  <c r="M22"/>
  <c r="B22"/>
  <c r="R20"/>
  <c r="Q20"/>
  <c r="P20"/>
  <c r="O20"/>
  <c r="N20"/>
  <c r="G20"/>
  <c r="F20"/>
  <c r="E20"/>
  <c r="D20"/>
  <c r="C20"/>
  <c r="M13"/>
  <c r="B13"/>
  <c r="M16"/>
  <c r="B16"/>
  <c r="M14"/>
  <c r="B14"/>
  <c r="R12"/>
  <c r="Q12"/>
  <c r="P12"/>
  <c r="O12"/>
  <c r="N12"/>
  <c r="G12"/>
  <c r="F12"/>
  <c r="E12"/>
  <c r="D12"/>
  <c r="C12"/>
  <c r="A2"/>
  <c r="K10" i="3"/>
  <c r="E147" i="25"/>
  <c r="H147" s="1"/>
  <c r="D147"/>
  <c r="C147"/>
  <c r="B147"/>
  <c r="E146"/>
  <c r="H146" s="1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H141" s="1"/>
  <c r="D141"/>
  <c r="C141"/>
  <c r="B141"/>
  <c r="E140"/>
  <c r="D140"/>
  <c r="C140"/>
  <c r="B140"/>
  <c r="E139"/>
  <c r="H139" s="1"/>
  <c r="D139"/>
  <c r="C139"/>
  <c r="B139"/>
  <c r="E138"/>
  <c r="D138"/>
  <c r="C138"/>
  <c r="B138"/>
  <c r="E137"/>
  <c r="D137"/>
  <c r="C137"/>
  <c r="B137"/>
  <c r="E136"/>
  <c r="D136"/>
  <c r="C136"/>
  <c r="B136"/>
  <c r="E135"/>
  <c r="H135" s="1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H113" s="1"/>
  <c r="D113"/>
  <c r="C113"/>
  <c r="B113"/>
  <c r="E112"/>
  <c r="H112" s="1"/>
  <c r="D112"/>
  <c r="C112"/>
  <c r="B112"/>
  <c r="E111"/>
  <c r="D111"/>
  <c r="C111"/>
  <c r="B111"/>
  <c r="E110"/>
  <c r="D110"/>
  <c r="C110"/>
  <c r="B110"/>
  <c r="E109"/>
  <c r="F109" s="1"/>
  <c r="D109"/>
  <c r="C109"/>
  <c r="B109"/>
  <c r="E108"/>
  <c r="D108"/>
  <c r="C108"/>
  <c r="B108"/>
  <c r="E107"/>
  <c r="H107" s="1"/>
  <c r="D107"/>
  <c r="C107"/>
  <c r="B107"/>
  <c r="E106"/>
  <c r="D106"/>
  <c r="C106"/>
  <c r="B106"/>
  <c r="E105"/>
  <c r="D105"/>
  <c r="C105"/>
  <c r="B105"/>
  <c r="E104"/>
  <c r="D104"/>
  <c r="C104"/>
  <c r="B104"/>
  <c r="E103"/>
  <c r="F103" s="1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I89" s="1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H71" s="1"/>
  <c r="D71"/>
  <c r="C71"/>
  <c r="B71"/>
  <c r="E70"/>
  <c r="H70" s="1"/>
  <c r="D70"/>
  <c r="C70"/>
  <c r="B70"/>
  <c r="E69"/>
  <c r="H69" s="1"/>
  <c r="D69"/>
  <c r="C69"/>
  <c r="B69"/>
  <c r="E68"/>
  <c r="D68"/>
  <c r="C68"/>
  <c r="B68"/>
  <c r="E67"/>
  <c r="D67"/>
  <c r="C67"/>
  <c r="B67"/>
  <c r="E66"/>
  <c r="H66" s="1"/>
  <c r="D66"/>
  <c r="C66"/>
  <c r="B66"/>
  <c r="E65"/>
  <c r="G65" s="1"/>
  <c r="D65"/>
  <c r="C65"/>
  <c r="B65"/>
  <c r="E64"/>
  <c r="G64" s="1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H59" s="1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G53" s="1"/>
  <c r="D53"/>
  <c r="C53"/>
  <c r="B53"/>
  <c r="E52"/>
  <c r="G52" s="1"/>
  <c r="D52"/>
  <c r="C52"/>
  <c r="B52"/>
  <c r="E51"/>
  <c r="G51" s="1"/>
  <c r="D51"/>
  <c r="C51"/>
  <c r="B51"/>
  <c r="E50"/>
  <c r="D50"/>
  <c r="C50"/>
  <c r="B50"/>
  <c r="E49"/>
  <c r="D49"/>
  <c r="C49"/>
  <c r="B49"/>
  <c r="E48"/>
  <c r="H48" s="1"/>
  <c r="D48"/>
  <c r="C48"/>
  <c r="B48"/>
  <c r="E47"/>
  <c r="D47"/>
  <c r="C47"/>
  <c r="B47"/>
  <c r="E46"/>
  <c r="D46"/>
  <c r="C46"/>
  <c r="B46"/>
  <c r="E45"/>
  <c r="D45"/>
  <c r="C45"/>
  <c r="B45"/>
  <c r="E44"/>
  <c r="G44" s="1"/>
  <c r="D44"/>
  <c r="C44"/>
  <c r="B44"/>
  <c r="E43"/>
  <c r="H43" s="1"/>
  <c r="D43"/>
  <c r="C43"/>
  <c r="B43"/>
  <c r="E42"/>
  <c r="G42" s="1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G36" s="1"/>
  <c r="D36"/>
  <c r="C36"/>
  <c r="B36"/>
  <c r="E35"/>
  <c r="H35" s="1"/>
  <c r="D35"/>
  <c r="C35"/>
  <c r="B35"/>
  <c r="E34"/>
  <c r="H34" s="1"/>
  <c r="D34"/>
  <c r="C34"/>
  <c r="B34"/>
  <c r="E33"/>
  <c r="H33" s="1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H25" s="1"/>
  <c r="D25"/>
  <c r="C25"/>
  <c r="B25"/>
  <c r="E24"/>
  <c r="D24"/>
  <c r="C24"/>
  <c r="B24"/>
  <c r="E23"/>
  <c r="H23" s="1"/>
  <c r="D23"/>
  <c r="C23"/>
  <c r="B23"/>
  <c r="E22"/>
  <c r="D22"/>
  <c r="C22"/>
  <c r="B22"/>
  <c r="E21"/>
  <c r="G21" s="1"/>
  <c r="D21"/>
  <c r="C21"/>
  <c r="B21"/>
  <c r="E20"/>
  <c r="D20"/>
  <c r="C20"/>
  <c r="B20"/>
  <c r="E19"/>
  <c r="G19" s="1"/>
  <c r="D19"/>
  <c r="C19"/>
  <c r="B19"/>
  <c r="E18"/>
  <c r="D18"/>
  <c r="C18"/>
  <c r="B18"/>
  <c r="E17"/>
  <c r="F17" s="1"/>
  <c r="D17"/>
  <c r="C17"/>
  <c r="B17"/>
  <c r="E16"/>
  <c r="D16"/>
  <c r="C16"/>
  <c r="B16"/>
  <c r="E15"/>
  <c r="D15"/>
  <c r="C15"/>
  <c r="B15"/>
  <c r="E14"/>
  <c r="D14"/>
  <c r="C14"/>
  <c r="B14"/>
  <c r="E13"/>
  <c r="H13" s="1"/>
  <c r="D13"/>
  <c r="C13"/>
  <c r="B13"/>
  <c r="E12"/>
  <c r="D12"/>
  <c r="C12"/>
  <c r="B12"/>
  <c r="E11"/>
  <c r="G11" s="1"/>
  <c r="D11"/>
  <c r="C11"/>
  <c r="B11"/>
  <c r="E10"/>
  <c r="D10"/>
  <c r="C10"/>
  <c r="B10"/>
  <c r="E9"/>
  <c r="G9" s="1"/>
  <c r="D9"/>
  <c r="C9"/>
  <c r="B9"/>
  <c r="E8"/>
  <c r="G8" s="1"/>
  <c r="D8"/>
  <c r="C8"/>
  <c r="B8"/>
  <c r="E7"/>
  <c r="H7" s="1"/>
  <c r="D7"/>
  <c r="C7"/>
  <c r="B7"/>
  <c r="E6"/>
  <c r="D6"/>
  <c r="C6"/>
  <c r="B6"/>
  <c r="D5"/>
  <c r="C5"/>
  <c r="B5"/>
  <c r="E5"/>
  <c r="H5" s="1"/>
  <c r="I140"/>
  <c r="I139"/>
  <c r="G139"/>
  <c r="F135"/>
  <c r="H109"/>
  <c r="F66"/>
  <c r="F147"/>
  <c r="K7" i="23"/>
  <c r="K7" i="24"/>
  <c r="K10" i="23"/>
  <c r="K10" i="24"/>
  <c r="K18" i="23"/>
  <c r="K18" i="24"/>
  <c r="I145" i="23"/>
  <c r="I145" i="24"/>
  <c r="I138" i="23"/>
  <c r="I138" i="24"/>
  <c r="I137" i="23"/>
  <c r="I137" i="24"/>
  <c r="I136" i="23"/>
  <c r="I136" i="24"/>
  <c r="I133" i="23"/>
  <c r="I133" i="24"/>
  <c r="I132" i="23"/>
  <c r="I132" i="24"/>
  <c r="I130" i="23"/>
  <c r="I130" i="24"/>
  <c r="I129" i="23"/>
  <c r="I129" i="24"/>
  <c r="I127" i="23"/>
  <c r="I127" i="24"/>
  <c r="I126" i="23"/>
  <c r="I126" i="24"/>
  <c r="I125" i="23"/>
  <c r="I125" i="24"/>
  <c r="I124" i="23"/>
  <c r="I124" i="24"/>
  <c r="I122" i="23"/>
  <c r="I122" i="24"/>
  <c r="I121" i="23"/>
  <c r="I121" i="24"/>
  <c r="I120" i="23"/>
  <c r="I120" i="24"/>
  <c r="I119" i="23"/>
  <c r="I119" i="24"/>
  <c r="I118" i="23"/>
  <c r="I118" i="24"/>
  <c r="I116" i="23"/>
  <c r="I116" i="24"/>
  <c r="I116" i="25"/>
  <c r="I115" i="23"/>
  <c r="I115" i="24"/>
  <c r="I114" i="23"/>
  <c r="I114" i="24"/>
  <c r="I101" i="23"/>
  <c r="I101" i="24"/>
  <c r="I100" i="23"/>
  <c r="I100" i="24"/>
  <c r="I99" i="23"/>
  <c r="I99" i="24"/>
  <c r="I97" i="23"/>
  <c r="I97" i="24"/>
  <c r="I96" i="23"/>
  <c r="I96" i="24"/>
  <c r="I95" i="23"/>
  <c r="I95" i="24"/>
  <c r="I94" i="23"/>
  <c r="I94" i="24"/>
  <c r="I93" i="23"/>
  <c r="I93" i="24"/>
  <c r="I92" i="23"/>
  <c r="I92" i="24"/>
  <c r="I91" i="23"/>
  <c r="I91" i="24"/>
  <c r="I90" i="23"/>
  <c r="I90" i="24"/>
  <c r="I88" i="23"/>
  <c r="I88" i="24"/>
  <c r="I86" i="23"/>
  <c r="I86" i="24"/>
  <c r="I85" i="23"/>
  <c r="I85" i="24"/>
  <c r="I84" i="23"/>
  <c r="I84" i="24"/>
  <c r="I82" i="23"/>
  <c r="I82" i="24"/>
  <c r="I81" i="23"/>
  <c r="I81" i="24"/>
  <c r="I80" i="23"/>
  <c r="I80" i="24"/>
  <c r="I79" i="23"/>
  <c r="I79" i="24"/>
  <c r="I78" i="23"/>
  <c r="I78" i="24"/>
  <c r="I49" i="23"/>
  <c r="I49" i="24"/>
  <c r="I47" i="23"/>
  <c r="I47" i="24"/>
  <c r="I23" i="23"/>
  <c r="I23" i="24"/>
  <c r="I22" i="23"/>
  <c r="I22" i="24"/>
  <c r="I18" i="23"/>
  <c r="I18" i="24"/>
  <c r="H145" i="23"/>
  <c r="H145" i="24"/>
  <c r="H138" i="23"/>
  <c r="H138" i="24"/>
  <c r="H137" i="23"/>
  <c r="H137" i="24"/>
  <c r="H136" i="23"/>
  <c r="H136" i="24"/>
  <c r="H133" i="23"/>
  <c r="H133" i="24"/>
  <c r="H132" i="23"/>
  <c r="H132" i="24"/>
  <c r="H130" i="23"/>
  <c r="H130" i="24"/>
  <c r="H129" i="23"/>
  <c r="H129" i="24"/>
  <c r="H127" i="23"/>
  <c r="H127" i="24"/>
  <c r="H126" i="23"/>
  <c r="H126" i="24"/>
  <c r="H125" i="23"/>
  <c r="H125" i="24"/>
  <c r="H124" i="23"/>
  <c r="H124" i="24"/>
  <c r="H122" i="23"/>
  <c r="H122" i="24"/>
  <c r="H121" i="23"/>
  <c r="H121" i="24"/>
  <c r="H120" i="23"/>
  <c r="H120" i="24"/>
  <c r="H119" i="23"/>
  <c r="H119" i="24"/>
  <c r="H118" i="23"/>
  <c r="H118" i="24"/>
  <c r="H116" i="23"/>
  <c r="H116" i="24"/>
  <c r="H115" i="23"/>
  <c r="H115" i="24"/>
  <c r="H114" i="23"/>
  <c r="H114" i="24"/>
  <c r="H101" i="23"/>
  <c r="H101" i="24"/>
  <c r="H100" i="23"/>
  <c r="H100" i="24"/>
  <c r="H99" i="23"/>
  <c r="H99" i="24"/>
  <c r="H97" i="23"/>
  <c r="H97" i="24"/>
  <c r="H96" i="23"/>
  <c r="H96" i="24"/>
  <c r="H95" i="23"/>
  <c r="H95" i="24"/>
  <c r="H94" i="23"/>
  <c r="H94" i="24"/>
  <c r="H93" i="23"/>
  <c r="H93" i="24"/>
  <c r="H92" i="23"/>
  <c r="H92" i="24"/>
  <c r="H91" i="23"/>
  <c r="H91" i="24"/>
  <c r="H90" i="23"/>
  <c r="H90" i="24"/>
  <c r="H88" i="23"/>
  <c r="H88" i="24"/>
  <c r="H86" i="23"/>
  <c r="H86" i="24"/>
  <c r="H85" i="23"/>
  <c r="H85" i="24"/>
  <c r="H84" i="23"/>
  <c r="H84" i="24"/>
  <c r="H82" i="23"/>
  <c r="H82" i="24"/>
  <c r="H81" i="23"/>
  <c r="H81" i="24"/>
  <c r="H80" i="23"/>
  <c r="H80" i="24"/>
  <c r="H79" i="23"/>
  <c r="H79" i="24"/>
  <c r="H78" i="23"/>
  <c r="H78" i="24"/>
  <c r="H77" i="23"/>
  <c r="H77" i="24"/>
  <c r="H76" i="23"/>
  <c r="H76" i="24"/>
  <c r="H74" i="23"/>
  <c r="H74" i="24"/>
  <c r="H73" i="23"/>
  <c r="H73" i="24"/>
  <c r="H49" i="23"/>
  <c r="H49" i="24"/>
  <c r="H47" i="23"/>
  <c r="H47" i="24"/>
  <c r="H39" i="23"/>
  <c r="H39" i="24"/>
  <c r="H32" i="23"/>
  <c r="H32" i="24"/>
  <c r="H31" i="23"/>
  <c r="H31" i="24"/>
  <c r="H27" i="23"/>
  <c r="H27" i="24"/>
  <c r="H26" i="23"/>
  <c r="H26" i="24"/>
  <c r="H23" i="23"/>
  <c r="H23" i="24"/>
  <c r="H22" i="23"/>
  <c r="H22" i="24"/>
  <c r="H18" i="23"/>
  <c r="H18" i="24"/>
  <c r="H16" i="23"/>
  <c r="H16" i="24"/>
  <c r="H14" i="23"/>
  <c r="H14" i="24"/>
  <c r="H10" i="23"/>
  <c r="H10" i="24"/>
  <c r="H7" i="23"/>
  <c r="H7" i="24"/>
  <c r="H6" i="23"/>
  <c r="H6" i="24"/>
  <c r="G145" i="23"/>
  <c r="G145" i="24"/>
  <c r="G138" i="23"/>
  <c r="G138" i="24"/>
  <c r="G137" i="23"/>
  <c r="G137" i="24"/>
  <c r="G136" i="23"/>
  <c r="G136" i="24"/>
  <c r="G133" i="23"/>
  <c r="G133" i="24"/>
  <c r="G132" i="23"/>
  <c r="G132" i="24"/>
  <c r="G130" i="23"/>
  <c r="G130" i="24"/>
  <c r="G129" i="23"/>
  <c r="G129" i="24"/>
  <c r="G127" i="23"/>
  <c r="G127" i="24"/>
  <c r="G126" i="23"/>
  <c r="G126" i="24"/>
  <c r="G125" i="23"/>
  <c r="G125" i="24"/>
  <c r="G124" i="23"/>
  <c r="G124" i="24"/>
  <c r="G122" i="23"/>
  <c r="G122" i="24"/>
  <c r="G121" i="23"/>
  <c r="G121" i="24"/>
  <c r="G120" i="23"/>
  <c r="G120" i="24"/>
  <c r="G119" i="23"/>
  <c r="G119" i="24"/>
  <c r="G118" i="23"/>
  <c r="G118" i="24"/>
  <c r="G116" i="23"/>
  <c r="G116" i="24"/>
  <c r="G115" i="23"/>
  <c r="G115" i="24"/>
  <c r="G114" i="23"/>
  <c r="G114" i="24"/>
  <c r="G101" i="23"/>
  <c r="G101" i="24"/>
  <c r="G100" i="23"/>
  <c r="G100" i="24"/>
  <c r="G99" i="23"/>
  <c r="G99" i="24"/>
  <c r="G97" i="23"/>
  <c r="G97" i="24"/>
  <c r="G96" i="23"/>
  <c r="G96" i="24"/>
  <c r="G95" i="23"/>
  <c r="G95" i="24"/>
  <c r="G94" i="23"/>
  <c r="G94" i="24"/>
  <c r="G93" i="23"/>
  <c r="G93" i="24"/>
  <c r="G92" i="23"/>
  <c r="G92" i="24"/>
  <c r="G91" i="23"/>
  <c r="G91" i="24"/>
  <c r="G90" i="23"/>
  <c r="G90" i="24"/>
  <c r="G88" i="23"/>
  <c r="G88" i="24"/>
  <c r="G86" i="23"/>
  <c r="G86" i="24"/>
  <c r="G85" i="23"/>
  <c r="G85" i="24"/>
  <c r="G84" i="23"/>
  <c r="G84" i="24"/>
  <c r="G82" i="23"/>
  <c r="G82" i="24"/>
  <c r="G81" i="23"/>
  <c r="G81" i="24"/>
  <c r="G80" i="23"/>
  <c r="G80" i="24"/>
  <c r="G79" i="23"/>
  <c r="G79" i="24"/>
  <c r="G78" i="23"/>
  <c r="G78" i="24"/>
  <c r="G77" i="23"/>
  <c r="G77" i="24"/>
  <c r="G76" i="23"/>
  <c r="G76" i="24"/>
  <c r="G74" i="23"/>
  <c r="G74" i="24"/>
  <c r="G73" i="23"/>
  <c r="G73" i="24"/>
  <c r="G49" i="23"/>
  <c r="G49" i="24"/>
  <c r="G47" i="23"/>
  <c r="G47" i="24"/>
  <c r="G39" i="23"/>
  <c r="G39" i="24"/>
  <c r="G32" i="23"/>
  <c r="G32" i="24"/>
  <c r="G31" i="23"/>
  <c r="G31" i="24"/>
  <c r="G27" i="23"/>
  <c r="G27" i="24"/>
  <c r="G26" i="23"/>
  <c r="G26" i="24"/>
  <c r="G23" i="23"/>
  <c r="G23" i="24"/>
  <c r="G22" i="23"/>
  <c r="G22" i="24"/>
  <c r="G18" i="23"/>
  <c r="G18" i="24"/>
  <c r="G16" i="23"/>
  <c r="G16" i="24"/>
  <c r="G14" i="23"/>
  <c r="G14" i="24"/>
  <c r="G10" i="23"/>
  <c r="G10" i="24"/>
  <c r="G7" i="23"/>
  <c r="G7" i="24"/>
  <c r="G6" i="23"/>
  <c r="G6" i="24"/>
  <c r="F145" i="23"/>
  <c r="F145" i="24"/>
  <c r="F138" i="23"/>
  <c r="F138" i="24"/>
  <c r="F137" i="23"/>
  <c r="F137" i="24"/>
  <c r="F136" i="23"/>
  <c r="F136" i="24"/>
  <c r="F133" i="23"/>
  <c r="F133" i="24"/>
  <c r="F132" i="23"/>
  <c r="F132" i="24"/>
  <c r="F130" i="23"/>
  <c r="F130" i="24"/>
  <c r="F129" i="23"/>
  <c r="F129" i="24"/>
  <c r="F127" i="23"/>
  <c r="F127" i="24"/>
  <c r="F126" i="23"/>
  <c r="F126" i="24"/>
  <c r="F125" i="23"/>
  <c r="F125" i="24"/>
  <c r="F124" i="23"/>
  <c r="F124" i="24"/>
  <c r="F122" i="23"/>
  <c r="F122" i="24"/>
  <c r="F121" i="23"/>
  <c r="F121" i="24"/>
  <c r="F120" i="23"/>
  <c r="F120" i="24"/>
  <c r="F119" i="23"/>
  <c r="F119" i="24"/>
  <c r="F118" i="23"/>
  <c r="F118" i="24"/>
  <c r="F116" i="23"/>
  <c r="F116" i="24"/>
  <c r="F115" i="23"/>
  <c r="F115" i="24"/>
  <c r="F114" i="23"/>
  <c r="F114" i="24"/>
  <c r="F101" i="23"/>
  <c r="F101" i="24"/>
  <c r="F100" i="23"/>
  <c r="F100" i="24"/>
  <c r="F99" i="23"/>
  <c r="F99" i="24"/>
  <c r="F97" i="23"/>
  <c r="F97" i="24"/>
  <c r="F96" i="23"/>
  <c r="F96" i="24"/>
  <c r="F95" i="23"/>
  <c r="F95" i="24"/>
  <c r="F94" i="23"/>
  <c r="F94" i="24"/>
  <c r="F93" i="23"/>
  <c r="F93" i="24"/>
  <c r="F92" i="23"/>
  <c r="F92" i="24"/>
  <c r="F91" i="23"/>
  <c r="F91" i="24"/>
  <c r="F90" i="23"/>
  <c r="F90" i="24"/>
  <c r="F88" i="23"/>
  <c r="F88" i="24"/>
  <c r="F86" i="23"/>
  <c r="F86" i="24"/>
  <c r="F85" i="23"/>
  <c r="F85" i="24"/>
  <c r="F84" i="23"/>
  <c r="F84" i="24"/>
  <c r="F82" i="23"/>
  <c r="F82" i="24"/>
  <c r="F81" i="23"/>
  <c r="F81" i="24"/>
  <c r="F80" i="23"/>
  <c r="F80" i="24"/>
  <c r="F79" i="23"/>
  <c r="F79" i="24"/>
  <c r="F78" i="23"/>
  <c r="F78" i="24"/>
  <c r="F77" i="23"/>
  <c r="F77" i="24"/>
  <c r="F76" i="23"/>
  <c r="F76" i="24"/>
  <c r="F74" i="23"/>
  <c r="F74" i="24"/>
  <c r="F73" i="23"/>
  <c r="F73" i="24"/>
  <c r="F49" i="23"/>
  <c r="F49" i="24"/>
  <c r="F47" i="23"/>
  <c r="F47" i="24"/>
  <c r="F39" i="23"/>
  <c r="F39" i="24"/>
  <c r="F32" i="23"/>
  <c r="F32" i="24"/>
  <c r="F31" i="23"/>
  <c r="F31" i="24"/>
  <c r="F27" i="23"/>
  <c r="F27" i="24"/>
  <c r="F26" i="23"/>
  <c r="F26" i="24"/>
  <c r="F23" i="23"/>
  <c r="F23" i="24"/>
  <c r="F22" i="23"/>
  <c r="F22" i="24"/>
  <c r="F18" i="23"/>
  <c r="F18" i="24"/>
  <c r="F16" i="23"/>
  <c r="F16" i="24"/>
  <c r="F14" i="23"/>
  <c r="F14" i="24"/>
  <c r="F10" i="23"/>
  <c r="F10" i="24"/>
  <c r="F7" i="23"/>
  <c r="F7" i="24"/>
  <c r="F6" i="23"/>
  <c r="F6" i="24"/>
  <c r="K20" i="23"/>
  <c r="K20" i="24"/>
  <c r="K6" i="23"/>
  <c r="K6" i="24"/>
  <c r="K8" i="23"/>
  <c r="K8" i="24"/>
  <c r="K9" i="23"/>
  <c r="K9" i="24"/>
  <c r="K11" i="23"/>
  <c r="K11" i="24"/>
  <c r="K12" i="23"/>
  <c r="K12" i="24"/>
  <c r="K13" i="23"/>
  <c r="K13" i="24"/>
  <c r="K14" i="23"/>
  <c r="K14" i="24"/>
  <c r="K15" i="23"/>
  <c r="K15" i="24"/>
  <c r="K16" i="23"/>
  <c r="K16" i="24"/>
  <c r="K17" i="23"/>
  <c r="K17" i="24"/>
  <c r="K19" i="23"/>
  <c r="K19" i="24"/>
  <c r="K21" i="23"/>
  <c r="K21" i="24"/>
  <c r="K22" i="23"/>
  <c r="K22" i="24"/>
  <c r="K23" i="23"/>
  <c r="K23" i="24"/>
  <c r="K24" i="23"/>
  <c r="K24" i="24"/>
  <c r="K25" i="23"/>
  <c r="K25" i="24"/>
  <c r="K26" i="23"/>
  <c r="K26" i="24"/>
  <c r="K27" i="23"/>
  <c r="K27" i="24"/>
  <c r="K28" i="23"/>
  <c r="K28" i="24"/>
  <c r="K29" i="23"/>
  <c r="K29" i="24"/>
  <c r="K30" i="23"/>
  <c r="K30" i="24"/>
  <c r="K31" i="23"/>
  <c r="K31" i="24"/>
  <c r="K32" i="23"/>
  <c r="K32" i="24"/>
  <c r="K33" i="23"/>
  <c r="K33" i="24"/>
  <c r="K34" i="23"/>
  <c r="K34" i="24"/>
  <c r="K35" i="23"/>
  <c r="K35" i="24"/>
  <c r="K36" i="23"/>
  <c r="K36" i="24"/>
  <c r="K37" i="23"/>
  <c r="K37" i="24"/>
  <c r="K38" i="23"/>
  <c r="K38" i="24"/>
  <c r="K39" i="23"/>
  <c r="K39" i="24"/>
  <c r="K40" i="23"/>
  <c r="K40" i="24"/>
  <c r="K41" i="23"/>
  <c r="K41" i="24"/>
  <c r="K42" i="23"/>
  <c r="K42" i="24"/>
  <c r="K43" i="23"/>
  <c r="K43" i="24"/>
  <c r="K44" i="23"/>
  <c r="K44" i="24"/>
  <c r="K45" i="23"/>
  <c r="K45" i="24"/>
  <c r="K46" i="23"/>
  <c r="K46" i="24"/>
  <c r="K47" i="23"/>
  <c r="K47" i="24"/>
  <c r="K48" i="23"/>
  <c r="K48" i="24"/>
  <c r="K49" i="23"/>
  <c r="K49" i="24"/>
  <c r="K50" i="23"/>
  <c r="K50" i="24"/>
  <c r="K51" i="23"/>
  <c r="K51" i="24"/>
  <c r="K52" i="23"/>
  <c r="K52" i="24"/>
  <c r="K53" i="23"/>
  <c r="K53" i="24"/>
  <c r="K55" i="23"/>
  <c r="K55" i="24"/>
  <c r="K56" i="23"/>
  <c r="K56" i="24"/>
  <c r="K57" i="23"/>
  <c r="K57" i="24"/>
  <c r="K58" i="23"/>
  <c r="K58" i="24"/>
  <c r="K59" i="23"/>
  <c r="K59" i="24"/>
  <c r="K60" i="23"/>
  <c r="K60" i="24"/>
  <c r="K61" i="23"/>
  <c r="K61" i="24"/>
  <c r="K62" i="23"/>
  <c r="K62" i="24"/>
  <c r="K63" i="23"/>
  <c r="K63" i="24"/>
  <c r="K65" i="23"/>
  <c r="K65" i="24"/>
  <c r="K66" i="23"/>
  <c r="K66" i="24"/>
  <c r="K67" i="23"/>
  <c r="K67" i="24"/>
  <c r="K68" i="23"/>
  <c r="K68" i="24"/>
  <c r="K69" i="23"/>
  <c r="K69" i="24"/>
  <c r="K71" i="23"/>
  <c r="K71" i="24"/>
  <c r="K73" i="23"/>
  <c r="K73" i="24"/>
  <c r="K74" i="23"/>
  <c r="K74" i="24"/>
  <c r="K75" i="23"/>
  <c r="K75" i="24"/>
  <c r="K76" i="23"/>
  <c r="K76" i="24"/>
  <c r="K77" i="23"/>
  <c r="K77" i="24"/>
  <c r="K78" i="23"/>
  <c r="K78" i="24"/>
  <c r="K79" i="23"/>
  <c r="K79" i="24"/>
  <c r="K80" i="23"/>
  <c r="K80" i="24"/>
  <c r="K81" i="23"/>
  <c r="K81" i="24"/>
  <c r="K82" i="23"/>
  <c r="K82" i="24"/>
  <c r="K83" i="23"/>
  <c r="K83" i="24"/>
  <c r="K84" i="23"/>
  <c r="K84" i="24"/>
  <c r="K85" i="23"/>
  <c r="K85" i="24"/>
  <c r="K86" i="23"/>
  <c r="K86" i="24"/>
  <c r="K87" i="23"/>
  <c r="K87" i="24"/>
  <c r="K88" i="23"/>
  <c r="K88" i="24"/>
  <c r="K89" i="23"/>
  <c r="K89" i="24"/>
  <c r="K90" i="23"/>
  <c r="K90" i="24"/>
  <c r="K91" i="23"/>
  <c r="K91" i="24"/>
  <c r="K92" i="23"/>
  <c r="K92" i="24"/>
  <c r="K93" i="23"/>
  <c r="K93" i="24"/>
  <c r="K94" i="23"/>
  <c r="K94" i="24"/>
  <c r="K95" i="23"/>
  <c r="K95" i="24"/>
  <c r="K96" i="23"/>
  <c r="K96" i="24"/>
  <c r="K97" i="23"/>
  <c r="K97" i="24"/>
  <c r="K98" i="23"/>
  <c r="K98" i="24"/>
  <c r="K99" i="23"/>
  <c r="K99" i="24"/>
  <c r="K100" i="23"/>
  <c r="K100" i="24"/>
  <c r="K101" i="23"/>
  <c r="K101" i="24"/>
  <c r="K105" i="23"/>
  <c r="K105" i="24"/>
  <c r="K106" i="23"/>
  <c r="K106" i="24"/>
  <c r="K107" i="23"/>
  <c r="K107" i="24"/>
  <c r="K110" i="23"/>
  <c r="K110" i="24"/>
  <c r="K114" i="23"/>
  <c r="K114" i="24"/>
  <c r="K115" i="23"/>
  <c r="K115" i="24"/>
  <c r="K116" i="23"/>
  <c r="K116" i="24"/>
  <c r="K118" i="23"/>
  <c r="K118" i="24"/>
  <c r="K119" i="23"/>
  <c r="K119" i="24"/>
  <c r="K120" i="23"/>
  <c r="K120" i="24"/>
  <c r="K121" i="23"/>
  <c r="K121" i="24"/>
  <c r="K122" i="23"/>
  <c r="K122" i="24"/>
  <c r="K123" i="23"/>
  <c r="K123" i="24"/>
  <c r="K124" i="23"/>
  <c r="K124" i="24"/>
  <c r="K125" i="23"/>
  <c r="K125" i="24"/>
  <c r="K126" i="23"/>
  <c r="K126" i="24"/>
  <c r="K127" i="23"/>
  <c r="K127" i="24"/>
  <c r="K128" i="23"/>
  <c r="K128" i="24"/>
  <c r="K129" i="23"/>
  <c r="K129" i="24"/>
  <c r="K130" i="23"/>
  <c r="K130" i="24"/>
  <c r="K131" i="23"/>
  <c r="K131" i="24"/>
  <c r="K132" i="23"/>
  <c r="K132" i="24"/>
  <c r="K133" i="23"/>
  <c r="K133" i="24"/>
  <c r="K134" i="23"/>
  <c r="K134" i="24"/>
  <c r="K135" i="23"/>
  <c r="K135" i="24"/>
  <c r="K136" i="23"/>
  <c r="K136" i="24"/>
  <c r="K137" i="23"/>
  <c r="K137" i="24"/>
  <c r="K138" i="23"/>
  <c r="K138" i="24"/>
  <c r="K139" i="23"/>
  <c r="K139" i="24"/>
  <c r="K140" i="23"/>
  <c r="K140" i="24"/>
  <c r="K141" i="23"/>
  <c r="K141" i="24"/>
  <c r="K142" i="23"/>
  <c r="K142" i="24"/>
  <c r="K143" i="23"/>
  <c r="K143" i="24"/>
  <c r="K145" i="23"/>
  <c r="K145" i="24"/>
  <c r="K5" i="23"/>
  <c r="K5" i="24"/>
  <c r="I5" i="23"/>
  <c r="I5" i="24"/>
  <c r="I17" i="23"/>
  <c r="I17" i="24"/>
  <c r="I16" i="23"/>
  <c r="I16" i="24"/>
  <c r="I15" i="23"/>
  <c r="I15" i="24"/>
  <c r="I14" i="23"/>
  <c r="I14" i="24"/>
  <c r="I13" i="23"/>
  <c r="I13" i="24"/>
  <c r="I12" i="23"/>
  <c r="I12" i="24"/>
  <c r="I11" i="23"/>
  <c r="I11" i="24"/>
  <c r="I10" i="23"/>
  <c r="I10" i="24"/>
  <c r="I9" i="23"/>
  <c r="I9" i="24"/>
  <c r="I8" i="23"/>
  <c r="I8" i="24"/>
  <c r="I7" i="23"/>
  <c r="I7" i="24"/>
  <c r="I6" i="23"/>
  <c r="I6" i="24"/>
  <c r="I134" i="23"/>
  <c r="I134" i="24"/>
  <c r="I77" i="23"/>
  <c r="I77" i="24"/>
  <c r="I76" i="23"/>
  <c r="I76" i="24"/>
  <c r="I75" i="23"/>
  <c r="I75" i="24"/>
  <c r="I74" i="23"/>
  <c r="I74" i="24"/>
  <c r="I73" i="23"/>
  <c r="I73" i="24"/>
  <c r="I71" i="23"/>
  <c r="I71" i="24"/>
  <c r="I69" i="23"/>
  <c r="I69" i="24"/>
  <c r="I68" i="23"/>
  <c r="I68" i="24"/>
  <c r="I67" i="23"/>
  <c r="I67" i="24"/>
  <c r="I66" i="23"/>
  <c r="I66" i="24"/>
  <c r="I65" i="23"/>
  <c r="I65" i="24"/>
  <c r="I63" i="23"/>
  <c r="I63" i="24"/>
  <c r="I62" i="23"/>
  <c r="I62" i="24"/>
  <c r="I61" i="23"/>
  <c r="I61" i="24"/>
  <c r="I60" i="23"/>
  <c r="I60" i="24"/>
  <c r="I59" i="23"/>
  <c r="I59" i="24"/>
  <c r="I58" i="23"/>
  <c r="I58" i="24"/>
  <c r="I57" i="23"/>
  <c r="I57" i="24"/>
  <c r="I56" i="23"/>
  <c r="I56" i="24"/>
  <c r="I55" i="23"/>
  <c r="I55" i="24"/>
  <c r="I53" i="23"/>
  <c r="I53" i="24"/>
  <c r="I52" i="23"/>
  <c r="I52" i="24"/>
  <c r="I51" i="23"/>
  <c r="I51" i="24"/>
  <c r="I50" i="23"/>
  <c r="I50" i="24"/>
  <c r="I46" i="23"/>
  <c r="I46" i="24"/>
  <c r="I45" i="23"/>
  <c r="I45" i="24"/>
  <c r="I44" i="23"/>
  <c r="I44" i="24"/>
  <c r="I43" i="23"/>
  <c r="I43" i="24"/>
  <c r="I42" i="23"/>
  <c r="I42" i="24"/>
  <c r="I41" i="23"/>
  <c r="I41" i="24"/>
  <c r="I40" i="23"/>
  <c r="I40" i="24"/>
  <c r="I39" i="23"/>
  <c r="I39" i="24"/>
  <c r="I38" i="23"/>
  <c r="I38" i="24"/>
  <c r="I37" i="23"/>
  <c r="I37" i="24"/>
  <c r="I36" i="23"/>
  <c r="I36" i="24"/>
  <c r="I35" i="23"/>
  <c r="I35" i="24"/>
  <c r="I34" i="23"/>
  <c r="I34" i="24"/>
  <c r="I33" i="23"/>
  <c r="I33" i="24"/>
  <c r="I32" i="23"/>
  <c r="I32" i="24"/>
  <c r="I31" i="23"/>
  <c r="I31" i="24"/>
  <c r="I30" i="23"/>
  <c r="I30" i="24"/>
  <c r="I29" i="23"/>
  <c r="I29" i="24"/>
  <c r="I28" i="23"/>
  <c r="I28" i="24"/>
  <c r="I27" i="23"/>
  <c r="I27" i="24"/>
  <c r="I26" i="23"/>
  <c r="I26" i="24"/>
  <c r="I25" i="23"/>
  <c r="I25" i="24"/>
  <c r="I24" i="23"/>
  <c r="I24" i="24"/>
  <c r="I21" i="23"/>
  <c r="I21" i="24"/>
  <c r="I20" i="23"/>
  <c r="I20" i="24"/>
  <c r="I19" i="23"/>
  <c r="I19" i="24"/>
  <c r="I48" i="23"/>
  <c r="I48" i="24"/>
  <c r="J8" i="23"/>
  <c r="J8" i="24"/>
  <c r="J9" i="23"/>
  <c r="J9" i="24"/>
  <c r="J11" i="23"/>
  <c r="J11" i="24"/>
  <c r="J12" i="23"/>
  <c r="J12" i="24"/>
  <c r="J13" i="23"/>
  <c r="J13" i="24"/>
  <c r="J14" i="23"/>
  <c r="J14" i="24"/>
  <c r="J15" i="23"/>
  <c r="J15" i="24"/>
  <c r="J16" i="23"/>
  <c r="J16" i="24"/>
  <c r="J17" i="23"/>
  <c r="J17" i="24"/>
  <c r="J19" i="23"/>
  <c r="J19" i="24"/>
  <c r="J20" i="23"/>
  <c r="J20" i="24"/>
  <c r="J21" i="23"/>
  <c r="J21" i="24"/>
  <c r="J22" i="23"/>
  <c r="J22" i="24"/>
  <c r="J23" i="23"/>
  <c r="J23" i="24"/>
  <c r="J24" i="23"/>
  <c r="J24" i="24"/>
  <c r="J25" i="23"/>
  <c r="J25" i="24"/>
  <c r="J26" i="23"/>
  <c r="J26" i="24"/>
  <c r="J27" i="23"/>
  <c r="J27" i="24"/>
  <c r="J28" i="23"/>
  <c r="J28" i="24"/>
  <c r="J29" i="23"/>
  <c r="J29" i="24"/>
  <c r="J30" i="23"/>
  <c r="J30" i="24"/>
  <c r="J31" i="23"/>
  <c r="J31" i="24"/>
  <c r="J32" i="23"/>
  <c r="J32" i="24"/>
  <c r="J33" i="23"/>
  <c r="J33" i="24"/>
  <c r="J34" i="23"/>
  <c r="J34" i="24"/>
  <c r="J35" i="23"/>
  <c r="J35" i="24"/>
  <c r="J36" i="23"/>
  <c r="J36" i="24"/>
  <c r="J37" i="23"/>
  <c r="J37" i="24"/>
  <c r="J38" i="23"/>
  <c r="J38" i="24"/>
  <c r="J39" i="23"/>
  <c r="J39" i="24"/>
  <c r="J40" i="23"/>
  <c r="J40" i="24"/>
  <c r="J41" i="23"/>
  <c r="J41" i="24"/>
  <c r="J42" i="23"/>
  <c r="J42" i="24"/>
  <c r="J43" i="23"/>
  <c r="J43" i="24"/>
  <c r="J44" i="23"/>
  <c r="J44" i="24"/>
  <c r="J45" i="23"/>
  <c r="J45" i="24"/>
  <c r="J46" i="23"/>
  <c r="J46" i="24"/>
  <c r="J47" i="23"/>
  <c r="J47" i="24"/>
  <c r="J48" i="23"/>
  <c r="J48" i="24"/>
  <c r="J49" i="23"/>
  <c r="J49" i="24"/>
  <c r="J50" i="23"/>
  <c r="J50" i="24"/>
  <c r="J51" i="23"/>
  <c r="J51" i="24"/>
  <c r="J52" i="23"/>
  <c r="J52" i="24"/>
  <c r="J53" i="23"/>
  <c r="J53" i="24"/>
  <c r="J55" i="23"/>
  <c r="J55" i="24"/>
  <c r="J56" i="23"/>
  <c r="J56" i="24"/>
  <c r="J57" i="23"/>
  <c r="J57" i="24"/>
  <c r="J58" i="23"/>
  <c r="J58" i="24"/>
  <c r="J59" i="23"/>
  <c r="J59" i="24"/>
  <c r="J60" i="23"/>
  <c r="J60" i="24"/>
  <c r="J61" i="23"/>
  <c r="J61" i="24"/>
  <c r="J62" i="23"/>
  <c r="J62" i="24"/>
  <c r="J63" i="23"/>
  <c r="J63" i="24"/>
  <c r="J65" i="23"/>
  <c r="J65" i="24"/>
  <c r="J66" i="23"/>
  <c r="J66" i="24"/>
  <c r="J67" i="23"/>
  <c r="J67" i="24"/>
  <c r="J68" i="23"/>
  <c r="J68" i="24"/>
  <c r="J69" i="23"/>
  <c r="J69" i="24"/>
  <c r="J71" i="23"/>
  <c r="J71" i="24"/>
  <c r="J73" i="23"/>
  <c r="J73" i="24"/>
  <c r="J74" i="23"/>
  <c r="J74" i="24"/>
  <c r="J75" i="23"/>
  <c r="J75" i="24"/>
  <c r="J76" i="23"/>
  <c r="J76" i="24"/>
  <c r="J77" i="23"/>
  <c r="J77" i="24"/>
  <c r="J78" i="23"/>
  <c r="J78" i="24"/>
  <c r="J79" i="23"/>
  <c r="J79" i="24"/>
  <c r="J80" i="23"/>
  <c r="J80" i="24"/>
  <c r="J81" i="23"/>
  <c r="J81" i="24"/>
  <c r="J82" i="23"/>
  <c r="J82" i="24"/>
  <c r="J83" i="23"/>
  <c r="J83" i="24"/>
  <c r="J84" i="23"/>
  <c r="J84" i="24"/>
  <c r="J85" i="23"/>
  <c r="J85" i="24"/>
  <c r="J86" i="23"/>
  <c r="J86" i="24"/>
  <c r="J87" i="23"/>
  <c r="J87" i="24"/>
  <c r="J88" i="23"/>
  <c r="J88" i="24"/>
  <c r="J89" i="23"/>
  <c r="J89" i="24"/>
  <c r="J90" i="23"/>
  <c r="J90" i="24"/>
  <c r="J91" i="23"/>
  <c r="J91" i="24"/>
  <c r="J92" i="23"/>
  <c r="J92" i="24"/>
  <c r="J93" i="23"/>
  <c r="J93" i="24"/>
  <c r="J94" i="23"/>
  <c r="J94" i="24"/>
  <c r="J95" i="23"/>
  <c r="J95" i="24"/>
  <c r="J96" i="23"/>
  <c r="J96" i="24"/>
  <c r="J97" i="23"/>
  <c r="J97" i="24"/>
  <c r="J98" i="23"/>
  <c r="J98" i="24"/>
  <c r="J99" i="23"/>
  <c r="J99" i="24"/>
  <c r="J100" i="23"/>
  <c r="J100" i="24"/>
  <c r="J101" i="23"/>
  <c r="J101" i="24"/>
  <c r="J102" i="23"/>
  <c r="J102" i="24"/>
  <c r="J103" i="23"/>
  <c r="J103" i="24"/>
  <c r="J105" i="23"/>
  <c r="J105" i="24"/>
  <c r="J106" i="23"/>
  <c r="J106" i="24"/>
  <c r="J107" i="23"/>
  <c r="J107" i="24"/>
  <c r="J110" i="23"/>
  <c r="J110" i="24"/>
  <c r="J111" i="23"/>
  <c r="J111" i="24"/>
  <c r="J114" i="23"/>
  <c r="J114" i="24"/>
  <c r="J115" i="23"/>
  <c r="J115" i="24"/>
  <c r="J116" i="23"/>
  <c r="J116" i="24"/>
  <c r="J118" i="23"/>
  <c r="J118" i="24"/>
  <c r="J119" i="23"/>
  <c r="J119" i="24"/>
  <c r="J120" i="23"/>
  <c r="J120" i="24"/>
  <c r="J121" i="23"/>
  <c r="J121" i="24"/>
  <c r="J122" i="23"/>
  <c r="J122" i="24"/>
  <c r="J123" i="23"/>
  <c r="J123" i="24"/>
  <c r="J124" i="23"/>
  <c r="J124" i="24"/>
  <c r="J125" i="23"/>
  <c r="J125" i="24"/>
  <c r="J126" i="23"/>
  <c r="J126" i="24"/>
  <c r="J127" i="23"/>
  <c r="J127" i="24"/>
  <c r="J128" i="23"/>
  <c r="J128" i="24"/>
  <c r="J129" i="23"/>
  <c r="J129" i="24"/>
  <c r="J130" i="23"/>
  <c r="J130" i="24"/>
  <c r="J131" i="23"/>
  <c r="J131" i="24"/>
  <c r="J132" i="23"/>
  <c r="J132" i="24"/>
  <c r="J133" i="23"/>
  <c r="J133" i="24"/>
  <c r="J134" i="23"/>
  <c r="J134" i="24"/>
  <c r="J135" i="23"/>
  <c r="J135" i="24"/>
  <c r="J136" i="23"/>
  <c r="J136" i="24"/>
  <c r="J137" i="23"/>
  <c r="J137" i="24"/>
  <c r="J138" i="23"/>
  <c r="J138" i="24"/>
  <c r="J139" i="23"/>
  <c r="J139" i="24"/>
  <c r="J140" i="23"/>
  <c r="J140" i="24"/>
  <c r="J141" i="23"/>
  <c r="J141" i="24"/>
  <c r="J142" i="23"/>
  <c r="J142" i="24"/>
  <c r="J143" i="23"/>
  <c r="J143" i="24"/>
  <c r="J145" i="23"/>
  <c r="J145" i="24"/>
  <c r="J5" i="23"/>
  <c r="J5" i="24"/>
  <c r="J6" i="23"/>
  <c r="J6" i="24"/>
  <c r="J7" i="23"/>
  <c r="J7" i="24"/>
  <c r="J10" i="23"/>
  <c r="J10" i="24"/>
  <c r="J18" i="23"/>
  <c r="J18" i="24"/>
  <c r="B20" i="3"/>
  <c r="A2"/>
  <c r="C9"/>
  <c r="D9"/>
  <c r="E14"/>
  <c r="E8"/>
  <c r="E9"/>
  <c r="E10"/>
  <c r="G14"/>
  <c r="G8"/>
  <c r="G10"/>
  <c r="I14"/>
  <c r="K9"/>
  <c r="L14"/>
  <c r="O5" i="12"/>
  <c r="N5"/>
  <c r="M5"/>
  <c r="L5"/>
  <c r="F5"/>
  <c r="E5"/>
  <c r="D5"/>
  <c r="C5"/>
  <c r="A2"/>
  <c r="K10"/>
  <c r="K9"/>
  <c r="M8" i="8" s="1"/>
  <c r="K7" i="12"/>
  <c r="M6" i="8" s="1"/>
  <c r="K6" i="12"/>
  <c r="M5" i="8" s="1"/>
  <c r="L4" i="12"/>
  <c r="B10"/>
  <c r="B9"/>
  <c r="B8" i="8" s="1"/>
  <c r="B7" i="12"/>
  <c r="B6" i="8" s="1"/>
  <c r="B6" i="12"/>
  <c r="B5" i="8" s="1"/>
  <c r="G5" i="12"/>
  <c r="C4"/>
  <c r="B5"/>
  <c r="C13" i="7"/>
  <c r="C17" s="1"/>
  <c r="O20" i="8"/>
  <c r="N20"/>
  <c r="O12"/>
  <c r="N12"/>
  <c r="O4"/>
  <c r="N4"/>
  <c r="D20"/>
  <c r="C20"/>
  <c r="C12"/>
  <c r="D12"/>
  <c r="C4"/>
  <c r="D4"/>
  <c r="P20"/>
  <c r="P12"/>
  <c r="P4"/>
  <c r="E20"/>
  <c r="E12"/>
  <c r="E4"/>
  <c r="Q20"/>
  <c r="Q12"/>
  <c r="Q4"/>
  <c r="F20"/>
  <c r="F12"/>
  <c r="F4"/>
  <c r="A2"/>
  <c r="M21"/>
  <c r="M24"/>
  <c r="M22"/>
  <c r="R20"/>
  <c r="M13"/>
  <c r="M16"/>
  <c r="M14"/>
  <c r="R4"/>
  <c r="B21"/>
  <c r="B24"/>
  <c r="B22"/>
  <c r="G20"/>
  <c r="B13"/>
  <c r="B16"/>
  <c r="B14"/>
  <c r="G12"/>
  <c r="G4"/>
  <c r="A2" i="11"/>
  <c r="A2" i="7"/>
  <c r="M21"/>
  <c r="M24"/>
  <c r="M22"/>
  <c r="M13"/>
  <c r="M16"/>
  <c r="M14"/>
  <c r="M5"/>
  <c r="M8"/>
  <c r="M6"/>
  <c r="B22"/>
  <c r="B21"/>
  <c r="B24"/>
  <c r="B13"/>
  <c r="B16"/>
  <c r="B14"/>
  <c r="B5"/>
  <c r="B8"/>
  <c r="B6"/>
  <c r="B13" i="2"/>
  <c r="A2"/>
  <c r="L97" i="15"/>
  <c r="L73"/>
  <c r="L131"/>
  <c r="L132"/>
  <c r="L144"/>
  <c r="L146"/>
  <c r="L147"/>
  <c r="K147"/>
  <c r="J147"/>
  <c r="I147"/>
  <c r="H147"/>
  <c r="G147"/>
  <c r="F147"/>
  <c r="K146"/>
  <c r="J146"/>
  <c r="I146"/>
  <c r="H146"/>
  <c r="G146"/>
  <c r="F146"/>
  <c r="K145"/>
  <c r="J145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8"/>
  <c r="J138"/>
  <c r="I138"/>
  <c r="H138"/>
  <c r="G138"/>
  <c r="F138"/>
  <c r="K137"/>
  <c r="J137"/>
  <c r="I137"/>
  <c r="H137"/>
  <c r="G137"/>
  <c r="F137"/>
  <c r="K136"/>
  <c r="J136"/>
  <c r="I136"/>
  <c r="H136"/>
  <c r="G136"/>
  <c r="F136"/>
  <c r="K135"/>
  <c r="J135"/>
  <c r="I135"/>
  <c r="H135"/>
  <c r="G135"/>
  <c r="F135"/>
  <c r="K134"/>
  <c r="J134"/>
  <c r="I134"/>
  <c r="H134"/>
  <c r="G134"/>
  <c r="F134"/>
  <c r="K133"/>
  <c r="J133"/>
  <c r="I133"/>
  <c r="H133"/>
  <c r="G133"/>
  <c r="F133"/>
  <c r="K132"/>
  <c r="J132"/>
  <c r="I132"/>
  <c r="H132"/>
  <c r="G132"/>
  <c r="F132"/>
  <c r="K131"/>
  <c r="J131"/>
  <c r="I131"/>
  <c r="H131"/>
  <c r="G131"/>
  <c r="F131"/>
  <c r="K130"/>
  <c r="J130"/>
  <c r="I130"/>
  <c r="H130"/>
  <c r="G130"/>
  <c r="F130"/>
  <c r="K129"/>
  <c r="J129"/>
  <c r="I129"/>
  <c r="H129"/>
  <c r="G129"/>
  <c r="F129"/>
  <c r="K128"/>
  <c r="J128"/>
  <c r="I128"/>
  <c r="H128"/>
  <c r="G128"/>
  <c r="F128"/>
  <c r="K127"/>
  <c r="J127"/>
  <c r="I127"/>
  <c r="H127"/>
  <c r="G127"/>
  <c r="F127"/>
  <c r="K126"/>
  <c r="J126"/>
  <c r="I126"/>
  <c r="H126"/>
  <c r="G126"/>
  <c r="F126"/>
  <c r="K125"/>
  <c r="J125"/>
  <c r="I125"/>
  <c r="H125"/>
  <c r="G125"/>
  <c r="F125"/>
  <c r="K124"/>
  <c r="J124"/>
  <c r="I124"/>
  <c r="H124"/>
  <c r="G124"/>
  <c r="F124"/>
  <c r="K123"/>
  <c r="J123"/>
  <c r="I123"/>
  <c r="H123"/>
  <c r="G123"/>
  <c r="F123"/>
  <c r="K122"/>
  <c r="J122"/>
  <c r="I122"/>
  <c r="H122"/>
  <c r="G122"/>
  <c r="F122"/>
  <c r="K121"/>
  <c r="J121"/>
  <c r="I121"/>
  <c r="H121"/>
  <c r="G121"/>
  <c r="F121"/>
  <c r="K120"/>
  <c r="J120"/>
  <c r="I120"/>
  <c r="H120"/>
  <c r="G120"/>
  <c r="F120"/>
  <c r="K119"/>
  <c r="J119"/>
  <c r="I119"/>
  <c r="H119"/>
  <c r="G119"/>
  <c r="F119"/>
  <c r="K118"/>
  <c r="J118"/>
  <c r="I118"/>
  <c r="H118"/>
  <c r="H151" s="1"/>
  <c r="H158" s="1"/>
  <c r="G118"/>
  <c r="F118"/>
  <c r="K117"/>
  <c r="J117"/>
  <c r="I117"/>
  <c r="H117"/>
  <c r="G117"/>
  <c r="F117"/>
  <c r="K116"/>
  <c r="J116"/>
  <c r="I116"/>
  <c r="H116"/>
  <c r="G116"/>
  <c r="F116"/>
  <c r="K115"/>
  <c r="J115"/>
  <c r="I115"/>
  <c r="H115"/>
  <c r="G115"/>
  <c r="F115"/>
  <c r="K114"/>
  <c r="J114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K95"/>
  <c r="J95"/>
  <c r="I95"/>
  <c r="H95"/>
  <c r="G95"/>
  <c r="F95"/>
  <c r="K94"/>
  <c r="J94"/>
  <c r="I94"/>
  <c r="H94"/>
  <c r="G94"/>
  <c r="F94"/>
  <c r="K93"/>
  <c r="J93"/>
  <c r="I93"/>
  <c r="H93"/>
  <c r="G93"/>
  <c r="F93"/>
  <c r="K92"/>
  <c r="J92"/>
  <c r="I92"/>
  <c r="H92"/>
  <c r="G92"/>
  <c r="F92"/>
  <c r="K91"/>
  <c r="J91"/>
  <c r="I91"/>
  <c r="H91"/>
  <c r="G91"/>
  <c r="F91"/>
  <c r="K90"/>
  <c r="J90"/>
  <c r="I90"/>
  <c r="H90"/>
  <c r="G90"/>
  <c r="F90"/>
  <c r="K89"/>
  <c r="J89"/>
  <c r="I89"/>
  <c r="H89"/>
  <c r="G89"/>
  <c r="F89"/>
  <c r="K88"/>
  <c r="J88"/>
  <c r="I88"/>
  <c r="H88"/>
  <c r="G88"/>
  <c r="F88"/>
  <c r="K87"/>
  <c r="J87"/>
  <c r="I87"/>
  <c r="H87"/>
  <c r="G87"/>
  <c r="F87"/>
  <c r="K86"/>
  <c r="J86"/>
  <c r="I86"/>
  <c r="H86"/>
  <c r="G86"/>
  <c r="F86"/>
  <c r="K85"/>
  <c r="J85"/>
  <c r="I85"/>
  <c r="H85"/>
  <c r="G85"/>
  <c r="F85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K81"/>
  <c r="J81"/>
  <c r="I81"/>
  <c r="H81"/>
  <c r="G81"/>
  <c r="F81"/>
  <c r="K80"/>
  <c r="J80"/>
  <c r="I80"/>
  <c r="H80"/>
  <c r="G80"/>
  <c r="F80"/>
  <c r="K79"/>
  <c r="J79"/>
  <c r="I79"/>
  <c r="H79"/>
  <c r="G79"/>
  <c r="F79"/>
  <c r="K78"/>
  <c r="J78"/>
  <c r="I78"/>
  <c r="H78"/>
  <c r="G78"/>
  <c r="F78"/>
  <c r="K77"/>
  <c r="J77"/>
  <c r="I77"/>
  <c r="H77"/>
  <c r="G77"/>
  <c r="F77"/>
  <c r="K76"/>
  <c r="J76"/>
  <c r="I76"/>
  <c r="H76"/>
  <c r="G76"/>
  <c r="F76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K32"/>
  <c r="J32"/>
  <c r="I32"/>
  <c r="H32"/>
  <c r="G32"/>
  <c r="F32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K27"/>
  <c r="J27"/>
  <c r="I27"/>
  <c r="H27"/>
  <c r="G27"/>
  <c r="F2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K10"/>
  <c r="J10"/>
  <c r="I10"/>
  <c r="H10"/>
  <c r="G10"/>
  <c r="F10"/>
  <c r="K9"/>
  <c r="J9"/>
  <c r="I9"/>
  <c r="H9"/>
  <c r="G9"/>
  <c r="F9"/>
  <c r="K8"/>
  <c r="J8"/>
  <c r="I8"/>
  <c r="H8"/>
  <c r="G8"/>
  <c r="F8"/>
  <c r="K7"/>
  <c r="J7"/>
  <c r="I7"/>
  <c r="H7"/>
  <c r="G7"/>
  <c r="F7"/>
  <c r="K6"/>
  <c r="J6"/>
  <c r="I6"/>
  <c r="H6"/>
  <c r="G6"/>
  <c r="F6"/>
  <c r="K5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B5"/>
  <c r="C5"/>
  <c r="D5"/>
  <c r="E5"/>
  <c r="F5"/>
  <c r="J90" i="14"/>
  <c r="K90"/>
  <c r="J91"/>
  <c r="K91"/>
  <c r="J88"/>
  <c r="K88"/>
  <c r="J145"/>
  <c r="K145"/>
  <c r="J138"/>
  <c r="K138"/>
  <c r="J137"/>
  <c r="K137"/>
  <c r="J136"/>
  <c r="K136"/>
  <c r="J133"/>
  <c r="K133"/>
  <c r="J130"/>
  <c r="K130"/>
  <c r="J129"/>
  <c r="K129"/>
  <c r="J127"/>
  <c r="K127"/>
  <c r="J126"/>
  <c r="K126"/>
  <c r="J125"/>
  <c r="K125"/>
  <c r="J124"/>
  <c r="K124"/>
  <c r="J122"/>
  <c r="K122"/>
  <c r="J121"/>
  <c r="K121"/>
  <c r="J120"/>
  <c r="K120"/>
  <c r="J119"/>
  <c r="K119"/>
  <c r="J118"/>
  <c r="K118"/>
  <c r="K153" s="1"/>
  <c r="K160" s="1"/>
  <c r="J115"/>
  <c r="K115"/>
  <c r="J114"/>
  <c r="K114"/>
  <c r="J100"/>
  <c r="K100"/>
  <c r="J99"/>
  <c r="K99"/>
  <c r="J96"/>
  <c r="K96"/>
  <c r="J95"/>
  <c r="K95"/>
  <c r="J94"/>
  <c r="K94"/>
  <c r="J93"/>
  <c r="K93"/>
  <c r="J92"/>
  <c r="K92"/>
  <c r="J86"/>
  <c r="K86"/>
  <c r="J85"/>
  <c r="K85"/>
  <c r="J84"/>
  <c r="K84"/>
  <c r="J82"/>
  <c r="K82"/>
  <c r="J81"/>
  <c r="K81"/>
  <c r="J80"/>
  <c r="K80"/>
  <c r="J79"/>
  <c r="K79"/>
  <c r="J78"/>
  <c r="K78"/>
  <c r="J77"/>
  <c r="K77"/>
  <c r="J76"/>
  <c r="K76"/>
  <c r="J74"/>
  <c r="K74"/>
  <c r="J49"/>
  <c r="J47"/>
  <c r="J39"/>
  <c r="J32"/>
  <c r="J31"/>
  <c r="J6"/>
  <c r="J27"/>
  <c r="M27" s="1"/>
  <c r="J26"/>
  <c r="M26" s="1"/>
  <c r="J23"/>
  <c r="J22"/>
  <c r="J18"/>
  <c r="M18" s="1"/>
  <c r="J16"/>
  <c r="J14"/>
  <c r="J10"/>
  <c r="K147"/>
  <c r="J147"/>
  <c r="I147"/>
  <c r="H147"/>
  <c r="G147"/>
  <c r="F147"/>
  <c r="K146"/>
  <c r="J146"/>
  <c r="I146"/>
  <c r="H146"/>
  <c r="G146"/>
  <c r="F146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I138"/>
  <c r="H138"/>
  <c r="G138"/>
  <c r="F138"/>
  <c r="I137"/>
  <c r="H137"/>
  <c r="G137"/>
  <c r="F137"/>
  <c r="I136"/>
  <c r="H136"/>
  <c r="G136"/>
  <c r="F136"/>
  <c r="K135"/>
  <c r="J135"/>
  <c r="I135"/>
  <c r="H135"/>
  <c r="G135"/>
  <c r="F135"/>
  <c r="K134"/>
  <c r="J134"/>
  <c r="I134"/>
  <c r="H134"/>
  <c r="G134"/>
  <c r="F134"/>
  <c r="I133"/>
  <c r="H133"/>
  <c r="G133"/>
  <c r="F133"/>
  <c r="K132"/>
  <c r="J132"/>
  <c r="I132"/>
  <c r="H132"/>
  <c r="G132"/>
  <c r="F132"/>
  <c r="K131"/>
  <c r="J131"/>
  <c r="I131"/>
  <c r="H131"/>
  <c r="G131"/>
  <c r="F131"/>
  <c r="I130"/>
  <c r="H130"/>
  <c r="G130"/>
  <c r="F130"/>
  <c r="I129"/>
  <c r="H129"/>
  <c r="G129"/>
  <c r="F129"/>
  <c r="K128"/>
  <c r="J128"/>
  <c r="I128"/>
  <c r="H128"/>
  <c r="G128"/>
  <c r="F128"/>
  <c r="I127"/>
  <c r="H127"/>
  <c r="G127"/>
  <c r="F127"/>
  <c r="I126"/>
  <c r="H126"/>
  <c r="G126"/>
  <c r="F126"/>
  <c r="I125"/>
  <c r="H125"/>
  <c r="G125"/>
  <c r="F125"/>
  <c r="I124"/>
  <c r="H124"/>
  <c r="G124"/>
  <c r="F124"/>
  <c r="K123"/>
  <c r="J123"/>
  <c r="I123"/>
  <c r="H123"/>
  <c r="G123"/>
  <c r="F123"/>
  <c r="I122"/>
  <c r="H122"/>
  <c r="G122"/>
  <c r="F122"/>
  <c r="I121"/>
  <c r="H121"/>
  <c r="G121"/>
  <c r="F121"/>
  <c r="I120"/>
  <c r="H120"/>
  <c r="G120"/>
  <c r="F120"/>
  <c r="I119"/>
  <c r="H119"/>
  <c r="G119"/>
  <c r="F119"/>
  <c r="I118"/>
  <c r="H118"/>
  <c r="G118"/>
  <c r="F118"/>
  <c r="K117"/>
  <c r="J117"/>
  <c r="I117"/>
  <c r="H117"/>
  <c r="G117"/>
  <c r="F117"/>
  <c r="K116"/>
  <c r="J116"/>
  <c r="I116"/>
  <c r="H116"/>
  <c r="G116"/>
  <c r="F116"/>
  <c r="I115"/>
  <c r="H115"/>
  <c r="G115"/>
  <c r="F115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I100"/>
  <c r="H100"/>
  <c r="G100"/>
  <c r="F100"/>
  <c r="I99"/>
  <c r="H99"/>
  <c r="G99"/>
  <c r="F99"/>
  <c r="K98"/>
  <c r="J98"/>
  <c r="I98"/>
  <c r="H98"/>
  <c r="G98"/>
  <c r="F98"/>
  <c r="K97"/>
  <c r="J97"/>
  <c r="I97"/>
  <c r="H97"/>
  <c r="G97"/>
  <c r="F97"/>
  <c r="I96"/>
  <c r="H96"/>
  <c r="G96"/>
  <c r="F96"/>
  <c r="I95"/>
  <c r="H95"/>
  <c r="G95"/>
  <c r="F95"/>
  <c r="I94"/>
  <c r="H94"/>
  <c r="G94"/>
  <c r="F94"/>
  <c r="I93"/>
  <c r="H93"/>
  <c r="G93"/>
  <c r="F93"/>
  <c r="I92"/>
  <c r="H92"/>
  <c r="G92"/>
  <c r="F92"/>
  <c r="I91"/>
  <c r="H91"/>
  <c r="G91"/>
  <c r="F91"/>
  <c r="I90"/>
  <c r="H90"/>
  <c r="G90"/>
  <c r="F90"/>
  <c r="K89"/>
  <c r="J89"/>
  <c r="I89"/>
  <c r="H89"/>
  <c r="G89"/>
  <c r="F89"/>
  <c r="I88"/>
  <c r="H88"/>
  <c r="G88"/>
  <c r="F88"/>
  <c r="K87"/>
  <c r="J87"/>
  <c r="I87"/>
  <c r="H87"/>
  <c r="G87"/>
  <c r="F87"/>
  <c r="I86"/>
  <c r="H86"/>
  <c r="G86"/>
  <c r="F86"/>
  <c r="I85"/>
  <c r="H85"/>
  <c r="G85"/>
  <c r="F85"/>
  <c r="I84"/>
  <c r="H84"/>
  <c r="G84"/>
  <c r="F84"/>
  <c r="K83"/>
  <c r="J83"/>
  <c r="I83"/>
  <c r="H83"/>
  <c r="G83"/>
  <c r="F83"/>
  <c r="I82"/>
  <c r="H82"/>
  <c r="G82"/>
  <c r="F82"/>
  <c r="I81"/>
  <c r="H81"/>
  <c r="G81"/>
  <c r="F81"/>
  <c r="I80"/>
  <c r="H80"/>
  <c r="G80"/>
  <c r="F80"/>
  <c r="I79"/>
  <c r="H79"/>
  <c r="G79"/>
  <c r="F79"/>
  <c r="I78"/>
  <c r="H78"/>
  <c r="G78"/>
  <c r="F78"/>
  <c r="I77"/>
  <c r="H77"/>
  <c r="G77"/>
  <c r="F77"/>
  <c r="I76"/>
  <c r="H76"/>
  <c r="G76"/>
  <c r="F76"/>
  <c r="K75"/>
  <c r="J75"/>
  <c r="I75"/>
  <c r="H75"/>
  <c r="G75"/>
  <c r="F75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J69"/>
  <c r="I69"/>
  <c r="H69"/>
  <c r="G69"/>
  <c r="F69"/>
  <c r="J68"/>
  <c r="I68"/>
  <c r="H68"/>
  <c r="G68"/>
  <c r="F68"/>
  <c r="J67"/>
  <c r="I67"/>
  <c r="H67"/>
  <c r="G67"/>
  <c r="F67"/>
  <c r="J66"/>
  <c r="I66"/>
  <c r="H66"/>
  <c r="G66"/>
  <c r="F66"/>
  <c r="J65"/>
  <c r="I65"/>
  <c r="H65"/>
  <c r="G65"/>
  <c r="F65"/>
  <c r="J64"/>
  <c r="I64"/>
  <c r="H64"/>
  <c r="G64"/>
  <c r="F64"/>
  <c r="J63"/>
  <c r="I63"/>
  <c r="H63"/>
  <c r="G63"/>
  <c r="F63"/>
  <c r="J62"/>
  <c r="I62"/>
  <c r="H62"/>
  <c r="G62"/>
  <c r="F62"/>
  <c r="J61"/>
  <c r="I61"/>
  <c r="H61"/>
  <c r="G61"/>
  <c r="F61"/>
  <c r="J60"/>
  <c r="I60"/>
  <c r="H60"/>
  <c r="G60"/>
  <c r="F60"/>
  <c r="J59"/>
  <c r="I59"/>
  <c r="H59"/>
  <c r="G59"/>
  <c r="F59"/>
  <c r="J58"/>
  <c r="I58"/>
  <c r="H58"/>
  <c r="G58"/>
  <c r="F58"/>
  <c r="J57"/>
  <c r="I57"/>
  <c r="H57"/>
  <c r="G57"/>
  <c r="F57"/>
  <c r="J56"/>
  <c r="I56"/>
  <c r="H56"/>
  <c r="G56"/>
  <c r="F56"/>
  <c r="J55"/>
  <c r="I55"/>
  <c r="H55"/>
  <c r="G55"/>
  <c r="F55"/>
  <c r="J54"/>
  <c r="I54"/>
  <c r="H54"/>
  <c r="G54"/>
  <c r="F54"/>
  <c r="J53"/>
  <c r="I53"/>
  <c r="H53"/>
  <c r="G53"/>
  <c r="F53"/>
  <c r="J52"/>
  <c r="I52"/>
  <c r="H52"/>
  <c r="G52"/>
  <c r="F52"/>
  <c r="J51"/>
  <c r="I51"/>
  <c r="H51"/>
  <c r="G51"/>
  <c r="F51"/>
  <c r="J50"/>
  <c r="I50"/>
  <c r="H50"/>
  <c r="G50"/>
  <c r="F50"/>
  <c r="I49"/>
  <c r="H49"/>
  <c r="G49"/>
  <c r="F49"/>
  <c r="J48"/>
  <c r="I48"/>
  <c r="H48"/>
  <c r="G48"/>
  <c r="F48"/>
  <c r="I47"/>
  <c r="H47"/>
  <c r="G47"/>
  <c r="F47"/>
  <c r="J46"/>
  <c r="I46"/>
  <c r="H46"/>
  <c r="G46"/>
  <c r="F46"/>
  <c r="J45"/>
  <c r="I45"/>
  <c r="H45"/>
  <c r="G45"/>
  <c r="F45"/>
  <c r="J44"/>
  <c r="I44"/>
  <c r="H44"/>
  <c r="G44"/>
  <c r="F44"/>
  <c r="J43"/>
  <c r="I43"/>
  <c r="H43"/>
  <c r="G43"/>
  <c r="F43"/>
  <c r="J42"/>
  <c r="I42"/>
  <c r="H42"/>
  <c r="G42"/>
  <c r="F42"/>
  <c r="J41"/>
  <c r="I41"/>
  <c r="H41"/>
  <c r="G41"/>
  <c r="F41"/>
  <c r="J40"/>
  <c r="I40"/>
  <c r="H40"/>
  <c r="G40"/>
  <c r="F40"/>
  <c r="I39"/>
  <c r="H39"/>
  <c r="G39"/>
  <c r="F39"/>
  <c r="J38"/>
  <c r="I38"/>
  <c r="H38"/>
  <c r="G38"/>
  <c r="F38"/>
  <c r="J37"/>
  <c r="I37"/>
  <c r="H37"/>
  <c r="G37"/>
  <c r="F37"/>
  <c r="J36"/>
  <c r="I36"/>
  <c r="H36"/>
  <c r="G36"/>
  <c r="F36"/>
  <c r="J35"/>
  <c r="I35"/>
  <c r="H35"/>
  <c r="G35"/>
  <c r="F35"/>
  <c r="J34"/>
  <c r="I34"/>
  <c r="H34"/>
  <c r="G34"/>
  <c r="F34"/>
  <c r="J33"/>
  <c r="I33"/>
  <c r="H33"/>
  <c r="G33"/>
  <c r="F33"/>
  <c r="I32"/>
  <c r="H32"/>
  <c r="G32"/>
  <c r="F32"/>
  <c r="I31"/>
  <c r="H31"/>
  <c r="G31"/>
  <c r="F31"/>
  <c r="J30"/>
  <c r="I30"/>
  <c r="H30"/>
  <c r="G30"/>
  <c r="F30"/>
  <c r="J29"/>
  <c r="I29"/>
  <c r="H29"/>
  <c r="G29"/>
  <c r="F29"/>
  <c r="J28"/>
  <c r="I28"/>
  <c r="H28"/>
  <c r="G28"/>
  <c r="F28"/>
  <c r="I27"/>
  <c r="H27"/>
  <c r="G27"/>
  <c r="F27"/>
  <c r="I26"/>
  <c r="H26"/>
  <c r="G26"/>
  <c r="F26"/>
  <c r="J25"/>
  <c r="I25"/>
  <c r="H25"/>
  <c r="G25"/>
  <c r="F25"/>
  <c r="J24"/>
  <c r="I24"/>
  <c r="H24"/>
  <c r="G24"/>
  <c r="F24"/>
  <c r="I23"/>
  <c r="H23"/>
  <c r="G23"/>
  <c r="F23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I18"/>
  <c r="H18"/>
  <c r="G18"/>
  <c r="F18"/>
  <c r="J17"/>
  <c r="I17"/>
  <c r="H17"/>
  <c r="G17"/>
  <c r="F17"/>
  <c r="I16"/>
  <c r="H16"/>
  <c r="G16"/>
  <c r="F16"/>
  <c r="J15"/>
  <c r="I15"/>
  <c r="H15"/>
  <c r="G15"/>
  <c r="F15"/>
  <c r="I14"/>
  <c r="H14"/>
  <c r="G14"/>
  <c r="F14"/>
  <c r="J13"/>
  <c r="I13"/>
  <c r="H13"/>
  <c r="G13"/>
  <c r="F13"/>
  <c r="J12"/>
  <c r="I12"/>
  <c r="H12"/>
  <c r="G12"/>
  <c r="F12"/>
  <c r="J11"/>
  <c r="I11"/>
  <c r="H11"/>
  <c r="G11"/>
  <c r="F11"/>
  <c r="I10"/>
  <c r="H10"/>
  <c r="G10"/>
  <c r="F10"/>
  <c r="J9"/>
  <c r="I9"/>
  <c r="H9"/>
  <c r="G9"/>
  <c r="F9"/>
  <c r="J8"/>
  <c r="I8"/>
  <c r="H8"/>
  <c r="G8"/>
  <c r="F8"/>
  <c r="J7"/>
  <c r="I7"/>
  <c r="H7"/>
  <c r="G7"/>
  <c r="F7"/>
  <c r="I6"/>
  <c r="H6"/>
  <c r="G6"/>
  <c r="F6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F5"/>
  <c r="E5"/>
  <c r="D5"/>
  <c r="B5"/>
  <c r="C5"/>
  <c r="L73" i="17"/>
  <c r="L31"/>
  <c r="L27"/>
  <c r="L18"/>
  <c r="L7"/>
  <c r="K147"/>
  <c r="J147"/>
  <c r="I147"/>
  <c r="H147"/>
  <c r="G147"/>
  <c r="F147"/>
  <c r="K146"/>
  <c r="J146"/>
  <c r="I146"/>
  <c r="H146"/>
  <c r="G146"/>
  <c r="F146"/>
  <c r="K145"/>
  <c r="J145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8"/>
  <c r="J138"/>
  <c r="I138"/>
  <c r="H138"/>
  <c r="G138"/>
  <c r="F138"/>
  <c r="K137"/>
  <c r="J137"/>
  <c r="I137"/>
  <c r="H137"/>
  <c r="G137"/>
  <c r="F137"/>
  <c r="K136"/>
  <c r="J136"/>
  <c r="I136"/>
  <c r="H136"/>
  <c r="G136"/>
  <c r="F136"/>
  <c r="K135"/>
  <c r="J135"/>
  <c r="I135"/>
  <c r="H135"/>
  <c r="G135"/>
  <c r="F135"/>
  <c r="K134"/>
  <c r="J134"/>
  <c r="I134"/>
  <c r="H134"/>
  <c r="G134"/>
  <c r="F134"/>
  <c r="K133"/>
  <c r="J133"/>
  <c r="I133"/>
  <c r="H133"/>
  <c r="G133"/>
  <c r="F133"/>
  <c r="K132"/>
  <c r="J132"/>
  <c r="I132"/>
  <c r="H132"/>
  <c r="G132"/>
  <c r="F132"/>
  <c r="K131"/>
  <c r="J131"/>
  <c r="I131"/>
  <c r="H131"/>
  <c r="G131"/>
  <c r="F131"/>
  <c r="K130"/>
  <c r="J130"/>
  <c r="I130"/>
  <c r="H130"/>
  <c r="G130"/>
  <c r="F130"/>
  <c r="K129"/>
  <c r="J129"/>
  <c r="I129"/>
  <c r="H129"/>
  <c r="G129"/>
  <c r="F129"/>
  <c r="K128"/>
  <c r="J128"/>
  <c r="I128"/>
  <c r="H128"/>
  <c r="G128"/>
  <c r="F128"/>
  <c r="K127"/>
  <c r="J127"/>
  <c r="I127"/>
  <c r="H127"/>
  <c r="G127"/>
  <c r="F127"/>
  <c r="K126"/>
  <c r="J126"/>
  <c r="I126"/>
  <c r="H126"/>
  <c r="G126"/>
  <c r="F126"/>
  <c r="K125"/>
  <c r="J125"/>
  <c r="I125"/>
  <c r="H125"/>
  <c r="G125"/>
  <c r="F125"/>
  <c r="K124"/>
  <c r="J124"/>
  <c r="I124"/>
  <c r="H124"/>
  <c r="G124"/>
  <c r="F124"/>
  <c r="K123"/>
  <c r="J123"/>
  <c r="I123"/>
  <c r="H123"/>
  <c r="G123"/>
  <c r="F123"/>
  <c r="K122"/>
  <c r="J122"/>
  <c r="I122"/>
  <c r="H122"/>
  <c r="G122"/>
  <c r="F122"/>
  <c r="K121"/>
  <c r="J121"/>
  <c r="I121"/>
  <c r="H121"/>
  <c r="G121"/>
  <c r="F121"/>
  <c r="K120"/>
  <c r="J120"/>
  <c r="I120"/>
  <c r="H120"/>
  <c r="G120"/>
  <c r="F120"/>
  <c r="K119"/>
  <c r="J119"/>
  <c r="I119"/>
  <c r="H119"/>
  <c r="G119"/>
  <c r="F119"/>
  <c r="K118"/>
  <c r="J118"/>
  <c r="I118"/>
  <c r="H118"/>
  <c r="G118"/>
  <c r="F118"/>
  <c r="K117"/>
  <c r="J117"/>
  <c r="I117"/>
  <c r="H117"/>
  <c r="G117"/>
  <c r="F117"/>
  <c r="K116"/>
  <c r="J116"/>
  <c r="I116"/>
  <c r="H116"/>
  <c r="G116"/>
  <c r="F116"/>
  <c r="K115"/>
  <c r="J115"/>
  <c r="I115"/>
  <c r="H115"/>
  <c r="G115"/>
  <c r="F115"/>
  <c r="K114"/>
  <c r="J114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K95"/>
  <c r="J95"/>
  <c r="I95"/>
  <c r="H95"/>
  <c r="G95"/>
  <c r="F95"/>
  <c r="K94"/>
  <c r="J94"/>
  <c r="I94"/>
  <c r="H94"/>
  <c r="G94"/>
  <c r="F94"/>
  <c r="K93"/>
  <c r="J93"/>
  <c r="I93"/>
  <c r="H93"/>
  <c r="G93"/>
  <c r="F93"/>
  <c r="K92"/>
  <c r="J92"/>
  <c r="I92"/>
  <c r="H92"/>
  <c r="G92"/>
  <c r="F92"/>
  <c r="K91"/>
  <c r="J91"/>
  <c r="I91"/>
  <c r="H91"/>
  <c r="G91"/>
  <c r="F91"/>
  <c r="K90"/>
  <c r="J90"/>
  <c r="I90"/>
  <c r="H90"/>
  <c r="G90"/>
  <c r="F90"/>
  <c r="K89"/>
  <c r="J89"/>
  <c r="I89"/>
  <c r="H89"/>
  <c r="G89"/>
  <c r="F89"/>
  <c r="K88"/>
  <c r="J88"/>
  <c r="I88"/>
  <c r="H88"/>
  <c r="G88"/>
  <c r="F88"/>
  <c r="K87"/>
  <c r="J87"/>
  <c r="I87"/>
  <c r="H87"/>
  <c r="G87"/>
  <c r="F87"/>
  <c r="K86"/>
  <c r="J86"/>
  <c r="I86"/>
  <c r="H86"/>
  <c r="G86"/>
  <c r="F86"/>
  <c r="K85"/>
  <c r="J85"/>
  <c r="I85"/>
  <c r="H85"/>
  <c r="G85"/>
  <c r="F85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K81"/>
  <c r="J81"/>
  <c r="I81"/>
  <c r="H81"/>
  <c r="G81"/>
  <c r="F81"/>
  <c r="K80"/>
  <c r="J80"/>
  <c r="I80"/>
  <c r="H80"/>
  <c r="G80"/>
  <c r="F80"/>
  <c r="K79"/>
  <c r="J79"/>
  <c r="I79"/>
  <c r="H79"/>
  <c r="G79"/>
  <c r="F79"/>
  <c r="K78"/>
  <c r="J78"/>
  <c r="I78"/>
  <c r="H78"/>
  <c r="G78"/>
  <c r="F78"/>
  <c r="K77"/>
  <c r="J77"/>
  <c r="I77"/>
  <c r="H77"/>
  <c r="G77"/>
  <c r="F77"/>
  <c r="K76"/>
  <c r="J76"/>
  <c r="I76"/>
  <c r="H76"/>
  <c r="G76"/>
  <c r="F76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K32"/>
  <c r="J32"/>
  <c r="I32"/>
  <c r="H32"/>
  <c r="G32"/>
  <c r="F32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K27"/>
  <c r="J27"/>
  <c r="I27"/>
  <c r="H27"/>
  <c r="G27"/>
  <c r="F2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K10"/>
  <c r="J10"/>
  <c r="I10"/>
  <c r="H10"/>
  <c r="G10"/>
  <c r="F10"/>
  <c r="K9"/>
  <c r="J9"/>
  <c r="I9"/>
  <c r="H9"/>
  <c r="G9"/>
  <c r="F9"/>
  <c r="K8"/>
  <c r="J8"/>
  <c r="I8"/>
  <c r="H8"/>
  <c r="G8"/>
  <c r="F8"/>
  <c r="K7"/>
  <c r="J7"/>
  <c r="I7"/>
  <c r="H7"/>
  <c r="G7"/>
  <c r="F7"/>
  <c r="K6"/>
  <c r="J6"/>
  <c r="I6"/>
  <c r="H6"/>
  <c r="G6"/>
  <c r="F6"/>
  <c r="K5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L31" i="19"/>
  <c r="L27"/>
  <c r="L18"/>
  <c r="L73"/>
  <c r="L7"/>
  <c r="D131"/>
  <c r="J131" s="1"/>
  <c r="E131"/>
  <c r="G131" s="1"/>
  <c r="E147"/>
  <c r="G147" s="1"/>
  <c r="D147"/>
  <c r="C147"/>
  <c r="B147"/>
  <c r="E146"/>
  <c r="F146" s="1"/>
  <c r="D146"/>
  <c r="C146"/>
  <c r="B146"/>
  <c r="E145"/>
  <c r="D145"/>
  <c r="C145"/>
  <c r="B145"/>
  <c r="E144"/>
  <c r="K144" s="1"/>
  <c r="D144"/>
  <c r="C144"/>
  <c r="B144"/>
  <c r="E143"/>
  <c r="H143" s="1"/>
  <c r="D143"/>
  <c r="C143"/>
  <c r="B143"/>
  <c r="E142"/>
  <c r="D142"/>
  <c r="C142"/>
  <c r="B142"/>
  <c r="E141"/>
  <c r="D141"/>
  <c r="C141"/>
  <c r="B141"/>
  <c r="E140"/>
  <c r="H140" s="1"/>
  <c r="D140"/>
  <c r="C140"/>
  <c r="B140"/>
  <c r="E139"/>
  <c r="H139" s="1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J134" s="1"/>
  <c r="D134"/>
  <c r="C134"/>
  <c r="B134"/>
  <c r="E133"/>
  <c r="D133"/>
  <c r="C133"/>
  <c r="B133"/>
  <c r="E132"/>
  <c r="D132"/>
  <c r="C132"/>
  <c r="B132"/>
  <c r="C131"/>
  <c r="B131"/>
  <c r="E130"/>
  <c r="D130"/>
  <c r="C130"/>
  <c r="B130"/>
  <c r="E129"/>
  <c r="D129"/>
  <c r="C129"/>
  <c r="B129"/>
  <c r="E128"/>
  <c r="D128"/>
  <c r="C128"/>
  <c r="B128"/>
  <c r="E127"/>
  <c r="K127" s="1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K116" s="1"/>
  <c r="D116"/>
  <c r="C116"/>
  <c r="B116"/>
  <c r="E115"/>
  <c r="K115" s="1"/>
  <c r="D115"/>
  <c r="C115"/>
  <c r="B115"/>
  <c r="E114"/>
  <c r="D114"/>
  <c r="C114"/>
  <c r="B114"/>
  <c r="E113"/>
  <c r="D113"/>
  <c r="C113"/>
  <c r="B113"/>
  <c r="E112"/>
  <c r="I112" s="1"/>
  <c r="D112"/>
  <c r="C112"/>
  <c r="B112"/>
  <c r="E111"/>
  <c r="D111"/>
  <c r="C111"/>
  <c r="B111"/>
  <c r="E110"/>
  <c r="D110"/>
  <c r="C110"/>
  <c r="B110"/>
  <c r="E109"/>
  <c r="I109" s="1"/>
  <c r="D109"/>
  <c r="C109"/>
  <c r="B109"/>
  <c r="E108"/>
  <c r="D108"/>
  <c r="C108"/>
  <c r="B108"/>
  <c r="E107"/>
  <c r="K107" s="1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J101" s="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H89" s="1"/>
  <c r="D89"/>
  <c r="C89"/>
  <c r="B89"/>
  <c r="E88"/>
  <c r="D88"/>
  <c r="C88"/>
  <c r="B88"/>
  <c r="E87"/>
  <c r="H87" s="1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G75" s="1"/>
  <c r="D75"/>
  <c r="C75"/>
  <c r="B75"/>
  <c r="E74"/>
  <c r="D74"/>
  <c r="C74"/>
  <c r="B74"/>
  <c r="E73"/>
  <c r="G73" s="1"/>
  <c r="D73"/>
  <c r="C73"/>
  <c r="B73"/>
  <c r="E72"/>
  <c r="H72" s="1"/>
  <c r="D72"/>
  <c r="C72"/>
  <c r="B72"/>
  <c r="E71"/>
  <c r="I71" s="1"/>
  <c r="D71"/>
  <c r="C71"/>
  <c r="B71"/>
  <c r="E70"/>
  <c r="I70" s="1"/>
  <c r="D70"/>
  <c r="C70"/>
  <c r="B70"/>
  <c r="E69"/>
  <c r="J69" s="1"/>
  <c r="D69"/>
  <c r="C69"/>
  <c r="B69"/>
  <c r="E68"/>
  <c r="I68" s="1"/>
  <c r="D68"/>
  <c r="C68"/>
  <c r="B68"/>
  <c r="E67"/>
  <c r="I67" s="1"/>
  <c r="D67"/>
  <c r="C67"/>
  <c r="B67"/>
  <c r="E66"/>
  <c r="J66" s="1"/>
  <c r="D66"/>
  <c r="C66"/>
  <c r="B66"/>
  <c r="E65"/>
  <c r="F65" s="1"/>
  <c r="D65"/>
  <c r="C65"/>
  <c r="B65"/>
  <c r="E64"/>
  <c r="H64" s="1"/>
  <c r="D64"/>
  <c r="C64"/>
  <c r="B64"/>
  <c r="E63"/>
  <c r="D63"/>
  <c r="C63"/>
  <c r="B63"/>
  <c r="E62"/>
  <c r="J62" s="1"/>
  <c r="D62"/>
  <c r="C62"/>
  <c r="B62"/>
  <c r="E61"/>
  <c r="D61"/>
  <c r="C61"/>
  <c r="B61"/>
  <c r="E60"/>
  <c r="D60"/>
  <c r="C60"/>
  <c r="B60"/>
  <c r="E59"/>
  <c r="F59" s="1"/>
  <c r="D59"/>
  <c r="C59"/>
  <c r="B59"/>
  <c r="E58"/>
  <c r="D58"/>
  <c r="C58"/>
  <c r="B58"/>
  <c r="E57"/>
  <c r="I57" s="1"/>
  <c r="D57"/>
  <c r="C57"/>
  <c r="B57"/>
  <c r="E56"/>
  <c r="D56"/>
  <c r="C56"/>
  <c r="B56"/>
  <c r="E55"/>
  <c r="I55" s="1"/>
  <c r="D55"/>
  <c r="C55"/>
  <c r="B55"/>
  <c r="E54"/>
  <c r="G54" s="1"/>
  <c r="D54"/>
  <c r="C54"/>
  <c r="B54"/>
  <c r="E53"/>
  <c r="H53" s="1"/>
  <c r="D53"/>
  <c r="C53"/>
  <c r="B53"/>
  <c r="E52"/>
  <c r="F52" s="1"/>
  <c r="D52"/>
  <c r="C52"/>
  <c r="B52"/>
  <c r="E51"/>
  <c r="G51" s="1"/>
  <c r="D51"/>
  <c r="C51"/>
  <c r="B51"/>
  <c r="E50"/>
  <c r="F50" s="1"/>
  <c r="D50"/>
  <c r="C50"/>
  <c r="B50"/>
  <c r="E49"/>
  <c r="D49"/>
  <c r="C49"/>
  <c r="B49"/>
  <c r="E48"/>
  <c r="H48" s="1"/>
  <c r="D48"/>
  <c r="C48"/>
  <c r="B48"/>
  <c r="E47"/>
  <c r="D47"/>
  <c r="C47"/>
  <c r="B47"/>
  <c r="E46"/>
  <c r="K46" s="1"/>
  <c r="D46"/>
  <c r="C46"/>
  <c r="B46"/>
  <c r="E45"/>
  <c r="F45" s="1"/>
  <c r="D45"/>
  <c r="C45"/>
  <c r="B45"/>
  <c r="E44"/>
  <c r="K44" s="1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J38" s="1"/>
  <c r="D38"/>
  <c r="C38"/>
  <c r="B38"/>
  <c r="E37"/>
  <c r="H37" s="1"/>
  <c r="D37"/>
  <c r="C37"/>
  <c r="B37"/>
  <c r="E36"/>
  <c r="D36"/>
  <c r="C36"/>
  <c r="B36"/>
  <c r="E35"/>
  <c r="H35" s="1"/>
  <c r="D35"/>
  <c r="C35"/>
  <c r="B35"/>
  <c r="E34"/>
  <c r="K34" s="1"/>
  <c r="D34"/>
  <c r="C34"/>
  <c r="B34"/>
  <c r="E33"/>
  <c r="I33" s="1"/>
  <c r="D33"/>
  <c r="C33"/>
  <c r="B33"/>
  <c r="E32"/>
  <c r="D32"/>
  <c r="C32"/>
  <c r="B32"/>
  <c r="E31"/>
  <c r="D31"/>
  <c r="C31"/>
  <c r="B31"/>
  <c r="E30"/>
  <c r="F30" s="1"/>
  <c r="D30"/>
  <c r="C30"/>
  <c r="B30"/>
  <c r="E29"/>
  <c r="D29"/>
  <c r="C29"/>
  <c r="B29"/>
  <c r="E28"/>
  <c r="I28" s="1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K23" s="1"/>
  <c r="D23"/>
  <c r="C23"/>
  <c r="B23"/>
  <c r="E22"/>
  <c r="D22"/>
  <c r="C22"/>
  <c r="B22"/>
  <c r="E21"/>
  <c r="J21" s="1"/>
  <c r="D21"/>
  <c r="C21"/>
  <c r="B21"/>
  <c r="E20"/>
  <c r="I20" s="1"/>
  <c r="D20"/>
  <c r="C20"/>
  <c r="B20"/>
  <c r="E19"/>
  <c r="F19" s="1"/>
  <c r="D19"/>
  <c r="C19"/>
  <c r="B19"/>
  <c r="E18"/>
  <c r="D18"/>
  <c r="C18"/>
  <c r="B18"/>
  <c r="E17"/>
  <c r="D17"/>
  <c r="C17"/>
  <c r="B17"/>
  <c r="E16"/>
  <c r="D16"/>
  <c r="C16"/>
  <c r="B16"/>
  <c r="E15"/>
  <c r="H15" s="1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K7" s="1"/>
  <c r="D7"/>
  <c r="C7"/>
  <c r="B7"/>
  <c r="E6"/>
  <c r="D6"/>
  <c r="C6"/>
  <c r="B6"/>
  <c r="D5"/>
  <c r="C5"/>
  <c r="B5"/>
  <c r="E5"/>
  <c r="K5" s="1"/>
  <c r="J135"/>
  <c r="J146"/>
  <c r="K131" i="18"/>
  <c r="K6"/>
  <c r="K145"/>
  <c r="K138"/>
  <c r="K137"/>
  <c r="K137" i="19" s="1"/>
  <c r="K136" i="18"/>
  <c r="K136" i="19" s="1"/>
  <c r="K133" i="18"/>
  <c r="K130"/>
  <c r="K129"/>
  <c r="K127"/>
  <c r="K126"/>
  <c r="K125"/>
  <c r="K124"/>
  <c r="K122"/>
  <c r="K121"/>
  <c r="K120"/>
  <c r="K119"/>
  <c r="K119" i="19" s="1"/>
  <c r="K118" i="18"/>
  <c r="K116"/>
  <c r="K115"/>
  <c r="K114"/>
  <c r="K114" i="19" s="1"/>
  <c r="K101" i="18"/>
  <c r="K100"/>
  <c r="K99"/>
  <c r="K97"/>
  <c r="K97" i="19" s="1"/>
  <c r="K96" i="18"/>
  <c r="K95"/>
  <c r="K94"/>
  <c r="K93"/>
  <c r="K92"/>
  <c r="K92" i="19" s="1"/>
  <c r="K91" i="18"/>
  <c r="K90"/>
  <c r="K88"/>
  <c r="K88" i="19" s="1"/>
  <c r="K86" i="18"/>
  <c r="K85"/>
  <c r="K84"/>
  <c r="K82"/>
  <c r="K82" i="19" s="1"/>
  <c r="K81" i="18"/>
  <c r="K81" i="19" s="1"/>
  <c r="K80" i="18"/>
  <c r="K79"/>
  <c r="K78"/>
  <c r="K78" i="19" s="1"/>
  <c r="K77" i="18"/>
  <c r="K76"/>
  <c r="K74"/>
  <c r="K73"/>
  <c r="K49"/>
  <c r="K47"/>
  <c r="K39"/>
  <c r="K32"/>
  <c r="K31"/>
  <c r="K27"/>
  <c r="K26"/>
  <c r="K23"/>
  <c r="K22"/>
  <c r="K22" i="19" s="1"/>
  <c r="K18" i="18"/>
  <c r="K16"/>
  <c r="K14"/>
  <c r="K10"/>
  <c r="K7"/>
  <c r="I145"/>
  <c r="I138"/>
  <c r="I138" i="19" s="1"/>
  <c r="I137" i="18"/>
  <c r="I137" i="19" s="1"/>
  <c r="I136" i="18"/>
  <c r="I133"/>
  <c r="I130"/>
  <c r="I129"/>
  <c r="I127"/>
  <c r="I126"/>
  <c r="I125"/>
  <c r="I124"/>
  <c r="I124" i="19" s="1"/>
  <c r="I122" i="18"/>
  <c r="I121"/>
  <c r="I120"/>
  <c r="I119"/>
  <c r="I118"/>
  <c r="I116"/>
  <c r="I115"/>
  <c r="I114"/>
  <c r="I101"/>
  <c r="I100"/>
  <c r="I99"/>
  <c r="I97"/>
  <c r="I96"/>
  <c r="I95"/>
  <c r="I94"/>
  <c r="I94" i="19" s="1"/>
  <c r="I93" i="18"/>
  <c r="I93" i="19" s="1"/>
  <c r="I92" i="18"/>
  <c r="I91"/>
  <c r="I90"/>
  <c r="I90" i="19" s="1"/>
  <c r="I88" i="18"/>
  <c r="I86"/>
  <c r="I85"/>
  <c r="I84"/>
  <c r="I84" i="19" s="1"/>
  <c r="I82" i="18"/>
  <c r="I81"/>
  <c r="I80"/>
  <c r="I79"/>
  <c r="I79" i="19" s="1"/>
  <c r="I78" i="18"/>
  <c r="I77"/>
  <c r="I76"/>
  <c r="I74"/>
  <c r="I74" i="19" s="1"/>
  <c r="I73" i="18"/>
  <c r="I49"/>
  <c r="I47"/>
  <c r="I39"/>
  <c r="I32"/>
  <c r="I31"/>
  <c r="I27"/>
  <c r="I26"/>
  <c r="I26" i="19" s="1"/>
  <c r="I23" i="18"/>
  <c r="I22"/>
  <c r="I18"/>
  <c r="I16"/>
  <c r="I16" i="19" s="1"/>
  <c r="I14" i="18"/>
  <c r="I10"/>
  <c r="I7"/>
  <c r="I6"/>
  <c r="H145"/>
  <c r="H145" i="19" s="1"/>
  <c r="H138" i="18"/>
  <c r="H137"/>
  <c r="H136"/>
  <c r="H133"/>
  <c r="H130"/>
  <c r="H129"/>
  <c r="H127"/>
  <c r="H126"/>
  <c r="H126" i="19" s="1"/>
  <c r="H125" i="18"/>
  <c r="H124"/>
  <c r="H122"/>
  <c r="H122" i="19" s="1"/>
  <c r="H121" i="18"/>
  <c r="H120"/>
  <c r="H119"/>
  <c r="H118"/>
  <c r="H153" s="1"/>
  <c r="H160" s="1"/>
  <c r="H116"/>
  <c r="H115"/>
  <c r="H114"/>
  <c r="H101"/>
  <c r="H100"/>
  <c r="H99"/>
  <c r="H97"/>
  <c r="H97" i="19" s="1"/>
  <c r="H96" i="18"/>
  <c r="H95"/>
  <c r="H95" i="19" s="1"/>
  <c r="H94" i="18"/>
  <c r="H93"/>
  <c r="H92"/>
  <c r="H91"/>
  <c r="H90"/>
  <c r="H88"/>
  <c r="H86"/>
  <c r="H85"/>
  <c r="H84"/>
  <c r="H82"/>
  <c r="H81"/>
  <c r="H81" i="19" s="1"/>
  <c r="H80" i="18"/>
  <c r="H79"/>
  <c r="H78"/>
  <c r="H77"/>
  <c r="H76"/>
  <c r="H74"/>
  <c r="H73"/>
  <c r="H49"/>
  <c r="H49" i="19" s="1"/>
  <c r="H47" i="18"/>
  <c r="H39"/>
  <c r="H32"/>
  <c r="H31"/>
  <c r="H27"/>
  <c r="H27" i="19" s="1"/>
  <c r="H26" i="18"/>
  <c r="H23"/>
  <c r="H22"/>
  <c r="H18"/>
  <c r="H16"/>
  <c r="H14"/>
  <c r="H10"/>
  <c r="H7"/>
  <c r="H6"/>
  <c r="G145"/>
  <c r="G138"/>
  <c r="G138" i="19" s="1"/>
  <c r="G137" i="18"/>
  <c r="G136"/>
  <c r="G133"/>
  <c r="G130"/>
  <c r="G129"/>
  <c r="G127"/>
  <c r="G126"/>
  <c r="G125"/>
  <c r="G124"/>
  <c r="G122"/>
  <c r="G121"/>
  <c r="G120"/>
  <c r="G119"/>
  <c r="G119" i="19" s="1"/>
  <c r="G118" i="18"/>
  <c r="G118" i="19" s="1"/>
  <c r="G116" i="18"/>
  <c r="G115"/>
  <c r="G114"/>
  <c r="G101"/>
  <c r="G100"/>
  <c r="G99"/>
  <c r="G99" i="19" s="1"/>
  <c r="G97" i="18"/>
  <c r="G96"/>
  <c r="G95"/>
  <c r="G94"/>
  <c r="G94" i="19" s="1"/>
  <c r="G93" i="18"/>
  <c r="G92"/>
  <c r="G91"/>
  <c r="G90"/>
  <c r="G90" i="19" s="1"/>
  <c r="G88" i="18"/>
  <c r="G86"/>
  <c r="G85"/>
  <c r="G84"/>
  <c r="G84" i="19" s="1"/>
  <c r="G82" i="18"/>
  <c r="G81"/>
  <c r="G80"/>
  <c r="G79"/>
  <c r="G79" i="19" s="1"/>
  <c r="G78" i="18"/>
  <c r="G77"/>
  <c r="G76"/>
  <c r="G74"/>
  <c r="G74" i="19" s="1"/>
  <c r="G73" i="18"/>
  <c r="G49"/>
  <c r="G47"/>
  <c r="G39"/>
  <c r="G32"/>
  <c r="G32" i="19" s="1"/>
  <c r="G31" i="18"/>
  <c r="G27"/>
  <c r="G26"/>
  <c r="G23"/>
  <c r="G22"/>
  <c r="G18"/>
  <c r="G16"/>
  <c r="G14"/>
  <c r="G14" i="19" s="1"/>
  <c r="G10" i="18"/>
  <c r="G7"/>
  <c r="G6"/>
  <c r="F145"/>
  <c r="F138"/>
  <c r="F137"/>
  <c r="F136"/>
  <c r="F136" i="19" s="1"/>
  <c r="F133" i="18"/>
  <c r="F133" i="19" s="1"/>
  <c r="F130" i="18"/>
  <c r="F129"/>
  <c r="F127"/>
  <c r="F126"/>
  <c r="F125"/>
  <c r="F124"/>
  <c r="F122"/>
  <c r="F122" i="19" s="1"/>
  <c r="F121" i="18"/>
  <c r="F120"/>
  <c r="F119"/>
  <c r="F118"/>
  <c r="F118" i="19" s="1"/>
  <c r="F116" i="18"/>
  <c r="F115"/>
  <c r="F114"/>
  <c r="F101"/>
  <c r="F100"/>
  <c r="F100" i="19" s="1"/>
  <c r="F99" i="18"/>
  <c r="F97"/>
  <c r="F96"/>
  <c r="F95"/>
  <c r="F94"/>
  <c r="F93"/>
  <c r="F92"/>
  <c r="F92" i="19" s="1"/>
  <c r="F91" i="18"/>
  <c r="F90"/>
  <c r="F88"/>
  <c r="F86"/>
  <c r="F85"/>
  <c r="F84"/>
  <c r="F82"/>
  <c r="F81"/>
  <c r="F81" i="19" s="1"/>
  <c r="F80" i="18"/>
  <c r="F79"/>
  <c r="F78"/>
  <c r="F77"/>
  <c r="F77" i="19" s="1"/>
  <c r="F76" i="18"/>
  <c r="F74"/>
  <c r="F73"/>
  <c r="F49"/>
  <c r="F47"/>
  <c r="F39"/>
  <c r="F32"/>
  <c r="F31"/>
  <c r="F27"/>
  <c r="F26"/>
  <c r="F23"/>
  <c r="F22"/>
  <c r="F22" i="19" s="1"/>
  <c r="F18" i="18"/>
  <c r="F16"/>
  <c r="F14"/>
  <c r="F10"/>
  <c r="F10" i="19" s="1"/>
  <c r="F7" i="18"/>
  <c r="F6"/>
  <c r="J145"/>
  <c r="J138"/>
  <c r="J138" i="19" s="1"/>
  <c r="J137" i="18"/>
  <c r="J137" i="19" s="1"/>
  <c r="J136" i="18"/>
  <c r="J133"/>
  <c r="J130"/>
  <c r="J129"/>
  <c r="J127"/>
  <c r="J126"/>
  <c r="J125"/>
  <c r="J125" i="19" s="1"/>
  <c r="J124" i="18"/>
  <c r="J122"/>
  <c r="J122" i="19" s="1"/>
  <c r="J121" i="18"/>
  <c r="J120"/>
  <c r="J119"/>
  <c r="J118"/>
  <c r="J116"/>
  <c r="J115"/>
  <c r="J114"/>
  <c r="J114" i="19" s="1"/>
  <c r="J101" i="18"/>
  <c r="J100"/>
  <c r="J99"/>
  <c r="J97"/>
  <c r="J96"/>
  <c r="J95"/>
  <c r="J94"/>
  <c r="J93"/>
  <c r="J92"/>
  <c r="J91"/>
  <c r="J90"/>
  <c r="J90" i="19" s="1"/>
  <c r="J88" i="18"/>
  <c r="J86"/>
  <c r="J85"/>
  <c r="J84"/>
  <c r="J84" i="19" s="1"/>
  <c r="J82" i="18"/>
  <c r="J81"/>
  <c r="J80"/>
  <c r="J79"/>
  <c r="J79" i="19" s="1"/>
  <c r="J78" i="18"/>
  <c r="J77"/>
  <c r="J76"/>
  <c r="J74"/>
  <c r="J73"/>
  <c r="J49"/>
  <c r="J47"/>
  <c r="J39"/>
  <c r="J32"/>
  <c r="J31"/>
  <c r="J27"/>
  <c r="J26"/>
  <c r="J26" i="19" s="1"/>
  <c r="J23" i="18"/>
  <c r="J22"/>
  <c r="J18"/>
  <c r="J16"/>
  <c r="J14"/>
  <c r="J10"/>
  <c r="J7"/>
  <c r="J6"/>
  <c r="J10" i="16"/>
  <c r="K10"/>
  <c r="J7"/>
  <c r="K7"/>
  <c r="J6"/>
  <c r="K6"/>
  <c r="J22"/>
  <c r="K22"/>
  <c r="J23"/>
  <c r="K23"/>
  <c r="J26"/>
  <c r="K26"/>
  <c r="J27"/>
  <c r="K27"/>
  <c r="J31"/>
  <c r="K31"/>
  <c r="J32"/>
  <c r="K32"/>
  <c r="J39"/>
  <c r="K39"/>
  <c r="J49"/>
  <c r="K49"/>
  <c r="J47"/>
  <c r="K47"/>
  <c r="J74"/>
  <c r="K74"/>
  <c r="J73"/>
  <c r="K73"/>
  <c r="J78"/>
  <c r="K78"/>
  <c r="J80"/>
  <c r="K80"/>
  <c r="J77"/>
  <c r="K77"/>
  <c r="J81"/>
  <c r="K81"/>
  <c r="J91"/>
  <c r="K91"/>
  <c r="J92"/>
  <c r="K92"/>
  <c r="J95"/>
  <c r="K95"/>
  <c r="J100"/>
  <c r="K100"/>
  <c r="J121"/>
  <c r="K121"/>
  <c r="J124"/>
  <c r="K124"/>
  <c r="J125"/>
  <c r="K125"/>
  <c r="J136"/>
  <c r="K136"/>
  <c r="J145"/>
  <c r="K145"/>
  <c r="J138"/>
  <c r="K138"/>
  <c r="J137"/>
  <c r="K137"/>
  <c r="J133"/>
  <c r="K133"/>
  <c r="J131"/>
  <c r="K131"/>
  <c r="J130"/>
  <c r="K130"/>
  <c r="J129"/>
  <c r="K129"/>
  <c r="J127"/>
  <c r="K127"/>
  <c r="J126"/>
  <c r="K126"/>
  <c r="J122"/>
  <c r="K122"/>
  <c r="J120"/>
  <c r="K120"/>
  <c r="J119"/>
  <c r="K119"/>
  <c r="J118"/>
  <c r="K118"/>
  <c r="J116"/>
  <c r="K116"/>
  <c r="J115"/>
  <c r="K115"/>
  <c r="J114"/>
  <c r="K114"/>
  <c r="J101"/>
  <c r="K101"/>
  <c r="J99"/>
  <c r="K99"/>
  <c r="J97"/>
  <c r="K97"/>
  <c r="J96"/>
  <c r="K96"/>
  <c r="J94"/>
  <c r="K94"/>
  <c r="J93"/>
  <c r="K93"/>
  <c r="J90"/>
  <c r="K90"/>
  <c r="J88"/>
  <c r="K88"/>
  <c r="J86"/>
  <c r="K86"/>
  <c r="J85"/>
  <c r="K85"/>
  <c r="J84"/>
  <c r="K84"/>
  <c r="J82"/>
  <c r="K82"/>
  <c r="J79"/>
  <c r="K79"/>
  <c r="J76"/>
  <c r="K76"/>
  <c r="J18"/>
  <c r="K18"/>
  <c r="J16"/>
  <c r="K16"/>
  <c r="J14"/>
  <c r="K14"/>
  <c r="K147"/>
  <c r="J147"/>
  <c r="I147"/>
  <c r="H147"/>
  <c r="G147"/>
  <c r="F147"/>
  <c r="K146"/>
  <c r="J146"/>
  <c r="I146"/>
  <c r="H146"/>
  <c r="G146"/>
  <c r="F146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I138"/>
  <c r="H138"/>
  <c r="G138"/>
  <c r="F138"/>
  <c r="I137"/>
  <c r="H137"/>
  <c r="G137"/>
  <c r="F137"/>
  <c r="I136"/>
  <c r="H136"/>
  <c r="G136"/>
  <c r="F136"/>
  <c r="K135"/>
  <c r="J135"/>
  <c r="I135"/>
  <c r="H135"/>
  <c r="G135"/>
  <c r="F135"/>
  <c r="K134"/>
  <c r="J134"/>
  <c r="I134"/>
  <c r="H134"/>
  <c r="G134"/>
  <c r="F134"/>
  <c r="I133"/>
  <c r="H133"/>
  <c r="G133"/>
  <c r="F133"/>
  <c r="K132"/>
  <c r="J132"/>
  <c r="I132"/>
  <c r="H132"/>
  <c r="G132"/>
  <c r="F132"/>
  <c r="I131"/>
  <c r="H131"/>
  <c r="G131"/>
  <c r="F131"/>
  <c r="I130"/>
  <c r="H130"/>
  <c r="G130"/>
  <c r="F130"/>
  <c r="I129"/>
  <c r="H129"/>
  <c r="G129"/>
  <c r="F129"/>
  <c r="K128"/>
  <c r="J128"/>
  <c r="I128"/>
  <c r="H128"/>
  <c r="G128"/>
  <c r="F128"/>
  <c r="I127"/>
  <c r="H127"/>
  <c r="G127"/>
  <c r="F127"/>
  <c r="I126"/>
  <c r="H126"/>
  <c r="G126"/>
  <c r="F126"/>
  <c r="I125"/>
  <c r="H125"/>
  <c r="G125"/>
  <c r="F125"/>
  <c r="I124"/>
  <c r="H124"/>
  <c r="G124"/>
  <c r="F124"/>
  <c r="K123"/>
  <c r="J123"/>
  <c r="I123"/>
  <c r="H123"/>
  <c r="G123"/>
  <c r="F123"/>
  <c r="I122"/>
  <c r="H122"/>
  <c r="G122"/>
  <c r="F122"/>
  <c r="I121"/>
  <c r="H121"/>
  <c r="G121"/>
  <c r="F121"/>
  <c r="I120"/>
  <c r="H120"/>
  <c r="G120"/>
  <c r="F120"/>
  <c r="I119"/>
  <c r="H119"/>
  <c r="G119"/>
  <c r="F119"/>
  <c r="I118"/>
  <c r="H118"/>
  <c r="G118"/>
  <c r="F118"/>
  <c r="K117"/>
  <c r="J117"/>
  <c r="I117"/>
  <c r="H117"/>
  <c r="G117"/>
  <c r="F117"/>
  <c r="I116"/>
  <c r="H116"/>
  <c r="G116"/>
  <c r="F116"/>
  <c r="I115"/>
  <c r="H115"/>
  <c r="G115"/>
  <c r="F115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I101"/>
  <c r="H101"/>
  <c r="G101"/>
  <c r="F101"/>
  <c r="I100"/>
  <c r="H100"/>
  <c r="G100"/>
  <c r="F100"/>
  <c r="I99"/>
  <c r="H99"/>
  <c r="G99"/>
  <c r="F99"/>
  <c r="K98"/>
  <c r="J98"/>
  <c r="I98"/>
  <c r="H98"/>
  <c r="G98"/>
  <c r="F98"/>
  <c r="I97"/>
  <c r="H97"/>
  <c r="G97"/>
  <c r="F97"/>
  <c r="I96"/>
  <c r="H96"/>
  <c r="G96"/>
  <c r="F96"/>
  <c r="I95"/>
  <c r="H95"/>
  <c r="G95"/>
  <c r="F95"/>
  <c r="I94"/>
  <c r="H94"/>
  <c r="G94"/>
  <c r="F94"/>
  <c r="I93"/>
  <c r="H93"/>
  <c r="G93"/>
  <c r="F93"/>
  <c r="I92"/>
  <c r="H92"/>
  <c r="G92"/>
  <c r="F92"/>
  <c r="I91"/>
  <c r="H91"/>
  <c r="G91"/>
  <c r="F91"/>
  <c r="I90"/>
  <c r="H90"/>
  <c r="G90"/>
  <c r="F90"/>
  <c r="K89"/>
  <c r="J89"/>
  <c r="I89"/>
  <c r="H89"/>
  <c r="G89"/>
  <c r="F89"/>
  <c r="I88"/>
  <c r="H88"/>
  <c r="G88"/>
  <c r="F88"/>
  <c r="K87"/>
  <c r="J87"/>
  <c r="I87"/>
  <c r="H87"/>
  <c r="G87"/>
  <c r="F87"/>
  <c r="I86"/>
  <c r="H86"/>
  <c r="G86"/>
  <c r="F86"/>
  <c r="I85"/>
  <c r="H85"/>
  <c r="G85"/>
  <c r="F85"/>
  <c r="I84"/>
  <c r="H84"/>
  <c r="G84"/>
  <c r="F84"/>
  <c r="K83"/>
  <c r="J83"/>
  <c r="I83"/>
  <c r="H83"/>
  <c r="G83"/>
  <c r="F83"/>
  <c r="I82"/>
  <c r="H82"/>
  <c r="G82"/>
  <c r="F82"/>
  <c r="I81"/>
  <c r="H81"/>
  <c r="G81"/>
  <c r="F81"/>
  <c r="I80"/>
  <c r="H80"/>
  <c r="G80"/>
  <c r="F80"/>
  <c r="I79"/>
  <c r="H79"/>
  <c r="G79"/>
  <c r="F79"/>
  <c r="I78"/>
  <c r="H78"/>
  <c r="G78"/>
  <c r="F78"/>
  <c r="I77"/>
  <c r="H77"/>
  <c r="G77"/>
  <c r="F77"/>
  <c r="I76"/>
  <c r="H76"/>
  <c r="G76"/>
  <c r="F76"/>
  <c r="K75"/>
  <c r="J75"/>
  <c r="I75"/>
  <c r="H75"/>
  <c r="G75"/>
  <c r="F75"/>
  <c r="I74"/>
  <c r="H74"/>
  <c r="G74"/>
  <c r="F74"/>
  <c r="I73"/>
  <c r="H73"/>
  <c r="G73"/>
  <c r="F73"/>
  <c r="K72"/>
  <c r="J72"/>
  <c r="I72"/>
  <c r="H72"/>
  <c r="G72"/>
  <c r="F72"/>
  <c r="K71"/>
  <c r="J71"/>
  <c r="I71"/>
  <c r="I150" s="1"/>
  <c r="I156" s="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I49"/>
  <c r="H49"/>
  <c r="G49"/>
  <c r="F49"/>
  <c r="K48"/>
  <c r="J48"/>
  <c r="I48"/>
  <c r="H48"/>
  <c r="G48"/>
  <c r="F48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I32"/>
  <c r="H32"/>
  <c r="G32"/>
  <c r="F32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I27"/>
  <c r="H27"/>
  <c r="G27"/>
  <c r="F27"/>
  <c r="I26"/>
  <c r="H26"/>
  <c r="G26"/>
  <c r="F26"/>
  <c r="K25"/>
  <c r="J25"/>
  <c r="I25"/>
  <c r="H25"/>
  <c r="G25"/>
  <c r="F25"/>
  <c r="K24"/>
  <c r="J24"/>
  <c r="I24"/>
  <c r="H24"/>
  <c r="G24"/>
  <c r="F24"/>
  <c r="I23"/>
  <c r="H23"/>
  <c r="G23"/>
  <c r="F23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I18"/>
  <c r="H18"/>
  <c r="G18"/>
  <c r="F18"/>
  <c r="K17"/>
  <c r="J17"/>
  <c r="I17"/>
  <c r="H17"/>
  <c r="G17"/>
  <c r="F17"/>
  <c r="I16"/>
  <c r="H16"/>
  <c r="G16"/>
  <c r="F16"/>
  <c r="K15"/>
  <c r="J15"/>
  <c r="I15"/>
  <c r="H15"/>
  <c r="G15"/>
  <c r="F15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I10"/>
  <c r="H10"/>
  <c r="G10"/>
  <c r="F10"/>
  <c r="K9"/>
  <c r="K149" s="1"/>
  <c r="K155" s="1"/>
  <c r="J9"/>
  <c r="I9"/>
  <c r="H9"/>
  <c r="G9"/>
  <c r="F9"/>
  <c r="K8"/>
  <c r="J8"/>
  <c r="I8"/>
  <c r="H8"/>
  <c r="G8"/>
  <c r="F8"/>
  <c r="I7"/>
  <c r="H7"/>
  <c r="G7"/>
  <c r="F7"/>
  <c r="I6"/>
  <c r="H6"/>
  <c r="G6"/>
  <c r="F6"/>
  <c r="K5"/>
  <c r="J5"/>
  <c r="I5"/>
  <c r="H5"/>
  <c r="G5"/>
  <c r="G149" s="1"/>
  <c r="G155" s="1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L5" s="1"/>
  <c r="D5"/>
  <c r="C5"/>
  <c r="B5"/>
  <c r="F5"/>
  <c r="L31" i="18"/>
  <c r="L27"/>
  <c r="L18"/>
  <c r="L7"/>
  <c r="L73"/>
  <c r="K147"/>
  <c r="J147"/>
  <c r="I147"/>
  <c r="H147"/>
  <c r="G147"/>
  <c r="F147"/>
  <c r="K146"/>
  <c r="J146"/>
  <c r="I146"/>
  <c r="H146"/>
  <c r="G146"/>
  <c r="F146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5"/>
  <c r="J135"/>
  <c r="I135"/>
  <c r="H135"/>
  <c r="G135"/>
  <c r="F135"/>
  <c r="K134"/>
  <c r="J134"/>
  <c r="I134"/>
  <c r="H134"/>
  <c r="G134"/>
  <c r="F134"/>
  <c r="K132"/>
  <c r="K5"/>
  <c r="K8"/>
  <c r="K9"/>
  <c r="K11"/>
  <c r="K12"/>
  <c r="K13"/>
  <c r="K15"/>
  <c r="K17"/>
  <c r="K19"/>
  <c r="K20"/>
  <c r="K21"/>
  <c r="K24"/>
  <c r="K25"/>
  <c r="K28"/>
  <c r="K29"/>
  <c r="K30"/>
  <c r="K33"/>
  <c r="K34"/>
  <c r="K35"/>
  <c r="K36"/>
  <c r="K37"/>
  <c r="K38"/>
  <c r="K40"/>
  <c r="K41"/>
  <c r="K42"/>
  <c r="K43"/>
  <c r="K44"/>
  <c r="K45"/>
  <c r="K46"/>
  <c r="K48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5"/>
  <c r="K83"/>
  <c r="K87"/>
  <c r="K89"/>
  <c r="K98"/>
  <c r="K102"/>
  <c r="K103"/>
  <c r="K104"/>
  <c r="K105"/>
  <c r="K106"/>
  <c r="K107"/>
  <c r="K108"/>
  <c r="K109"/>
  <c r="K110"/>
  <c r="K111"/>
  <c r="K112"/>
  <c r="K113"/>
  <c r="K117"/>
  <c r="K123"/>
  <c r="K128"/>
  <c r="J132"/>
  <c r="I132"/>
  <c r="I5"/>
  <c r="I8"/>
  <c r="I9"/>
  <c r="I11"/>
  <c r="I12"/>
  <c r="I13"/>
  <c r="I15"/>
  <c r="I17"/>
  <c r="I19"/>
  <c r="I20"/>
  <c r="I21"/>
  <c r="I24"/>
  <c r="I25"/>
  <c r="I28"/>
  <c r="I29"/>
  <c r="I30"/>
  <c r="I33"/>
  <c r="I34"/>
  <c r="I35"/>
  <c r="I36"/>
  <c r="I37"/>
  <c r="I38"/>
  <c r="I40"/>
  <c r="I41"/>
  <c r="I42"/>
  <c r="I43"/>
  <c r="I44"/>
  <c r="I45"/>
  <c r="I46"/>
  <c r="I48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5"/>
  <c r="I83"/>
  <c r="I87"/>
  <c r="I89"/>
  <c r="I98"/>
  <c r="I102"/>
  <c r="I103"/>
  <c r="I104"/>
  <c r="I105"/>
  <c r="I106"/>
  <c r="I107"/>
  <c r="I108"/>
  <c r="I109"/>
  <c r="I110"/>
  <c r="I111"/>
  <c r="I112"/>
  <c r="I113"/>
  <c r="I117"/>
  <c r="I123"/>
  <c r="I128"/>
  <c r="I131"/>
  <c r="H132"/>
  <c r="G132"/>
  <c r="G5"/>
  <c r="G8"/>
  <c r="G9"/>
  <c r="G11"/>
  <c r="G12"/>
  <c r="G13"/>
  <c r="G15"/>
  <c r="G17"/>
  <c r="G19"/>
  <c r="G20"/>
  <c r="G21"/>
  <c r="G24"/>
  <c r="G25"/>
  <c r="G28"/>
  <c r="G29"/>
  <c r="G30"/>
  <c r="G33"/>
  <c r="G34"/>
  <c r="G35"/>
  <c r="G36"/>
  <c r="G37"/>
  <c r="G38"/>
  <c r="G40"/>
  <c r="G41"/>
  <c r="G42"/>
  <c r="G43"/>
  <c r="G44"/>
  <c r="G45"/>
  <c r="G46"/>
  <c r="G48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5"/>
  <c r="G83"/>
  <c r="G87"/>
  <c r="G89"/>
  <c r="G98"/>
  <c r="G102"/>
  <c r="G103"/>
  <c r="G104"/>
  <c r="G105"/>
  <c r="G106"/>
  <c r="G107"/>
  <c r="G108"/>
  <c r="G109"/>
  <c r="G110"/>
  <c r="G111"/>
  <c r="G112"/>
  <c r="G113"/>
  <c r="G117"/>
  <c r="G117" i="19" s="1"/>
  <c r="G123" i="18"/>
  <c r="G128"/>
  <c r="G131"/>
  <c r="F132"/>
  <c r="J131"/>
  <c r="H131"/>
  <c r="F131"/>
  <c r="J128"/>
  <c r="H128"/>
  <c r="F128"/>
  <c r="J123"/>
  <c r="H123"/>
  <c r="H123" i="19" s="1"/>
  <c r="F123" i="18"/>
  <c r="J117"/>
  <c r="H117"/>
  <c r="F117"/>
  <c r="J113"/>
  <c r="H113"/>
  <c r="F113"/>
  <c r="J112"/>
  <c r="H112"/>
  <c r="F112"/>
  <c r="J111"/>
  <c r="H111"/>
  <c r="F111"/>
  <c r="J110"/>
  <c r="H110"/>
  <c r="F110"/>
  <c r="J109"/>
  <c r="H109"/>
  <c r="F109"/>
  <c r="J108"/>
  <c r="H108"/>
  <c r="F108"/>
  <c r="J107"/>
  <c r="H107"/>
  <c r="F107"/>
  <c r="J106"/>
  <c r="H106"/>
  <c r="F106"/>
  <c r="J105"/>
  <c r="H105"/>
  <c r="F105"/>
  <c r="J104"/>
  <c r="H104"/>
  <c r="F104"/>
  <c r="J103"/>
  <c r="H103"/>
  <c r="F103"/>
  <c r="J102"/>
  <c r="H102"/>
  <c r="F102"/>
  <c r="J98"/>
  <c r="H98"/>
  <c r="F98"/>
  <c r="J89"/>
  <c r="H89"/>
  <c r="F89"/>
  <c r="J87"/>
  <c r="H87"/>
  <c r="F87"/>
  <c r="J83"/>
  <c r="H83"/>
  <c r="F83"/>
  <c r="J75"/>
  <c r="H75"/>
  <c r="F75"/>
  <c r="J72"/>
  <c r="H72"/>
  <c r="F72"/>
  <c r="J71"/>
  <c r="H71"/>
  <c r="F71"/>
  <c r="J70"/>
  <c r="H70"/>
  <c r="F70"/>
  <c r="J69"/>
  <c r="H69"/>
  <c r="F69"/>
  <c r="J68"/>
  <c r="H68"/>
  <c r="F68"/>
  <c r="J67"/>
  <c r="H67"/>
  <c r="F67"/>
  <c r="J66"/>
  <c r="H66"/>
  <c r="F66"/>
  <c r="J65"/>
  <c r="H65"/>
  <c r="F65"/>
  <c r="J64"/>
  <c r="H64"/>
  <c r="F64"/>
  <c r="J63"/>
  <c r="H63"/>
  <c r="F63"/>
  <c r="J62"/>
  <c r="H62"/>
  <c r="F62"/>
  <c r="J61"/>
  <c r="H61"/>
  <c r="F61"/>
  <c r="J60"/>
  <c r="H60"/>
  <c r="F60"/>
  <c r="J59"/>
  <c r="H59"/>
  <c r="F59"/>
  <c r="J58"/>
  <c r="H58"/>
  <c r="F58"/>
  <c r="J57"/>
  <c r="H57"/>
  <c r="F57"/>
  <c r="J56"/>
  <c r="H56"/>
  <c r="F56"/>
  <c r="J55"/>
  <c r="H55"/>
  <c r="F55"/>
  <c r="J54"/>
  <c r="H54"/>
  <c r="F54"/>
  <c r="J53"/>
  <c r="H53"/>
  <c r="F53"/>
  <c r="J52"/>
  <c r="H52"/>
  <c r="F52"/>
  <c r="J51"/>
  <c r="H51"/>
  <c r="F51"/>
  <c r="J50"/>
  <c r="H50"/>
  <c r="F50"/>
  <c r="J48"/>
  <c r="H48"/>
  <c r="F48"/>
  <c r="J46"/>
  <c r="H46"/>
  <c r="F46"/>
  <c r="J45"/>
  <c r="H45"/>
  <c r="F45"/>
  <c r="J44"/>
  <c r="H44"/>
  <c r="F44"/>
  <c r="J43"/>
  <c r="H43"/>
  <c r="F43"/>
  <c r="J42"/>
  <c r="H42"/>
  <c r="F42"/>
  <c r="J41"/>
  <c r="H41"/>
  <c r="F41"/>
  <c r="J40"/>
  <c r="H40"/>
  <c r="F40"/>
  <c r="J38"/>
  <c r="H38"/>
  <c r="F38"/>
  <c r="J37"/>
  <c r="H37"/>
  <c r="F37"/>
  <c r="J36"/>
  <c r="H36"/>
  <c r="F36"/>
  <c r="J35"/>
  <c r="H35"/>
  <c r="F35"/>
  <c r="J34"/>
  <c r="H34"/>
  <c r="F34"/>
  <c r="J33"/>
  <c r="H33"/>
  <c r="F33"/>
  <c r="J30"/>
  <c r="H30"/>
  <c r="F30"/>
  <c r="J29"/>
  <c r="H29"/>
  <c r="F29"/>
  <c r="J28"/>
  <c r="H28"/>
  <c r="F28"/>
  <c r="J25"/>
  <c r="H25"/>
  <c r="F25"/>
  <c r="J24"/>
  <c r="H24"/>
  <c r="F24"/>
  <c r="J21"/>
  <c r="H21"/>
  <c r="F21"/>
  <c r="J20"/>
  <c r="H20"/>
  <c r="F20"/>
  <c r="J19"/>
  <c r="H19"/>
  <c r="F19"/>
  <c r="J17"/>
  <c r="H17"/>
  <c r="F17"/>
  <c r="J15"/>
  <c r="H15"/>
  <c r="F15"/>
  <c r="J13"/>
  <c r="H13"/>
  <c r="F13"/>
  <c r="J12"/>
  <c r="H12"/>
  <c r="F12"/>
  <c r="J11"/>
  <c r="H11"/>
  <c r="F11"/>
  <c r="J9"/>
  <c r="H9"/>
  <c r="F9"/>
  <c r="J8"/>
  <c r="H8"/>
  <c r="F8"/>
  <c r="J5"/>
  <c r="H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L5" s="1"/>
  <c r="D5"/>
  <c r="C5"/>
  <c r="B5"/>
  <c r="F5"/>
  <c r="K147" i="21"/>
  <c r="J147"/>
  <c r="I147"/>
  <c r="H147"/>
  <c r="G147"/>
  <c r="F147"/>
  <c r="K146"/>
  <c r="J146"/>
  <c r="I146"/>
  <c r="H146"/>
  <c r="G146"/>
  <c r="F146"/>
  <c r="K145"/>
  <c r="J145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8"/>
  <c r="J138"/>
  <c r="I138"/>
  <c r="H138"/>
  <c r="G138"/>
  <c r="F138"/>
  <c r="K137"/>
  <c r="J137"/>
  <c r="I137"/>
  <c r="H137"/>
  <c r="G137"/>
  <c r="F137"/>
  <c r="K136"/>
  <c r="J136"/>
  <c r="I136"/>
  <c r="H136"/>
  <c r="G136"/>
  <c r="F136"/>
  <c r="K135"/>
  <c r="J135"/>
  <c r="I135"/>
  <c r="H135"/>
  <c r="G135"/>
  <c r="F135"/>
  <c r="K134"/>
  <c r="J134"/>
  <c r="I134"/>
  <c r="H134"/>
  <c r="G134"/>
  <c r="F134"/>
  <c r="K133"/>
  <c r="J133"/>
  <c r="I133"/>
  <c r="H133"/>
  <c r="G133"/>
  <c r="F133"/>
  <c r="K132"/>
  <c r="J132"/>
  <c r="I132"/>
  <c r="H132"/>
  <c r="G132"/>
  <c r="F132"/>
  <c r="K131"/>
  <c r="J131"/>
  <c r="I131"/>
  <c r="H131"/>
  <c r="G131"/>
  <c r="F131"/>
  <c r="K130"/>
  <c r="J130"/>
  <c r="I130"/>
  <c r="H130"/>
  <c r="G130"/>
  <c r="F130"/>
  <c r="K129"/>
  <c r="J129"/>
  <c r="I129"/>
  <c r="H129"/>
  <c r="G129"/>
  <c r="F129"/>
  <c r="K128"/>
  <c r="J128"/>
  <c r="I128"/>
  <c r="H128"/>
  <c r="G128"/>
  <c r="F128"/>
  <c r="K127"/>
  <c r="J127"/>
  <c r="I127"/>
  <c r="H127"/>
  <c r="G127"/>
  <c r="F127"/>
  <c r="K126"/>
  <c r="J126"/>
  <c r="I126"/>
  <c r="H126"/>
  <c r="G126"/>
  <c r="F126"/>
  <c r="K125"/>
  <c r="J125"/>
  <c r="I125"/>
  <c r="H125"/>
  <c r="G125"/>
  <c r="F125"/>
  <c r="K124"/>
  <c r="J124"/>
  <c r="I124"/>
  <c r="H124"/>
  <c r="G124"/>
  <c r="F124"/>
  <c r="K123"/>
  <c r="J123"/>
  <c r="I123"/>
  <c r="H123"/>
  <c r="G123"/>
  <c r="F123"/>
  <c r="K122"/>
  <c r="J122"/>
  <c r="I122"/>
  <c r="H122"/>
  <c r="G122"/>
  <c r="F122"/>
  <c r="K121"/>
  <c r="J121"/>
  <c r="I121"/>
  <c r="H121"/>
  <c r="G121"/>
  <c r="F121"/>
  <c r="K120"/>
  <c r="J120"/>
  <c r="I120"/>
  <c r="H120"/>
  <c r="G120"/>
  <c r="F120"/>
  <c r="K119"/>
  <c r="J119"/>
  <c r="I119"/>
  <c r="H119"/>
  <c r="G119"/>
  <c r="F119"/>
  <c r="K118"/>
  <c r="J118"/>
  <c r="I118"/>
  <c r="I153" s="1"/>
  <c r="I160" s="1"/>
  <c r="H118"/>
  <c r="G118"/>
  <c r="G153" s="1"/>
  <c r="G160" s="1"/>
  <c r="F118"/>
  <c r="K117"/>
  <c r="J117"/>
  <c r="I117"/>
  <c r="H117"/>
  <c r="G117"/>
  <c r="F117"/>
  <c r="K116"/>
  <c r="J116"/>
  <c r="I116"/>
  <c r="H116"/>
  <c r="G116"/>
  <c r="F116"/>
  <c r="K115"/>
  <c r="J115"/>
  <c r="I115"/>
  <c r="H115"/>
  <c r="G115"/>
  <c r="F115"/>
  <c r="K114"/>
  <c r="J114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K95"/>
  <c r="J95"/>
  <c r="I95"/>
  <c r="H95"/>
  <c r="G95"/>
  <c r="F95"/>
  <c r="K94"/>
  <c r="J94"/>
  <c r="I94"/>
  <c r="H94"/>
  <c r="G94"/>
  <c r="F94"/>
  <c r="K93"/>
  <c r="J93"/>
  <c r="I93"/>
  <c r="H93"/>
  <c r="G93"/>
  <c r="F93"/>
  <c r="K92"/>
  <c r="J92"/>
  <c r="I92"/>
  <c r="H92"/>
  <c r="G92"/>
  <c r="F92"/>
  <c r="K91"/>
  <c r="J91"/>
  <c r="I91"/>
  <c r="H91"/>
  <c r="G91"/>
  <c r="F91"/>
  <c r="K90"/>
  <c r="J90"/>
  <c r="I90"/>
  <c r="H90"/>
  <c r="G90"/>
  <c r="F90"/>
  <c r="K89"/>
  <c r="J89"/>
  <c r="I89"/>
  <c r="H89"/>
  <c r="G89"/>
  <c r="F89"/>
  <c r="K88"/>
  <c r="J88"/>
  <c r="I88"/>
  <c r="H88"/>
  <c r="G88"/>
  <c r="F88"/>
  <c r="K87"/>
  <c r="J87"/>
  <c r="I87"/>
  <c r="H87"/>
  <c r="G87"/>
  <c r="F87"/>
  <c r="K86"/>
  <c r="J86"/>
  <c r="I86"/>
  <c r="H86"/>
  <c r="G86"/>
  <c r="F86"/>
  <c r="K85"/>
  <c r="J85"/>
  <c r="I85"/>
  <c r="H85"/>
  <c r="G85"/>
  <c r="F85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K81"/>
  <c r="J81"/>
  <c r="I81"/>
  <c r="H81"/>
  <c r="G81"/>
  <c r="F81"/>
  <c r="K80"/>
  <c r="J80"/>
  <c r="I80"/>
  <c r="H80"/>
  <c r="G80"/>
  <c r="F80"/>
  <c r="K79"/>
  <c r="J79"/>
  <c r="I79"/>
  <c r="H79"/>
  <c r="G79"/>
  <c r="F79"/>
  <c r="K78"/>
  <c r="J78"/>
  <c r="I78"/>
  <c r="H78"/>
  <c r="G78"/>
  <c r="F78"/>
  <c r="K77"/>
  <c r="J77"/>
  <c r="I77"/>
  <c r="H77"/>
  <c r="G77"/>
  <c r="F77"/>
  <c r="K76"/>
  <c r="J76"/>
  <c r="I76"/>
  <c r="H76"/>
  <c r="G76"/>
  <c r="F76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K32"/>
  <c r="J32"/>
  <c r="I32"/>
  <c r="H32"/>
  <c r="G32"/>
  <c r="F32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K27"/>
  <c r="J27"/>
  <c r="I27"/>
  <c r="H27"/>
  <c r="G27"/>
  <c r="F2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K10"/>
  <c r="J10"/>
  <c r="I10"/>
  <c r="H10"/>
  <c r="G10"/>
  <c r="F10"/>
  <c r="K9"/>
  <c r="J9"/>
  <c r="I9"/>
  <c r="H9"/>
  <c r="G9"/>
  <c r="F9"/>
  <c r="K8"/>
  <c r="J8"/>
  <c r="I8"/>
  <c r="H8"/>
  <c r="G8"/>
  <c r="F8"/>
  <c r="K7"/>
  <c r="K151" s="1"/>
  <c r="K157" s="1"/>
  <c r="J7"/>
  <c r="I7"/>
  <c r="H7"/>
  <c r="G7"/>
  <c r="F7"/>
  <c r="K6"/>
  <c r="J6"/>
  <c r="I6"/>
  <c r="I151" s="1"/>
  <c r="I157" s="1"/>
  <c r="H6"/>
  <c r="G6"/>
  <c r="F6"/>
  <c r="K5"/>
  <c r="J5"/>
  <c r="I5"/>
  <c r="H5"/>
  <c r="G5"/>
  <c r="G155" s="1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I69" i="20"/>
  <c r="K69"/>
  <c r="I68"/>
  <c r="K68"/>
  <c r="M68" s="1"/>
  <c r="I67"/>
  <c r="K67"/>
  <c r="I66"/>
  <c r="K66"/>
  <c r="I65"/>
  <c r="K65"/>
  <c r="I64"/>
  <c r="K64"/>
  <c r="I63"/>
  <c r="K63"/>
  <c r="I62"/>
  <c r="K62"/>
  <c r="I61"/>
  <c r="K61"/>
  <c r="I60"/>
  <c r="K60"/>
  <c r="M60" s="1"/>
  <c r="I59"/>
  <c r="K59"/>
  <c r="I58"/>
  <c r="K58"/>
  <c r="I57"/>
  <c r="K57"/>
  <c r="I56"/>
  <c r="K56"/>
  <c r="I55"/>
  <c r="K55"/>
  <c r="I54"/>
  <c r="K54"/>
  <c r="I53"/>
  <c r="K53"/>
  <c r="I52"/>
  <c r="K52"/>
  <c r="M52" s="1"/>
  <c r="I51"/>
  <c r="K51"/>
  <c r="I50"/>
  <c r="K50"/>
  <c r="I49"/>
  <c r="K49"/>
  <c r="I48"/>
  <c r="K48"/>
  <c r="M48" s="1"/>
  <c r="I47"/>
  <c r="K47"/>
  <c r="I46"/>
  <c r="K46"/>
  <c r="I45"/>
  <c r="K45"/>
  <c r="I44"/>
  <c r="K44"/>
  <c r="M44" s="1"/>
  <c r="I43"/>
  <c r="K43"/>
  <c r="I42"/>
  <c r="K42"/>
  <c r="I41"/>
  <c r="K41"/>
  <c r="I40"/>
  <c r="K40"/>
  <c r="M40" s="1"/>
  <c r="I39"/>
  <c r="K39"/>
  <c r="I38"/>
  <c r="K38"/>
  <c r="I37"/>
  <c r="K37"/>
  <c r="I36"/>
  <c r="K36"/>
  <c r="M36" s="1"/>
  <c r="I35"/>
  <c r="K35"/>
  <c r="I34"/>
  <c r="K34"/>
  <c r="I33"/>
  <c r="K33"/>
  <c r="M33" s="1"/>
  <c r="I32"/>
  <c r="K32"/>
  <c r="M32" s="1"/>
  <c r="I31"/>
  <c r="K31"/>
  <c r="I30"/>
  <c r="K30"/>
  <c r="I29"/>
  <c r="K29"/>
  <c r="I28"/>
  <c r="K28"/>
  <c r="M28" s="1"/>
  <c r="I27"/>
  <c r="K27"/>
  <c r="I26"/>
  <c r="K26"/>
  <c r="I25"/>
  <c r="K25"/>
  <c r="I24"/>
  <c r="K24"/>
  <c r="I23"/>
  <c r="K23"/>
  <c r="I22"/>
  <c r="K22"/>
  <c r="I21"/>
  <c r="K21"/>
  <c r="I20"/>
  <c r="K20"/>
  <c r="M20" s="1"/>
  <c r="I19"/>
  <c r="K19"/>
  <c r="I18"/>
  <c r="K18"/>
  <c r="I17"/>
  <c r="K17"/>
  <c r="I16"/>
  <c r="K16"/>
  <c r="M16" s="1"/>
  <c r="I15"/>
  <c r="K15"/>
  <c r="I14"/>
  <c r="K14"/>
  <c r="I13"/>
  <c r="K13"/>
  <c r="I12"/>
  <c r="K12"/>
  <c r="I11"/>
  <c r="K11"/>
  <c r="I10"/>
  <c r="K10"/>
  <c r="I9"/>
  <c r="K9"/>
  <c r="I8"/>
  <c r="K8"/>
  <c r="M8" s="1"/>
  <c r="I7"/>
  <c r="K7"/>
  <c r="I6"/>
  <c r="M6" s="1"/>
  <c r="I5"/>
  <c r="K6"/>
  <c r="K5"/>
  <c r="J145"/>
  <c r="K145"/>
  <c r="M145" s="1"/>
  <c r="J144"/>
  <c r="K144"/>
  <c r="J143"/>
  <c r="K143"/>
  <c r="J142"/>
  <c r="K142"/>
  <c r="J141"/>
  <c r="K141"/>
  <c r="M141" s="1"/>
  <c r="J140"/>
  <c r="K140"/>
  <c r="J139"/>
  <c r="K139"/>
  <c r="J138"/>
  <c r="K138"/>
  <c r="J137"/>
  <c r="K137"/>
  <c r="J136"/>
  <c r="K136"/>
  <c r="J135"/>
  <c r="K135"/>
  <c r="J134"/>
  <c r="K134"/>
  <c r="J133"/>
  <c r="K133"/>
  <c r="M133" s="1"/>
  <c r="J132"/>
  <c r="K132"/>
  <c r="J131"/>
  <c r="K131"/>
  <c r="J130"/>
  <c r="K130"/>
  <c r="J129"/>
  <c r="K129"/>
  <c r="J128"/>
  <c r="K128"/>
  <c r="J127"/>
  <c r="K127"/>
  <c r="J126"/>
  <c r="K126"/>
  <c r="J125"/>
  <c r="K125"/>
  <c r="J124"/>
  <c r="M124" s="1"/>
  <c r="K124"/>
  <c r="J123"/>
  <c r="K123"/>
  <c r="J122"/>
  <c r="K122"/>
  <c r="J121"/>
  <c r="K121"/>
  <c r="J120"/>
  <c r="K120"/>
  <c r="J119"/>
  <c r="K119"/>
  <c r="J118"/>
  <c r="K118"/>
  <c r="J117"/>
  <c r="K117"/>
  <c r="J116"/>
  <c r="K116"/>
  <c r="J115"/>
  <c r="K115"/>
  <c r="J114"/>
  <c r="K114"/>
  <c r="J113"/>
  <c r="K113"/>
  <c r="J112"/>
  <c r="K112"/>
  <c r="J111"/>
  <c r="K111"/>
  <c r="J110"/>
  <c r="K110"/>
  <c r="J109"/>
  <c r="K109"/>
  <c r="J108"/>
  <c r="K108"/>
  <c r="J107"/>
  <c r="K107"/>
  <c r="J106"/>
  <c r="K106"/>
  <c r="J105"/>
  <c r="K105"/>
  <c r="M105" s="1"/>
  <c r="J104"/>
  <c r="K104"/>
  <c r="J103"/>
  <c r="K103"/>
  <c r="J102"/>
  <c r="K102"/>
  <c r="J101"/>
  <c r="K101"/>
  <c r="J100"/>
  <c r="K100"/>
  <c r="J99"/>
  <c r="K99"/>
  <c r="J98"/>
  <c r="K98"/>
  <c r="J97"/>
  <c r="K97"/>
  <c r="J96"/>
  <c r="M96" s="1"/>
  <c r="K96"/>
  <c r="J95"/>
  <c r="K95"/>
  <c r="J94"/>
  <c r="K94"/>
  <c r="J93"/>
  <c r="K93"/>
  <c r="M93" s="1"/>
  <c r="J92"/>
  <c r="K92"/>
  <c r="J91"/>
  <c r="K91"/>
  <c r="J90"/>
  <c r="K90"/>
  <c r="J89"/>
  <c r="K89"/>
  <c r="J88"/>
  <c r="M88" s="1"/>
  <c r="K88"/>
  <c r="J87"/>
  <c r="K87"/>
  <c r="J86"/>
  <c r="K86"/>
  <c r="M86" s="1"/>
  <c r="J85"/>
  <c r="K85"/>
  <c r="M85" s="1"/>
  <c r="J84"/>
  <c r="K84"/>
  <c r="J83"/>
  <c r="K83"/>
  <c r="J82"/>
  <c r="K82"/>
  <c r="J81"/>
  <c r="K81"/>
  <c r="M81" s="1"/>
  <c r="J80"/>
  <c r="K80"/>
  <c r="J79"/>
  <c r="K79"/>
  <c r="J78"/>
  <c r="K78"/>
  <c r="J77"/>
  <c r="K77"/>
  <c r="J76"/>
  <c r="K76"/>
  <c r="J75"/>
  <c r="K75"/>
  <c r="J74"/>
  <c r="K74"/>
  <c r="J73"/>
  <c r="J71"/>
  <c r="J72"/>
  <c r="K73"/>
  <c r="K72"/>
  <c r="K71"/>
  <c r="J70"/>
  <c r="K70"/>
  <c r="K147"/>
  <c r="J147"/>
  <c r="I147"/>
  <c r="H147"/>
  <c r="G147"/>
  <c r="F147"/>
  <c r="K146"/>
  <c r="J146"/>
  <c r="I146"/>
  <c r="H146"/>
  <c r="G146"/>
  <c r="F146"/>
  <c r="I145"/>
  <c r="H145"/>
  <c r="G145"/>
  <c r="F145"/>
  <c r="I144"/>
  <c r="H144"/>
  <c r="G144"/>
  <c r="F144"/>
  <c r="I143"/>
  <c r="H143"/>
  <c r="G143"/>
  <c r="F143"/>
  <c r="I142"/>
  <c r="H142"/>
  <c r="G142"/>
  <c r="F142"/>
  <c r="I141"/>
  <c r="H141"/>
  <c r="G141"/>
  <c r="F141"/>
  <c r="I140"/>
  <c r="H140"/>
  <c r="G140"/>
  <c r="F140"/>
  <c r="I139"/>
  <c r="H139"/>
  <c r="G139"/>
  <c r="F139"/>
  <c r="I138"/>
  <c r="H138"/>
  <c r="G138"/>
  <c r="F138"/>
  <c r="I137"/>
  <c r="H137"/>
  <c r="G137"/>
  <c r="F137"/>
  <c r="I136"/>
  <c r="H136"/>
  <c r="G136"/>
  <c r="F136"/>
  <c r="I135"/>
  <c r="H135"/>
  <c r="G135"/>
  <c r="F135"/>
  <c r="I134"/>
  <c r="H134"/>
  <c r="G134"/>
  <c r="F134"/>
  <c r="I133"/>
  <c r="H133"/>
  <c r="G133"/>
  <c r="F133"/>
  <c r="I132"/>
  <c r="H132"/>
  <c r="G132"/>
  <c r="F132"/>
  <c r="I131"/>
  <c r="H131"/>
  <c r="G131"/>
  <c r="F131"/>
  <c r="I130"/>
  <c r="H130"/>
  <c r="G130"/>
  <c r="F130"/>
  <c r="I129"/>
  <c r="H129"/>
  <c r="G129"/>
  <c r="F129"/>
  <c r="I128"/>
  <c r="H128"/>
  <c r="G128"/>
  <c r="F128"/>
  <c r="I127"/>
  <c r="H127"/>
  <c r="G127"/>
  <c r="F127"/>
  <c r="I126"/>
  <c r="H126"/>
  <c r="G126"/>
  <c r="F126"/>
  <c r="I125"/>
  <c r="H125"/>
  <c r="G125"/>
  <c r="F125"/>
  <c r="I124"/>
  <c r="H124"/>
  <c r="G124"/>
  <c r="F124"/>
  <c r="I123"/>
  <c r="H123"/>
  <c r="G123"/>
  <c r="F123"/>
  <c r="I122"/>
  <c r="H122"/>
  <c r="G122"/>
  <c r="F122"/>
  <c r="I121"/>
  <c r="H121"/>
  <c r="G121"/>
  <c r="F121"/>
  <c r="I120"/>
  <c r="H120"/>
  <c r="G120"/>
  <c r="G154" s="1"/>
  <c r="F120"/>
  <c r="I119"/>
  <c r="H119"/>
  <c r="G119"/>
  <c r="F119"/>
  <c r="I118"/>
  <c r="H118"/>
  <c r="G118"/>
  <c r="G153" s="1"/>
  <c r="G160" s="1"/>
  <c r="F118"/>
  <c r="I117"/>
  <c r="H117"/>
  <c r="G117"/>
  <c r="F117"/>
  <c r="I116"/>
  <c r="H116"/>
  <c r="G116"/>
  <c r="F116"/>
  <c r="I115"/>
  <c r="H115"/>
  <c r="G115"/>
  <c r="F115"/>
  <c r="I114"/>
  <c r="H114"/>
  <c r="G114"/>
  <c r="F114"/>
  <c r="I113"/>
  <c r="H113"/>
  <c r="G113"/>
  <c r="F113"/>
  <c r="I112"/>
  <c r="H112"/>
  <c r="G112"/>
  <c r="F112"/>
  <c r="I111"/>
  <c r="H111"/>
  <c r="G111"/>
  <c r="F111"/>
  <c r="I110"/>
  <c r="H110"/>
  <c r="G110"/>
  <c r="F110"/>
  <c r="I109"/>
  <c r="H109"/>
  <c r="G109"/>
  <c r="F109"/>
  <c r="I108"/>
  <c r="H108"/>
  <c r="G108"/>
  <c r="F108"/>
  <c r="I107"/>
  <c r="H107"/>
  <c r="G107"/>
  <c r="F107"/>
  <c r="I106"/>
  <c r="H106"/>
  <c r="G106"/>
  <c r="F106"/>
  <c r="I105"/>
  <c r="H105"/>
  <c r="G105"/>
  <c r="F105"/>
  <c r="I104"/>
  <c r="H104"/>
  <c r="G104"/>
  <c r="F104"/>
  <c r="I103"/>
  <c r="H103"/>
  <c r="G103"/>
  <c r="F103"/>
  <c r="I102"/>
  <c r="H102"/>
  <c r="G102"/>
  <c r="F102"/>
  <c r="I101"/>
  <c r="H101"/>
  <c r="G101"/>
  <c r="F101"/>
  <c r="I100"/>
  <c r="H100"/>
  <c r="G100"/>
  <c r="F100"/>
  <c r="I99"/>
  <c r="H99"/>
  <c r="G99"/>
  <c r="F99"/>
  <c r="I98"/>
  <c r="H98"/>
  <c r="G98"/>
  <c r="F98"/>
  <c r="I97"/>
  <c r="H97"/>
  <c r="G97"/>
  <c r="F97"/>
  <c r="I96"/>
  <c r="H96"/>
  <c r="G96"/>
  <c r="F96"/>
  <c r="I95"/>
  <c r="H95"/>
  <c r="G95"/>
  <c r="F95"/>
  <c r="I94"/>
  <c r="H94"/>
  <c r="G94"/>
  <c r="F94"/>
  <c r="I93"/>
  <c r="H93"/>
  <c r="G93"/>
  <c r="F93"/>
  <c r="I92"/>
  <c r="H92"/>
  <c r="G92"/>
  <c r="F92"/>
  <c r="I91"/>
  <c r="H91"/>
  <c r="G91"/>
  <c r="F91"/>
  <c r="I90"/>
  <c r="H90"/>
  <c r="G90"/>
  <c r="F90"/>
  <c r="I89"/>
  <c r="H89"/>
  <c r="G89"/>
  <c r="F89"/>
  <c r="I88"/>
  <c r="H88"/>
  <c r="G88"/>
  <c r="F88"/>
  <c r="I87"/>
  <c r="H87"/>
  <c r="G87"/>
  <c r="F87"/>
  <c r="I86"/>
  <c r="H86"/>
  <c r="G86"/>
  <c r="F86"/>
  <c r="I85"/>
  <c r="H85"/>
  <c r="G85"/>
  <c r="F85"/>
  <c r="I84"/>
  <c r="H84"/>
  <c r="G84"/>
  <c r="F84"/>
  <c r="I83"/>
  <c r="H83"/>
  <c r="G83"/>
  <c r="F83"/>
  <c r="I82"/>
  <c r="H82"/>
  <c r="G82"/>
  <c r="F82"/>
  <c r="I81"/>
  <c r="H81"/>
  <c r="G81"/>
  <c r="F81"/>
  <c r="I80"/>
  <c r="H80"/>
  <c r="G80"/>
  <c r="F80"/>
  <c r="I79"/>
  <c r="H79"/>
  <c r="G79"/>
  <c r="F79"/>
  <c r="I78"/>
  <c r="H78"/>
  <c r="G78"/>
  <c r="F78"/>
  <c r="I77"/>
  <c r="H77"/>
  <c r="G77"/>
  <c r="F77"/>
  <c r="I76"/>
  <c r="H76"/>
  <c r="G76"/>
  <c r="F76"/>
  <c r="I75"/>
  <c r="H75"/>
  <c r="G75"/>
  <c r="F75"/>
  <c r="I74"/>
  <c r="H74"/>
  <c r="G74"/>
  <c r="F74"/>
  <c r="I73"/>
  <c r="H73"/>
  <c r="G73"/>
  <c r="F73"/>
  <c r="I72"/>
  <c r="H72"/>
  <c r="G72"/>
  <c r="F72"/>
  <c r="I71"/>
  <c r="H71"/>
  <c r="G71"/>
  <c r="F71"/>
  <c r="I70"/>
  <c r="H70"/>
  <c r="G70"/>
  <c r="F70"/>
  <c r="J69"/>
  <c r="H69"/>
  <c r="G69"/>
  <c r="F69"/>
  <c r="J68"/>
  <c r="H68"/>
  <c r="G68"/>
  <c r="F68"/>
  <c r="J67"/>
  <c r="H67"/>
  <c r="G67"/>
  <c r="F67"/>
  <c r="J66"/>
  <c r="H66"/>
  <c r="G66"/>
  <c r="F66"/>
  <c r="J65"/>
  <c r="H65"/>
  <c r="G65"/>
  <c r="F65"/>
  <c r="J64"/>
  <c r="H64"/>
  <c r="G64"/>
  <c r="F64"/>
  <c r="J63"/>
  <c r="H63"/>
  <c r="G63"/>
  <c r="F63"/>
  <c r="J62"/>
  <c r="H62"/>
  <c r="G62"/>
  <c r="F62"/>
  <c r="J61"/>
  <c r="H61"/>
  <c r="G61"/>
  <c r="F61"/>
  <c r="J60"/>
  <c r="H60"/>
  <c r="G60"/>
  <c r="F60"/>
  <c r="J59"/>
  <c r="H59"/>
  <c r="G59"/>
  <c r="F59"/>
  <c r="J58"/>
  <c r="H58"/>
  <c r="G58"/>
  <c r="F58"/>
  <c r="J57"/>
  <c r="H57"/>
  <c r="G57"/>
  <c r="F57"/>
  <c r="J56"/>
  <c r="H56"/>
  <c r="G56"/>
  <c r="F56"/>
  <c r="J55"/>
  <c r="H55"/>
  <c r="G55"/>
  <c r="F55"/>
  <c r="J54"/>
  <c r="H54"/>
  <c r="G54"/>
  <c r="F54"/>
  <c r="J53"/>
  <c r="H53"/>
  <c r="G53"/>
  <c r="F53"/>
  <c r="J52"/>
  <c r="H52"/>
  <c r="G52"/>
  <c r="F52"/>
  <c r="J51"/>
  <c r="H51"/>
  <c r="G51"/>
  <c r="F51"/>
  <c r="J50"/>
  <c r="H50"/>
  <c r="G50"/>
  <c r="F50"/>
  <c r="J49"/>
  <c r="H49"/>
  <c r="G49"/>
  <c r="F49"/>
  <c r="J48"/>
  <c r="H48"/>
  <c r="G48"/>
  <c r="F48"/>
  <c r="J47"/>
  <c r="H47"/>
  <c r="G47"/>
  <c r="F47"/>
  <c r="J46"/>
  <c r="H46"/>
  <c r="G46"/>
  <c r="F46"/>
  <c r="J45"/>
  <c r="H45"/>
  <c r="G45"/>
  <c r="F45"/>
  <c r="J44"/>
  <c r="H44"/>
  <c r="G44"/>
  <c r="F44"/>
  <c r="J43"/>
  <c r="H43"/>
  <c r="G43"/>
  <c r="F43"/>
  <c r="J42"/>
  <c r="H42"/>
  <c r="G42"/>
  <c r="F42"/>
  <c r="J41"/>
  <c r="H41"/>
  <c r="G41"/>
  <c r="F41"/>
  <c r="J40"/>
  <c r="H40"/>
  <c r="G40"/>
  <c r="F40"/>
  <c r="J39"/>
  <c r="H39"/>
  <c r="G39"/>
  <c r="F39"/>
  <c r="J38"/>
  <c r="H38"/>
  <c r="G38"/>
  <c r="F38"/>
  <c r="J37"/>
  <c r="H37"/>
  <c r="G37"/>
  <c r="F37"/>
  <c r="J36"/>
  <c r="H36"/>
  <c r="G36"/>
  <c r="F36"/>
  <c r="J35"/>
  <c r="H35"/>
  <c r="G35"/>
  <c r="F35"/>
  <c r="J34"/>
  <c r="H34"/>
  <c r="G34"/>
  <c r="F34"/>
  <c r="J33"/>
  <c r="H33"/>
  <c r="G33"/>
  <c r="F33"/>
  <c r="J32"/>
  <c r="H32"/>
  <c r="G32"/>
  <c r="F32"/>
  <c r="J31"/>
  <c r="H31"/>
  <c r="G31"/>
  <c r="F31"/>
  <c r="J30"/>
  <c r="H30"/>
  <c r="G30"/>
  <c r="F30"/>
  <c r="J29"/>
  <c r="H29"/>
  <c r="G29"/>
  <c r="F29"/>
  <c r="J28"/>
  <c r="H28"/>
  <c r="G28"/>
  <c r="F28"/>
  <c r="J27"/>
  <c r="H27"/>
  <c r="G27"/>
  <c r="F27"/>
  <c r="J26"/>
  <c r="H26"/>
  <c r="G26"/>
  <c r="F26"/>
  <c r="J25"/>
  <c r="H25"/>
  <c r="G25"/>
  <c r="F25"/>
  <c r="J24"/>
  <c r="H24"/>
  <c r="G24"/>
  <c r="F24"/>
  <c r="J23"/>
  <c r="H23"/>
  <c r="G23"/>
  <c r="F23"/>
  <c r="J22"/>
  <c r="H22"/>
  <c r="G22"/>
  <c r="F22"/>
  <c r="J21"/>
  <c r="H21"/>
  <c r="G21"/>
  <c r="F21"/>
  <c r="J20"/>
  <c r="H20"/>
  <c r="G20"/>
  <c r="F20"/>
  <c r="J19"/>
  <c r="H19"/>
  <c r="G19"/>
  <c r="F19"/>
  <c r="J18"/>
  <c r="H18"/>
  <c r="G18"/>
  <c r="F18"/>
  <c r="J17"/>
  <c r="H17"/>
  <c r="G17"/>
  <c r="F17"/>
  <c r="J16"/>
  <c r="H16"/>
  <c r="G16"/>
  <c r="F16"/>
  <c r="J15"/>
  <c r="H15"/>
  <c r="G15"/>
  <c r="F15"/>
  <c r="J14"/>
  <c r="H14"/>
  <c r="G14"/>
  <c r="F14"/>
  <c r="J13"/>
  <c r="H13"/>
  <c r="G13"/>
  <c r="F13"/>
  <c r="J12"/>
  <c r="H12"/>
  <c r="G12"/>
  <c r="F12"/>
  <c r="J11"/>
  <c r="H11"/>
  <c r="G11"/>
  <c r="F11"/>
  <c r="J10"/>
  <c r="H10"/>
  <c r="G10"/>
  <c r="F10"/>
  <c r="J9"/>
  <c r="H9"/>
  <c r="G9"/>
  <c r="F9"/>
  <c r="J8"/>
  <c r="H8"/>
  <c r="G8"/>
  <c r="F8"/>
  <c r="J7"/>
  <c r="H7"/>
  <c r="G7"/>
  <c r="F7"/>
  <c r="J6"/>
  <c r="H6"/>
  <c r="G6"/>
  <c r="F6"/>
  <c r="J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J72" i="23"/>
  <c r="J104"/>
  <c r="J108"/>
  <c r="J109"/>
  <c r="J112"/>
  <c r="J113"/>
  <c r="J117"/>
  <c r="K150"/>
  <c r="J150"/>
  <c r="I150"/>
  <c r="H150"/>
  <c r="G150"/>
  <c r="F150"/>
  <c r="K149"/>
  <c r="J149"/>
  <c r="I149"/>
  <c r="H149"/>
  <c r="G149"/>
  <c r="F149"/>
  <c r="K148"/>
  <c r="J148"/>
  <c r="I148"/>
  <c r="H148"/>
  <c r="G148"/>
  <c r="F148"/>
  <c r="K147"/>
  <c r="J147"/>
  <c r="I147"/>
  <c r="H147"/>
  <c r="G147"/>
  <c r="F147"/>
  <c r="K146"/>
  <c r="J146"/>
  <c r="I146"/>
  <c r="H146"/>
  <c r="G146"/>
  <c r="F146"/>
  <c r="K144"/>
  <c r="J144"/>
  <c r="I144"/>
  <c r="H144"/>
  <c r="G144"/>
  <c r="F144"/>
  <c r="I143"/>
  <c r="H143"/>
  <c r="G143"/>
  <c r="F143"/>
  <c r="I142"/>
  <c r="H142"/>
  <c r="G142"/>
  <c r="F142"/>
  <c r="I141"/>
  <c r="H141"/>
  <c r="G141"/>
  <c r="F141"/>
  <c r="I140"/>
  <c r="H140"/>
  <c r="G140"/>
  <c r="F140"/>
  <c r="I139"/>
  <c r="H139"/>
  <c r="G139"/>
  <c r="F139"/>
  <c r="I135"/>
  <c r="I123"/>
  <c r="I128"/>
  <c r="I131"/>
  <c r="H135"/>
  <c r="G135"/>
  <c r="G123"/>
  <c r="G128"/>
  <c r="G131"/>
  <c r="G134"/>
  <c r="F135"/>
  <c r="H134"/>
  <c r="F134"/>
  <c r="H131"/>
  <c r="F131"/>
  <c r="H128"/>
  <c r="F128"/>
  <c r="H123"/>
  <c r="F123"/>
  <c r="K117"/>
  <c r="I117"/>
  <c r="H117"/>
  <c r="G117"/>
  <c r="F117"/>
  <c r="K113"/>
  <c r="I113"/>
  <c r="H113"/>
  <c r="G113"/>
  <c r="F113"/>
  <c r="K112"/>
  <c r="I112"/>
  <c r="H112"/>
  <c r="G112"/>
  <c r="F112"/>
  <c r="K111"/>
  <c r="I111"/>
  <c r="H111"/>
  <c r="G111"/>
  <c r="F111"/>
  <c r="I110"/>
  <c r="H110"/>
  <c r="G110"/>
  <c r="F110"/>
  <c r="K109"/>
  <c r="I109"/>
  <c r="H109"/>
  <c r="G109"/>
  <c r="F109"/>
  <c r="K108"/>
  <c r="I108"/>
  <c r="H108"/>
  <c r="G108"/>
  <c r="F108"/>
  <c r="I107"/>
  <c r="H107"/>
  <c r="G107"/>
  <c r="F107"/>
  <c r="I106"/>
  <c r="H106"/>
  <c r="G106"/>
  <c r="F106"/>
  <c r="I105"/>
  <c r="H105"/>
  <c r="G105"/>
  <c r="F105"/>
  <c r="K104"/>
  <c r="I104"/>
  <c r="H104"/>
  <c r="G104"/>
  <c r="F104"/>
  <c r="K103"/>
  <c r="I103"/>
  <c r="H103"/>
  <c r="G103"/>
  <c r="F103"/>
  <c r="K102"/>
  <c r="I102"/>
  <c r="H102"/>
  <c r="G102"/>
  <c r="F102"/>
  <c r="I98"/>
  <c r="H98"/>
  <c r="G98"/>
  <c r="F98"/>
  <c r="I89"/>
  <c r="H89"/>
  <c r="G89"/>
  <c r="F89"/>
  <c r="I87"/>
  <c r="H87"/>
  <c r="G87"/>
  <c r="F87"/>
  <c r="I83"/>
  <c r="H83"/>
  <c r="G83"/>
  <c r="F83"/>
  <c r="H75"/>
  <c r="G75"/>
  <c r="F75"/>
  <c r="K72"/>
  <c r="I72"/>
  <c r="H72"/>
  <c r="G72"/>
  <c r="F72"/>
  <c r="H71"/>
  <c r="G71"/>
  <c r="F71"/>
  <c r="K70"/>
  <c r="J70"/>
  <c r="I70"/>
  <c r="H70"/>
  <c r="G70"/>
  <c r="F70"/>
  <c r="H69"/>
  <c r="G69"/>
  <c r="F69"/>
  <c r="H68"/>
  <c r="G68"/>
  <c r="F68"/>
  <c r="H67"/>
  <c r="G67"/>
  <c r="F67"/>
  <c r="H66"/>
  <c r="G66"/>
  <c r="F66"/>
  <c r="H65"/>
  <c r="G65"/>
  <c r="F65"/>
  <c r="K64"/>
  <c r="J64"/>
  <c r="I64"/>
  <c r="I54"/>
  <c r="H64"/>
  <c r="G64"/>
  <c r="F64"/>
  <c r="H63"/>
  <c r="G63"/>
  <c r="F63"/>
  <c r="H62"/>
  <c r="G62"/>
  <c r="F62"/>
  <c r="H61"/>
  <c r="G61"/>
  <c r="F61"/>
  <c r="H60"/>
  <c r="G60"/>
  <c r="F60"/>
  <c r="H59"/>
  <c r="G59"/>
  <c r="F59"/>
  <c r="H58"/>
  <c r="G58"/>
  <c r="F58"/>
  <c r="H57"/>
  <c r="G57"/>
  <c r="F57"/>
  <c r="H56"/>
  <c r="G56"/>
  <c r="F56"/>
  <c r="H55"/>
  <c r="G55"/>
  <c r="F55"/>
  <c r="K54"/>
  <c r="J54"/>
  <c r="H54"/>
  <c r="G54"/>
  <c r="F54"/>
  <c r="H53"/>
  <c r="G53"/>
  <c r="F53"/>
  <c r="H52"/>
  <c r="G52"/>
  <c r="F52"/>
  <c r="H51"/>
  <c r="G51"/>
  <c r="F51"/>
  <c r="H50"/>
  <c r="G50"/>
  <c r="F50"/>
  <c r="H48"/>
  <c r="G48"/>
  <c r="F48"/>
  <c r="H46"/>
  <c r="G46"/>
  <c r="F46"/>
  <c r="H45"/>
  <c r="G45"/>
  <c r="F45"/>
  <c r="H44"/>
  <c r="G44"/>
  <c r="F44"/>
  <c r="H43"/>
  <c r="G43"/>
  <c r="F43"/>
  <c r="H42"/>
  <c r="G42"/>
  <c r="F42"/>
  <c r="H41"/>
  <c r="G41"/>
  <c r="F41"/>
  <c r="H40"/>
  <c r="G40"/>
  <c r="F40"/>
  <c r="H38"/>
  <c r="G38"/>
  <c r="F38"/>
  <c r="H37"/>
  <c r="G37"/>
  <c r="F37"/>
  <c r="H36"/>
  <c r="G36"/>
  <c r="F36"/>
  <c r="H35"/>
  <c r="G35"/>
  <c r="F35"/>
  <c r="H34"/>
  <c r="G34"/>
  <c r="F34"/>
  <c r="H33"/>
  <c r="G33"/>
  <c r="F33"/>
  <c r="H30"/>
  <c r="G30"/>
  <c r="F30"/>
  <c r="H29"/>
  <c r="G29"/>
  <c r="F29"/>
  <c r="H28"/>
  <c r="G28"/>
  <c r="F28"/>
  <c r="H25"/>
  <c r="G25"/>
  <c r="F25"/>
  <c r="H24"/>
  <c r="G24"/>
  <c r="F24"/>
  <c r="H21"/>
  <c r="G21"/>
  <c r="F21"/>
  <c r="H20"/>
  <c r="G20"/>
  <c r="F20"/>
  <c r="H19"/>
  <c r="G19"/>
  <c r="F19"/>
  <c r="H17"/>
  <c r="G17"/>
  <c r="F17"/>
  <c r="H15"/>
  <c r="G15"/>
  <c r="F15"/>
  <c r="H13"/>
  <c r="G13"/>
  <c r="F13"/>
  <c r="H12"/>
  <c r="G12"/>
  <c r="F12"/>
  <c r="H11"/>
  <c r="G11"/>
  <c r="F11"/>
  <c r="H9"/>
  <c r="G9"/>
  <c r="F9"/>
  <c r="H8"/>
  <c r="G8"/>
  <c r="G5"/>
  <c r="F8"/>
  <c r="H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K147" i="22"/>
  <c r="J147"/>
  <c r="I147"/>
  <c r="H147"/>
  <c r="G147"/>
  <c r="F147"/>
  <c r="K146"/>
  <c r="J146"/>
  <c r="I146"/>
  <c r="H146"/>
  <c r="G146"/>
  <c r="F146"/>
  <c r="K145"/>
  <c r="J145"/>
  <c r="I145"/>
  <c r="H145"/>
  <c r="G145"/>
  <c r="F145"/>
  <c r="K144"/>
  <c r="J144"/>
  <c r="I144"/>
  <c r="H144"/>
  <c r="G144"/>
  <c r="F144"/>
  <c r="K143"/>
  <c r="J143"/>
  <c r="I143"/>
  <c r="H143"/>
  <c r="G143"/>
  <c r="F143"/>
  <c r="K142"/>
  <c r="J142"/>
  <c r="I142"/>
  <c r="H142"/>
  <c r="G142"/>
  <c r="F142"/>
  <c r="K141"/>
  <c r="J141"/>
  <c r="I141"/>
  <c r="H141"/>
  <c r="G141"/>
  <c r="F141"/>
  <c r="K140"/>
  <c r="J140"/>
  <c r="I140"/>
  <c r="H140"/>
  <c r="G140"/>
  <c r="F140"/>
  <c r="K139"/>
  <c r="J139"/>
  <c r="I139"/>
  <c r="H139"/>
  <c r="G139"/>
  <c r="F139"/>
  <c r="K138"/>
  <c r="J138"/>
  <c r="I138"/>
  <c r="H138"/>
  <c r="G138"/>
  <c r="F138"/>
  <c r="K137"/>
  <c r="J137"/>
  <c r="I137"/>
  <c r="H137"/>
  <c r="G137"/>
  <c r="F137"/>
  <c r="K136"/>
  <c r="J136"/>
  <c r="I136"/>
  <c r="H136"/>
  <c r="G136"/>
  <c r="F136"/>
  <c r="K135"/>
  <c r="J135"/>
  <c r="I135"/>
  <c r="H135"/>
  <c r="G135"/>
  <c r="F135"/>
  <c r="K134"/>
  <c r="J134"/>
  <c r="I134"/>
  <c r="H134"/>
  <c r="G134"/>
  <c r="F134"/>
  <c r="K133"/>
  <c r="J133"/>
  <c r="I133"/>
  <c r="H133"/>
  <c r="G133"/>
  <c r="F133"/>
  <c r="K132"/>
  <c r="J132"/>
  <c r="I132"/>
  <c r="H132"/>
  <c r="G132"/>
  <c r="F132"/>
  <c r="K131"/>
  <c r="J131"/>
  <c r="I131"/>
  <c r="H131"/>
  <c r="G131"/>
  <c r="F131"/>
  <c r="K130"/>
  <c r="J130"/>
  <c r="I130"/>
  <c r="H130"/>
  <c r="G130"/>
  <c r="F130"/>
  <c r="K129"/>
  <c r="J129"/>
  <c r="I129"/>
  <c r="H129"/>
  <c r="G129"/>
  <c r="F129"/>
  <c r="K128"/>
  <c r="J128"/>
  <c r="I128"/>
  <c r="H128"/>
  <c r="G128"/>
  <c r="F128"/>
  <c r="K127"/>
  <c r="J127"/>
  <c r="I127"/>
  <c r="H127"/>
  <c r="G127"/>
  <c r="F127"/>
  <c r="K126"/>
  <c r="J126"/>
  <c r="I126"/>
  <c r="H126"/>
  <c r="G126"/>
  <c r="F126"/>
  <c r="K125"/>
  <c r="J125"/>
  <c r="I125"/>
  <c r="H125"/>
  <c r="G125"/>
  <c r="F125"/>
  <c r="K124"/>
  <c r="J124"/>
  <c r="I124"/>
  <c r="H124"/>
  <c r="G124"/>
  <c r="F124"/>
  <c r="K123"/>
  <c r="J123"/>
  <c r="I123"/>
  <c r="H123"/>
  <c r="G123"/>
  <c r="F123"/>
  <c r="K122"/>
  <c r="J122"/>
  <c r="I122"/>
  <c r="H122"/>
  <c r="G122"/>
  <c r="F122"/>
  <c r="K121"/>
  <c r="J121"/>
  <c r="I121"/>
  <c r="H121"/>
  <c r="G121"/>
  <c r="F121"/>
  <c r="K120"/>
  <c r="K153" s="1"/>
  <c r="J120"/>
  <c r="I120"/>
  <c r="H120"/>
  <c r="G120"/>
  <c r="F120"/>
  <c r="K119"/>
  <c r="J119"/>
  <c r="I119"/>
  <c r="H119"/>
  <c r="G119"/>
  <c r="F119"/>
  <c r="K118"/>
  <c r="J118"/>
  <c r="I118"/>
  <c r="H118"/>
  <c r="G118"/>
  <c r="G152" s="1"/>
  <c r="G159" s="1"/>
  <c r="F118"/>
  <c r="K117"/>
  <c r="J117"/>
  <c r="I117"/>
  <c r="H117"/>
  <c r="G117"/>
  <c r="F117"/>
  <c r="K116"/>
  <c r="J116"/>
  <c r="I116"/>
  <c r="H116"/>
  <c r="G116"/>
  <c r="F116"/>
  <c r="K115"/>
  <c r="J115"/>
  <c r="I115"/>
  <c r="H115"/>
  <c r="G115"/>
  <c r="F115"/>
  <c r="K114"/>
  <c r="J114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K95"/>
  <c r="J95"/>
  <c r="I95"/>
  <c r="H95"/>
  <c r="G95"/>
  <c r="F95"/>
  <c r="K94"/>
  <c r="J94"/>
  <c r="I94"/>
  <c r="H94"/>
  <c r="G94"/>
  <c r="F94"/>
  <c r="K93"/>
  <c r="J93"/>
  <c r="I93"/>
  <c r="H93"/>
  <c r="G93"/>
  <c r="F93"/>
  <c r="K92"/>
  <c r="J92"/>
  <c r="I92"/>
  <c r="H92"/>
  <c r="G92"/>
  <c r="F92"/>
  <c r="K91"/>
  <c r="J91"/>
  <c r="I91"/>
  <c r="H91"/>
  <c r="G91"/>
  <c r="F91"/>
  <c r="K90"/>
  <c r="J90"/>
  <c r="I90"/>
  <c r="H90"/>
  <c r="G90"/>
  <c r="F90"/>
  <c r="K89"/>
  <c r="J89"/>
  <c r="I89"/>
  <c r="H89"/>
  <c r="G89"/>
  <c r="F89"/>
  <c r="K88"/>
  <c r="J88"/>
  <c r="I88"/>
  <c r="H88"/>
  <c r="G88"/>
  <c r="F88"/>
  <c r="K87"/>
  <c r="J87"/>
  <c r="I87"/>
  <c r="H87"/>
  <c r="G87"/>
  <c r="F87"/>
  <c r="K86"/>
  <c r="J86"/>
  <c r="I86"/>
  <c r="H86"/>
  <c r="G86"/>
  <c r="F86"/>
  <c r="K85"/>
  <c r="J85"/>
  <c r="I85"/>
  <c r="H85"/>
  <c r="G85"/>
  <c r="F85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K81"/>
  <c r="J81"/>
  <c r="I81"/>
  <c r="H81"/>
  <c r="G81"/>
  <c r="F81"/>
  <c r="K80"/>
  <c r="J80"/>
  <c r="I80"/>
  <c r="H80"/>
  <c r="G80"/>
  <c r="F80"/>
  <c r="K79"/>
  <c r="J79"/>
  <c r="I79"/>
  <c r="H79"/>
  <c r="G79"/>
  <c r="F79"/>
  <c r="K78"/>
  <c r="J78"/>
  <c r="I78"/>
  <c r="H78"/>
  <c r="G78"/>
  <c r="F78"/>
  <c r="K77"/>
  <c r="J77"/>
  <c r="I77"/>
  <c r="H77"/>
  <c r="G77"/>
  <c r="F77"/>
  <c r="K76"/>
  <c r="J76"/>
  <c r="I76"/>
  <c r="H76"/>
  <c r="G76"/>
  <c r="F76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I151" s="1"/>
  <c r="I157" s="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K32"/>
  <c r="J32"/>
  <c r="I32"/>
  <c r="H32"/>
  <c r="G32"/>
  <c r="F32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K27"/>
  <c r="J27"/>
  <c r="I27"/>
  <c r="H27"/>
  <c r="G27"/>
  <c r="F2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K12"/>
  <c r="J12"/>
  <c r="I12"/>
  <c r="H12"/>
  <c r="G12"/>
  <c r="F12"/>
  <c r="K11"/>
  <c r="J11"/>
  <c r="I11"/>
  <c r="H11"/>
  <c r="G11"/>
  <c r="F11"/>
  <c r="K10"/>
  <c r="J10"/>
  <c r="I10"/>
  <c r="H10"/>
  <c r="G10"/>
  <c r="F10"/>
  <c r="K9"/>
  <c r="J9"/>
  <c r="I9"/>
  <c r="H9"/>
  <c r="G9"/>
  <c r="F9"/>
  <c r="K8"/>
  <c r="J8"/>
  <c r="I8"/>
  <c r="H8"/>
  <c r="G8"/>
  <c r="F8"/>
  <c r="K7"/>
  <c r="J7"/>
  <c r="I7"/>
  <c r="H7"/>
  <c r="G7"/>
  <c r="F7"/>
  <c r="K6"/>
  <c r="J6"/>
  <c r="I6"/>
  <c r="H6"/>
  <c r="G6"/>
  <c r="G150" s="1"/>
  <c r="G156" s="1"/>
  <c r="F6"/>
  <c r="K5"/>
  <c r="J5"/>
  <c r="I5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B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K147" i="24"/>
  <c r="K146"/>
  <c r="K144"/>
  <c r="K117"/>
  <c r="K113"/>
  <c r="K112"/>
  <c r="K111"/>
  <c r="K109"/>
  <c r="K108"/>
  <c r="K104"/>
  <c r="K103"/>
  <c r="K102"/>
  <c r="K72"/>
  <c r="K70"/>
  <c r="K64"/>
  <c r="K54"/>
  <c r="J147"/>
  <c r="I147"/>
  <c r="H147"/>
  <c r="G147"/>
  <c r="F147"/>
  <c r="J146"/>
  <c r="I146"/>
  <c r="H146"/>
  <c r="G146"/>
  <c r="F146"/>
  <c r="J144"/>
  <c r="I144"/>
  <c r="H144"/>
  <c r="G144"/>
  <c r="F144"/>
  <c r="I143"/>
  <c r="H143"/>
  <c r="G143"/>
  <c r="F143"/>
  <c r="I142"/>
  <c r="H142"/>
  <c r="G142"/>
  <c r="F142"/>
  <c r="I141"/>
  <c r="H141"/>
  <c r="G141"/>
  <c r="F141"/>
  <c r="I140"/>
  <c r="H140"/>
  <c r="G140"/>
  <c r="F140"/>
  <c r="I139"/>
  <c r="H139"/>
  <c r="G139"/>
  <c r="F139"/>
  <c r="I135"/>
  <c r="H135"/>
  <c r="G135"/>
  <c r="F135"/>
  <c r="H134"/>
  <c r="G134"/>
  <c r="F134"/>
  <c r="I131"/>
  <c r="H131"/>
  <c r="G131"/>
  <c r="F131"/>
  <c r="I128"/>
  <c r="H128"/>
  <c r="G128"/>
  <c r="F128"/>
  <c r="I123"/>
  <c r="H123"/>
  <c r="G123"/>
  <c r="F123"/>
  <c r="J117"/>
  <c r="I117"/>
  <c r="H117"/>
  <c r="G117"/>
  <c r="F117"/>
  <c r="J113"/>
  <c r="I113"/>
  <c r="H113"/>
  <c r="G113"/>
  <c r="F113"/>
  <c r="J112"/>
  <c r="I112"/>
  <c r="H112"/>
  <c r="G112"/>
  <c r="F112"/>
  <c r="I111"/>
  <c r="H111"/>
  <c r="G111"/>
  <c r="F111"/>
  <c r="I110"/>
  <c r="H110"/>
  <c r="G110"/>
  <c r="F110"/>
  <c r="J109"/>
  <c r="I109"/>
  <c r="H109"/>
  <c r="G109"/>
  <c r="F109"/>
  <c r="J108"/>
  <c r="I108"/>
  <c r="H108"/>
  <c r="G108"/>
  <c r="F108"/>
  <c r="I107"/>
  <c r="H107"/>
  <c r="G107"/>
  <c r="F107"/>
  <c r="I106"/>
  <c r="H106"/>
  <c r="G106"/>
  <c r="F106"/>
  <c r="I105"/>
  <c r="H105"/>
  <c r="G105"/>
  <c r="F105"/>
  <c r="J104"/>
  <c r="I104"/>
  <c r="H104"/>
  <c r="G104"/>
  <c r="F104"/>
  <c r="I103"/>
  <c r="H103"/>
  <c r="G103"/>
  <c r="F103"/>
  <c r="I102"/>
  <c r="H102"/>
  <c r="G102"/>
  <c r="F102"/>
  <c r="I98"/>
  <c r="H98"/>
  <c r="G98"/>
  <c r="F98"/>
  <c r="I89"/>
  <c r="H89"/>
  <c r="G89"/>
  <c r="F89"/>
  <c r="I87"/>
  <c r="H87"/>
  <c r="G87"/>
  <c r="F87"/>
  <c r="I83"/>
  <c r="H83"/>
  <c r="G83"/>
  <c r="F83"/>
  <c r="H75"/>
  <c r="G75"/>
  <c r="F75"/>
  <c r="J72"/>
  <c r="I72"/>
  <c r="H72"/>
  <c r="G72"/>
  <c r="F72"/>
  <c r="H71"/>
  <c r="G71"/>
  <c r="F71"/>
  <c r="J70"/>
  <c r="I70"/>
  <c r="H70"/>
  <c r="G70"/>
  <c r="F70"/>
  <c r="H69"/>
  <c r="G69"/>
  <c r="F69"/>
  <c r="H68"/>
  <c r="G68"/>
  <c r="F68"/>
  <c r="H67"/>
  <c r="G67"/>
  <c r="F67"/>
  <c r="H66"/>
  <c r="G66"/>
  <c r="F66"/>
  <c r="H65"/>
  <c r="G65"/>
  <c r="F65"/>
  <c r="J64"/>
  <c r="I64"/>
  <c r="H64"/>
  <c r="G64"/>
  <c r="F64"/>
  <c r="H63"/>
  <c r="G63"/>
  <c r="F63"/>
  <c r="H62"/>
  <c r="G62"/>
  <c r="F62"/>
  <c r="H61"/>
  <c r="G61"/>
  <c r="F61"/>
  <c r="H60"/>
  <c r="G60"/>
  <c r="F60"/>
  <c r="H59"/>
  <c r="G59"/>
  <c r="F59"/>
  <c r="H58"/>
  <c r="G58"/>
  <c r="F58"/>
  <c r="H57"/>
  <c r="G57"/>
  <c r="F57"/>
  <c r="H56"/>
  <c r="G56"/>
  <c r="F56"/>
  <c r="H55"/>
  <c r="G55"/>
  <c r="F55"/>
  <c r="J54"/>
  <c r="I54"/>
  <c r="H54"/>
  <c r="G54"/>
  <c r="F54"/>
  <c r="H53"/>
  <c r="G53"/>
  <c r="F53"/>
  <c r="H52"/>
  <c r="G52"/>
  <c r="F52"/>
  <c r="H51"/>
  <c r="G51"/>
  <c r="F51"/>
  <c r="H50"/>
  <c r="G50"/>
  <c r="F50"/>
  <c r="H48"/>
  <c r="G48"/>
  <c r="F48"/>
  <c r="H46"/>
  <c r="G46"/>
  <c r="F46"/>
  <c r="H45"/>
  <c r="G45"/>
  <c r="F45"/>
  <c r="H44"/>
  <c r="G44"/>
  <c r="F44"/>
  <c r="H43"/>
  <c r="G43"/>
  <c r="F43"/>
  <c r="H42"/>
  <c r="G42"/>
  <c r="F42"/>
  <c r="H41"/>
  <c r="G41"/>
  <c r="F41"/>
  <c r="H40"/>
  <c r="G40"/>
  <c r="F40"/>
  <c r="H38"/>
  <c r="G38"/>
  <c r="F38"/>
  <c r="H37"/>
  <c r="G37"/>
  <c r="F37"/>
  <c r="H36"/>
  <c r="G36"/>
  <c r="F36"/>
  <c r="H35"/>
  <c r="G35"/>
  <c r="F35"/>
  <c r="H34"/>
  <c r="G34"/>
  <c r="F34"/>
  <c r="H33"/>
  <c r="G33"/>
  <c r="F33"/>
  <c r="H30"/>
  <c r="G30"/>
  <c r="F30"/>
  <c r="H29"/>
  <c r="G29"/>
  <c r="F29"/>
  <c r="H28"/>
  <c r="G28"/>
  <c r="F28"/>
  <c r="H25"/>
  <c r="G25"/>
  <c r="F25"/>
  <c r="H24"/>
  <c r="G24"/>
  <c r="F24"/>
  <c r="H21"/>
  <c r="G21"/>
  <c r="F21"/>
  <c r="H20"/>
  <c r="G20"/>
  <c r="F20"/>
  <c r="H19"/>
  <c r="G19"/>
  <c r="F19"/>
  <c r="H17"/>
  <c r="G17"/>
  <c r="F17"/>
  <c r="H15"/>
  <c r="G15"/>
  <c r="F15"/>
  <c r="H13"/>
  <c r="G13"/>
  <c r="F13"/>
  <c r="H12"/>
  <c r="G12"/>
  <c r="F12"/>
  <c r="H11"/>
  <c r="G11"/>
  <c r="F11"/>
  <c r="H9"/>
  <c r="G9"/>
  <c r="F9"/>
  <c r="H8"/>
  <c r="G8"/>
  <c r="F8"/>
  <c r="H5"/>
  <c r="G5"/>
  <c r="E147"/>
  <c r="D147"/>
  <c r="C147"/>
  <c r="B147"/>
  <c r="E146"/>
  <c r="D146"/>
  <c r="C146"/>
  <c r="B146"/>
  <c r="E145"/>
  <c r="D145"/>
  <c r="C145"/>
  <c r="B145"/>
  <c r="E144"/>
  <c r="D144"/>
  <c r="C144"/>
  <c r="B144"/>
  <c r="E143"/>
  <c r="D143"/>
  <c r="C143"/>
  <c r="B143"/>
  <c r="E142"/>
  <c r="D142"/>
  <c r="C142"/>
  <c r="B142"/>
  <c r="E141"/>
  <c r="D141"/>
  <c r="C141"/>
  <c r="B141"/>
  <c r="E140"/>
  <c r="D140"/>
  <c r="C140"/>
  <c r="B140"/>
  <c r="E139"/>
  <c r="D139"/>
  <c r="C139"/>
  <c r="B139"/>
  <c r="E138"/>
  <c r="D138"/>
  <c r="C138"/>
  <c r="B138"/>
  <c r="E137"/>
  <c r="D137"/>
  <c r="C137"/>
  <c r="B137"/>
  <c r="E136"/>
  <c r="D136"/>
  <c r="C136"/>
  <c r="B136"/>
  <c r="E135"/>
  <c r="D135"/>
  <c r="C135"/>
  <c r="B135"/>
  <c r="E134"/>
  <c r="D134"/>
  <c r="C134"/>
  <c r="B134"/>
  <c r="E133"/>
  <c r="D133"/>
  <c r="C133"/>
  <c r="B133"/>
  <c r="E132"/>
  <c r="D132"/>
  <c r="C132"/>
  <c r="B132"/>
  <c r="E131"/>
  <c r="D131"/>
  <c r="C131"/>
  <c r="B131"/>
  <c r="E130"/>
  <c r="D130"/>
  <c r="C130"/>
  <c r="B130"/>
  <c r="E129"/>
  <c r="D129"/>
  <c r="C129"/>
  <c r="B129"/>
  <c r="E128"/>
  <c r="D128"/>
  <c r="C128"/>
  <c r="B128"/>
  <c r="E127"/>
  <c r="D127"/>
  <c r="C127"/>
  <c r="E126"/>
  <c r="D126"/>
  <c r="C126"/>
  <c r="B126"/>
  <c r="E125"/>
  <c r="D125"/>
  <c r="C125"/>
  <c r="B125"/>
  <c r="E124"/>
  <c r="D124"/>
  <c r="C124"/>
  <c r="B124"/>
  <c r="E123"/>
  <c r="D123"/>
  <c r="C123"/>
  <c r="B123"/>
  <c r="E122"/>
  <c r="D122"/>
  <c r="C122"/>
  <c r="B122"/>
  <c r="E121"/>
  <c r="D121"/>
  <c r="C121"/>
  <c r="B121"/>
  <c r="E120"/>
  <c r="D120"/>
  <c r="C120"/>
  <c r="B120"/>
  <c r="E119"/>
  <c r="D119"/>
  <c r="C119"/>
  <c r="E118"/>
  <c r="D118"/>
  <c r="C118"/>
  <c r="B118"/>
  <c r="E117"/>
  <c r="D117"/>
  <c r="C117"/>
  <c r="B117"/>
  <c r="E116"/>
  <c r="D116"/>
  <c r="C116"/>
  <c r="B116"/>
  <c r="E115"/>
  <c r="D115"/>
  <c r="C115"/>
  <c r="B115"/>
  <c r="E114"/>
  <c r="D114"/>
  <c r="C114"/>
  <c r="B114"/>
  <c r="E113"/>
  <c r="D113"/>
  <c r="C113"/>
  <c r="B113"/>
  <c r="E112"/>
  <c r="D112"/>
  <c r="C112"/>
  <c r="B112"/>
  <c r="E111"/>
  <c r="D111"/>
  <c r="C111"/>
  <c r="B111"/>
  <c r="E110"/>
  <c r="D110"/>
  <c r="C110"/>
  <c r="B110"/>
  <c r="E109"/>
  <c r="D109"/>
  <c r="C109"/>
  <c r="B109"/>
  <c r="E108"/>
  <c r="D108"/>
  <c r="C108"/>
  <c r="B108"/>
  <c r="E107"/>
  <c r="D107"/>
  <c r="C107"/>
  <c r="B107"/>
  <c r="E106"/>
  <c r="D106"/>
  <c r="C106"/>
  <c r="B106"/>
  <c r="E105"/>
  <c r="D105"/>
  <c r="C105"/>
  <c r="B105"/>
  <c r="E104"/>
  <c r="D104"/>
  <c r="C104"/>
  <c r="B104"/>
  <c r="E103"/>
  <c r="D103"/>
  <c r="C103"/>
  <c r="B103"/>
  <c r="E102"/>
  <c r="D102"/>
  <c r="C102"/>
  <c r="B102"/>
  <c r="E101"/>
  <c r="D101"/>
  <c r="C101"/>
  <c r="B101"/>
  <c r="E100"/>
  <c r="D100"/>
  <c r="C100"/>
  <c r="B100"/>
  <c r="E99"/>
  <c r="D99"/>
  <c r="C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E72"/>
  <c r="D72"/>
  <c r="C72"/>
  <c r="B72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F5"/>
  <c r="A2" i="10"/>
  <c r="G14" i="6"/>
  <c r="G23" s="1"/>
  <c r="F14"/>
  <c r="F23" s="1"/>
  <c r="E14"/>
  <c r="E23" s="1"/>
  <c r="D14"/>
  <c r="D23" s="1"/>
  <c r="C14"/>
  <c r="C23" s="1"/>
  <c r="G5"/>
  <c r="F5"/>
  <c r="E5"/>
  <c r="D5"/>
  <c r="C5"/>
  <c r="C6"/>
  <c r="C10" s="1"/>
  <c r="C15"/>
  <c r="C19" s="1"/>
  <c r="A2"/>
  <c r="B6"/>
  <c r="B24" s="1"/>
  <c r="B9"/>
  <c r="B27" s="1"/>
  <c r="B7"/>
  <c r="B25" s="1"/>
  <c r="B15"/>
  <c r="B18"/>
  <c r="B16"/>
  <c r="A2" i="9"/>
  <c r="F21" i="4"/>
  <c r="C21"/>
  <c r="A2"/>
  <c r="B23"/>
  <c r="I57" i="25"/>
  <c r="K101"/>
  <c r="I22"/>
  <c r="F125"/>
  <c r="H121"/>
  <c r="K40"/>
  <c r="F49"/>
  <c r="H79"/>
  <c r="J135"/>
  <c r="J91"/>
  <c r="I33"/>
  <c r="I39"/>
  <c r="G90"/>
  <c r="J32"/>
  <c r="I51"/>
  <c r="K121"/>
  <c r="K93"/>
  <c r="K78"/>
  <c r="F118"/>
  <c r="M77" i="14"/>
  <c r="J141" i="25"/>
  <c r="J133"/>
  <c r="J87"/>
  <c r="J25"/>
  <c r="I28"/>
  <c r="K37"/>
  <c r="K22"/>
  <c r="F95"/>
  <c r="G49"/>
  <c r="G81"/>
  <c r="G96"/>
  <c r="H92"/>
  <c r="H101"/>
  <c r="M125" i="20"/>
  <c r="J138" i="25"/>
  <c r="J130"/>
  <c r="J51"/>
  <c r="J43"/>
  <c r="J27"/>
  <c r="J19"/>
  <c r="J9"/>
  <c r="I26"/>
  <c r="I34"/>
  <c r="I42"/>
  <c r="I53"/>
  <c r="I73"/>
  <c r="I8"/>
  <c r="K140"/>
  <c r="K132"/>
  <c r="K124"/>
  <c r="K99"/>
  <c r="K91"/>
  <c r="K83"/>
  <c r="K65"/>
  <c r="K51"/>
  <c r="K43"/>
  <c r="K27"/>
  <c r="K17"/>
  <c r="K8"/>
  <c r="M100" i="14"/>
  <c r="M124"/>
  <c r="J36" i="25"/>
  <c r="K84"/>
  <c r="F138"/>
  <c r="K24"/>
  <c r="G127"/>
  <c r="J81"/>
  <c r="I19"/>
  <c r="N5" i="7"/>
  <c r="R5"/>
  <c r="R9" s="1"/>
  <c r="H23" i="9"/>
  <c r="S5" i="7"/>
  <c r="S13"/>
  <c r="S17" s="1"/>
  <c r="Q13"/>
  <c r="Q17" s="1"/>
  <c r="O13"/>
  <c r="J6" i="25"/>
  <c r="Q5" i="7"/>
  <c r="H8" i="3"/>
  <c r="D10"/>
  <c r="I15" i="25"/>
  <c r="H32"/>
  <c r="J32" i="19"/>
  <c r="H73"/>
  <c r="I146"/>
  <c r="K53"/>
  <c r="H65"/>
  <c r="H75"/>
  <c r="G109"/>
  <c r="H134"/>
  <c r="F140"/>
  <c r="G142"/>
  <c r="G144"/>
  <c r="H91"/>
  <c r="K146"/>
  <c r="G134"/>
  <c r="F144"/>
  <c r="F73"/>
  <c r="G7"/>
  <c r="G81"/>
  <c r="K73"/>
  <c r="K43"/>
  <c r="H19"/>
  <c r="G37"/>
  <c r="G53"/>
  <c r="I107"/>
  <c r="F134"/>
  <c r="F23"/>
  <c r="H125"/>
  <c r="K91"/>
  <c r="H146"/>
  <c r="K87"/>
  <c r="K140"/>
  <c r="I35"/>
  <c r="J89"/>
  <c r="F13" i="25"/>
  <c r="J73" i="19"/>
  <c r="G136"/>
  <c r="I97"/>
  <c r="K47"/>
  <c r="G146"/>
  <c r="K75"/>
  <c r="K134"/>
  <c r="G35"/>
  <c r="I69"/>
  <c r="F89"/>
  <c r="J140"/>
  <c r="F19" i="25"/>
  <c r="I45" i="19"/>
  <c r="G59"/>
  <c r="G69"/>
  <c r="G87"/>
  <c r="J105"/>
  <c r="I140"/>
  <c r="J144"/>
  <c r="K10"/>
  <c r="K76"/>
  <c r="I118"/>
  <c r="K16" i="25"/>
  <c r="F31" i="19"/>
  <c r="F74"/>
  <c r="F82"/>
  <c r="G18"/>
  <c r="G100"/>
  <c r="K19"/>
  <c r="K57"/>
  <c r="K69"/>
  <c r="K135"/>
  <c r="G9"/>
  <c r="I21"/>
  <c r="F35"/>
  <c r="J37"/>
  <c r="F43"/>
  <c r="H46"/>
  <c r="H58"/>
  <c r="H61"/>
  <c r="I89"/>
  <c r="J109"/>
  <c r="I97" i="25"/>
  <c r="G13"/>
  <c r="H19"/>
  <c r="H31" i="19"/>
  <c r="H82"/>
  <c r="K54"/>
  <c r="K67"/>
  <c r="F9"/>
  <c r="G17"/>
  <c r="H21"/>
  <c r="I34"/>
  <c r="I37"/>
  <c r="F42"/>
  <c r="J45"/>
  <c r="G58"/>
  <c r="H67"/>
  <c r="I75"/>
  <c r="G89"/>
  <c r="I103"/>
  <c r="G93" i="25"/>
  <c r="G97"/>
  <c r="I82"/>
  <c r="G80" i="19"/>
  <c r="H90"/>
  <c r="K100"/>
  <c r="K12"/>
  <c r="K35"/>
  <c r="K65"/>
  <c r="J11"/>
  <c r="F37"/>
  <c r="H45"/>
  <c r="H57"/>
  <c r="H60"/>
  <c r="F75"/>
  <c r="J87"/>
  <c r="F7"/>
  <c r="H7"/>
  <c r="I23"/>
  <c r="K8"/>
  <c r="J19"/>
  <c r="I25"/>
  <c r="I36"/>
  <c r="F41"/>
  <c r="H50"/>
  <c r="F57"/>
  <c r="F102"/>
  <c r="K133"/>
  <c r="J23"/>
  <c r="G23"/>
  <c r="G86"/>
  <c r="H23"/>
  <c r="K118"/>
  <c r="K28"/>
  <c r="K48"/>
  <c r="K83"/>
  <c r="F11"/>
  <c r="I19"/>
  <c r="G33"/>
  <c r="J35"/>
  <c r="G40"/>
  <c r="J48"/>
  <c r="I53"/>
  <c r="H59"/>
  <c r="I65"/>
  <c r="H69"/>
  <c r="F87"/>
  <c r="I98"/>
  <c r="G105"/>
  <c r="F111"/>
  <c r="O11" i="11"/>
  <c r="L23"/>
  <c r="N21" i="7" s="1"/>
  <c r="K67" i="25"/>
  <c r="K49"/>
  <c r="F94" i="19"/>
  <c r="F18"/>
  <c r="K58"/>
  <c r="H9"/>
  <c r="G24"/>
  <c r="H30"/>
  <c r="G48"/>
  <c r="H129" i="25"/>
  <c r="F137"/>
  <c r="I136"/>
  <c r="I22" i="19"/>
  <c r="J88"/>
  <c r="G96"/>
  <c r="G124"/>
  <c r="I7"/>
  <c r="I73"/>
  <c r="I91"/>
  <c r="K147"/>
  <c r="K11"/>
  <c r="K24"/>
  <c r="K37"/>
  <c r="K104"/>
  <c r="I8"/>
  <c r="H11"/>
  <c r="G19"/>
  <c r="F21"/>
  <c r="J30"/>
  <c r="H34"/>
  <c r="H43"/>
  <c r="G45"/>
  <c r="F51"/>
  <c r="F53"/>
  <c r="J54"/>
  <c r="F58"/>
  <c r="J59"/>
  <c r="G65"/>
  <c r="F69"/>
  <c r="F83"/>
  <c r="I87"/>
  <c r="G98"/>
  <c r="J104"/>
  <c r="H106"/>
  <c r="H108"/>
  <c r="H135"/>
  <c r="G143"/>
  <c r="K66" i="25"/>
  <c r="K57"/>
  <c r="K52"/>
  <c r="K48"/>
  <c r="J7" i="19"/>
  <c r="J18"/>
  <c r="F14"/>
  <c r="F137"/>
  <c r="G22"/>
  <c r="G95"/>
  <c r="I78"/>
  <c r="I95"/>
  <c r="K21"/>
  <c r="K45"/>
  <c r="K103"/>
  <c r="K139"/>
  <c r="H8"/>
  <c r="I24"/>
  <c r="I30"/>
  <c r="F36"/>
  <c r="G38"/>
  <c r="I46"/>
  <c r="I54"/>
  <c r="J57"/>
  <c r="I59"/>
  <c r="J68"/>
  <c r="J75"/>
  <c r="F98"/>
  <c r="F108"/>
  <c r="F110"/>
  <c r="J139"/>
  <c r="K6"/>
  <c r="F8"/>
  <c r="H12"/>
  <c r="G20"/>
  <c r="G30"/>
  <c r="J40"/>
  <c r="J42"/>
  <c r="G50"/>
  <c r="F54"/>
  <c r="G66"/>
  <c r="G104"/>
  <c r="G133"/>
  <c r="H124"/>
  <c r="K17"/>
  <c r="K33"/>
  <c r="K42"/>
  <c r="K68"/>
  <c r="K89"/>
  <c r="K108"/>
  <c r="F20"/>
  <c r="H40"/>
  <c r="H42"/>
  <c r="K50" i="25"/>
  <c r="F84" i="19"/>
  <c r="J86"/>
  <c r="J118"/>
  <c r="H24"/>
  <c r="H36"/>
  <c r="G60"/>
  <c r="G108"/>
  <c r="K149" i="15"/>
  <c r="K155" s="1"/>
  <c r="K30" i="19"/>
  <c r="K71" i="25"/>
  <c r="C6" i="12"/>
  <c r="C23" i="11"/>
  <c r="C21" i="7" s="1"/>
  <c r="C10" i="3"/>
  <c r="D14"/>
  <c r="L6" i="12"/>
  <c r="G151" i="20"/>
  <c r="G157" s="1"/>
  <c r="I149" i="15"/>
  <c r="I155" s="1"/>
  <c r="P13" i="7"/>
  <c r="K8" i="3"/>
  <c r="H28" i="10"/>
  <c r="F15" i="19"/>
  <c r="F64"/>
  <c r="H71"/>
  <c r="G122"/>
  <c r="G80" i="25"/>
  <c r="I86"/>
  <c r="K6"/>
  <c r="M142" i="20"/>
  <c r="M45"/>
  <c r="G120" i="19"/>
  <c r="J65"/>
  <c r="J143"/>
  <c r="G44"/>
  <c r="G62"/>
  <c r="H88"/>
  <c r="H9" i="3"/>
  <c r="G15"/>
  <c r="C16"/>
  <c r="C8"/>
  <c r="I91" i="25"/>
  <c r="E14" i="4"/>
  <c r="K55" i="19"/>
  <c r="I15"/>
  <c r="H84" i="25"/>
  <c r="F71" i="19"/>
  <c r="H78" i="25"/>
  <c r="K119"/>
  <c r="H120"/>
  <c r="M78" i="20"/>
  <c r="I115" i="25"/>
  <c r="K64" i="19"/>
  <c r="F62"/>
  <c r="J107"/>
  <c r="G71"/>
  <c r="F10" i="3"/>
  <c r="H88" i="25"/>
  <c r="I9"/>
  <c r="H62" i="19"/>
  <c r="K121"/>
  <c r="F125"/>
  <c r="H14" i="3"/>
  <c r="F7" i="25"/>
  <c r="G72"/>
  <c r="J64" i="19"/>
  <c r="I62"/>
  <c r="F55"/>
  <c r="J15"/>
  <c r="J55"/>
  <c r="I81"/>
  <c r="J60"/>
  <c r="J91"/>
  <c r="H117"/>
  <c r="H82" i="25"/>
  <c r="I133"/>
  <c r="G19" i="11"/>
  <c r="C19"/>
  <c r="K71" i="19"/>
  <c r="H44"/>
  <c r="I78" i="25"/>
  <c r="J44" i="19"/>
  <c r="K62"/>
  <c r="F107"/>
  <c r="I92"/>
  <c r="J92"/>
  <c r="G55"/>
  <c r="G86" i="25"/>
  <c r="M78" i="14"/>
  <c r="F84" i="25"/>
  <c r="M106" i="20"/>
  <c r="M43"/>
  <c r="J116" i="19"/>
  <c r="G116"/>
  <c r="H116"/>
  <c r="K59"/>
  <c r="K143"/>
  <c r="L16" i="3"/>
  <c r="G7" i="25"/>
  <c r="F116" i="19"/>
  <c r="H55"/>
  <c r="F76" i="25"/>
  <c r="H86"/>
  <c r="F78"/>
  <c r="J95" i="19"/>
  <c r="G145"/>
  <c r="H11" i="25"/>
  <c r="J151" i="14"/>
  <c r="J157" s="1"/>
  <c r="F44" i="19"/>
  <c r="G15"/>
  <c r="K15"/>
  <c r="G64"/>
  <c r="J71"/>
  <c r="E13" i="7"/>
  <c r="M90" i="20"/>
  <c r="M13"/>
  <c r="M57"/>
  <c r="I116" i="19"/>
  <c r="J9"/>
  <c r="F11" i="25"/>
  <c r="I43" i="19"/>
  <c r="J112"/>
  <c r="I143"/>
  <c r="H83"/>
  <c r="M126" i="20"/>
  <c r="M134"/>
  <c r="M126" i="14"/>
  <c r="G22" i="25"/>
  <c r="G78"/>
  <c r="M82" i="20"/>
  <c r="G57" i="19"/>
  <c r="G110"/>
  <c r="F141"/>
  <c r="J98" i="25"/>
  <c r="J90"/>
  <c r="J82"/>
  <c r="J55"/>
  <c r="K94"/>
  <c r="F90"/>
  <c r="H91"/>
  <c r="M122" i="20"/>
  <c r="M9"/>
  <c r="I85" i="19"/>
  <c r="M115" i="14"/>
  <c r="M121"/>
  <c r="J132" i="25"/>
  <c r="J128"/>
  <c r="J115"/>
  <c r="J107"/>
  <c r="J38"/>
  <c r="J34"/>
  <c r="J30"/>
  <c r="J22"/>
  <c r="I27"/>
  <c r="I31"/>
  <c r="I35"/>
  <c r="I63"/>
  <c r="F27"/>
  <c r="F99"/>
  <c r="G138"/>
  <c r="H77"/>
  <c r="H100"/>
  <c r="N5" i="8"/>
  <c r="K98" i="25"/>
  <c r="K86"/>
  <c r="K82"/>
  <c r="K15"/>
  <c r="F74"/>
  <c r="M98" i="20"/>
  <c r="M17"/>
  <c r="M21"/>
  <c r="M37"/>
  <c r="F97" i="19"/>
  <c r="I119"/>
  <c r="M96" i="14"/>
  <c r="M133"/>
  <c r="I151" i="23"/>
  <c r="I157" s="1"/>
  <c r="I13" i="25"/>
  <c r="G76"/>
  <c r="F88"/>
  <c r="F101" i="19"/>
  <c r="J115"/>
  <c r="J136" i="25"/>
  <c r="J120"/>
  <c r="J94"/>
  <c r="J59"/>
  <c r="J42"/>
  <c r="J26"/>
  <c r="I21"/>
  <c r="I68"/>
  <c r="K90"/>
  <c r="F80"/>
  <c r="F86"/>
  <c r="F6" i="4"/>
  <c r="G16" i="3"/>
  <c r="C22" i="12"/>
  <c r="C21" i="8" s="1"/>
  <c r="J145" i="25"/>
  <c r="F94"/>
  <c r="F124"/>
  <c r="F145"/>
  <c r="F127"/>
  <c r="M24" i="20"/>
  <c r="M29"/>
  <c r="M69"/>
  <c r="J46" i="25"/>
  <c r="H95"/>
  <c r="H125"/>
  <c r="H137"/>
  <c r="K12"/>
  <c r="G100"/>
  <c r="J53" i="19"/>
  <c r="I96" i="25"/>
  <c r="K30"/>
  <c r="G85"/>
  <c r="M138" i="20"/>
  <c r="K114" i="25"/>
  <c r="K105"/>
  <c r="M101" i="20"/>
  <c r="M92" i="14"/>
  <c r="I50" i="25"/>
  <c r="K143"/>
  <c r="K123"/>
  <c r="H39"/>
  <c r="G21" i="19"/>
  <c r="F9" i="25"/>
  <c r="F15"/>
  <c r="F21"/>
  <c r="F25"/>
  <c r="F33"/>
  <c r="F34"/>
  <c r="F36"/>
  <c r="F41"/>
  <c r="F43"/>
  <c r="H55"/>
  <c r="F57"/>
  <c r="F59"/>
  <c r="F61"/>
  <c r="H65"/>
  <c r="F69"/>
  <c r="F75"/>
  <c r="F87"/>
  <c r="G103"/>
  <c r="F107"/>
  <c r="G110"/>
  <c r="F111"/>
  <c r="F112"/>
  <c r="F14" i="4"/>
  <c r="K31" i="19"/>
  <c r="J31"/>
  <c r="G31"/>
  <c r="I31"/>
  <c r="F32"/>
  <c r="I32"/>
  <c r="G56"/>
  <c r="F56"/>
  <c r="K56"/>
  <c r="I56"/>
  <c r="H63"/>
  <c r="J63"/>
  <c r="F63"/>
  <c r="K63"/>
  <c r="G63"/>
  <c r="I63"/>
  <c r="G68"/>
  <c r="J10" i="25"/>
  <c r="F10"/>
  <c r="G10"/>
  <c r="H37"/>
  <c r="G37"/>
  <c r="F37"/>
  <c r="F55"/>
  <c r="G55"/>
  <c r="G63"/>
  <c r="F63"/>
  <c r="H63"/>
  <c r="F64"/>
  <c r="H64"/>
  <c r="F72"/>
  <c r="H72"/>
  <c r="H73"/>
  <c r="G73"/>
  <c r="F73"/>
  <c r="F106"/>
  <c r="H106"/>
  <c r="F131"/>
  <c r="H131"/>
  <c r="G131"/>
  <c r="I131"/>
  <c r="H132"/>
  <c r="G133"/>
  <c r="H133"/>
  <c r="F133"/>
  <c r="G134"/>
  <c r="K16" i="3"/>
  <c r="K15"/>
  <c r="B5" i="5"/>
  <c r="B22" i="4"/>
  <c r="O4" i="5"/>
  <c r="D21" i="4"/>
  <c r="E13" i="5"/>
  <c r="R13"/>
  <c r="R17" s="1"/>
  <c r="K10" i="25"/>
  <c r="H9"/>
  <c r="G74"/>
  <c r="H17" i="19"/>
  <c r="J17"/>
  <c r="F17"/>
  <c r="I17"/>
  <c r="J25"/>
  <c r="G25"/>
  <c r="F25"/>
  <c r="K25"/>
  <c r="H25"/>
  <c r="F26"/>
  <c r="G27"/>
  <c r="K27"/>
  <c r="F33"/>
  <c r="H33"/>
  <c r="J33"/>
  <c r="G15" i="25"/>
  <c r="H15"/>
  <c r="G16"/>
  <c r="F29"/>
  <c r="G29"/>
  <c r="H29"/>
  <c r="F30"/>
  <c r="H31"/>
  <c r="G31"/>
  <c r="F31"/>
  <c r="G41"/>
  <c r="H41"/>
  <c r="F58"/>
  <c r="G67"/>
  <c r="H67"/>
  <c r="F67"/>
  <c r="I87"/>
  <c r="G87"/>
  <c r="H87"/>
  <c r="I88"/>
  <c r="G88"/>
  <c r="I110"/>
  <c r="F142"/>
  <c r="H142"/>
  <c r="G143"/>
  <c r="H143"/>
  <c r="B8" i="5"/>
  <c r="B25" i="4"/>
  <c r="C13" i="8"/>
  <c r="C13" i="5"/>
  <c r="C17" s="1"/>
  <c r="F15" i="3"/>
  <c r="J67" i="19"/>
  <c r="F67"/>
  <c r="G67"/>
  <c r="H111"/>
  <c r="K111"/>
  <c r="G141"/>
  <c r="K141"/>
  <c r="J141"/>
  <c r="I141"/>
  <c r="H141"/>
  <c r="R13" i="7"/>
  <c r="R17" s="1"/>
  <c r="D13"/>
  <c r="D17" s="1"/>
  <c r="I8" i="3"/>
  <c r="I9" i="19"/>
  <c r="K9"/>
  <c r="J51"/>
  <c r="H51"/>
  <c r="I51"/>
  <c r="K51"/>
  <c r="I52"/>
  <c r="K106"/>
  <c r="L19" i="11"/>
  <c r="M73" i="20"/>
  <c r="K102" i="19"/>
  <c r="I102"/>
  <c r="H102"/>
  <c r="P5" i="7"/>
  <c r="M114" i="20"/>
  <c r="G16" i="19"/>
  <c r="G85"/>
  <c r="F85"/>
  <c r="G114"/>
  <c r="H114"/>
  <c r="F143"/>
  <c r="J151" i="24"/>
  <c r="J157" s="1"/>
  <c r="I110" i="19"/>
  <c r="J110"/>
  <c r="E16" i="3"/>
  <c r="K74" i="25"/>
  <c r="K34"/>
  <c r="G47"/>
  <c r="N13" i="5"/>
  <c r="N17" s="1"/>
  <c r="N13" i="8"/>
  <c r="L5" i="14"/>
  <c r="G35" i="25"/>
  <c r="F35"/>
  <c r="F44"/>
  <c r="H44"/>
  <c r="H61"/>
  <c r="G61"/>
  <c r="G70"/>
  <c r="F70"/>
  <c r="I103"/>
  <c r="H103"/>
  <c r="F113"/>
  <c r="G113"/>
  <c r="I114"/>
  <c r="H114"/>
  <c r="G114"/>
  <c r="G115"/>
  <c r="H116"/>
  <c r="G116"/>
  <c r="F116"/>
  <c r="H117"/>
  <c r="F117"/>
  <c r="I121"/>
  <c r="I105"/>
  <c r="G66"/>
  <c r="I92"/>
  <c r="I137"/>
  <c r="H57"/>
  <c r="G57"/>
  <c r="F83"/>
  <c r="I83"/>
  <c r="H36"/>
  <c r="F47"/>
  <c r="F121"/>
  <c r="I55"/>
  <c r="I6"/>
  <c r="I10"/>
  <c r="K125"/>
  <c r="K92"/>
  <c r="H17"/>
  <c r="G71"/>
  <c r="J103"/>
  <c r="K85" i="19"/>
  <c r="I86"/>
  <c r="G91"/>
  <c r="I100"/>
  <c r="K101"/>
  <c r="G115"/>
  <c r="M95" i="14"/>
  <c r="J129" i="25"/>
  <c r="J83"/>
  <c r="J79"/>
  <c r="K137"/>
  <c r="F26"/>
  <c r="I118"/>
  <c r="H74"/>
  <c r="H144"/>
  <c r="J22" i="19"/>
  <c r="I76"/>
  <c r="G77"/>
  <c r="I80"/>
  <c r="I82"/>
  <c r="I74" i="25"/>
  <c r="H21"/>
  <c r="M82" i="14"/>
  <c r="K63" i="25"/>
  <c r="M74" i="20"/>
  <c r="M115"/>
  <c r="M130"/>
  <c r="J121" i="25"/>
  <c r="J58"/>
  <c r="J21"/>
  <c r="I69"/>
  <c r="I17"/>
  <c r="K26"/>
  <c r="O5" i="7"/>
  <c r="K77" i="19"/>
  <c r="F5" i="25"/>
  <c r="G17"/>
  <c r="G25"/>
  <c r="G33"/>
  <c r="F42"/>
  <c r="H45"/>
  <c r="F54"/>
  <c r="G59"/>
  <c r="F65"/>
  <c r="F68"/>
  <c r="J124" i="19"/>
  <c r="F6"/>
  <c r="G11"/>
  <c r="I11"/>
  <c r="I83"/>
  <c r="G83"/>
  <c r="J83"/>
  <c r="I142"/>
  <c r="H142"/>
  <c r="F142"/>
  <c r="J142"/>
  <c r="K142"/>
  <c r="I29"/>
  <c r="J29"/>
  <c r="K70"/>
  <c r="G70"/>
  <c r="H70"/>
  <c r="G113"/>
  <c r="G13" i="7"/>
  <c r="G17" s="1"/>
  <c r="I151" i="24"/>
  <c r="I157" s="1"/>
  <c r="K139" i="25"/>
  <c r="D15" i="3"/>
  <c r="J8"/>
  <c r="H6" i="4"/>
  <c r="G43" i="19"/>
  <c r="J43"/>
  <c r="I105"/>
  <c r="F105"/>
  <c r="K105"/>
  <c r="H105"/>
  <c r="L5" i="17"/>
  <c r="F8" i="25"/>
  <c r="H8"/>
  <c r="G45"/>
  <c r="F45"/>
  <c r="H83"/>
  <c r="G83"/>
  <c r="F108"/>
  <c r="F141"/>
  <c r="G141"/>
  <c r="I141"/>
  <c r="I143"/>
  <c r="F143"/>
  <c r="G13" i="5"/>
  <c r="Q13"/>
  <c r="H151" i="14"/>
  <c r="H157" s="1"/>
  <c r="H38" i="25"/>
  <c r="F52"/>
  <c r="H52"/>
  <c r="F126"/>
  <c r="I126"/>
  <c r="H126"/>
  <c r="J34" i="19"/>
  <c r="F34"/>
  <c r="G139"/>
  <c r="L5" i="15"/>
  <c r="D6" i="4"/>
  <c r="D22" s="1"/>
  <c r="D16" i="3"/>
  <c r="I101" i="25"/>
  <c r="G129"/>
  <c r="M62" i="20"/>
  <c r="J98" i="19"/>
  <c r="K131" i="25"/>
  <c r="G135" i="19"/>
  <c r="H27" i="25"/>
  <c r="I122"/>
  <c r="K42"/>
  <c r="K38"/>
  <c r="F89"/>
  <c r="M94" i="20"/>
  <c r="J137" i="25"/>
  <c r="J131"/>
  <c r="I40"/>
  <c r="K68"/>
  <c r="K62"/>
  <c r="K59"/>
  <c r="G62"/>
  <c r="G5"/>
  <c r="I124"/>
  <c r="I127"/>
  <c r="K38" i="19"/>
  <c r="J110" i="25"/>
  <c r="J53"/>
  <c r="I32"/>
  <c r="K133"/>
  <c r="G125"/>
  <c r="K16" i="19"/>
  <c r="G9" i="3"/>
  <c r="H75" i="25"/>
  <c r="G75"/>
  <c r="F77"/>
  <c r="G77"/>
  <c r="I15" i="3"/>
  <c r="I10"/>
  <c r="H27" i="10"/>
  <c r="R4" i="5"/>
  <c r="G21" i="4"/>
  <c r="P4" i="5"/>
  <c r="E21" i="4"/>
  <c r="L15" i="3"/>
  <c r="I99" i="19"/>
  <c r="I115"/>
  <c r="I134"/>
  <c r="G140"/>
  <c r="I77"/>
  <c r="F78"/>
  <c r="J96"/>
  <c r="F81" i="25"/>
  <c r="I126" i="19"/>
  <c r="K126"/>
  <c r="F135"/>
  <c r="I135"/>
  <c r="F139"/>
  <c r="I144"/>
  <c r="H144"/>
  <c r="K145"/>
  <c r="F145"/>
  <c r="J147"/>
  <c r="I147"/>
  <c r="C5" i="7"/>
  <c r="Q11" i="11"/>
  <c r="I23" i="25"/>
  <c r="G23"/>
  <c r="G40"/>
  <c r="G48"/>
  <c r="F48"/>
  <c r="F71"/>
  <c r="G26"/>
  <c r="F32"/>
  <c r="J14" i="19"/>
  <c r="F76"/>
  <c r="I49"/>
  <c r="I133"/>
  <c r="I145"/>
  <c r="K124"/>
  <c r="K135" i="25"/>
  <c r="K46"/>
  <c r="K44"/>
  <c r="K33"/>
  <c r="K32"/>
  <c r="H118"/>
  <c r="H97"/>
  <c r="H49"/>
  <c r="J106"/>
  <c r="I48" i="19"/>
  <c r="F23" i="25"/>
  <c r="G18"/>
  <c r="G43"/>
  <c r="H53"/>
  <c r="G69"/>
  <c r="F98"/>
  <c r="H98"/>
  <c r="G105"/>
  <c r="G109"/>
  <c r="G112"/>
  <c r="G135"/>
  <c r="F139"/>
  <c r="M86" i="14"/>
  <c r="M129"/>
  <c r="J140" i="25"/>
  <c r="J125"/>
  <c r="J99"/>
  <c r="J75"/>
  <c r="J56"/>
  <c r="J44"/>
  <c r="J31"/>
  <c r="J20"/>
  <c r="I48"/>
  <c r="I46"/>
  <c r="I67"/>
  <c r="I11"/>
  <c r="K145"/>
  <c r="K128"/>
  <c r="K110"/>
  <c r="K95"/>
  <c r="K11"/>
  <c r="H90"/>
  <c r="H93"/>
  <c r="I95"/>
  <c r="H96"/>
  <c r="M25" i="20"/>
  <c r="K60" i="25"/>
  <c r="G34"/>
  <c r="F53"/>
  <c r="H56"/>
  <c r="G89"/>
  <c r="G107"/>
  <c r="G111"/>
  <c r="I135"/>
  <c r="G140"/>
  <c r="F7" i="2"/>
  <c r="J13" i="19"/>
  <c r="I13"/>
  <c r="F13"/>
  <c r="G13"/>
  <c r="K13"/>
  <c r="I14"/>
  <c r="H28"/>
  <c r="J28"/>
  <c r="F28"/>
  <c r="G28"/>
  <c r="H29"/>
  <c r="K29"/>
  <c r="G29"/>
  <c r="F29"/>
  <c r="G41"/>
  <c r="I41"/>
  <c r="H41"/>
  <c r="G52"/>
  <c r="J52"/>
  <c r="K52"/>
  <c r="F61"/>
  <c r="J61"/>
  <c r="K61"/>
  <c r="I61"/>
  <c r="G72"/>
  <c r="F72"/>
  <c r="J106"/>
  <c r="F106"/>
  <c r="F126"/>
  <c r="G126"/>
  <c r="J126"/>
  <c r="F22" i="4"/>
  <c r="I106" i="19"/>
  <c r="K14"/>
  <c r="G106"/>
  <c r="K72"/>
  <c r="J41"/>
  <c r="H131"/>
  <c r="F131"/>
  <c r="F16" i="3"/>
  <c r="E15"/>
  <c r="F149" i="15"/>
  <c r="F155" s="1"/>
  <c r="J149"/>
  <c r="K14" i="3"/>
  <c r="H23" i="10"/>
  <c r="I9" i="3"/>
  <c r="H29" i="10"/>
  <c r="H15" i="3"/>
  <c r="D13" i="5"/>
  <c r="F9" i="3"/>
  <c r="O13" i="5"/>
  <c r="D8" i="3"/>
  <c r="L8"/>
  <c r="H28" i="9"/>
  <c r="H13" i="19"/>
  <c r="I72"/>
  <c r="G61"/>
  <c r="K41"/>
  <c r="F80"/>
  <c r="H119"/>
  <c r="G121"/>
  <c r="H62" i="25"/>
  <c r="F62"/>
  <c r="I98"/>
  <c r="G98"/>
  <c r="H99"/>
  <c r="G99"/>
  <c r="G101"/>
  <c r="F101"/>
  <c r="H111"/>
  <c r="I111"/>
  <c r="H145"/>
  <c r="G145"/>
  <c r="I145"/>
  <c r="J6" i="19"/>
  <c r="J20"/>
  <c r="H20"/>
  <c r="K20"/>
  <c r="J36"/>
  <c r="G36"/>
  <c r="K36"/>
  <c r="I66"/>
  <c r="K66"/>
  <c r="F90"/>
  <c r="G92"/>
  <c r="H93"/>
  <c r="F93"/>
  <c r="G112"/>
  <c r="H112"/>
  <c r="K112"/>
  <c r="F112"/>
  <c r="H115"/>
  <c r="F115"/>
  <c r="G137"/>
  <c r="H138"/>
  <c r="K138"/>
  <c r="K74"/>
  <c r="K7" i="25"/>
  <c r="H14" i="4"/>
  <c r="F8" i="2" s="1"/>
  <c r="L10" i="3"/>
  <c r="H101" i="19"/>
  <c r="G95" i="25"/>
  <c r="F140"/>
  <c r="H140"/>
  <c r="F8" i="3"/>
  <c r="H105" i="25"/>
  <c r="F105"/>
  <c r="F14" i="3"/>
  <c r="G149" i="15"/>
  <c r="G155" s="1"/>
  <c r="J139" i="25"/>
  <c r="J95"/>
  <c r="I45"/>
  <c r="I5"/>
  <c r="K127"/>
  <c r="K106"/>
  <c r="K69"/>
  <c r="K58"/>
  <c r="K56"/>
  <c r="I130"/>
  <c r="G12"/>
  <c r="H50"/>
  <c r="H51"/>
  <c r="F51"/>
  <c r="G119"/>
  <c r="H122"/>
  <c r="G124"/>
  <c r="H127"/>
  <c r="J14" i="3"/>
  <c r="H94" i="19"/>
  <c r="K39"/>
  <c r="H123" i="25" l="1"/>
  <c r="G10" i="19"/>
  <c r="I27"/>
  <c r="I47"/>
  <c r="I152" i="20"/>
  <c r="J127" i="25"/>
  <c r="J123"/>
  <c r="J119"/>
  <c r="J93"/>
  <c r="H25" i="9"/>
  <c r="H30"/>
  <c r="H151" i="21"/>
  <c r="H157" s="1"/>
  <c r="F129" i="19"/>
  <c r="H6"/>
  <c r="J151" i="17"/>
  <c r="J157" s="1"/>
  <c r="H14" i="19"/>
  <c r="H26"/>
  <c r="J47"/>
  <c r="F150" i="15"/>
  <c r="F156" s="1"/>
  <c r="J111" i="25"/>
  <c r="J100"/>
  <c r="J66"/>
  <c r="I61"/>
  <c r="G127" i="19"/>
  <c r="H118"/>
  <c r="I131"/>
  <c r="I129"/>
  <c r="J5"/>
  <c r="J127"/>
  <c r="H155" i="20"/>
  <c r="M83"/>
  <c r="M87"/>
  <c r="M119"/>
  <c r="M123"/>
  <c r="I151"/>
  <c r="I157" s="1"/>
  <c r="M18"/>
  <c r="M50"/>
  <c r="H152" i="21"/>
  <c r="H158" s="1"/>
  <c r="F153"/>
  <c r="F160" s="1"/>
  <c r="J154"/>
  <c r="F150" i="16"/>
  <c r="F156" s="1"/>
  <c r="J39" i="19"/>
  <c r="G26"/>
  <c r="I39"/>
  <c r="K129"/>
  <c r="K131"/>
  <c r="I149" i="16"/>
  <c r="I155" s="1"/>
  <c r="G129" i="19"/>
  <c r="F127"/>
  <c r="H127"/>
  <c r="I127"/>
  <c r="H129"/>
  <c r="D5" i="5"/>
  <c r="D21" s="1"/>
  <c r="J153" i="15"/>
  <c r="H149"/>
  <c r="H155" s="1"/>
  <c r="H152"/>
  <c r="J153" i="23"/>
  <c r="J160" s="1"/>
  <c r="H153"/>
  <c r="H160" s="1"/>
  <c r="M76" i="20"/>
  <c r="M92"/>
  <c r="M100"/>
  <c r="M116"/>
  <c r="M128"/>
  <c r="M132"/>
  <c r="M136"/>
  <c r="M7"/>
  <c r="M11"/>
  <c r="M15"/>
  <c r="M19"/>
  <c r="M23"/>
  <c r="M27"/>
  <c r="M31"/>
  <c r="M35"/>
  <c r="M39"/>
  <c r="I76" i="25"/>
  <c r="K5"/>
  <c r="K116"/>
  <c r="K96"/>
  <c r="K80"/>
  <c r="K28"/>
  <c r="K9"/>
  <c r="F39"/>
  <c r="F79"/>
  <c r="H153" i="24"/>
  <c r="H160" s="1"/>
  <c r="I47" i="25"/>
  <c r="I80"/>
  <c r="I85"/>
  <c r="F153" i="20"/>
  <c r="F160" s="1"/>
  <c r="H25" i="10"/>
  <c r="J85" i="25"/>
  <c r="J77"/>
  <c r="J67"/>
  <c r="J62"/>
  <c r="J49"/>
  <c r="J29"/>
  <c r="J16"/>
  <c r="I24"/>
  <c r="I36"/>
  <c r="I44"/>
  <c r="I56"/>
  <c r="I60"/>
  <c r="I75"/>
  <c r="K122"/>
  <c r="K153" i="24"/>
  <c r="K160" s="1"/>
  <c r="K73" i="25"/>
  <c r="K53"/>
  <c r="K29"/>
  <c r="K21"/>
  <c r="K20"/>
  <c r="F97"/>
  <c r="F119"/>
  <c r="G39"/>
  <c r="G84"/>
  <c r="H76"/>
  <c r="H80"/>
  <c r="H85"/>
  <c r="I94"/>
  <c r="I99"/>
  <c r="I119"/>
  <c r="I129"/>
  <c r="H151" i="24"/>
  <c r="H157" s="1"/>
  <c r="G152"/>
  <c r="G158" s="1"/>
  <c r="J150" i="22"/>
  <c r="J156" s="1"/>
  <c r="F151"/>
  <c r="F157" s="1"/>
  <c r="H153"/>
  <c r="H158" s="1"/>
  <c r="J151" i="18"/>
  <c r="J157" s="1"/>
  <c r="H152"/>
  <c r="H158" s="1"/>
  <c r="F151" i="20"/>
  <c r="F157" s="1"/>
  <c r="K151"/>
  <c r="K157" s="1"/>
  <c r="I6" i="19"/>
  <c r="F16"/>
  <c r="K26"/>
  <c r="H32"/>
  <c r="H78"/>
  <c r="J82"/>
  <c r="F86"/>
  <c r="H92"/>
  <c r="H137"/>
  <c r="H39"/>
  <c r="F114"/>
  <c r="M76" i="14"/>
  <c r="K153" i="23"/>
  <c r="K160" s="1"/>
  <c r="F85" i="25"/>
  <c r="H119"/>
  <c r="M10" i="14"/>
  <c r="G39" i="19"/>
  <c r="K93"/>
  <c r="J153" i="14"/>
  <c r="J160" s="1"/>
  <c r="K151" i="23"/>
  <c r="K157" s="1"/>
  <c r="F150" i="22"/>
  <c r="F156" s="1"/>
  <c r="I117" i="25"/>
  <c r="I151" i="18"/>
  <c r="I157" s="1"/>
  <c r="J155" i="17"/>
  <c r="H16" i="19"/>
  <c r="F27"/>
  <c r="J49"/>
  <c r="F152" i="17"/>
  <c r="F158" s="1"/>
  <c r="F79" i="19"/>
  <c r="H84"/>
  <c r="J85"/>
  <c r="F91"/>
  <c r="J93"/>
  <c r="F95"/>
  <c r="H96"/>
  <c r="J97"/>
  <c r="J117"/>
  <c r="F119"/>
  <c r="H154" i="17"/>
  <c r="J129" i="19"/>
  <c r="J145"/>
  <c r="I151" i="14"/>
  <c r="I157" s="1"/>
  <c r="F151"/>
  <c r="F157" s="1"/>
  <c r="H153"/>
  <c r="H160" s="1"/>
  <c r="H154"/>
  <c r="M84"/>
  <c r="M93"/>
  <c r="M99"/>
  <c r="M127"/>
  <c r="M136"/>
  <c r="M88"/>
  <c r="M47"/>
  <c r="M23"/>
  <c r="M6"/>
  <c r="G153"/>
  <c r="G160" s="1"/>
  <c r="I150" i="15"/>
  <c r="I156" s="1"/>
  <c r="G151"/>
  <c r="G158" s="1"/>
  <c r="K152"/>
  <c r="J102" i="25"/>
  <c r="J68"/>
  <c r="J13"/>
  <c r="F96"/>
  <c r="F122"/>
  <c r="G147"/>
  <c r="M32" i="14"/>
  <c r="M16"/>
  <c r="H9" i="7"/>
  <c r="H18" i="12"/>
  <c r="Q18"/>
  <c r="J152" i="22"/>
  <c r="J159" s="1"/>
  <c r="G123" i="25"/>
  <c r="J153" i="18"/>
  <c r="J160" s="1"/>
  <c r="I153"/>
  <c r="I160" s="1"/>
  <c r="J153" i="17"/>
  <c r="J160" s="1"/>
  <c r="N23" i="11"/>
  <c r="P21" i="7" s="1"/>
  <c r="J119" i="19"/>
  <c r="I121"/>
  <c r="I151" i="17"/>
  <c r="I157" s="1"/>
  <c r="K151"/>
  <c r="I10" i="19"/>
  <c r="G49"/>
  <c r="K79"/>
  <c r="G93"/>
  <c r="K95"/>
  <c r="I153" i="17"/>
  <c r="I160" s="1"/>
  <c r="I122" i="19"/>
  <c r="I152" i="14"/>
  <c r="I158" s="1"/>
  <c r="M81"/>
  <c r="M130"/>
  <c r="H10" i="25"/>
  <c r="H26"/>
  <c r="G32"/>
  <c r="C19" i="9"/>
  <c r="C10" i="10"/>
  <c r="C19"/>
  <c r="F151" i="24"/>
  <c r="F157" s="1"/>
  <c r="I123" i="25"/>
  <c r="J154" i="20"/>
  <c r="J149" i="16"/>
  <c r="J155" s="1"/>
  <c r="H30" i="10"/>
  <c r="K152" i="20"/>
  <c r="K158" s="1"/>
  <c r="M71"/>
  <c r="F155" i="21"/>
  <c r="F151"/>
  <c r="F157" s="1"/>
  <c r="F153" i="16"/>
  <c r="F149"/>
  <c r="F155" s="1"/>
  <c r="J154" i="18"/>
  <c r="J159" s="1"/>
  <c r="G6" i="19"/>
  <c r="G151" i="18"/>
  <c r="G157" s="1"/>
  <c r="I154"/>
  <c r="I120" i="19"/>
  <c r="K128"/>
  <c r="H128"/>
  <c r="F128"/>
  <c r="F130"/>
  <c r="J130"/>
  <c r="I130"/>
  <c r="H130"/>
  <c r="H136"/>
  <c r="N6" i="7"/>
  <c r="L11" i="11"/>
  <c r="L27" s="1"/>
  <c r="N25" i="7" s="1"/>
  <c r="O8"/>
  <c r="O9" s="1"/>
  <c r="M11" i="11"/>
  <c r="H6" i="12"/>
  <c r="H5" i="8" s="1"/>
  <c r="H13" i="7"/>
  <c r="H17" s="1"/>
  <c r="H19" i="11"/>
  <c r="F14" i="7"/>
  <c r="F19" i="11"/>
  <c r="G10" i="9"/>
  <c r="G6" i="4"/>
  <c r="G9"/>
  <c r="C7" i="2" s="1"/>
  <c r="J15" i="3"/>
  <c r="H24" i="9"/>
  <c r="G19"/>
  <c r="G14" i="4"/>
  <c r="E8" i="2" s="1"/>
  <c r="J10" i="3"/>
  <c r="G17" i="4"/>
  <c r="J9" i="3"/>
  <c r="H29" i="9"/>
  <c r="I16" i="3"/>
  <c r="H22" i="10"/>
  <c r="G128" i="19"/>
  <c r="H24" i="10"/>
  <c r="G155" i="24"/>
  <c r="G151"/>
  <c r="G157" s="1"/>
  <c r="H152"/>
  <c r="H158" s="1"/>
  <c r="K150" i="22"/>
  <c r="K156" s="1"/>
  <c r="G151"/>
  <c r="G157" s="1"/>
  <c r="I153"/>
  <c r="F151" i="23"/>
  <c r="F157" s="1"/>
  <c r="J151"/>
  <c r="J157" s="1"/>
  <c r="J155" i="20"/>
  <c r="J151"/>
  <c r="J157" s="1"/>
  <c r="M91"/>
  <c r="M95"/>
  <c r="M107"/>
  <c r="M143"/>
  <c r="M14"/>
  <c r="M26"/>
  <c r="M30"/>
  <c r="M42"/>
  <c r="M46"/>
  <c r="M58"/>
  <c r="M66"/>
  <c r="G154" i="24"/>
  <c r="K151" i="18"/>
  <c r="K157" s="1"/>
  <c r="J152" i="16"/>
  <c r="J157" s="1"/>
  <c r="J120" i="19"/>
  <c r="D19" i="11"/>
  <c r="H151" i="20"/>
  <c r="H157" s="1"/>
  <c r="K130" i="19"/>
  <c r="Q19" i="11"/>
  <c r="F11"/>
  <c r="H22" i="9"/>
  <c r="K157" i="17"/>
  <c r="G97" i="19"/>
  <c r="G151" i="14"/>
  <c r="G157" s="1"/>
  <c r="G6" i="25"/>
  <c r="H6"/>
  <c r="F6"/>
  <c r="F12"/>
  <c r="H12"/>
  <c r="F14"/>
  <c r="G14"/>
  <c r="H16"/>
  <c r="F16"/>
  <c r="F18"/>
  <c r="H18"/>
  <c r="H20"/>
  <c r="F20"/>
  <c r="G20"/>
  <c r="H22"/>
  <c r="F22"/>
  <c r="F24"/>
  <c r="G24"/>
  <c r="H24"/>
  <c r="H28"/>
  <c r="G28"/>
  <c r="F28"/>
  <c r="G30"/>
  <c r="H30"/>
  <c r="F38"/>
  <c r="G38"/>
  <c r="H40"/>
  <c r="F40"/>
  <c r="H46"/>
  <c r="F46"/>
  <c r="G46"/>
  <c r="G50"/>
  <c r="F50"/>
  <c r="H54"/>
  <c r="G54"/>
  <c r="G56"/>
  <c r="F56"/>
  <c r="G58"/>
  <c r="H58"/>
  <c r="G60"/>
  <c r="H60"/>
  <c r="F60"/>
  <c r="H68"/>
  <c r="G68"/>
  <c r="F102"/>
  <c r="H102"/>
  <c r="G102"/>
  <c r="I102"/>
  <c r="G104"/>
  <c r="F104"/>
  <c r="H104"/>
  <c r="G106"/>
  <c r="I106"/>
  <c r="H108"/>
  <c r="G108"/>
  <c r="H110"/>
  <c r="F110"/>
  <c r="F128"/>
  <c r="I128"/>
  <c r="G128"/>
  <c r="H128"/>
  <c r="G130"/>
  <c r="H130"/>
  <c r="F132"/>
  <c r="I132"/>
  <c r="G132"/>
  <c r="F134"/>
  <c r="H134"/>
  <c r="H136"/>
  <c r="F136"/>
  <c r="H138"/>
  <c r="I142"/>
  <c r="G142"/>
  <c r="G144"/>
  <c r="F144"/>
  <c r="P23" i="11"/>
  <c r="R21" i="7" s="1"/>
  <c r="P11" i="11"/>
  <c r="P6" i="7"/>
  <c r="P9" s="1"/>
  <c r="N11" i="11"/>
  <c r="P14" i="7"/>
  <c r="P17" s="1"/>
  <c r="N19" i="11"/>
  <c r="C8" i="7"/>
  <c r="C9" s="1"/>
  <c r="C11" i="11"/>
  <c r="C27" s="1"/>
  <c r="C25" i="7" s="1"/>
  <c r="E6"/>
  <c r="E11" i="11"/>
  <c r="E14" i="7"/>
  <c r="E17" s="1"/>
  <c r="E19" i="11"/>
  <c r="D8" i="2"/>
  <c r="H5" i="5"/>
  <c r="G152" i="23"/>
  <c r="G158" s="1"/>
  <c r="K152" i="21"/>
  <c r="G152" i="18"/>
  <c r="H76" i="19"/>
  <c r="J155" i="15"/>
  <c r="J128" i="19"/>
  <c r="H11" i="11"/>
  <c r="H27" s="1"/>
  <c r="H25" i="7" s="1"/>
  <c r="M19" i="11"/>
  <c r="J16" i="3"/>
  <c r="G151" i="21"/>
  <c r="G157" s="1"/>
  <c r="F151" i="18"/>
  <c r="F157" s="1"/>
  <c r="I128" i="19"/>
  <c r="M120" i="20"/>
  <c r="Q9" i="7"/>
  <c r="O19" i="11"/>
  <c r="O27" s="1"/>
  <c r="Q25" i="7" s="1"/>
  <c r="D17" i="5"/>
  <c r="J111" i="19"/>
  <c r="I111"/>
  <c r="K113"/>
  <c r="J113"/>
  <c r="J123"/>
  <c r="G123"/>
  <c r="K123"/>
  <c r="M39" i="14"/>
  <c r="J154"/>
  <c r="J159" s="1"/>
  <c r="J152" i="24"/>
  <c r="J158" s="1"/>
  <c r="I152"/>
  <c r="F154"/>
  <c r="F159" s="1"/>
  <c r="F9" i="7"/>
  <c r="F6" i="12"/>
  <c r="F5" i="8" s="1"/>
  <c r="F13" i="7"/>
  <c r="F17" s="1"/>
  <c r="K151" i="24"/>
  <c r="K157" s="1"/>
  <c r="F113" i="19"/>
  <c r="H107"/>
  <c r="G107"/>
  <c r="F155" i="23"/>
  <c r="F152" i="20"/>
  <c r="F158" s="1"/>
  <c r="K153"/>
  <c r="K160" s="1"/>
  <c r="J155" i="21"/>
  <c r="F152"/>
  <c r="F158" s="1"/>
  <c r="H154"/>
  <c r="H159" s="1"/>
  <c r="Q17" i="5"/>
  <c r="E17"/>
  <c r="H99" i="19"/>
  <c r="F99"/>
  <c r="H103"/>
  <c r="J103"/>
  <c r="F117"/>
  <c r="G125"/>
  <c r="K125"/>
  <c r="G155" i="17"/>
  <c r="G151"/>
  <c r="G157" s="1"/>
  <c r="J153" i="24"/>
  <c r="J160" s="1"/>
  <c r="K152"/>
  <c r="K158" s="1"/>
  <c r="I154" i="23"/>
  <c r="F18" i="12"/>
  <c r="O18"/>
  <c r="G17" i="5"/>
  <c r="P19" i="11"/>
  <c r="P27" s="1"/>
  <c r="R25" i="7" s="1"/>
  <c r="G111" i="19"/>
  <c r="F13" i="5"/>
  <c r="F17" s="1"/>
  <c r="F103" i="19"/>
  <c r="I113"/>
  <c r="I101"/>
  <c r="K109"/>
  <c r="H150" i="22"/>
  <c r="H156" s="1"/>
  <c r="F153"/>
  <c r="F158" s="1"/>
  <c r="G78" i="19"/>
  <c r="J72"/>
  <c r="H52"/>
  <c r="F147"/>
  <c r="I139"/>
  <c r="G11" i="11"/>
  <c r="G27" s="1"/>
  <c r="G25" i="7" s="1"/>
  <c r="H113" i="19"/>
  <c r="K99"/>
  <c r="H147"/>
  <c r="I64"/>
  <c r="I44"/>
  <c r="D11" i="11"/>
  <c r="F48" i="19"/>
  <c r="G34"/>
  <c r="I38"/>
  <c r="H54"/>
  <c r="I125"/>
  <c r="I123"/>
  <c r="J152" i="18"/>
  <c r="J158" s="1"/>
  <c r="G150" i="16"/>
  <c r="J80" i="19"/>
  <c r="J100"/>
  <c r="J121"/>
  <c r="F88"/>
  <c r="G76"/>
  <c r="K154" i="18"/>
  <c r="J102" i="19"/>
  <c r="G102"/>
  <c r="F104"/>
  <c r="I104"/>
  <c r="H104"/>
  <c r="I108"/>
  <c r="J108"/>
  <c r="K110"/>
  <c r="H110"/>
  <c r="K122"/>
  <c r="K49"/>
  <c r="I152" i="21"/>
  <c r="I158" s="1"/>
  <c r="K154"/>
  <c r="K159" s="1"/>
  <c r="J99" i="19"/>
  <c r="G103"/>
  <c r="O17" i="7"/>
  <c r="F154" i="22"/>
  <c r="H151"/>
  <c r="H157" s="1"/>
  <c r="F152"/>
  <c r="F159" s="1"/>
  <c r="J153"/>
  <c r="F152" i="23"/>
  <c r="F158" s="1"/>
  <c r="F154" i="20"/>
  <c r="F159" s="1"/>
  <c r="K154"/>
  <c r="H153" i="21"/>
  <c r="H160" s="1"/>
  <c r="K152" i="18"/>
  <c r="K158" s="1"/>
  <c r="H149" i="16"/>
  <c r="H155" s="1"/>
  <c r="K152"/>
  <c r="K157" s="1"/>
  <c r="J81" i="19"/>
  <c r="F154" i="18"/>
  <c r="J8" i="19"/>
  <c r="G8"/>
  <c r="G12"/>
  <c r="F12"/>
  <c r="J12"/>
  <c r="I12"/>
  <c r="J16"/>
  <c r="H18"/>
  <c r="I18"/>
  <c r="K18"/>
  <c r="J24"/>
  <c r="F24"/>
  <c r="K32"/>
  <c r="H38"/>
  <c r="F38"/>
  <c r="F40"/>
  <c r="K40"/>
  <c r="I40"/>
  <c r="I42"/>
  <c r="G42"/>
  <c r="F46"/>
  <c r="G46"/>
  <c r="J46"/>
  <c r="I50"/>
  <c r="K50"/>
  <c r="J50"/>
  <c r="J56"/>
  <c r="H56"/>
  <c r="I58"/>
  <c r="J58"/>
  <c r="I60"/>
  <c r="F60"/>
  <c r="K60"/>
  <c r="H66"/>
  <c r="F66"/>
  <c r="F68"/>
  <c r="H68"/>
  <c r="J70"/>
  <c r="F70"/>
  <c r="H74"/>
  <c r="K80"/>
  <c r="H80"/>
  <c r="G88"/>
  <c r="I96"/>
  <c r="K96"/>
  <c r="H98"/>
  <c r="K98"/>
  <c r="J133"/>
  <c r="F151" i="17"/>
  <c r="F157" s="1"/>
  <c r="H152"/>
  <c r="F153"/>
  <c r="F160" s="1"/>
  <c r="J154"/>
  <c r="F152" i="14"/>
  <c r="F158" s="1"/>
  <c r="K150" i="15"/>
  <c r="K156" s="1"/>
  <c r="I151"/>
  <c r="I158" s="1"/>
  <c r="K155" i="17"/>
  <c r="G152"/>
  <c r="I154"/>
  <c r="I136" i="19"/>
  <c r="J155" i="14"/>
  <c r="I153"/>
  <c r="I160" s="1"/>
  <c r="I154"/>
  <c r="I159" s="1"/>
  <c r="M74"/>
  <c r="G153" i="15"/>
  <c r="J150"/>
  <c r="J156" s="1"/>
  <c r="J154" i="24"/>
  <c r="F153"/>
  <c r="F160" s="1"/>
  <c r="H154"/>
  <c r="I153" i="23"/>
  <c r="I160" s="1"/>
  <c r="N9" i="7"/>
  <c r="J41" i="25"/>
  <c r="K142"/>
  <c r="K138"/>
  <c r="K97"/>
  <c r="K85"/>
  <c r="K81"/>
  <c r="F82"/>
  <c r="F129"/>
  <c r="G94"/>
  <c r="G154" i="23"/>
  <c r="G159" s="1"/>
  <c r="G137" i="25"/>
  <c r="H47"/>
  <c r="I90"/>
  <c r="I154" i="24"/>
  <c r="J153" i="16"/>
  <c r="H151"/>
  <c r="H158" s="1"/>
  <c r="H152"/>
  <c r="H157" s="1"/>
  <c r="K151"/>
  <c r="K158" s="1"/>
  <c r="G101" i="19"/>
  <c r="H120"/>
  <c r="J92" i="25"/>
  <c r="J152" i="23"/>
  <c r="J158" s="1"/>
  <c r="J57" i="25"/>
  <c r="J40"/>
  <c r="J11"/>
  <c r="I29"/>
  <c r="I152" i="23"/>
  <c r="I158" s="1"/>
  <c r="K141" i="25"/>
  <c r="K152" i="23"/>
  <c r="K61" i="25"/>
  <c r="F154" i="23"/>
  <c r="I155" i="17"/>
  <c r="K153"/>
  <c r="K160" s="1"/>
  <c r="G154"/>
  <c r="G159" s="1"/>
  <c r="F155" i="14"/>
  <c r="H155"/>
  <c r="G154"/>
  <c r="H150" i="15"/>
  <c r="H156" s="1"/>
  <c r="F151"/>
  <c r="F158" s="1"/>
  <c r="J152"/>
  <c r="J157" s="1"/>
  <c r="F93" i="25"/>
  <c r="G121"/>
  <c r="I125"/>
  <c r="N17" i="7"/>
  <c r="H27" i="9"/>
  <c r="D9" i="6"/>
  <c r="D27" s="1"/>
  <c r="C15" i="3"/>
  <c r="E10" i="9"/>
  <c r="E19"/>
  <c r="H161" i="20" s="1"/>
  <c r="J151" i="22"/>
  <c r="J157" s="1"/>
  <c r="H152"/>
  <c r="H159" s="1"/>
  <c r="H152" i="23"/>
  <c r="F155" i="20"/>
  <c r="H153"/>
  <c r="H160" s="1"/>
  <c r="H154"/>
  <c r="J152"/>
  <c r="J158" s="1"/>
  <c r="H155" i="21"/>
  <c r="J153"/>
  <c r="J160" s="1"/>
  <c r="F154"/>
  <c r="F159" s="1"/>
  <c r="F155" i="18"/>
  <c r="H153" i="16"/>
  <c r="J150"/>
  <c r="F151"/>
  <c r="F158" s="1"/>
  <c r="F152"/>
  <c r="F157" s="1"/>
  <c r="J74" i="19"/>
  <c r="G154" i="18"/>
  <c r="G159" s="1"/>
  <c r="G130" i="19"/>
  <c r="H86"/>
  <c r="I152" i="17"/>
  <c r="I158" s="1"/>
  <c r="G153"/>
  <c r="G160" s="1"/>
  <c r="K154"/>
  <c r="K159" s="1"/>
  <c r="G152" i="14"/>
  <c r="G158" s="1"/>
  <c r="M14"/>
  <c r="M31"/>
  <c r="H153" i="15"/>
  <c r="J151"/>
  <c r="J158" s="1"/>
  <c r="F152"/>
  <c r="K154" i="24"/>
  <c r="G153"/>
  <c r="G160" s="1"/>
  <c r="P17" i="5"/>
  <c r="S9" i="7"/>
  <c r="G154" i="22"/>
  <c r="K151"/>
  <c r="K157" s="1"/>
  <c r="I152"/>
  <c r="I159" s="1"/>
  <c r="I153" i="20"/>
  <c r="I160" s="1"/>
  <c r="I154"/>
  <c r="I159" s="1"/>
  <c r="I155" i="21"/>
  <c r="K153"/>
  <c r="K160" s="1"/>
  <c r="G154"/>
  <c r="G159" s="1"/>
  <c r="I153" i="16"/>
  <c r="K150"/>
  <c r="G151"/>
  <c r="G158" s="1"/>
  <c r="G152"/>
  <c r="J76" i="19"/>
  <c r="F124"/>
  <c r="K84"/>
  <c r="K94"/>
  <c r="J152" i="17"/>
  <c r="J158" s="1"/>
  <c r="H153"/>
  <c r="H160" s="1"/>
  <c r="H152" i="14"/>
  <c r="H158" s="1"/>
  <c r="K154"/>
  <c r="I153" i="15"/>
  <c r="K151"/>
  <c r="K158" s="1"/>
  <c r="G152"/>
  <c r="G157" s="1"/>
  <c r="K154" i="23"/>
  <c r="K159" s="1"/>
  <c r="G153"/>
  <c r="G160" s="1"/>
  <c r="I153" i="24"/>
  <c r="I160" s="1"/>
  <c r="Q23" i="11"/>
  <c r="S21" i="7" s="1"/>
  <c r="D9"/>
  <c r="D18" i="12"/>
  <c r="M18"/>
  <c r="F152" i="24"/>
  <c r="F158" s="1"/>
  <c r="I150" i="22"/>
  <c r="I156" s="1"/>
  <c r="K152"/>
  <c r="K159" s="1"/>
  <c r="G153"/>
  <c r="G158" s="1"/>
  <c r="G155" i="20"/>
  <c r="G152"/>
  <c r="G158" s="1"/>
  <c r="J153"/>
  <c r="J160" s="1"/>
  <c r="K155" i="21"/>
  <c r="G152"/>
  <c r="G158" s="1"/>
  <c r="I154"/>
  <c r="I159" s="1"/>
  <c r="F152" i="18"/>
  <c r="F158" s="1"/>
  <c r="I152"/>
  <c r="I158" s="1"/>
  <c r="K117" i="19"/>
  <c r="K153" i="16"/>
  <c r="I151"/>
  <c r="I158" s="1"/>
  <c r="I152"/>
  <c r="I157" s="1"/>
  <c r="J151"/>
  <c r="J158" s="1"/>
  <c r="G82" i="19"/>
  <c r="H100"/>
  <c r="H121"/>
  <c r="I88"/>
  <c r="K153" i="18"/>
  <c r="K160" s="1"/>
  <c r="H151" i="17"/>
  <c r="H157" s="1"/>
  <c r="F154"/>
  <c r="F159" s="1"/>
  <c r="J152" i="14"/>
  <c r="J158" s="1"/>
  <c r="F153"/>
  <c r="F160" s="1"/>
  <c r="F154"/>
  <c r="F159" s="1"/>
  <c r="M22"/>
  <c r="F153" i="15"/>
  <c r="K153"/>
  <c r="G150"/>
  <c r="G156" s="1"/>
  <c r="I152"/>
  <c r="J154" i="23"/>
  <c r="J159" s="1"/>
  <c r="F153"/>
  <c r="F160" s="1"/>
  <c r="H115" i="25"/>
  <c r="H154" i="23"/>
  <c r="H159" s="1"/>
  <c r="O23" i="11"/>
  <c r="Q21" i="7" s="1"/>
  <c r="J159" i="21"/>
  <c r="I159" i="17"/>
  <c r="G159" i="14"/>
  <c r="H157" i="15"/>
  <c r="K152" i="14"/>
  <c r="K158" s="1"/>
  <c r="K152" i="17"/>
  <c r="K158" s="1"/>
  <c r="G153" i="18"/>
  <c r="G160" s="1"/>
  <c r="I158" i="20"/>
  <c r="G159"/>
  <c r="K158" i="21"/>
  <c r="G156" i="16"/>
  <c r="H159" i="17"/>
  <c r="J159"/>
  <c r="I157" i="15"/>
  <c r="K157"/>
  <c r="H150" i="16"/>
  <c r="H156" s="1"/>
  <c r="F153" i="18"/>
  <c r="F160" s="1"/>
  <c r="H154"/>
  <c r="H159" s="1"/>
  <c r="H152" i="20"/>
  <c r="H158" s="1"/>
  <c r="J152" i="21"/>
  <c r="J158" s="1"/>
  <c r="H155" i="23"/>
  <c r="G155"/>
  <c r="H13" i="5"/>
  <c r="H17" s="1"/>
  <c r="E6" i="4"/>
  <c r="E22" s="1"/>
  <c r="S13" i="5"/>
  <c r="S17" s="1"/>
  <c r="M23" i="11"/>
  <c r="O21" i="7" s="1"/>
  <c r="G9"/>
  <c r="E9"/>
  <c r="C18" i="12"/>
  <c r="F161" i="18" s="1"/>
  <c r="G18" i="12"/>
  <c r="E18"/>
  <c r="L18"/>
  <c r="P18"/>
  <c r="N18"/>
  <c r="H10" i="9"/>
  <c r="F10"/>
  <c r="D10"/>
  <c r="H19"/>
  <c r="F19"/>
  <c r="D19"/>
  <c r="G161" i="20" s="1"/>
  <c r="P22" i="12"/>
  <c r="R21" i="8" s="1"/>
  <c r="R5"/>
  <c r="N22" i="12"/>
  <c r="P21" i="8" s="1"/>
  <c r="P5"/>
  <c r="G5"/>
  <c r="G22" i="12"/>
  <c r="G21" i="8" s="1"/>
  <c r="E5"/>
  <c r="E22" i="12"/>
  <c r="E21" i="8" s="1"/>
  <c r="Q22" i="12"/>
  <c r="S21" i="8" s="1"/>
  <c r="S5"/>
  <c r="O22" i="12"/>
  <c r="Q21" i="8" s="1"/>
  <c r="Q5"/>
  <c r="M22" i="12"/>
  <c r="O21" i="8" s="1"/>
  <c r="O5"/>
  <c r="H22" i="12"/>
  <c r="H21" i="8" s="1"/>
  <c r="D5"/>
  <c r="D22" i="12"/>
  <c r="D21" i="8" s="1"/>
  <c r="O17" i="5"/>
  <c r="R5"/>
  <c r="P5"/>
  <c r="L22" i="12"/>
  <c r="N21" i="8" s="1"/>
  <c r="O5" i="5"/>
  <c r="C24" i="4"/>
  <c r="C7" i="5"/>
  <c r="C23" s="1"/>
  <c r="D25" i="4"/>
  <c r="D8" i="5"/>
  <c r="D24" s="1"/>
  <c r="D23" i="4"/>
  <c r="D6" i="5"/>
  <c r="D22" s="1"/>
  <c r="F17" i="3"/>
  <c r="F18" s="1"/>
  <c r="E8" i="4"/>
  <c r="F25"/>
  <c r="F8" i="5"/>
  <c r="F24" s="1"/>
  <c r="F23" i="4"/>
  <c r="F6" i="5"/>
  <c r="F22" s="1"/>
  <c r="J17" i="3"/>
  <c r="G8" i="4"/>
  <c r="C9" i="2" s="1"/>
  <c r="H25" i="4"/>
  <c r="H8" i="5"/>
  <c r="H24" s="1"/>
  <c r="H23" i="4"/>
  <c r="C15" i="1" s="1"/>
  <c r="H6" i="5"/>
  <c r="H22" s="1"/>
  <c r="E16" i="4"/>
  <c r="P7" i="5" s="1"/>
  <c r="P23" s="1"/>
  <c r="F11" i="3"/>
  <c r="F12" s="1"/>
  <c r="G16" i="4"/>
  <c r="J11" i="3"/>
  <c r="J12" s="1"/>
  <c r="H6" i="6"/>
  <c r="H10" i="10"/>
  <c r="F6" i="6"/>
  <c r="F10" i="10"/>
  <c r="D6" i="6"/>
  <c r="D10" i="10"/>
  <c r="D7" i="6"/>
  <c r="D25" s="1"/>
  <c r="C14" i="3"/>
  <c r="E8" i="6"/>
  <c r="E17" i="3"/>
  <c r="E18" s="1"/>
  <c r="G8" i="6"/>
  <c r="I17" i="3"/>
  <c r="H19" i="10"/>
  <c r="H15" i="6"/>
  <c r="F19" i="10"/>
  <c r="I161" i="21" s="1"/>
  <c r="F15" i="6"/>
  <c r="D19" i="10"/>
  <c r="G161" i="21" s="1"/>
  <c r="D15" i="6"/>
  <c r="E11" i="3"/>
  <c r="E12" s="1"/>
  <c r="E17" i="6"/>
  <c r="I11" i="3"/>
  <c r="I12" s="1"/>
  <c r="G17" i="6"/>
  <c r="F114" i="25"/>
  <c r="L25" i="11"/>
  <c r="N23" i="7" s="1"/>
  <c r="M26" i="11"/>
  <c r="O24" i="7" s="1"/>
  <c r="M24" i="11"/>
  <c r="O22" i="7" s="1"/>
  <c r="N25" i="11"/>
  <c r="P23" i="7" s="1"/>
  <c r="O26" i="11"/>
  <c r="Q24" i="7" s="1"/>
  <c r="O24" i="11"/>
  <c r="Q22" i="7" s="1"/>
  <c r="P25" i="11"/>
  <c r="R23" i="7" s="1"/>
  <c r="Q26" i="11"/>
  <c r="S24" i="7" s="1"/>
  <c r="Q24" i="11"/>
  <c r="S22" i="7" s="1"/>
  <c r="G23" i="11"/>
  <c r="G21" i="7" s="1"/>
  <c r="E23" i="11"/>
  <c r="E21" i="7" s="1"/>
  <c r="C26" i="11"/>
  <c r="C24" i="7" s="1"/>
  <c r="C24" i="11"/>
  <c r="C22" i="7" s="1"/>
  <c r="D25" i="11"/>
  <c r="D23" i="7" s="1"/>
  <c r="E26" i="11"/>
  <c r="E24" i="7" s="1"/>
  <c r="E24" i="11"/>
  <c r="E22" i="7" s="1"/>
  <c r="F25" i="11"/>
  <c r="F23" i="7" s="1"/>
  <c r="G26" i="11"/>
  <c r="G24" i="7" s="1"/>
  <c r="G24" i="11"/>
  <c r="G22" i="7" s="1"/>
  <c r="H25" i="11"/>
  <c r="H23" i="7" s="1"/>
  <c r="C8" i="12"/>
  <c r="D9"/>
  <c r="D7"/>
  <c r="E8"/>
  <c r="F9"/>
  <c r="F7"/>
  <c r="G8"/>
  <c r="H9"/>
  <c r="H7"/>
  <c r="L8"/>
  <c r="M9"/>
  <c r="M7"/>
  <c r="N8"/>
  <c r="O9"/>
  <c r="O7"/>
  <c r="P8"/>
  <c r="Q9"/>
  <c r="Q7"/>
  <c r="N23" i="5"/>
  <c r="O24"/>
  <c r="O22"/>
  <c r="Q24"/>
  <c r="Q22"/>
  <c r="S24"/>
  <c r="S22"/>
  <c r="H13" i="8"/>
  <c r="F13"/>
  <c r="D13"/>
  <c r="C15"/>
  <c r="D16"/>
  <c r="D14"/>
  <c r="E15"/>
  <c r="F16"/>
  <c r="F14"/>
  <c r="G15"/>
  <c r="H16"/>
  <c r="H14"/>
  <c r="R13"/>
  <c r="P13"/>
  <c r="N16"/>
  <c r="N14"/>
  <c r="O15"/>
  <c r="P16"/>
  <c r="P14"/>
  <c r="Q15"/>
  <c r="R16"/>
  <c r="R14"/>
  <c r="S15"/>
  <c r="S5" i="5"/>
  <c r="Q5"/>
  <c r="F5"/>
  <c r="C5" i="8"/>
  <c r="C6" i="4"/>
  <c r="C10" s="1"/>
  <c r="C10" i="9"/>
  <c r="F161" i="14" s="1"/>
  <c r="C8" i="5"/>
  <c r="C24" s="1"/>
  <c r="C25" i="4"/>
  <c r="C6" i="5"/>
  <c r="C22" s="1"/>
  <c r="C23" i="4"/>
  <c r="D17" i="3"/>
  <c r="D18" s="1"/>
  <c r="D8" i="4"/>
  <c r="E8" i="5"/>
  <c r="E24" s="1"/>
  <c r="E25" i="4"/>
  <c r="E6" i="5"/>
  <c r="E22" s="1"/>
  <c r="E23" i="4"/>
  <c r="H17" i="3"/>
  <c r="H18" s="1"/>
  <c r="F8" i="4"/>
  <c r="G6" i="5"/>
  <c r="G22" s="1"/>
  <c r="G23" i="4"/>
  <c r="L17" i="3"/>
  <c r="L18" s="1"/>
  <c r="H8" i="4"/>
  <c r="D9" i="2" s="1"/>
  <c r="D11" i="3"/>
  <c r="D12" s="1"/>
  <c r="D16" i="4"/>
  <c r="O7" i="5" s="1"/>
  <c r="O23" s="1"/>
  <c r="H11" i="3"/>
  <c r="H12" s="1"/>
  <c r="F16" i="4"/>
  <c r="Q7" i="5" s="1"/>
  <c r="Q23" s="1"/>
  <c r="L11" i="3"/>
  <c r="H16" i="4"/>
  <c r="G10" i="10"/>
  <c r="J159" i="15" s="1"/>
  <c r="G6" i="6"/>
  <c r="E10" i="10"/>
  <c r="E6" i="6"/>
  <c r="C17" i="3"/>
  <c r="D8" i="6"/>
  <c r="G17" i="3"/>
  <c r="G18" s="1"/>
  <c r="F8" i="6"/>
  <c r="K17" i="3"/>
  <c r="K18" s="1"/>
  <c r="H8" i="6"/>
  <c r="G19" i="10"/>
  <c r="J161" i="21" s="1"/>
  <c r="G15" i="6"/>
  <c r="E19" i="10"/>
  <c r="E15" i="6"/>
  <c r="D17"/>
  <c r="C11" i="3"/>
  <c r="C12" s="1"/>
  <c r="F17" i="6"/>
  <c r="G11" i="3"/>
  <c r="G12" s="1"/>
  <c r="H17" i="6"/>
  <c r="K11" i="3"/>
  <c r="K12" s="1"/>
  <c r="Q27" i="11"/>
  <c r="S25" i="7" s="1"/>
  <c r="H158" i="23"/>
  <c r="F123" i="25"/>
  <c r="J155" i="23"/>
  <c r="I155"/>
  <c r="K155"/>
  <c r="K161" s="1"/>
  <c r="L26" i="11"/>
  <c r="N24" i="7" s="1"/>
  <c r="L24" i="11"/>
  <c r="N22" i="7" s="1"/>
  <c r="M25" i="11"/>
  <c r="O23" i="7" s="1"/>
  <c r="N26" i="11"/>
  <c r="P24" i="7" s="1"/>
  <c r="N24" i="11"/>
  <c r="P22" i="7" s="1"/>
  <c r="O25" i="11"/>
  <c r="Q23" i="7" s="1"/>
  <c r="P26" i="11"/>
  <c r="R24" i="7" s="1"/>
  <c r="P24" i="11"/>
  <c r="R22" i="7" s="1"/>
  <c r="Q25" i="11"/>
  <c r="S23" i="7" s="1"/>
  <c r="H23" i="11"/>
  <c r="H21" i="7" s="1"/>
  <c r="F23" i="11"/>
  <c r="F21" i="7" s="1"/>
  <c r="D23" i="11"/>
  <c r="D21" i="7" s="1"/>
  <c r="C25" i="11"/>
  <c r="C23" i="7" s="1"/>
  <c r="D26" i="11"/>
  <c r="D24" i="7" s="1"/>
  <c r="D24" i="11"/>
  <c r="D22" i="7" s="1"/>
  <c r="E25" i="11"/>
  <c r="E23" i="7" s="1"/>
  <c r="F26" i="11"/>
  <c r="F24" i="7" s="1"/>
  <c r="F24" i="11"/>
  <c r="F22" i="7" s="1"/>
  <c r="G25" i="11"/>
  <c r="G23" i="7" s="1"/>
  <c r="H26" i="11"/>
  <c r="H24" i="7" s="1"/>
  <c r="H24" i="11"/>
  <c r="H22" i="7" s="1"/>
  <c r="C9" i="12"/>
  <c r="C7"/>
  <c r="D8"/>
  <c r="E9"/>
  <c r="E7"/>
  <c r="F8"/>
  <c r="G9"/>
  <c r="G7"/>
  <c r="H8"/>
  <c r="L9"/>
  <c r="L7"/>
  <c r="M8"/>
  <c r="N9"/>
  <c r="N7"/>
  <c r="O8"/>
  <c r="P9"/>
  <c r="P7"/>
  <c r="Q8"/>
  <c r="N24" i="5"/>
  <c r="N22"/>
  <c r="P24"/>
  <c r="P22"/>
  <c r="R22"/>
  <c r="G13" i="8"/>
  <c r="E13"/>
  <c r="C16"/>
  <c r="C14"/>
  <c r="D15"/>
  <c r="E16"/>
  <c r="E14"/>
  <c r="F15"/>
  <c r="G16"/>
  <c r="G14"/>
  <c r="H15"/>
  <c r="S13"/>
  <c r="Q13"/>
  <c r="O13"/>
  <c r="N15"/>
  <c r="O16"/>
  <c r="O14"/>
  <c r="P15"/>
  <c r="Q16"/>
  <c r="Q14"/>
  <c r="R15"/>
  <c r="S16"/>
  <c r="S14"/>
  <c r="I114" i="19"/>
  <c r="I117"/>
  <c r="F123"/>
  <c r="M119" i="14"/>
  <c r="J156" i="16"/>
  <c r="J10" i="19"/>
  <c r="H10"/>
  <c r="H22"/>
  <c r="H94" i="25"/>
  <c r="I79"/>
  <c r="I81"/>
  <c r="I84"/>
  <c r="G117"/>
  <c r="G126"/>
  <c r="H155" i="18"/>
  <c r="M80" i="14"/>
  <c r="M114"/>
  <c r="M118"/>
  <c r="M91"/>
  <c r="M90"/>
  <c r="I18" i="25"/>
  <c r="H22" i="4"/>
  <c r="F6" i="2"/>
  <c r="C16" i="1"/>
  <c r="F16" s="1"/>
  <c r="N5" i="5"/>
  <c r="G161" i="24"/>
  <c r="F161" i="20"/>
  <c r="G122" i="25"/>
  <c r="G161" i="17"/>
  <c r="H159" i="16"/>
  <c r="J161" i="17"/>
  <c r="G159" i="15"/>
  <c r="F159"/>
  <c r="G155" i="14"/>
  <c r="I155"/>
  <c r="I161" s="1"/>
  <c r="K159"/>
  <c r="K155"/>
  <c r="K155" i="18"/>
  <c r="F159"/>
  <c r="I159"/>
  <c r="J155"/>
  <c r="G155"/>
  <c r="I155"/>
  <c r="K159"/>
  <c r="K159" i="20"/>
  <c r="K155"/>
  <c r="I155"/>
  <c r="J101" i="25"/>
  <c r="J74"/>
  <c r="I41"/>
  <c r="I65"/>
  <c r="I71"/>
  <c r="I134"/>
  <c r="K45"/>
  <c r="F120"/>
  <c r="F130"/>
  <c r="G159" i="24"/>
  <c r="H155"/>
  <c r="J155"/>
  <c r="J159"/>
  <c r="I155"/>
  <c r="K155"/>
  <c r="K159"/>
  <c r="H81" i="25"/>
  <c r="H124"/>
  <c r="I159" i="24"/>
  <c r="I158"/>
  <c r="F155"/>
  <c r="K55" i="25"/>
  <c r="J73"/>
  <c r="J69"/>
  <c r="J65"/>
  <c r="J63"/>
  <c r="J60"/>
  <c r="J52"/>
  <c r="J50"/>
  <c r="J47"/>
  <c r="J45"/>
  <c r="J39"/>
  <c r="J35"/>
  <c r="J33"/>
  <c r="J28"/>
  <c r="J23"/>
  <c r="J17"/>
  <c r="J15"/>
  <c r="J12"/>
  <c r="J8"/>
  <c r="I20"/>
  <c r="I30"/>
  <c r="I37"/>
  <c r="I38"/>
  <c r="I12"/>
  <c r="K136"/>
  <c r="K134"/>
  <c r="K126"/>
  <c r="K120"/>
  <c r="K118"/>
  <c r="K89"/>
  <c r="K88"/>
  <c r="K87"/>
  <c r="K77"/>
  <c r="K76"/>
  <c r="K47"/>
  <c r="F115"/>
  <c r="I138"/>
  <c r="J18"/>
  <c r="J5"/>
  <c r="J143"/>
  <c r="J142"/>
  <c r="J126"/>
  <c r="J124"/>
  <c r="J122"/>
  <c r="J116"/>
  <c r="J114"/>
  <c r="J105"/>
  <c r="I66"/>
  <c r="H14"/>
  <c r="C22" i="4"/>
  <c r="I159" i="15"/>
  <c r="H159" i="24"/>
  <c r="G158" i="17"/>
  <c r="G153" i="16"/>
  <c r="K154" i="22"/>
  <c r="I154"/>
  <c r="I158"/>
  <c r="K158"/>
  <c r="H161" i="23"/>
  <c r="M97" i="20"/>
  <c r="M127"/>
  <c r="M139"/>
  <c r="M10"/>
  <c r="M47"/>
  <c r="M63"/>
  <c r="M67"/>
  <c r="F161" i="21"/>
  <c r="F157" i="15"/>
  <c r="J97" i="25"/>
  <c r="J89"/>
  <c r="J88"/>
  <c r="J86"/>
  <c r="J80"/>
  <c r="I52"/>
  <c r="I58"/>
  <c r="I77"/>
  <c r="K39"/>
  <c r="K36"/>
  <c r="K35"/>
  <c r="K31"/>
  <c r="K25"/>
  <c r="K23"/>
  <c r="K14"/>
  <c r="K13"/>
  <c r="G79"/>
  <c r="G82"/>
  <c r="K18"/>
  <c r="H159" i="14"/>
  <c r="F155" i="17"/>
  <c r="H155"/>
  <c r="H159" i="20"/>
  <c r="J158" i="22"/>
  <c r="J154"/>
  <c r="H154"/>
  <c r="F159" i="23"/>
  <c r="J78" i="25"/>
  <c r="J76"/>
  <c r="G151" i="23"/>
  <c r="G157" s="1"/>
  <c r="I16" i="25"/>
  <c r="K129"/>
  <c r="K41"/>
  <c r="I62"/>
  <c r="K107"/>
  <c r="F92"/>
  <c r="G91"/>
  <c r="M34" i="20"/>
  <c r="M77"/>
  <c r="M80"/>
  <c r="M84"/>
  <c r="M41"/>
  <c r="M56"/>
  <c r="M75"/>
  <c r="M110"/>
  <c r="M121"/>
  <c r="M53"/>
  <c r="M59"/>
  <c r="M61"/>
  <c r="F138" i="19"/>
  <c r="G158" i="18"/>
  <c r="J78" i="19"/>
  <c r="K86"/>
  <c r="J94"/>
  <c r="G157" i="16"/>
  <c r="M94" i="14"/>
  <c r="M122"/>
  <c r="M125"/>
  <c r="M138"/>
  <c r="K161" i="24"/>
  <c r="H151" i="23"/>
  <c r="H157" s="1"/>
  <c r="K158"/>
  <c r="I159"/>
  <c r="M79" i="20"/>
  <c r="M99"/>
  <c r="J159"/>
  <c r="M129"/>
  <c r="M137"/>
  <c r="M12"/>
  <c r="M38"/>
  <c r="M49"/>
  <c r="M65"/>
  <c r="H85" i="19"/>
  <c r="K90"/>
  <c r="H161" i="14"/>
  <c r="M79"/>
  <c r="M85"/>
  <c r="M120"/>
  <c r="M137"/>
  <c r="M145"/>
  <c r="G27" i="25"/>
  <c r="I49"/>
  <c r="G136"/>
  <c r="K151" i="14"/>
  <c r="K157" s="1"/>
  <c r="K159" i="15"/>
  <c r="M5" i="20"/>
  <c r="K156" i="16"/>
  <c r="F39" i="19"/>
  <c r="F49"/>
  <c r="J7" i="25"/>
  <c r="J134"/>
  <c r="J118"/>
  <c r="J96"/>
  <c r="J84"/>
  <c r="J71"/>
  <c r="J61"/>
  <c r="J48"/>
  <c r="J37"/>
  <c r="J24"/>
  <c r="J14"/>
  <c r="I25"/>
  <c r="I43"/>
  <c r="I59"/>
  <c r="I7"/>
  <c r="I14"/>
  <c r="K130"/>
  <c r="K115"/>
  <c r="K100"/>
  <c r="K79"/>
  <c r="K75"/>
  <c r="K19"/>
  <c r="F91"/>
  <c r="G92"/>
  <c r="I93"/>
  <c r="I100"/>
  <c r="G118"/>
  <c r="I120"/>
  <c r="J161" i="14"/>
  <c r="C24" i="6"/>
  <c r="C28" s="1"/>
  <c r="Q21" i="5"/>
  <c r="F21"/>
  <c r="G6" i="2"/>
  <c r="F47" i="19"/>
  <c r="H47"/>
  <c r="G47"/>
  <c r="H109"/>
  <c r="F109"/>
  <c r="J159" i="16"/>
  <c r="F161" i="23"/>
  <c r="H8" i="2"/>
  <c r="H7"/>
  <c r="E6"/>
  <c r="M131" i="20"/>
  <c r="M22"/>
  <c r="J151" i="21"/>
  <c r="J157" s="1"/>
  <c r="H151" i="18"/>
  <c r="H157" s="1"/>
  <c r="J27" i="19"/>
  <c r="H79"/>
  <c r="F96"/>
  <c r="H133"/>
  <c r="H158" i="17"/>
  <c r="H77" i="19"/>
  <c r="J77"/>
  <c r="F120"/>
  <c r="K120"/>
  <c r="F121"/>
  <c r="J136"/>
  <c r="L9" i="3"/>
  <c r="L12" s="1"/>
  <c r="F100" i="25"/>
  <c r="G120"/>
  <c r="F146"/>
  <c r="G146"/>
  <c r="H42"/>
  <c r="H89"/>
  <c r="I107"/>
  <c r="E19" i="6" l="1"/>
  <c r="K161" i="21"/>
  <c r="H6" i="2"/>
  <c r="I18" i="3"/>
  <c r="J18"/>
  <c r="E5" i="5"/>
  <c r="E10" i="4"/>
  <c r="C5" i="5"/>
  <c r="G10" i="6"/>
  <c r="D27" i="11"/>
  <c r="D25" i="7" s="1"/>
  <c r="D11" i="2"/>
  <c r="M27" i="11"/>
  <c r="O25" i="7" s="1"/>
  <c r="F24" i="6"/>
  <c r="K159" i="16"/>
  <c r="F160" i="22"/>
  <c r="E27" i="11"/>
  <c r="E25" i="7" s="1"/>
  <c r="J161" i="23"/>
  <c r="H159" i="15"/>
  <c r="F159" i="16"/>
  <c r="F27" i="11"/>
  <c r="F25" i="7" s="1"/>
  <c r="H21" i="5"/>
  <c r="R8"/>
  <c r="R24" s="1"/>
  <c r="E7" i="2"/>
  <c r="C26" i="4"/>
  <c r="G25"/>
  <c r="G7" i="2" s="1"/>
  <c r="F22" i="12"/>
  <c r="F21" i="8" s="1"/>
  <c r="G24" i="6"/>
  <c r="H161" i="18"/>
  <c r="H161" i="21"/>
  <c r="K161" i="17"/>
  <c r="J161" i="20"/>
  <c r="G8" i="5"/>
  <c r="G24" s="1"/>
  <c r="C8" i="2"/>
  <c r="C11" s="1"/>
  <c r="G22" i="4"/>
  <c r="G8" i="2" s="1"/>
  <c r="G5" i="5"/>
  <c r="G21" s="1"/>
  <c r="I159" i="16"/>
  <c r="G10" i="4"/>
  <c r="G160" i="22"/>
  <c r="J161" i="18"/>
  <c r="G161" i="23"/>
  <c r="I161"/>
  <c r="I161" i="17"/>
  <c r="N17" i="8"/>
  <c r="G19" i="6"/>
  <c r="N27" i="11"/>
  <c r="P25" i="7" s="1"/>
  <c r="C17" i="8"/>
  <c r="G10" i="12"/>
  <c r="G26" s="1"/>
  <c r="G25" i="8" s="1"/>
  <c r="K161" i="14"/>
  <c r="G161"/>
  <c r="G159" i="16"/>
  <c r="H161" i="17"/>
  <c r="F161"/>
  <c r="I161" i="18"/>
  <c r="K161"/>
  <c r="I161" i="20"/>
  <c r="K161"/>
  <c r="J160" i="22"/>
  <c r="K160"/>
  <c r="H160"/>
  <c r="I160"/>
  <c r="F161" i="24"/>
  <c r="H161"/>
  <c r="I161"/>
  <c r="J161"/>
  <c r="F15" i="1"/>
  <c r="S7" i="5"/>
  <c r="S23" s="1"/>
  <c r="F9" i="2"/>
  <c r="F11" s="1"/>
  <c r="R7" i="5"/>
  <c r="R23" s="1"/>
  <c r="E9" i="2"/>
  <c r="Q10" i="12"/>
  <c r="Q26" s="1"/>
  <c r="S25" i="8" s="1"/>
  <c r="M10" i="12"/>
  <c r="M26" s="1"/>
  <c r="O25" i="8" s="1"/>
  <c r="F10" i="12"/>
  <c r="F26" s="1"/>
  <c r="F25" i="8" s="1"/>
  <c r="H26" i="6"/>
  <c r="F26"/>
  <c r="F28" s="1"/>
  <c r="D26"/>
  <c r="C18" i="3"/>
  <c r="E18" i="4"/>
  <c r="G18"/>
  <c r="C21" i="5"/>
  <c r="C9"/>
  <c r="C25" s="1"/>
  <c r="N21"/>
  <c r="N9"/>
  <c r="N25" s="1"/>
  <c r="R6" i="8"/>
  <c r="P23" i="12"/>
  <c r="R22" i="8" s="1"/>
  <c r="Q7"/>
  <c r="O24" i="12"/>
  <c r="Q23" i="8" s="1"/>
  <c r="P8"/>
  <c r="N25" i="12"/>
  <c r="P24" i="8" s="1"/>
  <c r="N6"/>
  <c r="L23" i="12"/>
  <c r="N22" i="8" s="1"/>
  <c r="H7"/>
  <c r="H24" i="12"/>
  <c r="H23" i="8" s="1"/>
  <c r="G8"/>
  <c r="G25" i="12"/>
  <c r="G24" i="8" s="1"/>
  <c r="E6"/>
  <c r="E23" i="12"/>
  <c r="E22" i="8" s="1"/>
  <c r="D7"/>
  <c r="D24" i="12"/>
  <c r="D23" i="8" s="1"/>
  <c r="C8"/>
  <c r="C25" i="12"/>
  <c r="C24" i="8" s="1"/>
  <c r="S21" i="5"/>
  <c r="S8" i="8"/>
  <c r="Q25" i="12"/>
  <c r="S24" i="8" s="1"/>
  <c r="Q6"/>
  <c r="O23" i="12"/>
  <c r="Q22" i="8" s="1"/>
  <c r="P7"/>
  <c r="N24" i="12"/>
  <c r="P23" i="8" s="1"/>
  <c r="O8"/>
  <c r="M25" i="12"/>
  <c r="O24" i="8" s="1"/>
  <c r="H6"/>
  <c r="H23" i="12"/>
  <c r="H22" i="8" s="1"/>
  <c r="G7"/>
  <c r="G24" i="12"/>
  <c r="G23" i="8" s="1"/>
  <c r="F8"/>
  <c r="F25" i="12"/>
  <c r="F24" i="8" s="1"/>
  <c r="D6"/>
  <c r="D23" i="12"/>
  <c r="D22" i="8" s="1"/>
  <c r="C7"/>
  <c r="C24" i="12"/>
  <c r="C23" i="8" s="1"/>
  <c r="D10" i="6"/>
  <c r="D24"/>
  <c r="H10"/>
  <c r="H24"/>
  <c r="P21" i="5"/>
  <c r="P9"/>
  <c r="P25" s="1"/>
  <c r="R21"/>
  <c r="R9"/>
  <c r="R25" s="1"/>
  <c r="Q17" i="8"/>
  <c r="G17"/>
  <c r="Q9" i="5"/>
  <c r="Q25" s="1"/>
  <c r="P17" i="8"/>
  <c r="F17"/>
  <c r="G26" i="6"/>
  <c r="E26"/>
  <c r="F10"/>
  <c r="O9" i="5"/>
  <c r="O25" s="1"/>
  <c r="O21"/>
  <c r="P10" i="12"/>
  <c r="P26" s="1"/>
  <c r="R25" i="8" s="1"/>
  <c r="E21" i="5"/>
  <c r="C17" i="1"/>
  <c r="F17" s="1"/>
  <c r="S7" i="8"/>
  <c r="Q24" i="12"/>
  <c r="S23" i="8" s="1"/>
  <c r="R8"/>
  <c r="P25" i="12"/>
  <c r="R24" i="8" s="1"/>
  <c r="P6"/>
  <c r="N23" i="12"/>
  <c r="P22" i="8" s="1"/>
  <c r="O7"/>
  <c r="M24" i="12"/>
  <c r="O23" i="8" s="1"/>
  <c r="N8"/>
  <c r="L25" i="12"/>
  <c r="N24" i="8" s="1"/>
  <c r="G6"/>
  <c r="G23" i="12"/>
  <c r="G22" i="8" s="1"/>
  <c r="F7"/>
  <c r="F24" i="12"/>
  <c r="F23" i="8" s="1"/>
  <c r="E8"/>
  <c r="E25" i="12"/>
  <c r="E24" i="8" s="1"/>
  <c r="C6"/>
  <c r="C23" i="12"/>
  <c r="C22" i="8" s="1"/>
  <c r="E10" i="6"/>
  <c r="E24"/>
  <c r="E28" s="1"/>
  <c r="H7" i="5"/>
  <c r="H24" i="4"/>
  <c r="F7" i="5"/>
  <c r="F23" s="1"/>
  <c r="F24" i="4"/>
  <c r="F26" s="1"/>
  <c r="D10"/>
  <c r="D7" i="5"/>
  <c r="D24" i="4"/>
  <c r="D26" s="1"/>
  <c r="S6" i="8"/>
  <c r="Q23" i="12"/>
  <c r="S22" i="8" s="1"/>
  <c r="R7"/>
  <c r="P24" i="12"/>
  <c r="R23" i="8" s="1"/>
  <c r="Q8"/>
  <c r="O25" i="12"/>
  <c r="Q24" i="8" s="1"/>
  <c r="O6"/>
  <c r="M23" i="12"/>
  <c r="O22" i="8" s="1"/>
  <c r="N7"/>
  <c r="L24" i="12"/>
  <c r="N23" i="8" s="1"/>
  <c r="H8"/>
  <c r="H25" i="12"/>
  <c r="H24" i="8" s="1"/>
  <c r="F6"/>
  <c r="F23" i="12"/>
  <c r="F22" i="8" s="1"/>
  <c r="E7"/>
  <c r="E24" i="12"/>
  <c r="E23" i="8" s="1"/>
  <c r="D8"/>
  <c r="D25" i="12"/>
  <c r="D24" i="8" s="1"/>
  <c r="G24" i="4"/>
  <c r="G7" i="5"/>
  <c r="E24" i="4"/>
  <c r="E26" s="1"/>
  <c r="E7" i="5"/>
  <c r="E23" s="1"/>
  <c r="O17" i="8"/>
  <c r="S17"/>
  <c r="E17"/>
  <c r="C10" i="12"/>
  <c r="C26" s="1"/>
  <c r="C25" i="8" s="1"/>
  <c r="F10" i="4"/>
  <c r="F18"/>
  <c r="H10"/>
  <c r="H18"/>
  <c r="R17" i="8"/>
  <c r="D17"/>
  <c r="H17"/>
  <c r="D19" i="6"/>
  <c r="F19"/>
  <c r="H19"/>
  <c r="D18" i="4"/>
  <c r="L10" i="12"/>
  <c r="L26" s="1"/>
  <c r="N25" i="8" s="1"/>
  <c r="D10" i="12"/>
  <c r="D26" s="1"/>
  <c r="D25" i="8" s="1"/>
  <c r="H10" i="12"/>
  <c r="H26" s="1"/>
  <c r="H25" i="8" s="1"/>
  <c r="O10" i="12"/>
  <c r="O26" s="1"/>
  <c r="Q25" i="8" s="1"/>
  <c r="E10" i="12"/>
  <c r="E26" s="1"/>
  <c r="E25" i="8" s="1"/>
  <c r="N10" i="12"/>
  <c r="N26" s="1"/>
  <c r="P25" i="8" s="1"/>
  <c r="G161" i="18"/>
  <c r="G28" i="6" l="1"/>
  <c r="H9" i="8"/>
  <c r="C9"/>
  <c r="S9" i="5"/>
  <c r="S25" s="1"/>
  <c r="P9" i="8"/>
  <c r="D28" i="6"/>
  <c r="G9" i="8"/>
  <c r="E11" i="2"/>
  <c r="Q9" i="8"/>
  <c r="H28" i="6"/>
  <c r="G26" i="4"/>
  <c r="G9" i="2"/>
  <c r="G11" s="1"/>
  <c r="H26" i="4"/>
  <c r="C18" i="1"/>
  <c r="F18" s="1"/>
  <c r="H9" i="2"/>
  <c r="H11" s="1"/>
  <c r="F9" i="8"/>
  <c r="O9"/>
  <c r="R9"/>
  <c r="S9"/>
  <c r="D9"/>
  <c r="E9"/>
  <c r="D23" i="5"/>
  <c r="D9"/>
  <c r="D25" s="1"/>
  <c r="E9"/>
  <c r="E25" s="1"/>
  <c r="G23"/>
  <c r="G9"/>
  <c r="G25" s="1"/>
  <c r="H23"/>
  <c r="H9"/>
  <c r="H25" s="1"/>
  <c r="F19" i="1"/>
  <c r="F9" i="5"/>
  <c r="F25" s="1"/>
  <c r="N9" i="8"/>
  <c r="C19" i="1" l="1"/>
</calcChain>
</file>

<file path=xl/sharedStrings.xml><?xml version="1.0" encoding="utf-8"?>
<sst xmlns="http://schemas.openxmlformats.org/spreadsheetml/2006/main" count="10471" uniqueCount="484">
  <si>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</si>
  <si>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</si>
  <si>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</si>
  <si>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</si>
  <si>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</si>
  <si>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</si>
  <si>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</si>
  <si>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</si>
  <si>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</si>
  <si>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</si>
  <si>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</si>
  <si>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</si>
  <si>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</si>
  <si>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</si>
  <si>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</si>
  <si>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</si>
  <si>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</si>
  <si>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</si>
  <si>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</si>
  <si>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</si>
  <si>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</si>
  <si>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</si>
  <si>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</si>
  <si>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</si>
  <si>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</si>
  <si>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</si>
  <si>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</si>
  <si>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</si>
  <si>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</si>
  <si>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</si>
  <si>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</si>
  <si>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</si>
  <si>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</si>
  <si>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</si>
  <si>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</si>
  <si>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</si>
  <si>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</si>
  <si>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</si>
  <si>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</si>
  <si>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</si>
  <si>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</si>
  <si>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</si>
  <si>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</si>
  <si>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</si>
  <si>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</si>
  <si>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</si>
  <si>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</si>
  <si>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</si>
  <si>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</si>
  <si>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</si>
  <si>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</si>
  <si>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</si>
  <si>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</si>
  <si>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</si>
  <si>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</si>
  <si>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</si>
  <si>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</si>
  <si>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</si>
  <si>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</si>
  <si>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</si>
  <si>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</si>
  <si>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</si>
  <si>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</si>
  <si>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</si>
  <si>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</si>
  <si>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</si>
  <si>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</si>
  <si>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</si>
  <si>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</si>
  <si>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</si>
  <si>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</si>
  <si>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</si>
  <si>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</si>
  <si>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</si>
  <si>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</si>
  <si>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</si>
  <si>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</si>
  <si>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</si>
  <si>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</si>
  <si>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</si>
  <si>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</si>
  <si>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</si>
  <si>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</si>
  <si>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</si>
  <si>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</si>
  <si>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</si>
  <si>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</si>
  <si>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</si>
  <si>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</si>
  <si>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</si>
  <si>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</si>
  <si>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</si>
  <si>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</si>
  <si>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</si>
  <si>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</si>
  <si>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</si>
  <si>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</si>
  <si>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</si>
  <si>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</si>
  <si>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</si>
  <si>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</si>
  <si>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</si>
  <si>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</si>
  <si>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</si>
  <si>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</si>
  <si>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</si>
  <si>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</si>
  <si>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</si>
  <si>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</si>
  <si>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</si>
  <si>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</si>
  <si>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</si>
  <si>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</si>
  <si>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</si>
  <si>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</si>
  <si>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</si>
  <si>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</si>
  <si>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</si>
  <si>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</si>
  <si>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</si>
  <si>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</si>
  <si>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</si>
  <si>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</si>
  <si>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</si>
  <si>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</si>
  <si>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</si>
  <si>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</si>
  <si>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</si>
  <si>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</si>
  <si>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</si>
  <si>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closed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</si>
  <si>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</si>
  <si>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</si>
  <si>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</si>
  <si>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</si>
  <si>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</si>
  <si>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</si>
  <si>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</si>
  <si>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</si>
  <si>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</si>
  <si>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</si>
  <si>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</si>
  <si>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</si>
  <si>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</si>
  <si>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</si>
  <si>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</si>
  <si>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</si>
  <si>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</si>
  <si>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</si>
  <si>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</si>
  <si>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</si>
  <si>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</si>
  <si>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</si>
  <si>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</si>
  <si>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</si>
  <si>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</si>
  <si>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</si>
  <si>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</si>
  <si>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</si>
  <si>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</si>
  <si>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</si>
  <si>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</si>
  <si>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</si>
  <si>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</si>
  <si>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</si>
  <si>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</si>
  <si>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</si>
  <si>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</si>
  <si>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</si>
  <si>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</si>
  <si>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</si>
  <si>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</si>
  <si>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</si>
  <si>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</si>
  <si>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</si>
  <si>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</si>
  <si>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</si>
  <si>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</si>
  <si>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</si>
  <si>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</si>
  <si>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</si>
  <si>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</si>
  <si>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</si>
  <si>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</si>
  <si>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</si>
  <si>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</si>
  <si>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</si>
  <si>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</si>
  <si>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</si>
  <si>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</si>
  <si>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</si>
  <si>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</si>
  <si>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</si>
  <si>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</si>
  <si>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</si>
  <si>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</si>
  <si>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</si>
  <si>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</si>
  <si>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</si>
  <si>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</si>
  <si>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</si>
  <si>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</si>
  <si>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</si>
  <si>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</si>
  <si>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</si>
  <si>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</si>
  <si>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</si>
  <si>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</si>
  <si>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</si>
  <si>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</si>
  <si>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</si>
  <si>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</si>
  <si>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</si>
  <si>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</si>
  <si>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</si>
  <si>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</si>
  <si>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</si>
  <si>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</si>
  <si>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</si>
  <si>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</si>
  <si>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</si>
  <si>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</si>
  <si>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</si>
  <si>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</si>
  <si>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</si>
  <si>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</si>
  <si>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</si>
  <si>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</si>
  <si>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</si>
  <si>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</si>
  <si>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</si>
  <si>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</si>
  <si>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</si>
  <si>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</si>
  <si>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</si>
  <si>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</si>
  <si>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</si>
  <si>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</si>
  <si>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</si>
  <si>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</si>
  <si>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</si>
  <si>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</si>
  <si>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</si>
  <si>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</si>
  <si>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</si>
  <si>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</si>
  <si>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</si>
  <si>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</si>
  <si>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</si>
  <si>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</si>
  <si>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</si>
  <si>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</si>
  <si>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</si>
  <si>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</si>
  <si>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</si>
  <si>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</si>
  <si>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</si>
  <si>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</si>
  <si>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</si>
  <si>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</si>
  <si>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</si>
  <si>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</si>
  <si>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</si>
  <si>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</si>
  <si>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</si>
  <si>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</si>
  <si>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</si>
  <si>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</si>
  <si>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</si>
  <si>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</si>
  <si>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</si>
  <si>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</si>
  <si>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</si>
  <si>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</si>
  <si>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</si>
  <si>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</si>
  <si>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</si>
  <si>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</si>
  <si>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</si>
  <si>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</si>
  <si>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</si>
  <si>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</si>
  <si>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</si>
  <si>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</si>
  <si>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</si>
  <si>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</si>
  <si>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</si>
  <si>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</si>
  <si>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</si>
  <si>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</si>
  <si>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</si>
  <si>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</si>
  <si>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</si>
  <si>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</si>
  <si>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</si>
  <si>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</si>
  <si>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>does not report IP</t>
  </si>
  <si>
    <t>ok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</si>
  <si>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</si>
  <si>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</si>
  <si>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</si>
  <si>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</si>
  <si>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</si>
  <si>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TPOCS crash not reporting yet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</si>
  <si>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</si>
  <si>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</si>
  <si>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</si>
  <si>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</si>
  <si>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</si>
  <si>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</si>
  <si>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</si>
  <si>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</si>
  <si>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</si>
  <si>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</si>
  <si>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</si>
  <si>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</si>
  <si>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</si>
  <si>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</si>
  <si>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 xml:space="preserve">*excludes NH Okinawa and NH Yokosuka data 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</si>
  <si>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</si>
  <si>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</si>
  <si>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</si>
  <si>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</si>
  <si>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</si>
  <si>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</si>
  <si>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</si>
  <si>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</si>
  <si>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</si>
  <si>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</si>
  <si>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</si>
  <si>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</si>
  <si>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</si>
  <si>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</si>
  <si>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</si>
  <si>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</si>
  <si>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</si>
  <si>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</si>
  <si>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</si>
  <si>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</si>
  <si>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</si>
  <si>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</si>
  <si>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</si>
  <si>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</si>
  <si>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</si>
  <si>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>not reporting TPC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</si>
  <si>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</si>
  <si>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</si>
  <si>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</si>
  <si>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</si>
  <si>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</si>
  <si>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</si>
  <si>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</si>
  <si>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</si>
  <si>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</si>
  <si>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</si>
  <si>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</si>
  <si>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</si>
  <si>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</si>
  <si>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</si>
  <si>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not reporting OP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</si>
  <si>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</si>
  <si>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</si>
  <si>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</si>
  <si>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</si>
  <si>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</si>
  <si>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</si>
  <si>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</si>
  <si>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</si>
  <si>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>Inpatient closed down</t>
  </si>
  <si>
    <t>Inpatient will close down May 2006</t>
  </si>
  <si>
    <t>Now reporting under Ft Irwin's data, DMIS ID 0131</t>
  </si>
  <si>
    <t>Now reporting under WRAMC's data, DMIS ID 0037</t>
  </si>
  <si>
    <t>Now reporting under West Point, Keller ACHs data DMIS ID 0086</t>
  </si>
  <si>
    <t>Not Reporting per Navy POC</t>
  </si>
  <si>
    <t xml:space="preserve">Collections Summary 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</si>
  <si>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</si>
  <si>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</si>
  <si>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</si>
  <si>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</si>
  <si>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</si>
  <si>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</si>
  <si>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</si>
  <si>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ffected)</t>
  </si>
  <si>
    <t>(143 row(s)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</si>
  <si>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</si>
  <si>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</si>
  <si>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</si>
  <si>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</si>
  <si>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</si>
  <si>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</si>
  <si>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</si>
  <si>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FY2008</t>
  </si>
  <si>
    <t>McGuire AFB (305th Medical Group)</t>
  </si>
  <si>
    <t>NBHC Groton</t>
  </si>
  <si>
    <t>NHC Great Lakes</t>
  </si>
  <si>
    <t>NHC Cherry Point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</si>
  <si>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</si>
  <si>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</si>
  <si>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</si>
  <si>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</si>
  <si>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</si>
  <si>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</si>
  <si>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</si>
  <si>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</si>
  <si>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</si>
  <si>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FY2009</t>
  </si>
  <si>
    <t>Brian Allgood ACH - Seoul</t>
  </si>
  <si>
    <t>NHC Hawaii</t>
  </si>
  <si>
    <t>Heidelberg MEDDAC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</si>
  <si>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</si>
  <si>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</si>
  <si>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</si>
  <si>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</si>
  <si>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</si>
  <si>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</si>
  <si>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</si>
  <si>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</si>
  <si>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</si>
  <si>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</si>
  <si>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</si>
  <si>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</si>
  <si>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</si>
  <si>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</si>
  <si>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</si>
  <si>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</si>
  <si>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</si>
  <si>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</si>
  <si>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</si>
  <si>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</si>
  <si>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</si>
  <si>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</si>
  <si>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</si>
  <si>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>Servcie</t>
  </si>
  <si>
    <t>Elmendorf AFB (3rd Medical group)</t>
  </si>
  <si>
    <t>Ft. Belvoir (FT. Belvoir Community Hospital)</t>
  </si>
  <si>
    <t>Walter Reed National Military Medical Center</t>
  </si>
  <si>
    <t>BG CRAWFORD SAMS AHC-CAMP ZAMA</t>
  </si>
  <si>
    <t>FY2012</t>
  </si>
  <si>
    <t xml:space="preserve">FY11 </t>
  </si>
  <si>
    <t>San Antonio Military Medical Center</t>
  </si>
  <si>
    <t>JTF</t>
  </si>
  <si>
    <t xml:space="preserve">1st Quarter </t>
  </si>
  <si>
    <t>Data as of 02/01/2013</t>
  </si>
  <si>
    <t>FY2013 Collection Goals:</t>
  </si>
  <si>
    <t>FY 2013, Projected after 4th Quarter</t>
  </si>
  <si>
    <t>FY2013</t>
  </si>
  <si>
    <t xml:space="preserve">FY09 </t>
  </si>
  <si>
    <t>FY10</t>
  </si>
  <si>
    <t xml:space="preserve">FY12 </t>
  </si>
  <si>
    <t>FY13</t>
  </si>
  <si>
    <t>JTF total</t>
  </si>
  <si>
    <t>Is JTF total for a FY equal to Total Billings tab?</t>
  </si>
  <si>
    <t>JTF toatl</t>
  </si>
  <si>
    <t>1stQFY08</t>
  </si>
  <si>
    <t>1stQFY09</t>
  </si>
  <si>
    <t>1stQFY10</t>
  </si>
  <si>
    <t>1stQFY11</t>
  </si>
  <si>
    <t>1stQFY12</t>
  </si>
  <si>
    <t>1stQFY13</t>
  </si>
  <si>
    <t>NHC New England</t>
  </si>
  <si>
    <t>NMC Portsmouth</t>
  </si>
  <si>
    <t>Warning: Nu</t>
  </si>
  <si>
    <t>ll value is eliminated by an aggregate or other SET operation.</t>
  </si>
  <si>
    <t>(4 row(s) a</t>
  </si>
  <si>
    <t xml:space="preserve"> </t>
  </si>
  <si>
    <t>Is  AF IP FY2013 data greater than FY2012?</t>
  </si>
  <si>
    <t>Is  A IP FY2013 data greater than FY2012?</t>
  </si>
  <si>
    <t>Is  N IP FY2013 data greater than FY2012?</t>
  </si>
  <si>
    <t>Is  JTP IP FY2013 data greater than FY2012?</t>
  </si>
  <si>
    <t>Is  AF OP FY2013 data greater than FY2012?</t>
  </si>
  <si>
    <t>Is  A OP FY2013 data greater than FY2012?</t>
  </si>
  <si>
    <t>Is  N OP FY2013 data greater than FY2012?</t>
  </si>
  <si>
    <t>Is  JTF OP FY2013 data greater than FY2012?</t>
  </si>
  <si>
    <t>OP</t>
  </si>
  <si>
    <t>Is JTF IP FY2013 data greater than FY2012?</t>
  </si>
  <si>
    <t>Is JTF OP FY2013 data greater than FY2012?</t>
  </si>
  <si>
    <t>Is JTF total for a FY equal to the total Collections tab?</t>
  </si>
  <si>
    <t>Is JTF total for a FY equal to Collected to Claims Ratio Rpt tab?</t>
  </si>
  <si>
    <t>Is JTF total for a FY equal to Claims per Disp or Visits rpt tab?</t>
  </si>
  <si>
    <t>Is JTF total for a FY equal to Total Billings Rpt tab?</t>
  </si>
  <si>
    <t>FY2013 status, after 1st Quarter</t>
  </si>
  <si>
    <t>FY 2012, after 4th Quarter - JTF seperated</t>
  </si>
  <si>
    <t>FY2012 status, after 4th Quarter</t>
  </si>
  <si>
    <t>Third Party Collections Web Metrics Reporting System Data</t>
  </si>
</sst>
</file>

<file path=xl/styles.xml><?xml version="1.0" encoding="utf-8"?>
<styleSheet xmlns="http://schemas.openxmlformats.org/spreadsheetml/2006/main">
  <numFmts count="9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67" formatCode="&quot;$&quot;#,##0.0"/>
    <numFmt numFmtId="168" formatCode="&quot;$&quot;#,##0.0_);[Red]\(&quot;$&quot;#,##0.0\)"/>
    <numFmt numFmtId="169" formatCode="&quot;$&quot;#,##0.00;[Red]&quot;$&quot;#,##0.00"/>
    <numFmt numFmtId="170" formatCode="_(&quot;$&quot;* #,##0.0_);_(&quot;$&quot;* \(#,##0.0\);_(&quot;$&quot;* &quot;-&quot;?_);_(@_)"/>
    <numFmt numFmtId="171" formatCode="#,##0.000"/>
  </numFmts>
  <fonts count="34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CC00CC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8" fillId="30" borderId="0" applyNumberFormat="0" applyBorder="0" applyAlignment="0" applyProtection="0"/>
    <xf numFmtId="0" fontId="19" fillId="31" borderId="35" applyNumberFormat="0" applyAlignment="0" applyProtection="0"/>
    <xf numFmtId="0" fontId="20" fillId="32" borderId="36" applyNumberFormat="0" applyAlignment="0" applyProtection="0"/>
    <xf numFmtId="0" fontId="21" fillId="0" borderId="0" applyNumberFormat="0" applyFill="0" applyBorder="0" applyAlignment="0" applyProtection="0"/>
    <xf numFmtId="0" fontId="22" fillId="33" borderId="0" applyNumberFormat="0" applyBorder="0" applyAlignment="0" applyProtection="0"/>
    <xf numFmtId="0" fontId="23" fillId="0" borderId="37" applyNumberFormat="0" applyFill="0" applyAlignment="0" applyProtection="0"/>
    <xf numFmtId="0" fontId="24" fillId="0" borderId="38" applyNumberFormat="0" applyFill="0" applyAlignment="0" applyProtection="0"/>
    <xf numFmtId="0" fontId="25" fillId="0" borderId="39" applyNumberFormat="0" applyFill="0" applyAlignment="0" applyProtection="0"/>
    <xf numFmtId="0" fontId="25" fillId="0" borderId="0" applyNumberFormat="0" applyFill="0" applyBorder="0" applyAlignment="0" applyProtection="0"/>
    <xf numFmtId="0" fontId="26" fillId="34" borderId="35" applyNumberFormat="0" applyAlignment="0" applyProtection="0"/>
    <xf numFmtId="0" fontId="27" fillId="0" borderId="40" applyNumberFormat="0" applyFill="0" applyAlignment="0" applyProtection="0"/>
    <xf numFmtId="0" fontId="28" fillId="35" borderId="0" applyNumberFormat="0" applyBorder="0" applyAlignment="0" applyProtection="0"/>
    <xf numFmtId="0" fontId="15" fillId="0" borderId="0"/>
    <xf numFmtId="0" fontId="29" fillId="31" borderId="42" applyNumberFormat="0" applyAlignment="0" applyProtection="0"/>
    <xf numFmtId="0" fontId="30" fillId="0" borderId="0" applyNumberFormat="0" applyFill="0" applyBorder="0" applyAlignment="0" applyProtection="0"/>
    <xf numFmtId="0" fontId="31" fillId="0" borderId="43" applyNumberFormat="0" applyFill="0" applyAlignment="0" applyProtection="0"/>
    <xf numFmtId="0" fontId="32" fillId="0" borderId="0" applyNumberFormat="0" applyFill="0" applyBorder="0" applyAlignment="0" applyProtection="0"/>
    <xf numFmtId="0" fontId="16" fillId="0" borderId="0"/>
    <xf numFmtId="0" fontId="16" fillId="36" borderId="41" applyNumberFormat="0" applyFont="0" applyAlignment="0" applyProtection="0"/>
    <xf numFmtId="0" fontId="4" fillId="0" borderId="0"/>
    <xf numFmtId="0" fontId="4" fillId="0" borderId="0"/>
  </cellStyleXfs>
  <cellXfs count="185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1" xfId="0" applyBorder="1"/>
    <xf numFmtId="0" fontId="7" fillId="0" borderId="2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67" fontId="0" fillId="0" borderId="0" xfId="0" applyNumberFormat="1"/>
    <xf numFmtId="168" fontId="0" fillId="0" borderId="0" xfId="0" applyNumberFormat="1"/>
    <xf numFmtId="167" fontId="7" fillId="0" borderId="11" xfId="0" applyNumberFormat="1" applyFont="1" applyBorder="1"/>
    <xf numFmtId="167" fontId="7" fillId="0" borderId="12" xfId="0" applyNumberFormat="1" applyFont="1" applyBorder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169" fontId="0" fillId="0" borderId="0" xfId="0" applyNumberFormat="1"/>
    <xf numFmtId="167" fontId="7" fillId="0" borderId="4" xfId="0" applyNumberFormat="1" applyFont="1" applyBorder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Border="1"/>
    <xf numFmtId="165" fontId="0" fillId="0" borderId="0" xfId="0" applyNumberFormat="1" applyBorder="1"/>
    <xf numFmtId="10" fontId="0" fillId="0" borderId="0" xfId="0" applyNumberFormat="1"/>
    <xf numFmtId="10" fontId="0" fillId="0" borderId="0" xfId="0" applyNumberFormat="1" applyFill="1"/>
    <xf numFmtId="0" fontId="0" fillId="2" borderId="0" xfId="0" applyFill="1" applyBorder="1"/>
    <xf numFmtId="0" fontId="0" fillId="2" borderId="3" xfId="0" applyFill="1" applyBorder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167" fontId="0" fillId="0" borderId="21" xfId="0" applyNumberFormat="1" applyBorder="1"/>
    <xf numFmtId="0" fontId="0" fillId="3" borderId="21" xfId="0" applyFill="1" applyBorder="1" applyAlignment="1">
      <alignment horizontal="center"/>
    </xf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21" xfId="0" applyBorder="1" applyAlignment="1">
      <alignment wrapText="1"/>
    </xf>
    <xf numFmtId="44" fontId="0" fillId="2" borderId="23" xfId="0" applyNumberFormat="1" applyFill="1" applyBorder="1"/>
    <xf numFmtId="44" fontId="0" fillId="2" borderId="24" xfId="0" applyNumberFormat="1" applyFill="1" applyBorder="1"/>
    <xf numFmtId="44" fontId="12" fillId="2" borderId="23" xfId="0" applyNumberFormat="1" applyFont="1" applyFill="1" applyBorder="1"/>
    <xf numFmtId="44" fontId="0" fillId="5" borderId="22" xfId="0" applyNumberFormat="1" applyFill="1" applyBorder="1"/>
    <xf numFmtId="44" fontId="0" fillId="5" borderId="24" xfId="0" applyNumberFormat="1" applyFill="1" applyBorder="1"/>
    <xf numFmtId="44" fontId="0" fillId="5" borderId="23" xfId="0" applyNumberFormat="1" applyFill="1" applyBorder="1"/>
    <xf numFmtId="0" fontId="4" fillId="0" borderId="21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22" xfId="0" applyBorder="1"/>
    <xf numFmtId="0" fontId="0" fillId="0" borderId="25" xfId="0" applyBorder="1"/>
    <xf numFmtId="0" fontId="0" fillId="0" borderId="28" xfId="0" applyBorder="1"/>
    <xf numFmtId="0" fontId="0" fillId="0" borderId="26" xfId="0" applyBorder="1"/>
    <xf numFmtId="0" fontId="0" fillId="0" borderId="29" xfId="0" applyBorder="1"/>
    <xf numFmtId="167" fontId="0" fillId="0" borderId="19" xfId="0" applyNumberFormat="1" applyBorder="1"/>
    <xf numFmtId="167" fontId="0" fillId="0" borderId="18" xfId="0" applyNumberFormat="1" applyBorder="1"/>
    <xf numFmtId="167" fontId="0" fillId="0" borderId="17" xfId="0" applyNumberFormat="1" applyBorder="1"/>
    <xf numFmtId="0" fontId="0" fillId="0" borderId="27" xfId="0" applyBorder="1"/>
    <xf numFmtId="0" fontId="3" fillId="0" borderId="0" xfId="0" applyFont="1" applyBorder="1"/>
    <xf numFmtId="0" fontId="4" fillId="0" borderId="0" xfId="0" applyFont="1" applyBorder="1"/>
    <xf numFmtId="3" fontId="8" fillId="0" borderId="0" xfId="0" applyNumberFormat="1" applyFont="1" applyBorder="1"/>
    <xf numFmtId="0" fontId="12" fillId="0" borderId="26" xfId="0" applyFont="1" applyBorder="1"/>
    <xf numFmtId="0" fontId="12" fillId="0" borderId="9" xfId="0" applyFont="1" applyBorder="1"/>
    <xf numFmtId="0" fontId="0" fillId="0" borderId="30" xfId="0" applyBorder="1" applyAlignment="1">
      <alignment wrapText="1"/>
    </xf>
    <xf numFmtId="0" fontId="12" fillId="2" borderId="31" xfId="0" applyFont="1" applyFill="1" applyBorder="1"/>
    <xf numFmtId="0" fontId="0" fillId="2" borderId="10" xfId="0" applyFill="1" applyBorder="1"/>
    <xf numFmtId="0" fontId="0" fillId="2" borderId="31" xfId="0" applyFill="1" applyBorder="1"/>
    <xf numFmtId="44" fontId="0" fillId="2" borderId="32" xfId="0" applyNumberFormat="1" applyFill="1" applyBorder="1"/>
    <xf numFmtId="44" fontId="12" fillId="2" borderId="32" xfId="0" applyNumberFormat="1" applyFont="1" applyFill="1" applyBorder="1"/>
    <xf numFmtId="0" fontId="12" fillId="5" borderId="31" xfId="0" applyFont="1" applyFill="1" applyBorder="1"/>
    <xf numFmtId="44" fontId="0" fillId="5" borderId="32" xfId="0" applyNumberFormat="1" applyFill="1" applyBorder="1"/>
    <xf numFmtId="0" fontId="0" fillId="5" borderId="31" xfId="0" applyFill="1" applyBorder="1"/>
    <xf numFmtId="0" fontId="12" fillId="5" borderId="15" xfId="0" applyFont="1" applyFill="1" applyBorder="1"/>
    <xf numFmtId="44" fontId="12" fillId="5" borderId="20" xfId="0" applyNumberFormat="1" applyFont="1" applyFill="1" applyBorder="1"/>
    <xf numFmtId="44" fontId="12" fillId="5" borderId="16" xfId="0" applyNumberFormat="1" applyFont="1" applyFill="1" applyBorder="1"/>
    <xf numFmtId="164" fontId="0" fillId="0" borderId="27" xfId="0" applyNumberFormat="1" applyBorder="1"/>
    <xf numFmtId="0" fontId="0" fillId="5" borderId="25" xfId="0" applyFill="1" applyBorder="1"/>
    <xf numFmtId="0" fontId="33" fillId="0" borderId="0" xfId="0" applyFont="1"/>
    <xf numFmtId="4" fontId="0" fillId="0" borderId="30" xfId="0" applyNumberFormat="1" applyBorder="1"/>
    <xf numFmtId="3" fontId="0" fillId="0" borderId="21" xfId="0" applyNumberFormat="1" applyBorder="1"/>
    <xf numFmtId="3" fontId="7" fillId="0" borderId="48" xfId="0" applyNumberFormat="1" applyFont="1" applyBorder="1"/>
    <xf numFmtId="0" fontId="0" fillId="0" borderId="44" xfId="0" applyBorder="1"/>
    <xf numFmtId="4" fontId="0" fillId="0" borderId="21" xfId="0" applyNumberFormat="1" applyBorder="1"/>
    <xf numFmtId="4" fontId="7" fillId="0" borderId="48" xfId="0" applyNumberFormat="1" applyFont="1" applyBorder="1"/>
    <xf numFmtId="164" fontId="0" fillId="0" borderId="21" xfId="0" applyNumberFormat="1" applyBorder="1"/>
    <xf numFmtId="3" fontId="0" fillId="0" borderId="30" xfId="0" applyNumberFormat="1" applyBorder="1"/>
    <xf numFmtId="2" fontId="0" fillId="0" borderId="21" xfId="0" applyNumberFormat="1" applyBorder="1"/>
    <xf numFmtId="0" fontId="7" fillId="0" borderId="47" xfId="0" applyFont="1" applyBorder="1"/>
    <xf numFmtId="3" fontId="7" fillId="0" borderId="49" xfId="0" applyNumberFormat="1" applyFont="1" applyBorder="1"/>
    <xf numFmtId="165" fontId="7" fillId="0" borderId="48" xfId="0" applyNumberFormat="1" applyFont="1" applyBorder="1"/>
    <xf numFmtId="0" fontId="0" fillId="0" borderId="44" xfId="0" applyBorder="1" applyAlignment="1">
      <alignment horizontal="right"/>
    </xf>
    <xf numFmtId="165" fontId="0" fillId="0" borderId="21" xfId="0" applyNumberFormat="1" applyBorder="1"/>
    <xf numFmtId="3" fontId="0" fillId="0" borderId="45" xfId="0" applyNumberFormat="1" applyBorder="1"/>
    <xf numFmtId="3" fontId="0" fillId="0" borderId="6" xfId="0" applyNumberFormat="1" applyBorder="1"/>
    <xf numFmtId="164" fontId="0" fillId="0" borderId="30" xfId="0" applyNumberFormat="1" applyBorder="1"/>
    <xf numFmtId="2" fontId="4" fillId="0" borderId="46" xfId="0" applyNumberFormat="1" applyFont="1" applyBorder="1"/>
    <xf numFmtId="3" fontId="0" fillId="0" borderId="44" xfId="0" applyNumberFormat="1" applyBorder="1" applyAlignment="1">
      <alignment horizontal="right"/>
    </xf>
    <xf numFmtId="3" fontId="0" fillId="0" borderId="44" xfId="0" applyNumberFormat="1" applyBorder="1"/>
    <xf numFmtId="0" fontId="0" fillId="0" borderId="6" xfId="0" applyBorder="1" applyAlignment="1">
      <alignment horizontal="left"/>
    </xf>
    <xf numFmtId="165" fontId="0" fillId="0" borderId="30" xfId="0" applyNumberFormat="1" applyBorder="1"/>
    <xf numFmtId="2" fontId="7" fillId="0" borderId="48" xfId="0" applyNumberFormat="1" applyFont="1" applyBorder="1"/>
    <xf numFmtId="2" fontId="0" fillId="0" borderId="30" xfId="0" applyNumberFormat="1" applyBorder="1"/>
    <xf numFmtId="164" fontId="7" fillId="0" borderId="49" xfId="0" applyNumberFormat="1" applyFont="1" applyBorder="1"/>
    <xf numFmtId="3" fontId="0" fillId="0" borderId="21" xfId="0" applyNumberFormat="1" applyFill="1" applyBorder="1"/>
    <xf numFmtId="4" fontId="7" fillId="0" borderId="49" xfId="0" applyNumberFormat="1" applyFont="1" applyBorder="1"/>
    <xf numFmtId="2" fontId="0" fillId="0" borderId="46" xfId="0" applyNumberFormat="1" applyBorder="1"/>
    <xf numFmtId="164" fontId="7" fillId="0" borderId="48" xfId="0" applyNumberFormat="1" applyFont="1" applyBorder="1"/>
    <xf numFmtId="2" fontId="7" fillId="0" borderId="47" xfId="0" applyNumberFormat="1" applyFont="1" applyBorder="1"/>
    <xf numFmtId="0" fontId="16" fillId="0" borderId="0" xfId="42"/>
    <xf numFmtId="49" fontId="16" fillId="0" borderId="0" xfId="42" applyNumberFormat="1"/>
    <xf numFmtId="0" fontId="4" fillId="0" borderId="0" xfId="44"/>
    <xf numFmtId="49" fontId="4" fillId="0" borderId="0" xfId="44" applyNumberFormat="1"/>
    <xf numFmtId="165" fontId="7" fillId="0" borderId="49" xfId="0" applyNumberFormat="1" applyFont="1" applyBorder="1"/>
    <xf numFmtId="2" fontId="7" fillId="0" borderId="49" xfId="0" applyNumberFormat="1" applyFont="1" applyBorder="1"/>
    <xf numFmtId="0" fontId="4" fillId="0" borderId="46" xfId="0" applyFont="1" applyBorder="1"/>
    <xf numFmtId="3" fontId="0" fillId="0" borderId="30" xfId="0" applyNumberFormat="1" applyFill="1" applyBorder="1"/>
    <xf numFmtId="164" fontId="0" fillId="0" borderId="44" xfId="0" applyNumberFormat="1" applyBorder="1"/>
    <xf numFmtId="0" fontId="0" fillId="0" borderId="45" xfId="0" applyBorder="1"/>
    <xf numFmtId="0" fontId="0" fillId="0" borderId="46" xfId="0" applyBorder="1"/>
    <xf numFmtId="0" fontId="16" fillId="0" borderId="0" xfId="42"/>
    <xf numFmtId="0" fontId="4" fillId="0" borderId="0" xfId="45"/>
    <xf numFmtId="49" fontId="4" fillId="0" borderId="0" xfId="45" applyNumberFormat="1"/>
    <xf numFmtId="3" fontId="4" fillId="0" borderId="0" xfId="45" applyNumberFormat="1"/>
    <xf numFmtId="165" fontId="4" fillId="0" borderId="0" xfId="0" applyNumberFormat="1" applyFont="1" applyBorder="1"/>
    <xf numFmtId="165" fontId="0" fillId="0" borderId="21" xfId="0" applyNumberFormat="1" applyFill="1" applyBorder="1"/>
    <xf numFmtId="167" fontId="0" fillId="0" borderId="30" xfId="0" applyNumberFormat="1" applyBorder="1"/>
    <xf numFmtId="167" fontId="7" fillId="0" borderId="48" xfId="0" applyNumberFormat="1" applyFont="1" applyBorder="1"/>
    <xf numFmtId="167" fontId="7" fillId="0" borderId="49" xfId="0" applyNumberFormat="1" applyFont="1" applyBorder="1"/>
    <xf numFmtId="0" fontId="14" fillId="0" borderId="47" xfId="0" applyFont="1" applyBorder="1"/>
    <xf numFmtId="164" fontId="14" fillId="0" borderId="48" xfId="0" applyNumberFormat="1" applyFont="1" applyBorder="1"/>
    <xf numFmtId="164" fontId="14" fillId="0" borderId="49" xfId="0" applyNumberFormat="1" applyFont="1" applyBorder="1"/>
    <xf numFmtId="44" fontId="0" fillId="2" borderId="21" xfId="0" applyNumberFormat="1" applyFill="1" applyBorder="1"/>
    <xf numFmtId="44" fontId="12" fillId="2" borderId="21" xfId="0" applyNumberFormat="1" applyFont="1" applyFill="1" applyBorder="1"/>
    <xf numFmtId="44" fontId="0" fillId="5" borderId="21" xfId="0" applyNumberFormat="1" applyFill="1" applyBorder="1"/>
    <xf numFmtId="44" fontId="12" fillId="5" borderId="48" xfId="0" applyNumberFormat="1" applyFont="1" applyFill="1" applyBorder="1"/>
    <xf numFmtId="0" fontId="0" fillId="3" borderId="46" xfId="0" applyFill="1" applyBorder="1"/>
    <xf numFmtId="0" fontId="0" fillId="3" borderId="30" xfId="0" applyFill="1" applyBorder="1" applyAlignment="1">
      <alignment horizontal="center"/>
    </xf>
    <xf numFmtId="0" fontId="12" fillId="0" borderId="47" xfId="0" applyFont="1" applyBorder="1"/>
    <xf numFmtId="170" fontId="0" fillId="0" borderId="21" xfId="0" applyNumberFormat="1" applyBorder="1"/>
    <xf numFmtId="170" fontId="0" fillId="0" borderId="30" xfId="0" applyNumberFormat="1" applyBorder="1"/>
    <xf numFmtId="170" fontId="12" fillId="0" borderId="48" xfId="0" applyNumberFormat="1" applyFont="1" applyBorder="1"/>
    <xf numFmtId="170" fontId="12" fillId="0" borderId="49" xfId="0" applyNumberFormat="1" applyFont="1" applyBorder="1"/>
    <xf numFmtId="171" fontId="7" fillId="0" borderId="48" xfId="0" applyNumberFormat="1" applyFont="1" applyBorder="1"/>
    <xf numFmtId="10" fontId="4" fillId="37" borderId="0" xfId="0" applyNumberFormat="1" applyFont="1" applyFill="1"/>
    <xf numFmtId="0" fontId="0" fillId="3" borderId="50" xfId="0" applyFill="1" applyBorder="1" applyAlignment="1">
      <alignment horizontal="center"/>
    </xf>
    <xf numFmtId="0" fontId="0" fillId="3" borderId="51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33" xfId="0" applyBorder="1" applyAlignment="1">
      <alignment horizontal="center" wrapText="1"/>
    </xf>
    <xf numFmtId="0" fontId="0" fillId="0" borderId="28" xfId="0" applyBorder="1" applyAlignment="1">
      <alignment wrapText="1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4" xfId="0" applyBorder="1" applyAlignment="1">
      <alignment horizontal="center" wrapText="1"/>
    </xf>
    <xf numFmtId="0" fontId="0" fillId="0" borderId="34" xfId="0" applyBorder="1" applyAlignment="1">
      <alignment wrapText="1"/>
    </xf>
    <xf numFmtId="0" fontId="5" fillId="0" borderId="11" xfId="0" applyFont="1" applyBorder="1" applyAlignment="1">
      <alignment wrapText="1"/>
    </xf>
    <xf numFmtId="0" fontId="0" fillId="0" borderId="11" xfId="0" applyBorder="1" applyAlignme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 2" xfId="37"/>
    <cellStyle name="Normal 2 2 2" xfId="45"/>
    <cellStyle name="Normal 2 3" xfId="44"/>
    <cellStyle name="Normal 3" xfId="42"/>
    <cellStyle name="Note 2" xfId="43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colors>
    <mruColors>
      <color rgb="FFCC00CC"/>
      <color rgb="FFFF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usernames" Target="revisions/userNam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5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guid="{B76A75E2-F60C-471B-B0B7-AF4319A23D33}" diskRevisions="1" revisionId="92" version="2">
  <header guid="{B76A75E2-F60C-471B-B0B7-AF4319A23D33}" dateTime="2013-02-04T19:40:48" maxSheetId="28" userName="Shu-rong Yin" r:id="rId5" minRId="92">
    <sheetIdMap count="27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92" sId="1">
    <oc r="A1" t="inlineStr">
      <is>
        <t>QC of Third Party Collections Web Metrics Reporting System Data</t>
      </is>
    </oc>
    <nc r="A1" t="inlineStr">
      <is>
        <t>Third Party Collections Web Metrics Reporting System Data</t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B76A75E2-F60C-471B-B0B7-AF4319A23D33}" name="Meyle, Jessica, CTR, OASD(HA)/TMA" id="-1044707955" dateTime="2015-09-11T07:25:17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2.bin"/><Relationship Id="rId2" Type="http://schemas.openxmlformats.org/officeDocument/2006/relationships/printerSettings" Target="../printerSettings/printerSettings41.bin"/><Relationship Id="rId1" Type="http://schemas.openxmlformats.org/officeDocument/2006/relationships/printerSettings" Target="../printerSettings/printerSettings4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0.bin"/><Relationship Id="rId2" Type="http://schemas.openxmlformats.org/officeDocument/2006/relationships/printerSettings" Target="../printerSettings/printerSettings59.bin"/><Relationship Id="rId1" Type="http://schemas.openxmlformats.org/officeDocument/2006/relationships/printerSettings" Target="../printerSettings/printerSettings58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6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8.bin"/><Relationship Id="rId1" Type="http://schemas.openxmlformats.org/officeDocument/2006/relationships/printerSettings" Target="../printerSettings/printerSettings67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2.bin"/><Relationship Id="rId2" Type="http://schemas.openxmlformats.org/officeDocument/2006/relationships/printerSettings" Target="../printerSettings/printerSettings71.bin"/><Relationship Id="rId1" Type="http://schemas.openxmlformats.org/officeDocument/2006/relationships/printerSettings" Target="../printerSettings/printerSettings70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5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1"/>
  <sheetViews>
    <sheetView tabSelected="1" zoomScale="85" zoomScaleNormal="85" workbookViewId="0"/>
  </sheetViews>
  <sheetFormatPr defaultRowHeight="12.75"/>
  <cols>
    <col min="8" max="8" width="13.42578125" customWidth="1"/>
    <col min="9" max="9" width="2.5703125" customWidth="1"/>
  </cols>
  <sheetData>
    <row r="1" spans="1:13">
      <c r="A1" t="s">
        <v>483</v>
      </c>
    </row>
    <row r="2" spans="1:13">
      <c r="A2" t="s">
        <v>441</v>
      </c>
      <c r="F2" t="s">
        <v>442</v>
      </c>
      <c r="G2" s="48"/>
    </row>
    <row r="3" spans="1:13">
      <c r="F3" s="25"/>
    </row>
    <row r="5" spans="1:13">
      <c r="B5" t="s">
        <v>443</v>
      </c>
    </row>
    <row r="7" spans="1:13">
      <c r="B7" t="s">
        <v>298</v>
      </c>
      <c r="C7" s="29">
        <v>65.5</v>
      </c>
      <c r="D7" t="s">
        <v>299</v>
      </c>
    </row>
    <row r="8" spans="1:13">
      <c r="B8" t="s">
        <v>300</v>
      </c>
      <c r="C8" s="29">
        <v>29.7</v>
      </c>
      <c r="D8" t="s">
        <v>299</v>
      </c>
    </row>
    <row r="9" spans="1:13">
      <c r="B9" t="s">
        <v>301</v>
      </c>
      <c r="C9" s="29">
        <v>64.5</v>
      </c>
      <c r="D9" t="s">
        <v>299</v>
      </c>
    </row>
    <row r="10" spans="1:13">
      <c r="B10" t="s">
        <v>440</v>
      </c>
      <c r="C10" s="29">
        <v>19.100000000000001</v>
      </c>
      <c r="D10" s="6" t="s">
        <v>299</v>
      </c>
    </row>
    <row r="11" spans="1:13">
      <c r="B11" t="s">
        <v>5</v>
      </c>
      <c r="C11" s="29">
        <f>SUM(C7:C10)</f>
        <v>178.79999999999998</v>
      </c>
      <c r="D11" t="s">
        <v>299</v>
      </c>
    </row>
    <row r="12" spans="1:13">
      <c r="C12" s="29"/>
    </row>
    <row r="13" spans="1:13">
      <c r="B13" t="s">
        <v>480</v>
      </c>
      <c r="F13" t="s">
        <v>444</v>
      </c>
      <c r="J13" t="s">
        <v>482</v>
      </c>
      <c r="M13" t="s">
        <v>481</v>
      </c>
    </row>
    <row r="15" spans="1:13">
      <c r="B15" t="s">
        <v>298</v>
      </c>
      <c r="C15" s="28">
        <f>'Total Collections Rpt'!H23</f>
        <v>16.399999999999999</v>
      </c>
      <c r="D15" t="s">
        <v>299</v>
      </c>
      <c r="F15" s="1">
        <f>C15*(12/3)</f>
        <v>65.599999999999994</v>
      </c>
      <c r="G15" t="s">
        <v>299</v>
      </c>
      <c r="J15" s="28">
        <v>72</v>
      </c>
      <c r="M15">
        <v>64.900000000000006</v>
      </c>
    </row>
    <row r="16" spans="1:13">
      <c r="B16" t="s">
        <v>300</v>
      </c>
      <c r="C16" s="28">
        <f>'Total Collections Rpt'!H25</f>
        <v>6.1999999999999993</v>
      </c>
      <c r="D16" t="s">
        <v>299</v>
      </c>
      <c r="F16" s="1">
        <f>C16*(12/3)</f>
        <v>24.799999999999997</v>
      </c>
      <c r="G16" t="s">
        <v>299</v>
      </c>
      <c r="J16" s="28">
        <v>32.4</v>
      </c>
      <c r="M16">
        <v>22.5</v>
      </c>
    </row>
    <row r="17" spans="1:13">
      <c r="B17" t="s">
        <v>301</v>
      </c>
      <c r="C17" s="28">
        <f>'Total Collections Rpt'!H22</f>
        <v>14</v>
      </c>
      <c r="D17" t="s">
        <v>299</v>
      </c>
      <c r="F17" s="1">
        <f>C17*(12/3)</f>
        <v>56</v>
      </c>
      <c r="G17" t="s">
        <v>299</v>
      </c>
      <c r="J17" s="28">
        <v>63.9</v>
      </c>
      <c r="M17">
        <v>63.9</v>
      </c>
    </row>
    <row r="18" spans="1:13">
      <c r="B18" t="s">
        <v>440</v>
      </c>
      <c r="C18" s="28">
        <f>'Total Collections Rpt'!H24</f>
        <v>4.5</v>
      </c>
      <c r="D18" t="s">
        <v>299</v>
      </c>
      <c r="F18" s="1">
        <f>C18*(12/3)</f>
        <v>18</v>
      </c>
      <c r="G18" t="s">
        <v>299</v>
      </c>
      <c r="M18">
        <v>16.899999999999999</v>
      </c>
    </row>
    <row r="19" spans="1:13">
      <c r="B19" t="s">
        <v>5</v>
      </c>
      <c r="C19" s="28">
        <f>SUM(C15:C18)</f>
        <v>41.099999999999994</v>
      </c>
      <c r="D19" t="s">
        <v>299</v>
      </c>
      <c r="F19" s="1">
        <f>SUM(F15:F17)</f>
        <v>146.39999999999998</v>
      </c>
      <c r="G19" t="s">
        <v>299</v>
      </c>
      <c r="J19" s="28">
        <v>168.3</v>
      </c>
      <c r="M19">
        <v>168.20000000000002</v>
      </c>
    </row>
    <row r="20" spans="1:13">
      <c r="A20" s="6"/>
      <c r="B20" s="6"/>
      <c r="C20" s="28"/>
      <c r="E20" s="35"/>
    </row>
    <row r="21" spans="1:13">
      <c r="B21" s="6"/>
    </row>
  </sheetData>
  <customSheetViews>
    <customSheetView guid="{8E6CF98D-1634-4ED3-81CA-763BCE5C79CD}" scale="85" topLeftCell="A7">
      <selection activeCell="G17" sqref="G17"/>
      <pageMargins left="0.75" right="0.75" top="1" bottom="1" header="0.5" footer="0.5"/>
      <pageSetup orientation="landscape" r:id="rId1"/>
      <headerFooter alignWithMargins="0">
        <oddFooter>&amp;LAltarum Institute
&amp;F</oddFooter>
      </headerFooter>
    </customSheetView>
    <customSheetView guid="{36755EE3-F52E-4D4E-9A42-3A861C777B27}" scale="85">
      <selection activeCell="E55" sqref="E55"/>
      <pageMargins left="0.75" right="0.75" top="1" bottom="1" header="0.5" footer="0.5"/>
      <pageSetup orientation="landscape" r:id="rId2"/>
      <headerFooter alignWithMargins="0">
        <oddFooter>&amp;LAltarum Institute
&amp;F</oddFooter>
      </headerFooter>
    </customSheetView>
  </customSheetViews>
  <phoneticPr fontId="0" type="noConversion"/>
  <pageMargins left="0.75" right="0.75" top="1" bottom="1" header="0.5" footer="0.5"/>
  <pageSetup orientation="landscape" r:id="rId3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4"/>
  <sheetViews>
    <sheetView workbookViewId="0"/>
  </sheetViews>
  <sheetFormatPr defaultRowHeight="12.75"/>
  <cols>
    <col min="2" max="2" width="19.5703125" customWidth="1"/>
    <col min="5" max="5" width="9.85546875" customWidth="1"/>
    <col min="6" max="6" width="10.5703125" customWidth="1"/>
    <col min="7" max="7" width="9.85546875" customWidth="1"/>
  </cols>
  <sheetData>
    <row r="1" spans="1:8">
      <c r="A1" t="s">
        <v>374</v>
      </c>
    </row>
    <row r="2" spans="1:8">
      <c r="A2" t="str">
        <f>Summary!A2</f>
        <v xml:space="preserve">1st Quarter </v>
      </c>
    </row>
    <row r="3" spans="1:8" ht="13.5" thickBot="1"/>
    <row r="4" spans="1:8">
      <c r="B4" s="74"/>
      <c r="C4" s="166" t="s">
        <v>346</v>
      </c>
      <c r="D4" s="167"/>
      <c r="E4" s="168" t="s">
        <v>347</v>
      </c>
      <c r="F4" s="168"/>
      <c r="G4" s="166" t="s">
        <v>0</v>
      </c>
      <c r="H4" s="169"/>
    </row>
    <row r="5" spans="1:8">
      <c r="B5" s="157" t="s">
        <v>4</v>
      </c>
      <c r="C5" s="52" t="s">
        <v>437</v>
      </c>
      <c r="D5" s="52" t="s">
        <v>445</v>
      </c>
      <c r="E5" s="52" t="s">
        <v>437</v>
      </c>
      <c r="F5" s="52" t="s">
        <v>445</v>
      </c>
      <c r="G5" s="52" t="s">
        <v>437</v>
      </c>
      <c r="H5" s="158" t="s">
        <v>445</v>
      </c>
    </row>
    <row r="6" spans="1:8">
      <c r="B6" s="140" t="s">
        <v>2</v>
      </c>
      <c r="C6" s="160">
        <f>'Total Collections Rpt'!G7</f>
        <v>5.2</v>
      </c>
      <c r="D6" s="160">
        <f>'Total Collections Rpt'!H7</f>
        <v>5.0999999999999996</v>
      </c>
      <c r="E6" s="160">
        <f>'Total Collections Rpt'!G15</f>
        <v>12</v>
      </c>
      <c r="F6" s="160">
        <f>'Total Collections Rpt'!H15</f>
        <v>11.3</v>
      </c>
      <c r="G6" s="160">
        <f>'Total Collections Rpt'!G23</f>
        <v>17.2</v>
      </c>
      <c r="H6" s="161">
        <f>'Total Collections Rpt'!H23</f>
        <v>16.399999999999999</v>
      </c>
    </row>
    <row r="7" spans="1:8">
      <c r="B7" s="140" t="s">
        <v>3</v>
      </c>
      <c r="C7" s="160">
        <f>'Total Collections Rpt'!G9</f>
        <v>0.9</v>
      </c>
      <c r="D7" s="160">
        <f>'Total Collections Rpt'!H9</f>
        <v>1.1000000000000001</v>
      </c>
      <c r="E7" s="160">
        <f>'Total Collections Rpt'!G17</f>
        <v>4.9000000000000004</v>
      </c>
      <c r="F7" s="160">
        <f>'Total Collections Rpt'!H17</f>
        <v>5.0999999999999996</v>
      </c>
      <c r="G7" s="160">
        <f>'Total Collections Rpt'!G25</f>
        <v>5.8000000000000007</v>
      </c>
      <c r="H7" s="161">
        <f>'Total Collections Rpt'!H25</f>
        <v>6.1999999999999993</v>
      </c>
    </row>
    <row r="8" spans="1:8">
      <c r="B8" s="140" t="s">
        <v>1</v>
      </c>
      <c r="C8" s="160">
        <f>'Total Collections Rpt'!G6</f>
        <v>1</v>
      </c>
      <c r="D8" s="160">
        <f>'Total Collections Rpt'!H6</f>
        <v>0.8</v>
      </c>
      <c r="E8" s="160">
        <f>'Total Collections Rpt'!G14</f>
        <v>15.3</v>
      </c>
      <c r="F8" s="160">
        <f>'Total Collections Rpt'!H14</f>
        <v>13.2</v>
      </c>
      <c r="G8" s="160">
        <f>'Total Collections Rpt'!G22</f>
        <v>16.3</v>
      </c>
      <c r="H8" s="161">
        <f>'Total Collections Rpt'!H22</f>
        <v>14</v>
      </c>
    </row>
    <row r="9" spans="1:8">
      <c r="B9" s="140" t="s">
        <v>440</v>
      </c>
      <c r="C9" s="160">
        <f>'Total Collections Rpt'!G8</f>
        <v>0.4</v>
      </c>
      <c r="D9" s="160">
        <f>'Total Collections Rpt'!H8</f>
        <v>1.9</v>
      </c>
      <c r="E9" s="160">
        <f>'Total Collections Rpt'!G16</f>
        <v>2.8</v>
      </c>
      <c r="F9" s="160">
        <f>'Total Collections Rpt'!H16</f>
        <v>2.6</v>
      </c>
      <c r="G9" s="160">
        <f>'Total Collections Rpt'!G24</f>
        <v>3.1999999999999997</v>
      </c>
      <c r="H9" s="161">
        <f>'Total Collections Rpt'!H24</f>
        <v>4.5</v>
      </c>
    </row>
    <row r="10" spans="1:8">
      <c r="B10" s="140"/>
      <c r="C10" s="160"/>
      <c r="D10" s="160"/>
      <c r="E10" s="160"/>
      <c r="F10" s="160"/>
      <c r="G10" s="160"/>
      <c r="H10" s="161"/>
    </row>
    <row r="11" spans="1:8" ht="13.5" thickBot="1">
      <c r="B11" s="159" t="s">
        <v>5</v>
      </c>
      <c r="C11" s="162">
        <f t="shared" ref="C11:H11" si="0">SUM(C6:C9)</f>
        <v>7.5000000000000009</v>
      </c>
      <c r="D11" s="162">
        <f t="shared" si="0"/>
        <v>8.8999999999999986</v>
      </c>
      <c r="E11" s="162">
        <f t="shared" si="0"/>
        <v>35</v>
      </c>
      <c r="F11" s="162">
        <f t="shared" si="0"/>
        <v>32.199999999999996</v>
      </c>
      <c r="G11" s="162">
        <f t="shared" si="0"/>
        <v>42.5</v>
      </c>
      <c r="H11" s="163">
        <f t="shared" si="0"/>
        <v>41.099999999999994</v>
      </c>
    </row>
    <row r="13" spans="1:8">
      <c r="B13" t="str">
        <f>Summary!F2</f>
        <v>Data as of 02/01/2013</v>
      </c>
      <c r="C13" s="48"/>
    </row>
    <row r="14" spans="1:8">
      <c r="B14" t="s">
        <v>348</v>
      </c>
    </row>
  </sheetData>
  <customSheetViews>
    <customSheetView guid="{8E6CF98D-1634-4ED3-81CA-763BCE5C79CD}">
      <selection activeCell="J8" sqref="J8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36755EE3-F52E-4D4E-9A42-3A861C777B27}">
      <selection activeCell="D45" sqref="D45"/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</customSheetViews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r:id="rId3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L22"/>
  <sheetViews>
    <sheetView workbookViewId="0"/>
  </sheetViews>
  <sheetFormatPr defaultRowHeight="12.75"/>
  <cols>
    <col min="2" max="2" width="20.42578125" customWidth="1"/>
    <col min="3" max="3" width="9.85546875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</cols>
  <sheetData>
    <row r="1" spans="1:12">
      <c r="A1" t="s">
        <v>360</v>
      </c>
    </row>
    <row r="2" spans="1:12">
      <c r="A2" t="str">
        <f>Summary!A2</f>
        <v xml:space="preserve">1st Quarter </v>
      </c>
    </row>
    <row r="4" spans="1:12" ht="13.5" thickBot="1"/>
    <row r="5" spans="1:12">
      <c r="B5" s="83" t="s">
        <v>4</v>
      </c>
      <c r="C5" s="172" t="s">
        <v>446</v>
      </c>
      <c r="D5" s="173"/>
      <c r="E5" s="170" t="s">
        <v>447</v>
      </c>
      <c r="F5" s="174"/>
      <c r="G5" s="170" t="s">
        <v>438</v>
      </c>
      <c r="H5" s="174"/>
      <c r="I5" s="170" t="s">
        <v>448</v>
      </c>
      <c r="J5" s="175"/>
      <c r="K5" s="170" t="s">
        <v>449</v>
      </c>
      <c r="L5" s="171"/>
    </row>
    <row r="6" spans="1:12">
      <c r="B6" s="84"/>
      <c r="C6" s="67" t="s">
        <v>429</v>
      </c>
      <c r="D6" s="60" t="s">
        <v>363</v>
      </c>
      <c r="E6" s="67" t="s">
        <v>430</v>
      </c>
      <c r="F6" s="60" t="s">
        <v>363</v>
      </c>
      <c r="G6" s="67" t="s">
        <v>429</v>
      </c>
      <c r="H6" s="60" t="s">
        <v>363</v>
      </c>
      <c r="I6" s="67" t="s">
        <v>429</v>
      </c>
      <c r="J6" s="60" t="s">
        <v>363</v>
      </c>
      <c r="K6" s="67" t="s">
        <v>429</v>
      </c>
      <c r="L6" s="85" t="s">
        <v>363</v>
      </c>
    </row>
    <row r="7" spans="1:12" ht="17.25" customHeight="1">
      <c r="B7" s="86" t="s">
        <v>361</v>
      </c>
      <c r="C7" s="47"/>
      <c r="D7" s="46"/>
      <c r="E7" s="47"/>
      <c r="F7" s="46"/>
      <c r="G7" s="47"/>
      <c r="H7" s="46"/>
      <c r="I7" s="47"/>
      <c r="J7" s="46"/>
      <c r="K7" s="47"/>
      <c r="L7" s="87"/>
    </row>
    <row r="8" spans="1:12" ht="16.5" customHeight="1">
      <c r="B8" s="88" t="s">
        <v>2</v>
      </c>
      <c r="C8" s="153">
        <f>ROUND('Total Billings'!D16/1000000,1)</f>
        <v>15.7</v>
      </c>
      <c r="D8" s="61">
        <f>ROUND('Total Collections'!D16/1000000,1)</f>
        <v>14</v>
      </c>
      <c r="E8" s="153">
        <f>ROUND('Total Billings'!E16/1000000,1)</f>
        <v>16.3</v>
      </c>
      <c r="F8" s="61">
        <f>ROUND('Total Collections'!E16/1000000,1)</f>
        <v>17.3</v>
      </c>
      <c r="G8" s="153">
        <f>ROUND('Total Billings'!F16/1000000,1)</f>
        <v>12.2</v>
      </c>
      <c r="H8" s="61">
        <f>ROUND('Total Collections'!F16/1000000,1)</f>
        <v>12.5</v>
      </c>
      <c r="I8" s="153">
        <f>ROUND('Total Billings'!G16/1000000,1)</f>
        <v>13.1</v>
      </c>
      <c r="J8" s="61">
        <f>ROUND('Total Collections'!G16/1000000,1)</f>
        <v>12</v>
      </c>
      <c r="K8" s="153">
        <f>ROUND('Total Billings'!H16/1000000,1)</f>
        <v>11.5</v>
      </c>
      <c r="L8" s="89">
        <f>ROUND('Total Collections'!H16/1000000,1)</f>
        <v>11.3</v>
      </c>
    </row>
    <row r="9" spans="1:12" ht="16.5" customHeight="1">
      <c r="B9" s="88" t="s">
        <v>300</v>
      </c>
      <c r="C9" s="153">
        <f>ROUND('Total Billings'!D18/1000000,1)</f>
        <v>6.2</v>
      </c>
      <c r="D9" s="62">
        <f>ROUND('Total Collections'!D18/1000000,1)</f>
        <v>7.5</v>
      </c>
      <c r="E9" s="153">
        <f>ROUND('Total Billings'!E18/1000000,1)</f>
        <v>7.4</v>
      </c>
      <c r="F9" s="62">
        <f>ROUND('Total Collections'!E18/1000000,1)</f>
        <v>8.8000000000000007</v>
      </c>
      <c r="G9" s="153">
        <f>ROUND('Total Billings'!F18/1000000,1)</f>
        <v>6.2</v>
      </c>
      <c r="H9" s="62">
        <f>ROUND('Total Collections'!F18/1000000,1)</f>
        <v>5.8</v>
      </c>
      <c r="I9" s="153">
        <f>ROUND('Total Billings'!G18/1000000,1)</f>
        <v>6.3</v>
      </c>
      <c r="J9" s="61">
        <f>ROUND('Total Collections'!G18/1000000,1)</f>
        <v>4.9000000000000004</v>
      </c>
      <c r="K9" s="153">
        <f>ROUND('Total Billings'!H18/1000000,1)</f>
        <v>5.7</v>
      </c>
      <c r="L9" s="89">
        <f>ROUND('Total Collections'!H18/1000000,1)</f>
        <v>5.0999999999999996</v>
      </c>
    </row>
    <row r="10" spans="1:12" ht="17.25" customHeight="1">
      <c r="B10" s="88" t="s">
        <v>1</v>
      </c>
      <c r="C10" s="153">
        <f>ROUND('Total Billings'!D15/1000000,1)</f>
        <v>43.1</v>
      </c>
      <c r="D10" s="62">
        <f>ROUND('Total Collections'!D15/1000000,1)</f>
        <v>19.7</v>
      </c>
      <c r="E10" s="153">
        <f>ROUND('Total Billings'!E15/1000000,1)</f>
        <v>41.7</v>
      </c>
      <c r="F10" s="62">
        <f>ROUND('Total Collections'!E15/1000000,1)</f>
        <v>22.7</v>
      </c>
      <c r="G10" s="153">
        <f>ROUND('Total Billings'!F15/1000000,1)</f>
        <v>25.9</v>
      </c>
      <c r="H10" s="62">
        <f>ROUND('Total Collections'!F15/1000000,1)</f>
        <v>19.899999999999999</v>
      </c>
      <c r="I10" s="153">
        <f>ROUND('Total Billings'!G15/1000000,1)</f>
        <v>27.1</v>
      </c>
      <c r="J10" s="61">
        <f>ROUND('Total Collections'!G15/1000000,1)</f>
        <v>15.3</v>
      </c>
      <c r="K10" s="153">
        <f>ROUND('Total Billings'!H15/1000000,1)</f>
        <v>22.6</v>
      </c>
      <c r="L10" s="89">
        <f>ROUND('Total Collections'!H15/1000000,1)</f>
        <v>13.2</v>
      </c>
    </row>
    <row r="11" spans="1:12" ht="17.25" customHeight="1">
      <c r="B11" s="88" t="s">
        <v>440</v>
      </c>
      <c r="C11" s="153">
        <f>ROUND('Total Billings'!D17/1000000,1)</f>
        <v>2.4</v>
      </c>
      <c r="D11" s="62">
        <f>ROUND('Total Collections'!D17/1000000,1)</f>
        <v>2.7</v>
      </c>
      <c r="E11" s="153">
        <f>ROUND('Total Billings'!E17/1000000,1)</f>
        <v>1</v>
      </c>
      <c r="F11" s="62">
        <f>ROUND('Total Collections'!E17/1000000,1)</f>
        <v>2.1</v>
      </c>
      <c r="G11" s="153">
        <f>ROUND('Total Billings'!F17/1000000,1)</f>
        <v>1.1000000000000001</v>
      </c>
      <c r="H11" s="62">
        <f>ROUND('Total Collections'!F17/1000000,1)</f>
        <v>3.1</v>
      </c>
      <c r="I11" s="153">
        <f>ROUND('Total Billings'!G17/1000000,1)</f>
        <v>4.4000000000000004</v>
      </c>
      <c r="J11" s="62">
        <f>ROUND('Total Collections'!G17/1000000,1)</f>
        <v>2.8</v>
      </c>
      <c r="K11" s="153">
        <f>ROUND('Total Billings'!H17/1000000,1)</f>
        <v>4.5999999999999996</v>
      </c>
      <c r="L11" s="89">
        <f>ROUND('Total Collections'!H17/1000000,1)</f>
        <v>2.6</v>
      </c>
    </row>
    <row r="12" spans="1:12" ht="15.75" customHeight="1">
      <c r="B12" s="86" t="s">
        <v>5</v>
      </c>
      <c r="C12" s="154">
        <f>SUM(C8:C11)</f>
        <v>67.400000000000006</v>
      </c>
      <c r="D12" s="63">
        <f t="shared" ref="D12:L12" si="0">SUM(D8:D11)</f>
        <v>43.900000000000006</v>
      </c>
      <c r="E12" s="154">
        <f t="shared" si="0"/>
        <v>66.400000000000006</v>
      </c>
      <c r="F12" s="63">
        <f t="shared" si="0"/>
        <v>50.9</v>
      </c>
      <c r="G12" s="154">
        <f t="shared" si="0"/>
        <v>45.4</v>
      </c>
      <c r="H12" s="63">
        <f t="shared" si="0"/>
        <v>41.300000000000004</v>
      </c>
      <c r="I12" s="154">
        <f t="shared" si="0"/>
        <v>50.9</v>
      </c>
      <c r="J12" s="63">
        <f t="shared" si="0"/>
        <v>35</v>
      </c>
      <c r="K12" s="154">
        <f t="shared" si="0"/>
        <v>44.4</v>
      </c>
      <c r="L12" s="90">
        <f t="shared" si="0"/>
        <v>32.199999999999996</v>
      </c>
    </row>
    <row r="13" spans="1:12" ht="17.25" customHeight="1">
      <c r="B13" s="91" t="s">
        <v>362</v>
      </c>
      <c r="C13" s="64"/>
      <c r="D13" s="65"/>
      <c r="E13" s="64"/>
      <c r="F13" s="65"/>
      <c r="G13" s="64"/>
      <c r="H13" s="65"/>
      <c r="I13" s="64"/>
      <c r="J13" s="66"/>
      <c r="K13" s="64"/>
      <c r="L13" s="92"/>
    </row>
    <row r="14" spans="1:12" ht="18" customHeight="1">
      <c r="B14" s="93" t="s">
        <v>2</v>
      </c>
      <c r="C14" s="155">
        <f>ROUND('Total Billings'!D7/1000000,1)</f>
        <v>7.9</v>
      </c>
      <c r="D14" s="65">
        <f>ROUND('Total Collections'!D7/1000000,1)</f>
        <v>7.9</v>
      </c>
      <c r="E14" s="155">
        <f>ROUND('Total Billings'!E7/1000000,1)</f>
        <v>0.2</v>
      </c>
      <c r="F14" s="65">
        <f>ROUND('Total Collections'!E7/1000000,1)</f>
        <v>4.5</v>
      </c>
      <c r="G14" s="155">
        <f>ROUND('Total Billings'!F7/1000000,1)</f>
        <v>11.7</v>
      </c>
      <c r="H14" s="65">
        <f>ROUND('Total Collections'!F7/1000000,1)</f>
        <v>5.4</v>
      </c>
      <c r="I14" s="155">
        <f>ROUND('Total Billings'!G7/1000000,1)</f>
        <v>8.1</v>
      </c>
      <c r="J14" s="66">
        <f>ROUND('Total Collections'!G7/1000000,1)</f>
        <v>5.2</v>
      </c>
      <c r="K14" s="155">
        <f>ROUND('Total Billings'!H7/1000000,1)</f>
        <v>7.3</v>
      </c>
      <c r="L14" s="92">
        <f>ROUND('Total Collections'!H7/1000000,1)</f>
        <v>5.0999999999999996</v>
      </c>
    </row>
    <row r="15" spans="1:12" ht="18.75" customHeight="1">
      <c r="B15" s="93" t="s">
        <v>300</v>
      </c>
      <c r="C15" s="155">
        <f>ROUND('Total Billings'!D9/1000000,1)</f>
        <v>1.6</v>
      </c>
      <c r="D15" s="65">
        <f>ROUND('Total Collections'!D9/1000000,1)</f>
        <v>1</v>
      </c>
      <c r="E15" s="155">
        <f>ROUND('Total Billings'!E9/1000000,1)</f>
        <v>1.9</v>
      </c>
      <c r="F15" s="65">
        <f>ROUND('Total Collections'!E9/1000000,1)</f>
        <v>1.1000000000000001</v>
      </c>
      <c r="G15" s="155">
        <f>ROUND('Total Billings'!F9/1000000,1)</f>
        <v>2.4</v>
      </c>
      <c r="H15" s="65">
        <f>ROUND('Total Collections'!F9/1000000,1)</f>
        <v>1.4</v>
      </c>
      <c r="I15" s="155">
        <f>ROUND('Total Billings'!G9/1000000,1)</f>
        <v>1.8</v>
      </c>
      <c r="J15" s="66">
        <f>ROUND('Total Collections'!G9/1000000,1)</f>
        <v>0.9</v>
      </c>
      <c r="K15" s="155">
        <f>ROUND('Total Billings'!H9/1000000,1)</f>
        <v>1.9</v>
      </c>
      <c r="L15" s="92">
        <f>ROUND('Total Collections'!H9/1000000,1)</f>
        <v>1.1000000000000001</v>
      </c>
    </row>
    <row r="16" spans="1:12" ht="15.75" customHeight="1">
      <c r="B16" s="93" t="s">
        <v>1</v>
      </c>
      <c r="C16" s="155">
        <f>ROUND('Total Billings'!D6/1000000,1)</f>
        <v>3.8</v>
      </c>
      <c r="D16" s="65">
        <f>ROUND('Total Collections'!D6/1000000,1)</f>
        <v>1.6</v>
      </c>
      <c r="E16" s="155">
        <f>ROUND('Total Billings'!E6/1000000,1)</f>
        <v>0.4</v>
      </c>
      <c r="F16" s="65">
        <f>ROUND('Total Collections'!E6/1000000,1)</f>
        <v>3.5</v>
      </c>
      <c r="G16" s="155">
        <f>ROUND('Total Billings'!F6/1000000,1)</f>
        <v>2.9</v>
      </c>
      <c r="H16" s="65">
        <f>ROUND('Total Collections'!F6/1000000,1)</f>
        <v>2.9</v>
      </c>
      <c r="I16" s="155">
        <f>ROUND('Total Billings'!G6/1000000,1)</f>
        <v>2.8</v>
      </c>
      <c r="J16" s="66">
        <f>ROUND('Total Collections'!G6/1000000,1)</f>
        <v>1</v>
      </c>
      <c r="K16" s="155">
        <f>ROUND('Total Billings'!H6/1000000,1)</f>
        <v>2.7</v>
      </c>
      <c r="L16" s="92">
        <f>ROUND('Total Collections'!H6/1000000,1)</f>
        <v>0.8</v>
      </c>
    </row>
    <row r="17" spans="2:12" ht="15.75" customHeight="1">
      <c r="B17" s="98" t="s">
        <v>440</v>
      </c>
      <c r="C17" s="155">
        <f>ROUND('Total Billings'!D8/1000000,1)</f>
        <v>0.6</v>
      </c>
      <c r="D17" s="65">
        <f>ROUND('Total Collections'!D8/1000000,1)</f>
        <v>0.8</v>
      </c>
      <c r="E17" s="155">
        <f>ROUND('Total Billings'!E8/1000000,1)</f>
        <v>0</v>
      </c>
      <c r="F17" s="65">
        <f>ROUND('Total Collections'!E8/1000000,1)</f>
        <v>0.6</v>
      </c>
      <c r="G17" s="155">
        <f>ROUND('Total Billings'!F8/1000000,1)</f>
        <v>1.3</v>
      </c>
      <c r="H17" s="65">
        <f>ROUND('Total Collections'!F8/1000000,1)</f>
        <v>0.4</v>
      </c>
      <c r="I17" s="155">
        <f>ROUND('Total Billings'!G8/1000000,1)</f>
        <v>1.9</v>
      </c>
      <c r="J17" s="65">
        <f>ROUND('Total Collections'!G8/1000000,1)</f>
        <v>0.4</v>
      </c>
      <c r="K17" s="155">
        <f>ROUND('Total Billings'!H8/1000000,1)</f>
        <v>0.4</v>
      </c>
      <c r="L17" s="92">
        <f>ROUND('Total Collections'!H8/1000000,1)</f>
        <v>1.9</v>
      </c>
    </row>
    <row r="18" spans="2:12" ht="18" customHeight="1" thickBot="1">
      <c r="B18" s="94" t="s">
        <v>5</v>
      </c>
      <c r="C18" s="156">
        <f>SUM(C14:C17)</f>
        <v>13.9</v>
      </c>
      <c r="D18" s="95">
        <f t="shared" ref="D18:L18" si="1">SUM(D14:D17)</f>
        <v>11.3</v>
      </c>
      <c r="E18" s="156">
        <f t="shared" si="1"/>
        <v>2.5</v>
      </c>
      <c r="F18" s="95">
        <f t="shared" si="1"/>
        <v>9.6999999999999993</v>
      </c>
      <c r="G18" s="156">
        <f t="shared" si="1"/>
        <v>18.3</v>
      </c>
      <c r="H18" s="95">
        <f t="shared" si="1"/>
        <v>10.100000000000001</v>
      </c>
      <c r="I18" s="156">
        <f t="shared" si="1"/>
        <v>14.6</v>
      </c>
      <c r="J18" s="95">
        <f t="shared" si="1"/>
        <v>7.5000000000000009</v>
      </c>
      <c r="K18" s="156">
        <f t="shared" si="1"/>
        <v>12.299999999999999</v>
      </c>
      <c r="L18" s="96">
        <f t="shared" si="1"/>
        <v>8.8999999999999986</v>
      </c>
    </row>
    <row r="20" spans="2:12">
      <c r="B20" t="str">
        <f>Summary!F2</f>
        <v>Data as of 02/01/2013</v>
      </c>
      <c r="C20" s="48"/>
    </row>
    <row r="21" spans="2:12">
      <c r="B21" t="s">
        <v>348</v>
      </c>
    </row>
    <row r="22" spans="2:12">
      <c r="B22" t="s">
        <v>364</v>
      </c>
    </row>
  </sheetData>
  <customSheetViews>
    <customSheetView guid="{8E6CF98D-1634-4ED3-81CA-763BCE5C79CD}">
      <selection activeCell="K12" sqref="K12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36755EE3-F52E-4D4E-9A42-3A861C777B27}">
      <selection activeCell="K12" sqref="K12"/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</customSheetViews>
  <mergeCells count="5">
    <mergeCell ref="K5:L5"/>
    <mergeCell ref="C5:D5"/>
    <mergeCell ref="E5:F5"/>
    <mergeCell ref="G5:H5"/>
    <mergeCell ref="I5:J5"/>
  </mergeCells>
  <phoneticPr fontId="10" type="noConversion"/>
  <pageMargins left="0.75" right="0.75" top="1" bottom="1" header="0.5" footer="0.5"/>
  <pageSetup orientation="landscape" r:id="rId3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L28"/>
  <sheetViews>
    <sheetView workbookViewId="0"/>
  </sheetViews>
  <sheetFormatPr defaultRowHeight="12.75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>
      <c r="A1" t="s">
        <v>345</v>
      </c>
    </row>
    <row r="2" spans="1:12">
      <c r="A2" t="str">
        <f>Summary!A2</f>
        <v xml:space="preserve">1st Quarter </v>
      </c>
    </row>
    <row r="4" spans="1:12" ht="13.5" thickBot="1">
      <c r="B4" s="7" t="s">
        <v>304</v>
      </c>
    </row>
    <row r="5" spans="1:12">
      <c r="B5" s="19" t="s">
        <v>4</v>
      </c>
      <c r="C5" s="36" t="str">
        <f>'Total Collections'!C5</f>
        <v>FY2008</v>
      </c>
      <c r="D5" s="36" t="str">
        <f>'Total Collections'!D5</f>
        <v>FY2009</v>
      </c>
      <c r="E5" s="36" t="str">
        <f>'Total Collections'!E5</f>
        <v>FY2010</v>
      </c>
      <c r="F5" s="36" t="str">
        <f>'Total Collections'!F5</f>
        <v>FY2011</v>
      </c>
      <c r="G5" s="37" t="str">
        <f>'Total Collections'!G5</f>
        <v>FY2012</v>
      </c>
      <c r="H5" s="73" t="str">
        <f>'Total Collections'!H5</f>
        <v>FY2013</v>
      </c>
    </row>
    <row r="6" spans="1:12">
      <c r="B6" s="75" t="str">
        <f>'Total Collections'!B6</f>
        <v>Air Force</v>
      </c>
      <c r="C6" s="76">
        <f>ROUND('Total Collections'!C6/1000000,1)</f>
        <v>2.5</v>
      </c>
      <c r="D6" s="76">
        <f>ROUND('Total Collections'!D6/1000000,1)</f>
        <v>1.6</v>
      </c>
      <c r="E6" s="76">
        <f>ROUND('Total Collections'!E6/1000000,1)</f>
        <v>3.5</v>
      </c>
      <c r="F6" s="76">
        <f>ROUND('Total Collections'!F6/1000000,1)</f>
        <v>2.9</v>
      </c>
      <c r="G6" s="76">
        <f>ROUND('Total Collections'!G6/1000000,1)</f>
        <v>1</v>
      </c>
      <c r="H6" s="77">
        <f>ROUND('Total Collections'!H6/1000000,1)</f>
        <v>0.8</v>
      </c>
      <c r="J6" s="12"/>
      <c r="K6" s="13"/>
      <c r="L6" s="7"/>
    </row>
    <row r="7" spans="1:12">
      <c r="B7" s="20" t="str">
        <f>'Total Collections'!B7</f>
        <v>Army</v>
      </c>
      <c r="C7" s="76">
        <f>ROUND('Total Collections'!C7/1000000,1)</f>
        <v>5</v>
      </c>
      <c r="D7" s="76">
        <f>ROUND('Total Collections'!D7/1000000,1)</f>
        <v>7.9</v>
      </c>
      <c r="E7" s="76">
        <f>ROUND('Total Collections'!E7/1000000,1)</f>
        <v>4.5</v>
      </c>
      <c r="F7" s="76">
        <f>ROUND('Total Collections'!F7/1000000,1)</f>
        <v>5.4</v>
      </c>
      <c r="G7" s="76">
        <f>ROUND('Total Collections'!G7/1000000,1)</f>
        <v>5.2</v>
      </c>
      <c r="H7" s="77">
        <f>ROUND('Total Collections'!H7/1000000,1)</f>
        <v>5.0999999999999996</v>
      </c>
      <c r="K7" s="1"/>
      <c r="L7" s="28"/>
    </row>
    <row r="8" spans="1:12">
      <c r="B8" s="16" t="s">
        <v>440</v>
      </c>
      <c r="C8" s="76">
        <f>ROUND('Total Collections'!C8/1000000,1)</f>
        <v>0.7</v>
      </c>
      <c r="D8" s="76">
        <f>ROUND('Total Collections'!D8/1000000,1)</f>
        <v>0.8</v>
      </c>
      <c r="E8" s="76">
        <f>ROUND('Total Collections'!E8/1000000,1)</f>
        <v>0.6</v>
      </c>
      <c r="F8" s="76">
        <f>ROUND('Total Collections'!F8/1000000,1)</f>
        <v>0.4</v>
      </c>
      <c r="G8" s="76">
        <f>ROUND('Total Collections'!G8/1000000,1)</f>
        <v>0.4</v>
      </c>
      <c r="H8" s="77">
        <f>ROUND('Total Collections'!H8/1000000,1)</f>
        <v>1.9</v>
      </c>
      <c r="J8" s="12"/>
      <c r="K8" s="13"/>
      <c r="L8" s="7"/>
    </row>
    <row r="9" spans="1:12">
      <c r="B9" s="21" t="str">
        <f>'Total Collections'!B9</f>
        <v>Navy</v>
      </c>
      <c r="C9" s="76">
        <f>ROUND('Total Collections'!C9/1000000,1)</f>
        <v>1.1000000000000001</v>
      </c>
      <c r="D9" s="76">
        <f>ROUND('Total Collections'!D9/1000000,1)</f>
        <v>1</v>
      </c>
      <c r="E9" s="76">
        <f>ROUND('Total Collections'!E9/1000000,1)</f>
        <v>1.1000000000000001</v>
      </c>
      <c r="F9" s="76">
        <f>ROUND('Total Collections'!F9/1000000,1)</f>
        <v>1.4</v>
      </c>
      <c r="G9" s="76">
        <f>ROUND('Total Collections'!G9/1000000,1)</f>
        <v>0.9</v>
      </c>
      <c r="H9" s="77">
        <f>ROUND('Total Collections'!H9/1000000,1)</f>
        <v>1.1000000000000001</v>
      </c>
      <c r="J9" s="12"/>
      <c r="K9" s="13"/>
      <c r="L9" s="7"/>
    </row>
    <row r="10" spans="1:12" ht="13.5" thickBot="1">
      <c r="B10" s="17" t="s">
        <v>5</v>
      </c>
      <c r="C10" s="39">
        <f t="shared" ref="C10:H10" si="0">SUM(C6:C9)</f>
        <v>9.2999999999999989</v>
      </c>
      <c r="D10" s="30">
        <f t="shared" si="0"/>
        <v>11.3</v>
      </c>
      <c r="E10" s="30">
        <f t="shared" si="0"/>
        <v>9.6999999999999993</v>
      </c>
      <c r="F10" s="30">
        <f t="shared" si="0"/>
        <v>10.100000000000001</v>
      </c>
      <c r="G10" s="30">
        <f t="shared" si="0"/>
        <v>7.5000000000000009</v>
      </c>
      <c r="H10" s="31">
        <f t="shared" si="0"/>
        <v>8.8999999999999986</v>
      </c>
      <c r="J10" s="12"/>
      <c r="L10" s="7"/>
    </row>
    <row r="11" spans="1:12">
      <c r="J11" s="12"/>
    </row>
    <row r="12" spans="1:12" ht="13.5" thickBot="1">
      <c r="B12" s="7" t="s">
        <v>305</v>
      </c>
      <c r="J12" s="12"/>
    </row>
    <row r="13" spans="1:12">
      <c r="B13" s="18" t="s">
        <v>4</v>
      </c>
      <c r="C13" s="36" t="str">
        <f>'Total Collections'!C14</f>
        <v>FY2008</v>
      </c>
      <c r="D13" s="36" t="str">
        <f>'Total Collections'!D14</f>
        <v>FY2009</v>
      </c>
      <c r="E13" s="36" t="str">
        <f>'Total Collections'!E14</f>
        <v>FY2010</v>
      </c>
      <c r="F13" s="36" t="str">
        <f>'Total Collections'!F14</f>
        <v>FY2011</v>
      </c>
      <c r="G13" s="37" t="str">
        <f>'Total Collections'!G14</f>
        <v>FY2012</v>
      </c>
      <c r="H13" s="73" t="str">
        <f>'Total Collections'!H5</f>
        <v>FY2013</v>
      </c>
      <c r="I13" s="12"/>
    </row>
    <row r="14" spans="1:12">
      <c r="B14" s="22" t="str">
        <f>'Total Collections'!B15</f>
        <v>Air Force</v>
      </c>
      <c r="C14" s="78">
        <f>ROUND('Total Collections'!C15/1000000,1)</f>
        <v>17.3</v>
      </c>
      <c r="D14" s="76">
        <f>ROUND('Total Collections'!D15/1000000,1)</f>
        <v>19.7</v>
      </c>
      <c r="E14" s="76">
        <f>ROUND('Total Collections'!E15/1000000,1)</f>
        <v>22.7</v>
      </c>
      <c r="F14" s="76">
        <f>ROUND('Total Collections'!F15/1000000,1)</f>
        <v>19.899999999999999</v>
      </c>
      <c r="G14" s="76">
        <f>ROUND('Total Collections'!G15/1000000,1)</f>
        <v>15.3</v>
      </c>
      <c r="H14" s="77">
        <f>ROUND('Total Collections'!H15/1000000,1)</f>
        <v>13.2</v>
      </c>
      <c r="J14" s="12"/>
      <c r="K14" s="13"/>
    </row>
    <row r="15" spans="1:12">
      <c r="B15" s="72" t="str">
        <f>'Total Collections'!B16</f>
        <v>Army</v>
      </c>
      <c r="C15" s="78">
        <f>ROUND('Total Collections'!C16/1000000,1)</f>
        <v>10.9</v>
      </c>
      <c r="D15" s="76">
        <f>ROUND('Total Collections'!D16/1000000,1)</f>
        <v>14</v>
      </c>
      <c r="E15" s="76">
        <f>ROUND('Total Collections'!E16/1000000,1)</f>
        <v>17.3</v>
      </c>
      <c r="F15" s="76">
        <f>ROUND('Total Collections'!F16/1000000,1)</f>
        <v>12.5</v>
      </c>
      <c r="G15" s="76">
        <f>ROUND('Total Collections'!G16/1000000,1)</f>
        <v>12</v>
      </c>
      <c r="H15" s="77">
        <f>ROUND('Total Collections'!H16/1000000,1)</f>
        <v>11.3</v>
      </c>
      <c r="J15" s="12"/>
      <c r="K15" s="13"/>
    </row>
    <row r="16" spans="1:12">
      <c r="B16" s="16" t="s">
        <v>440</v>
      </c>
      <c r="C16" s="78">
        <f>ROUND('Total Collections'!C17/1000000,1)</f>
        <v>2.4</v>
      </c>
      <c r="D16" s="76">
        <f>ROUND('Total Collections'!D17/1000000,1)</f>
        <v>2.7</v>
      </c>
      <c r="E16" s="76">
        <f>ROUND('Total Collections'!E17/1000000,1)</f>
        <v>2.1</v>
      </c>
      <c r="F16" s="76">
        <f>ROUND('Total Collections'!F17/1000000,1)</f>
        <v>3.1</v>
      </c>
      <c r="G16" s="76">
        <f>ROUND('Total Collections'!G17/1000000,1)</f>
        <v>2.8</v>
      </c>
      <c r="H16" s="77">
        <f>ROUND('Total Collections'!H17/1000000,1)</f>
        <v>2.6</v>
      </c>
      <c r="J16" s="12"/>
      <c r="K16" s="13"/>
    </row>
    <row r="17" spans="1:11">
      <c r="B17" s="16" t="str">
        <f>'Total Collections'!B18</f>
        <v>Navy</v>
      </c>
      <c r="C17" s="78">
        <f>ROUND('Total Collections'!C18/1000000,1)</f>
        <v>6.4</v>
      </c>
      <c r="D17" s="76">
        <f>ROUND('Total Collections'!D18/1000000,1)</f>
        <v>7.5</v>
      </c>
      <c r="E17" s="76">
        <f>ROUND('Total Collections'!E18/1000000,1)</f>
        <v>8.8000000000000007</v>
      </c>
      <c r="F17" s="76">
        <f>ROUND('Total Collections'!F18/1000000,1)</f>
        <v>5.8</v>
      </c>
      <c r="G17" s="76">
        <f>ROUND('Total Collections'!G18/1000000,1)</f>
        <v>4.9000000000000004</v>
      </c>
      <c r="H17" s="77">
        <f>ROUND('Total Collections'!H18/1000000,1)</f>
        <v>5.0999999999999996</v>
      </c>
      <c r="J17" s="12"/>
      <c r="K17" s="13"/>
    </row>
    <row r="18" spans="1:11" ht="13.5" thickBot="1">
      <c r="B18" s="17" t="s">
        <v>5</v>
      </c>
      <c r="C18" s="39">
        <f t="shared" ref="C18:H18" si="1">SUM(C14:C17)</f>
        <v>37</v>
      </c>
      <c r="D18" s="30">
        <f t="shared" si="1"/>
        <v>43.900000000000006</v>
      </c>
      <c r="E18" s="30">
        <f t="shared" si="1"/>
        <v>50.900000000000006</v>
      </c>
      <c r="F18" s="30">
        <f t="shared" si="1"/>
        <v>41.3</v>
      </c>
      <c r="G18" s="30">
        <f t="shared" si="1"/>
        <v>35</v>
      </c>
      <c r="H18" s="31">
        <f t="shared" si="1"/>
        <v>32.200000000000003</v>
      </c>
      <c r="J18" s="12"/>
    </row>
    <row r="19" spans="1:11">
      <c r="J19" s="12"/>
    </row>
    <row r="20" spans="1:11" ht="16.5" customHeight="1" thickBot="1">
      <c r="A20" s="3"/>
      <c r="B20" s="176" t="s">
        <v>342</v>
      </c>
      <c r="C20" s="177"/>
      <c r="D20" s="177"/>
      <c r="E20" s="177"/>
      <c r="F20" s="177"/>
      <c r="G20" s="177"/>
      <c r="H20" s="177"/>
    </row>
    <row r="21" spans="1:11">
      <c r="A21" s="3"/>
      <c r="B21" s="18" t="s">
        <v>4</v>
      </c>
      <c r="C21" s="36" t="str">
        <f>C13</f>
        <v>FY2008</v>
      </c>
      <c r="D21" s="36" t="str">
        <f>D13</f>
        <v>FY2009</v>
      </c>
      <c r="E21" s="36" t="str">
        <f>E13</f>
        <v>FY2010</v>
      </c>
      <c r="F21" s="36" t="str">
        <f>F13</f>
        <v>FY2011</v>
      </c>
      <c r="G21" s="37" t="str">
        <f>G13</f>
        <v>FY2012</v>
      </c>
      <c r="H21" s="73" t="str">
        <f>'Total Collections'!H5</f>
        <v>FY2013</v>
      </c>
    </row>
    <row r="22" spans="1:11">
      <c r="A22" s="3"/>
      <c r="B22" s="22" t="str">
        <f>B6</f>
        <v>Air Force</v>
      </c>
      <c r="C22" s="78">
        <f t="shared" ref="C22:H22" si="2">C6+C14</f>
        <v>19.8</v>
      </c>
      <c r="D22" s="76">
        <f t="shared" si="2"/>
        <v>21.3</v>
      </c>
      <c r="E22" s="76">
        <f t="shared" si="2"/>
        <v>26.2</v>
      </c>
      <c r="F22" s="76">
        <f t="shared" si="2"/>
        <v>22.799999999999997</v>
      </c>
      <c r="G22" s="76">
        <f t="shared" si="2"/>
        <v>16.3</v>
      </c>
      <c r="H22" s="77">
        <f t="shared" si="2"/>
        <v>14</v>
      </c>
    </row>
    <row r="23" spans="1:11">
      <c r="A23" s="3"/>
      <c r="B23" s="72" t="str">
        <f>B7</f>
        <v>Army</v>
      </c>
      <c r="C23" s="78">
        <f t="shared" ref="C23:H25" si="3">C7+C15</f>
        <v>15.9</v>
      </c>
      <c r="D23" s="76">
        <f t="shared" si="3"/>
        <v>21.9</v>
      </c>
      <c r="E23" s="76">
        <f t="shared" si="3"/>
        <v>21.8</v>
      </c>
      <c r="F23" s="76">
        <f t="shared" si="3"/>
        <v>17.899999999999999</v>
      </c>
      <c r="G23" s="76">
        <f t="shared" si="3"/>
        <v>17.2</v>
      </c>
      <c r="H23" s="77">
        <f t="shared" si="3"/>
        <v>16.399999999999999</v>
      </c>
    </row>
    <row r="24" spans="1:11">
      <c r="A24" s="3"/>
      <c r="B24" s="16" t="s">
        <v>440</v>
      </c>
      <c r="C24" s="78">
        <f t="shared" si="3"/>
        <v>3.0999999999999996</v>
      </c>
      <c r="D24" s="76">
        <f t="shared" si="3"/>
        <v>3.5</v>
      </c>
      <c r="E24" s="76">
        <f t="shared" si="3"/>
        <v>2.7</v>
      </c>
      <c r="F24" s="76">
        <f t="shared" si="3"/>
        <v>3.5</v>
      </c>
      <c r="G24" s="76">
        <f t="shared" si="3"/>
        <v>3.1999999999999997</v>
      </c>
      <c r="H24" s="77">
        <f t="shared" si="3"/>
        <v>4.5</v>
      </c>
    </row>
    <row r="25" spans="1:11">
      <c r="B25" s="16" t="str">
        <f>B9</f>
        <v>Navy</v>
      </c>
      <c r="C25" s="78">
        <f t="shared" si="3"/>
        <v>7.5</v>
      </c>
      <c r="D25" s="76">
        <f t="shared" si="3"/>
        <v>8.5</v>
      </c>
      <c r="E25" s="76">
        <f t="shared" si="3"/>
        <v>9.9</v>
      </c>
      <c r="F25" s="76">
        <f t="shared" si="3"/>
        <v>7.1999999999999993</v>
      </c>
      <c r="G25" s="76">
        <f t="shared" si="3"/>
        <v>5.8000000000000007</v>
      </c>
      <c r="H25" s="77">
        <f t="shared" si="3"/>
        <v>6.1999999999999993</v>
      </c>
    </row>
    <row r="26" spans="1:11" ht="13.5" thickBot="1">
      <c r="A26" s="3"/>
      <c r="B26" s="17" t="s">
        <v>5</v>
      </c>
      <c r="C26" s="39">
        <f t="shared" ref="C26:H26" si="4">SUM(C22:C25)</f>
        <v>46.300000000000004</v>
      </c>
      <c r="D26" s="30">
        <f t="shared" si="4"/>
        <v>55.2</v>
      </c>
      <c r="E26" s="30">
        <f t="shared" si="4"/>
        <v>60.6</v>
      </c>
      <c r="F26" s="30">
        <f t="shared" si="4"/>
        <v>51.399999999999991</v>
      </c>
      <c r="G26" s="30">
        <f t="shared" si="4"/>
        <v>42.5</v>
      </c>
      <c r="H26" s="31">
        <f t="shared" si="4"/>
        <v>41.099999999999994</v>
      </c>
    </row>
    <row r="27" spans="1:11">
      <c r="A27" s="3"/>
      <c r="B27" s="3"/>
      <c r="H27" s="3"/>
    </row>
    <row r="28" spans="1:11">
      <c r="I28" s="35"/>
    </row>
  </sheetData>
  <customSheetViews>
    <customSheetView guid="{8E6CF98D-1634-4ED3-81CA-763BCE5C79CD}">
      <selection activeCell="J45" sqref="J45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36755EE3-F52E-4D4E-9A42-3A861C777B27}" topLeftCell="A13">
      <selection activeCell="J45" sqref="J45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</customSheetViews>
  <mergeCells count="1">
    <mergeCell ref="B20:H20"/>
  </mergeCells>
  <phoneticPr fontId="0" type="noConversion"/>
  <conditionalFormatting sqref="H27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3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U33"/>
  <sheetViews>
    <sheetView workbookViewId="0"/>
  </sheetViews>
  <sheetFormatPr defaultRowHeight="12.75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>
      <c r="A1" t="s">
        <v>386</v>
      </c>
    </row>
    <row r="2" spans="1:21">
      <c r="A2" t="str">
        <f>Summary!A2</f>
        <v xml:space="preserve">1st Quarter </v>
      </c>
    </row>
    <row r="3" spans="1:21" ht="24.75" customHeight="1" thickBot="1">
      <c r="B3" s="178" t="s">
        <v>387</v>
      </c>
      <c r="C3" s="178"/>
      <c r="D3" s="178"/>
      <c r="E3" s="178"/>
      <c r="F3" s="178"/>
      <c r="G3" s="178"/>
      <c r="H3" s="179"/>
      <c r="I3" s="179"/>
      <c r="M3" s="178" t="s">
        <v>388</v>
      </c>
      <c r="N3" s="178"/>
      <c r="O3" s="178"/>
      <c r="P3" s="178"/>
      <c r="Q3" s="178"/>
      <c r="R3" s="178"/>
      <c r="S3" s="179"/>
      <c r="T3" s="179"/>
    </row>
    <row r="4" spans="1:21">
      <c r="B4" s="19" t="str">
        <f>'Total Collections Rpt'!B5</f>
        <v>Service</v>
      </c>
      <c r="C4" s="103" t="str">
        <f>'Total Collections Rpt'!C5</f>
        <v>FY2008</v>
      </c>
      <c r="D4" s="103" t="str">
        <f>'Total Collections Rpt'!D5</f>
        <v>FY2009</v>
      </c>
      <c r="E4" s="103" t="str">
        <f>'Total Collections Rpt'!E5</f>
        <v>FY2010</v>
      </c>
      <c r="F4" s="103" t="str">
        <f>'Total Collections Rpt'!F5</f>
        <v>FY2011</v>
      </c>
      <c r="G4" s="103" t="str">
        <f>'Total Collections Rpt'!G5</f>
        <v>FY2012</v>
      </c>
      <c r="H4" s="139" t="str">
        <f>'Total Collections'!H5</f>
        <v>FY2013</v>
      </c>
      <c r="M4" s="19" t="str">
        <f>'Total Collections Rpt'!B13</f>
        <v>Service</v>
      </c>
      <c r="N4" s="103" t="str">
        <f>'Total Collections Rpt'!C13</f>
        <v>FY2008</v>
      </c>
      <c r="O4" s="103" t="str">
        <f>'Total Collections Rpt'!D13</f>
        <v>FY2009</v>
      </c>
      <c r="P4" s="103" t="str">
        <f>'Total Collections Rpt'!E13</f>
        <v>FY2010</v>
      </c>
      <c r="Q4" s="103" t="str">
        <f>'Total Collections Rpt'!F13</f>
        <v>FY2011</v>
      </c>
      <c r="R4" s="103" t="str">
        <f>'Total Collections Rpt'!G13</f>
        <v>FY2012</v>
      </c>
      <c r="S4" s="139" t="str">
        <f>'Total Collections'!H5</f>
        <v>FY2013</v>
      </c>
    </row>
    <row r="5" spans="1:21">
      <c r="B5" s="140" t="str">
        <f>'Total Collections Rpt'!B6</f>
        <v>Air Force</v>
      </c>
      <c r="C5" s="106">
        <f>'Total Collections Rpt'!C6</f>
        <v>2.5</v>
      </c>
      <c r="D5" s="106">
        <f>'Total Collections Rpt'!D6</f>
        <v>1.6</v>
      </c>
      <c r="E5" s="106">
        <f>'Total Collections Rpt'!E6</f>
        <v>3.5</v>
      </c>
      <c r="F5" s="106">
        <f>'Total Collections Rpt'!F6</f>
        <v>2.9</v>
      </c>
      <c r="G5" s="106">
        <f>'Total Collections Rpt'!G6</f>
        <v>1</v>
      </c>
      <c r="H5" s="116">
        <f>'Total Collections Rpt'!H6</f>
        <v>0.8</v>
      </c>
      <c r="M5" s="140" t="str">
        <f>'Total Collections Rpt'!B14</f>
        <v>Air Force</v>
      </c>
      <c r="N5" s="106">
        <f>'Total Collections Rpt'!C14</f>
        <v>17.3</v>
      </c>
      <c r="O5" s="106">
        <f>'Total Collections Rpt'!D14</f>
        <v>19.7</v>
      </c>
      <c r="P5" s="106">
        <f>'Total Collections Rpt'!E14</f>
        <v>22.7</v>
      </c>
      <c r="Q5" s="106">
        <f>'Total Collections Rpt'!F14</f>
        <v>19.899999999999999</v>
      </c>
      <c r="R5" s="106">
        <f>'Total Collections Rpt'!G14</f>
        <v>15.3</v>
      </c>
      <c r="S5" s="116">
        <f>'Total Collections Rpt'!H14</f>
        <v>13.2</v>
      </c>
    </row>
    <row r="6" spans="1:21">
      <c r="B6" s="140" t="str">
        <f>'Total Collections Rpt'!B7</f>
        <v>Army</v>
      </c>
      <c r="C6" s="106">
        <f>'Total Collections Rpt'!C7</f>
        <v>5</v>
      </c>
      <c r="D6" s="106">
        <f>'Total Collections Rpt'!D7</f>
        <v>7.9</v>
      </c>
      <c r="E6" s="106">
        <f>'Total Collections Rpt'!E7</f>
        <v>4.5</v>
      </c>
      <c r="F6" s="106">
        <f>'Total Collections Rpt'!F7</f>
        <v>5.4</v>
      </c>
      <c r="G6" s="106">
        <f>'Total Collections Rpt'!G7</f>
        <v>5.2</v>
      </c>
      <c r="H6" s="116">
        <f>'Total Collections Rpt'!H7</f>
        <v>5.0999999999999996</v>
      </c>
      <c r="I6" s="6"/>
      <c r="J6" s="6"/>
      <c r="M6" s="140" t="str">
        <f>'Total Collections Rpt'!B15</f>
        <v>Army</v>
      </c>
      <c r="N6" s="106">
        <f>'Total Collections Rpt'!C15</f>
        <v>10.9</v>
      </c>
      <c r="O6" s="106">
        <f>'Total Collections Rpt'!D15</f>
        <v>14</v>
      </c>
      <c r="P6" s="106">
        <f>'Total Collections Rpt'!E15</f>
        <v>17.3</v>
      </c>
      <c r="Q6" s="106">
        <f>'Total Collections Rpt'!F15</f>
        <v>12.5</v>
      </c>
      <c r="R6" s="106">
        <f>'Total Collections Rpt'!G15</f>
        <v>12</v>
      </c>
      <c r="S6" s="116">
        <f>'Total Collections Rpt'!H15</f>
        <v>11.3</v>
      </c>
    </row>
    <row r="7" spans="1:21">
      <c r="B7" s="140" t="s">
        <v>440</v>
      </c>
      <c r="C7" s="106">
        <f>'Total Collections Rpt'!C8</f>
        <v>0.7</v>
      </c>
      <c r="D7" s="106">
        <f>'Total Collections Rpt'!D8</f>
        <v>0.8</v>
      </c>
      <c r="E7" s="106">
        <f>'Total Collections Rpt'!E8</f>
        <v>0.6</v>
      </c>
      <c r="F7" s="106">
        <f>'Total Collections Rpt'!F8</f>
        <v>0.4</v>
      </c>
      <c r="G7" s="106">
        <f>'Total Collections Rpt'!G8</f>
        <v>0.4</v>
      </c>
      <c r="H7" s="116">
        <f>'Total Collections Rpt'!H8</f>
        <v>1.9</v>
      </c>
      <c r="M7" s="140" t="s">
        <v>440</v>
      </c>
      <c r="N7" s="106">
        <f>'Total Collections Rpt'!C16</f>
        <v>2.4</v>
      </c>
      <c r="O7" s="106">
        <f>'Total Collections Rpt'!D16</f>
        <v>2.7</v>
      </c>
      <c r="P7" s="106">
        <f>'Total Collections Rpt'!E16</f>
        <v>2.1</v>
      </c>
      <c r="Q7" s="106">
        <f>'Total Collections Rpt'!F16</f>
        <v>3.1</v>
      </c>
      <c r="R7" s="106">
        <f>'Total Collections Rpt'!G16</f>
        <v>2.8</v>
      </c>
      <c r="S7" s="116">
        <f>'Total Collections Rpt'!H16</f>
        <v>2.6</v>
      </c>
    </row>
    <row r="8" spans="1:21">
      <c r="B8" s="140" t="str">
        <f>'Total Collections Rpt'!B9</f>
        <v>Navy</v>
      </c>
      <c r="C8" s="106">
        <f>'Total Collections Rpt'!C9</f>
        <v>1.1000000000000001</v>
      </c>
      <c r="D8" s="106">
        <f>'Total Collections Rpt'!D9</f>
        <v>1</v>
      </c>
      <c r="E8" s="106">
        <f>'Total Collections Rpt'!E9</f>
        <v>1.1000000000000001</v>
      </c>
      <c r="F8" s="106">
        <f>'Total Collections Rpt'!F9</f>
        <v>1.4</v>
      </c>
      <c r="G8" s="106">
        <f>'Total Collections Rpt'!G9</f>
        <v>0.9</v>
      </c>
      <c r="H8" s="116">
        <f>'Total Collections Rpt'!H9</f>
        <v>1.1000000000000001</v>
      </c>
      <c r="M8" s="140" t="str">
        <f>'Total Collections Rpt'!B17</f>
        <v>Navy</v>
      </c>
      <c r="N8" s="106">
        <f>'Total Collections Rpt'!C17</f>
        <v>6.4</v>
      </c>
      <c r="O8" s="106">
        <f>'Total Collections Rpt'!D17</f>
        <v>7.5</v>
      </c>
      <c r="P8" s="106">
        <f>'Total Collections Rpt'!E17</f>
        <v>8.8000000000000007</v>
      </c>
      <c r="Q8" s="106">
        <f>'Total Collections Rpt'!F17</f>
        <v>5.8</v>
      </c>
      <c r="R8" s="106">
        <f>'Total Collections Rpt'!G17</f>
        <v>4.9000000000000004</v>
      </c>
      <c r="S8" s="116">
        <f>'Total Collections Rpt'!H17</f>
        <v>5.0999999999999996</v>
      </c>
    </row>
    <row r="9" spans="1:21" ht="13.5" thickBot="1">
      <c r="B9" s="150" t="str">
        <f>'Total Collections Rpt'!B10</f>
        <v>Total</v>
      </c>
      <c r="C9" s="151">
        <f t="shared" ref="C9:H9" si="0">SUM(C5:C8)</f>
        <v>9.2999999999999989</v>
      </c>
      <c r="D9" s="151">
        <f t="shared" si="0"/>
        <v>11.3</v>
      </c>
      <c r="E9" s="151">
        <f t="shared" si="0"/>
        <v>9.6999999999999993</v>
      </c>
      <c r="F9" s="151">
        <f t="shared" si="0"/>
        <v>10.100000000000001</v>
      </c>
      <c r="G9" s="151">
        <f t="shared" si="0"/>
        <v>7.5000000000000009</v>
      </c>
      <c r="H9" s="152">
        <f t="shared" si="0"/>
        <v>8.8999999999999986</v>
      </c>
      <c r="I9" s="9"/>
      <c r="J9" s="9"/>
      <c r="K9" s="9"/>
      <c r="L9" s="9"/>
      <c r="M9" s="150" t="str">
        <f>'Total Collections Rpt'!B18</f>
        <v>Total</v>
      </c>
      <c r="N9" s="151">
        <f t="shared" ref="N9:S9" si="1">SUM(N5:N8)</f>
        <v>37</v>
      </c>
      <c r="O9" s="151">
        <f t="shared" si="1"/>
        <v>43.900000000000006</v>
      </c>
      <c r="P9" s="151">
        <f t="shared" si="1"/>
        <v>50.900000000000006</v>
      </c>
      <c r="Q9" s="151">
        <f t="shared" si="1"/>
        <v>41.3</v>
      </c>
      <c r="R9" s="151">
        <f t="shared" si="1"/>
        <v>35</v>
      </c>
      <c r="S9" s="152">
        <f t="shared" si="1"/>
        <v>32.200000000000003</v>
      </c>
      <c r="T9" s="9"/>
      <c r="U9" s="9"/>
    </row>
    <row r="11" spans="1:21" ht="22.5" customHeight="1" thickBot="1">
      <c r="B11" s="178" t="s">
        <v>312</v>
      </c>
      <c r="C11" s="178"/>
      <c r="D11" s="178"/>
      <c r="E11" s="178"/>
      <c r="F11" s="178"/>
      <c r="G11" s="178"/>
      <c r="H11" s="179"/>
      <c r="I11" s="179"/>
      <c r="M11" s="178" t="s">
        <v>313</v>
      </c>
      <c r="N11" s="178"/>
      <c r="O11" s="178"/>
      <c r="P11" s="178"/>
      <c r="Q11" s="178"/>
      <c r="R11" s="178"/>
      <c r="S11" s="179"/>
      <c r="T11" s="179"/>
    </row>
    <row r="12" spans="1:21">
      <c r="B12" s="19" t="s">
        <v>4</v>
      </c>
      <c r="C12" s="112" t="str">
        <f>'Collected to Claims Ratio'!C14</f>
        <v>FY2008</v>
      </c>
      <c r="D12" s="112" t="str">
        <f>'Collected to Claims Ratio'!D14</f>
        <v>FY2009</v>
      </c>
      <c r="E12" s="112" t="str">
        <f>'Collected to Claims Ratio'!E14</f>
        <v>FY2010</v>
      </c>
      <c r="F12" s="112" t="str">
        <f>'Collected to Claims Ratio'!F14</f>
        <v>FY2011</v>
      </c>
      <c r="G12" s="112" t="str">
        <f>'Collected to Claims Ratio'!G14</f>
        <v>FY2012</v>
      </c>
      <c r="H12" s="139" t="str">
        <f>'Total Collections'!H5</f>
        <v>FY2013</v>
      </c>
      <c r="M12" s="19" t="s">
        <v>4</v>
      </c>
      <c r="N12" s="112" t="str">
        <f>'Collected to Claims Ratio'!L14</f>
        <v>FY2008</v>
      </c>
      <c r="O12" s="112" t="str">
        <f>'Collected to Claims Ratio'!M14</f>
        <v>FY2009</v>
      </c>
      <c r="P12" s="112" t="str">
        <f>'Collected to Claims Ratio'!N14</f>
        <v>FY2010</v>
      </c>
      <c r="Q12" s="112" t="str">
        <f>'Collected to Claims Ratio'!O14</f>
        <v>FY2011</v>
      </c>
      <c r="R12" s="112" t="str">
        <f>'Collected to Claims Ratio'!P14</f>
        <v>FY2012</v>
      </c>
      <c r="S12" s="139" t="str">
        <f>'Total Collections'!H5</f>
        <v>FY2013</v>
      </c>
    </row>
    <row r="13" spans="1:21">
      <c r="B13" s="140" t="str">
        <f>'Claims per Disp or Visits'!B14</f>
        <v>Air Force</v>
      </c>
      <c r="C13" s="101">
        <f>'Claims per Disp or Visits'!C14</f>
        <v>8689</v>
      </c>
      <c r="D13" s="101">
        <f>'Claims per Disp or Visits'!D14</f>
        <v>8827</v>
      </c>
      <c r="E13" s="101">
        <f>'Claims per Disp or Visits'!E14</f>
        <v>9064</v>
      </c>
      <c r="F13" s="101">
        <f>'Claims per Disp or Visits'!F14</f>
        <v>7955</v>
      </c>
      <c r="G13" s="101">
        <f>'Claims per Disp or Visits'!G14</f>
        <v>6290</v>
      </c>
      <c r="H13" s="107">
        <f>'Claims per Disp or Visits'!H14</f>
        <v>6637</v>
      </c>
      <c r="I13" s="6"/>
      <c r="J13" s="6"/>
      <c r="M13" s="140" t="str">
        <f>'Claims per Disp or Visits'!K14</f>
        <v>Air Force</v>
      </c>
      <c r="N13" s="101">
        <f>'Claims per Disp or Visits'!L14</f>
        <v>866851</v>
      </c>
      <c r="O13" s="101">
        <f>'Claims per Disp or Visits'!M14</f>
        <v>862283</v>
      </c>
      <c r="P13" s="101">
        <f>'Claims per Disp or Visits'!N14</f>
        <v>821283</v>
      </c>
      <c r="Q13" s="101">
        <f>'Claims per Disp or Visits'!O14</f>
        <v>758621</v>
      </c>
      <c r="R13" s="101">
        <f>'Claims per Disp or Visits'!P14</f>
        <v>754284</v>
      </c>
      <c r="S13" s="107">
        <f>'Claims per Disp or Visits'!Q14</f>
        <v>742070</v>
      </c>
    </row>
    <row r="14" spans="1:21">
      <c r="B14" s="140" t="str">
        <f>'Claims per Disp or Visits'!B15</f>
        <v>Army</v>
      </c>
      <c r="C14" s="101">
        <f>'Claims per Disp or Visits'!C15</f>
        <v>24090</v>
      </c>
      <c r="D14" s="101">
        <f>'Claims per Disp or Visits'!D15</f>
        <v>24302</v>
      </c>
      <c r="E14" s="101">
        <f>'Claims per Disp or Visits'!E15</f>
        <v>24923</v>
      </c>
      <c r="F14" s="101">
        <f>'Claims per Disp or Visits'!F15</f>
        <v>26013</v>
      </c>
      <c r="G14" s="101">
        <f>'Claims per Disp or Visits'!G15</f>
        <v>26204</v>
      </c>
      <c r="H14" s="107">
        <f>'Claims per Disp or Visits'!H15</f>
        <v>27030</v>
      </c>
      <c r="I14" s="6"/>
      <c r="J14" s="6"/>
      <c r="M14" s="140" t="str">
        <f>'Claims per Disp or Visits'!K15</f>
        <v>Army</v>
      </c>
      <c r="N14" s="101">
        <f>'Claims per Disp or Visits'!L15</f>
        <v>1641298</v>
      </c>
      <c r="O14" s="101">
        <f>'Claims per Disp or Visits'!M15</f>
        <v>1465973</v>
      </c>
      <c r="P14" s="101">
        <f>'Claims per Disp or Visits'!N15</f>
        <v>1480242</v>
      </c>
      <c r="Q14" s="101">
        <f>'Claims per Disp or Visits'!O15</f>
        <v>1928607</v>
      </c>
      <c r="R14" s="101">
        <f>'Claims per Disp or Visits'!P15</f>
        <v>1480004</v>
      </c>
      <c r="S14" s="107">
        <f>'Claims per Disp or Visits'!Q15</f>
        <v>1722680</v>
      </c>
    </row>
    <row r="15" spans="1:21">
      <c r="B15" s="140" t="s">
        <v>440</v>
      </c>
      <c r="C15" s="101">
        <f>'Claims per Disp or Visits'!C16</f>
        <v>2473</v>
      </c>
      <c r="D15" s="101">
        <f>'Claims per Disp or Visits'!D16</f>
        <v>2497</v>
      </c>
      <c r="E15" s="101">
        <f>'Claims per Disp or Visits'!E16</f>
        <v>2376</v>
      </c>
      <c r="F15" s="101">
        <f>'Claims per Disp or Visits'!F16</f>
        <v>2418</v>
      </c>
      <c r="G15" s="101">
        <f>'Claims per Disp or Visits'!G16</f>
        <v>4015</v>
      </c>
      <c r="H15" s="107">
        <f>'Claims per Disp or Visits'!H16</f>
        <v>4173</v>
      </c>
      <c r="I15" s="6"/>
      <c r="J15" s="6"/>
      <c r="M15" s="140" t="s">
        <v>440</v>
      </c>
      <c r="N15" s="101">
        <f>'Claims per Disp or Visits'!L16</f>
        <v>201916</v>
      </c>
      <c r="O15" s="101">
        <f>'Claims per Disp or Visits'!M16</f>
        <v>283848</v>
      </c>
      <c r="P15" s="101">
        <f>'Claims per Disp or Visits'!N16</f>
        <v>208500</v>
      </c>
      <c r="Q15" s="101">
        <f>'Claims per Disp or Visits'!O16</f>
        <v>228871</v>
      </c>
      <c r="R15" s="101">
        <f>'Claims per Disp or Visits'!P16</f>
        <v>210960</v>
      </c>
      <c r="S15" s="107">
        <f>'Claims per Disp or Visits'!Q16</f>
        <v>143594</v>
      </c>
    </row>
    <row r="16" spans="1:21">
      <c r="B16" s="140" t="str">
        <f>'Claims per Disp or Visits'!B17</f>
        <v>Navy</v>
      </c>
      <c r="C16" s="101">
        <f>'Claims per Disp or Visits'!C17</f>
        <v>12361</v>
      </c>
      <c r="D16" s="101">
        <f>'Claims per Disp or Visits'!D17</f>
        <v>11440</v>
      </c>
      <c r="E16" s="101">
        <f>'Claims per Disp or Visits'!E17</f>
        <v>12239</v>
      </c>
      <c r="F16" s="101">
        <f>'Claims per Disp or Visits'!F17</f>
        <v>11992</v>
      </c>
      <c r="G16" s="101">
        <f>'Claims per Disp or Visits'!G17</f>
        <v>11649</v>
      </c>
      <c r="H16" s="107">
        <f>'Claims per Disp or Visits'!H17</f>
        <v>12040</v>
      </c>
      <c r="I16" s="6"/>
      <c r="J16" s="6"/>
      <c r="M16" s="140" t="str">
        <f>'Claims per Disp or Visits'!K17</f>
        <v>Navy</v>
      </c>
      <c r="N16" s="101">
        <f>'Claims per Disp or Visits'!L17</f>
        <v>804928</v>
      </c>
      <c r="O16" s="101">
        <f>'Claims per Disp or Visits'!M17</f>
        <v>1420307</v>
      </c>
      <c r="P16" s="101">
        <f>'Claims per Disp or Visits'!N17</f>
        <v>845906</v>
      </c>
      <c r="Q16" s="101">
        <f>'Claims per Disp or Visits'!O17</f>
        <v>746886</v>
      </c>
      <c r="R16" s="101">
        <f>'Claims per Disp or Visits'!P17</f>
        <v>682130</v>
      </c>
      <c r="S16" s="107">
        <f>'Claims per Disp or Visits'!Q17</f>
        <v>846159</v>
      </c>
    </row>
    <row r="17" spans="2:21" ht="13.5" thickBot="1">
      <c r="B17" s="109" t="s">
        <v>5</v>
      </c>
      <c r="C17" s="102">
        <f t="shared" ref="C17:H17" si="2">SUM(C13:C16)</f>
        <v>47613</v>
      </c>
      <c r="D17" s="102">
        <f t="shared" si="2"/>
        <v>47066</v>
      </c>
      <c r="E17" s="102">
        <f t="shared" si="2"/>
        <v>48602</v>
      </c>
      <c r="F17" s="102">
        <f t="shared" si="2"/>
        <v>48378</v>
      </c>
      <c r="G17" s="102">
        <f t="shared" si="2"/>
        <v>48158</v>
      </c>
      <c r="H17" s="102">
        <f t="shared" si="2"/>
        <v>49880</v>
      </c>
      <c r="I17" s="9"/>
      <c r="J17" s="9"/>
      <c r="K17" s="9"/>
      <c r="L17" s="9"/>
      <c r="M17" s="109" t="s">
        <v>5</v>
      </c>
      <c r="N17" s="102">
        <f t="shared" ref="N17:S17" si="3">SUM(N13:N16)</f>
        <v>3514993</v>
      </c>
      <c r="O17" s="102">
        <f t="shared" si="3"/>
        <v>4032411</v>
      </c>
      <c r="P17" s="102">
        <f t="shared" si="3"/>
        <v>3355931</v>
      </c>
      <c r="Q17" s="102">
        <f t="shared" si="3"/>
        <v>3662985</v>
      </c>
      <c r="R17" s="102">
        <f t="shared" si="3"/>
        <v>3127378</v>
      </c>
      <c r="S17" s="110">
        <f t="shared" si="3"/>
        <v>3454503</v>
      </c>
      <c r="T17" s="9"/>
      <c r="U17" s="9"/>
    </row>
    <row r="19" spans="2:21" ht="23.25" customHeight="1" thickBot="1">
      <c r="B19" s="178" t="s">
        <v>389</v>
      </c>
      <c r="C19" s="178"/>
      <c r="D19" s="178"/>
      <c r="E19" s="178"/>
      <c r="F19" s="178"/>
      <c r="G19" s="178"/>
      <c r="H19" s="179"/>
      <c r="I19" s="179"/>
      <c r="J19" s="6"/>
      <c r="K19" s="6"/>
      <c r="L19" s="6"/>
      <c r="M19" s="178" t="s">
        <v>390</v>
      </c>
      <c r="N19" s="178"/>
      <c r="O19" s="178"/>
      <c r="P19" s="178"/>
      <c r="Q19" s="178"/>
      <c r="R19" s="178"/>
      <c r="S19" s="179"/>
      <c r="T19" s="179"/>
      <c r="U19" s="6"/>
    </row>
    <row r="20" spans="2:21">
      <c r="B20" s="19" t="s">
        <v>4</v>
      </c>
      <c r="C20" s="112" t="str">
        <f>'Collected to Claims Ratio'!C22</f>
        <v>FY2008</v>
      </c>
      <c r="D20" s="112" t="str">
        <f>'Collected to Claims Ratio'!D22</f>
        <v>FY2009</v>
      </c>
      <c r="E20" s="112" t="str">
        <f>'Collected to Claims Ratio'!E22</f>
        <v>FY2010</v>
      </c>
      <c r="F20" s="112" t="str">
        <f>'Collected to Claims Ratio'!F22</f>
        <v>FY2011</v>
      </c>
      <c r="G20" s="112" t="str">
        <f>'Collected to Claims Ratio'!G22</f>
        <v>FY2012</v>
      </c>
      <c r="H20" s="139" t="str">
        <f>'Total Collections'!H5</f>
        <v>FY2013</v>
      </c>
      <c r="M20" s="19" t="s">
        <v>4</v>
      </c>
      <c r="N20" s="112" t="str">
        <f>'Collected to Claims Ratio'!L22</f>
        <v>FY2008</v>
      </c>
      <c r="O20" s="112" t="str">
        <f>'Collected to Claims Ratio'!M22</f>
        <v>FY2009</v>
      </c>
      <c r="P20" s="112" t="str">
        <f>'Collected to Claims Ratio'!N22</f>
        <v>FY2010</v>
      </c>
      <c r="Q20" s="112" t="str">
        <f>'Collected to Claims Ratio'!O22</f>
        <v>FY2011</v>
      </c>
      <c r="R20" s="112" t="str">
        <f>'Collected to Claims Ratio'!P22</f>
        <v>FY2012</v>
      </c>
      <c r="S20" s="139" t="str">
        <f>'Total Collections'!H5</f>
        <v>FY2013</v>
      </c>
    </row>
    <row r="21" spans="2:21">
      <c r="B21" s="140" t="str">
        <f>'Claims per Disp or Visits'!B22</f>
        <v>Air Force</v>
      </c>
      <c r="C21" s="106">
        <f t="shared" ref="C21:H21" si="4">(C5/C13)*1000000</f>
        <v>287.72010588099897</v>
      </c>
      <c r="D21" s="106">
        <f t="shared" si="4"/>
        <v>181.26203693214003</v>
      </c>
      <c r="E21" s="106">
        <f t="shared" si="4"/>
        <v>386.14298323036189</v>
      </c>
      <c r="F21" s="106">
        <f t="shared" si="4"/>
        <v>364.55059710873667</v>
      </c>
      <c r="G21" s="106">
        <f t="shared" si="4"/>
        <v>158.98251192368841</v>
      </c>
      <c r="H21" s="116">
        <f t="shared" si="4"/>
        <v>120.53638692180202</v>
      </c>
      <c r="I21" s="5"/>
      <c r="J21" s="5"/>
      <c r="M21" s="140" t="str">
        <f>'Claims per Disp or Visits'!K22</f>
        <v>Air Force</v>
      </c>
      <c r="N21" s="106">
        <f t="shared" ref="N21:S21" si="5">(N5/N13)*1000000</f>
        <v>19.957293698686396</v>
      </c>
      <c r="O21" s="106">
        <f t="shared" si="5"/>
        <v>22.84632771375523</v>
      </c>
      <c r="P21" s="106">
        <f t="shared" si="5"/>
        <v>27.639680840830749</v>
      </c>
      <c r="Q21" s="106">
        <f t="shared" si="5"/>
        <v>26.231807450624224</v>
      </c>
      <c r="R21" s="106">
        <f t="shared" si="5"/>
        <v>20.284137009402293</v>
      </c>
      <c r="S21" s="116">
        <f t="shared" si="5"/>
        <v>17.788079291711025</v>
      </c>
      <c r="T21" s="5"/>
    </row>
    <row r="22" spans="2:21">
      <c r="B22" s="140" t="str">
        <f>'Claims per Disp or Visits'!B23</f>
        <v>Army</v>
      </c>
      <c r="C22" s="106">
        <f t="shared" ref="C22:H24" si="6">(C6/C14)*1000000</f>
        <v>207.55500207555002</v>
      </c>
      <c r="D22" s="106">
        <f t="shared" si="6"/>
        <v>325.076125421776</v>
      </c>
      <c r="E22" s="106">
        <f t="shared" si="6"/>
        <v>180.55611282750874</v>
      </c>
      <c r="F22" s="106">
        <f t="shared" si="6"/>
        <v>207.58851343558993</v>
      </c>
      <c r="G22" s="106">
        <f t="shared" si="6"/>
        <v>198.44298580369411</v>
      </c>
      <c r="H22" s="116">
        <f t="shared" si="6"/>
        <v>188.67924528301887</v>
      </c>
      <c r="I22" s="5"/>
      <c r="J22" s="5"/>
      <c r="M22" s="140" t="str">
        <f>'Claims per Disp or Visits'!K23</f>
        <v>Army</v>
      </c>
      <c r="N22" s="106">
        <f t="shared" ref="N22:S24" si="7">(N6/N14)*1000000</f>
        <v>6.6410852873762112</v>
      </c>
      <c r="O22" s="106">
        <f t="shared" si="7"/>
        <v>9.5499712477651357</v>
      </c>
      <c r="P22" s="106">
        <f t="shared" si="7"/>
        <v>11.68727816127363</v>
      </c>
      <c r="Q22" s="106">
        <f t="shared" si="7"/>
        <v>6.4813619363613215</v>
      </c>
      <c r="R22" s="106">
        <f t="shared" si="7"/>
        <v>8.1080861943616362</v>
      </c>
      <c r="S22" s="116">
        <f t="shared" si="7"/>
        <v>6.5595467527341125</v>
      </c>
      <c r="T22" s="5"/>
    </row>
    <row r="23" spans="2:21">
      <c r="B23" s="140" t="s">
        <v>440</v>
      </c>
      <c r="C23" s="106">
        <f t="shared" si="6"/>
        <v>283.05701577031942</v>
      </c>
      <c r="D23" s="106">
        <f t="shared" si="6"/>
        <v>320.38446135362437</v>
      </c>
      <c r="E23" s="106">
        <f t="shared" si="6"/>
        <v>252.52525252525251</v>
      </c>
      <c r="F23" s="106">
        <f t="shared" si="6"/>
        <v>165.42597187758477</v>
      </c>
      <c r="G23" s="106">
        <f t="shared" si="6"/>
        <v>99.62640099626401</v>
      </c>
      <c r="H23" s="116">
        <f t="shared" si="6"/>
        <v>455.30793194344591</v>
      </c>
      <c r="I23" s="5"/>
      <c r="J23" s="5"/>
      <c r="M23" s="140" t="s">
        <v>440</v>
      </c>
      <c r="N23" s="106">
        <f t="shared" si="7"/>
        <v>11.886130866300837</v>
      </c>
      <c r="O23" s="106">
        <f t="shared" si="7"/>
        <v>9.5121332544178596</v>
      </c>
      <c r="P23" s="106">
        <f t="shared" si="7"/>
        <v>10.071942446043167</v>
      </c>
      <c r="Q23" s="106">
        <f t="shared" si="7"/>
        <v>13.544747914764212</v>
      </c>
      <c r="R23" s="106">
        <f t="shared" si="7"/>
        <v>13.272658323852863</v>
      </c>
      <c r="S23" s="116">
        <f t="shared" si="7"/>
        <v>18.106606125604134</v>
      </c>
      <c r="T23" s="5"/>
    </row>
    <row r="24" spans="2:21">
      <c r="B24" s="140" t="str">
        <f>'Claims per Disp or Visits'!B25</f>
        <v>Navy</v>
      </c>
      <c r="C24" s="106">
        <f t="shared" si="6"/>
        <v>88.989563951136645</v>
      </c>
      <c r="D24" s="106">
        <f t="shared" si="6"/>
        <v>87.412587412587413</v>
      </c>
      <c r="E24" s="106">
        <f t="shared" si="6"/>
        <v>89.876623907181965</v>
      </c>
      <c r="F24" s="106">
        <f t="shared" si="6"/>
        <v>116.74449633088726</v>
      </c>
      <c r="G24" s="106">
        <f t="shared" si="6"/>
        <v>77.259850630955441</v>
      </c>
      <c r="H24" s="116">
        <f t="shared" si="6"/>
        <v>91.362126245847193</v>
      </c>
      <c r="I24" s="5"/>
      <c r="J24" s="5"/>
      <c r="M24" s="140" t="str">
        <f>'Claims per Disp or Visits'!K25</f>
        <v>Navy</v>
      </c>
      <c r="N24" s="106">
        <f t="shared" si="7"/>
        <v>7.9510217062892581</v>
      </c>
      <c r="O24" s="106">
        <f t="shared" si="7"/>
        <v>5.2805485011339099</v>
      </c>
      <c r="P24" s="106">
        <f t="shared" si="7"/>
        <v>10.403047147082537</v>
      </c>
      <c r="Q24" s="106">
        <f t="shared" si="7"/>
        <v>7.765576004905701</v>
      </c>
      <c r="R24" s="106">
        <f t="shared" si="7"/>
        <v>7.183381466875816</v>
      </c>
      <c r="S24" s="116">
        <f t="shared" si="7"/>
        <v>6.0272360159260847</v>
      </c>
      <c r="T24" s="5"/>
    </row>
    <row r="25" spans="2:21" ht="13.5" thickBot="1">
      <c r="B25" s="109" t="s">
        <v>5</v>
      </c>
      <c r="C25" s="128">
        <f t="shared" ref="C25:H25" si="8">(C9/C17)*1000000</f>
        <v>195.32480625039378</v>
      </c>
      <c r="D25" s="128">
        <f t="shared" si="8"/>
        <v>240.08838652105555</v>
      </c>
      <c r="E25" s="128">
        <f t="shared" si="8"/>
        <v>199.58026418665898</v>
      </c>
      <c r="F25" s="128">
        <f t="shared" si="8"/>
        <v>208.77258257885819</v>
      </c>
      <c r="G25" s="128">
        <f t="shared" si="8"/>
        <v>155.7373645084929</v>
      </c>
      <c r="H25" s="124">
        <f t="shared" si="8"/>
        <v>178.4282277465918</v>
      </c>
      <c r="I25" s="10"/>
      <c r="J25" s="10"/>
      <c r="M25" s="109" t="s">
        <v>5</v>
      </c>
      <c r="N25" s="128">
        <f t="shared" ref="N25:S25" si="9">(N9/N17)*1000000</f>
        <v>10.526336752306477</v>
      </c>
      <c r="O25" s="128">
        <f t="shared" si="9"/>
        <v>10.886787085939405</v>
      </c>
      <c r="P25" s="128">
        <f t="shared" si="9"/>
        <v>15.167177155906961</v>
      </c>
      <c r="Q25" s="128">
        <f t="shared" si="9"/>
        <v>11.274957445908186</v>
      </c>
      <c r="R25" s="128">
        <f t="shared" si="9"/>
        <v>11.191483728541929</v>
      </c>
      <c r="S25" s="124">
        <f t="shared" si="9"/>
        <v>9.3211671838177601</v>
      </c>
      <c r="T25" s="10"/>
    </row>
    <row r="27" spans="2:21">
      <c r="I27" s="35"/>
    </row>
    <row r="33" spans="13:18">
      <c r="M33" s="6"/>
      <c r="N33" s="6"/>
      <c r="O33" s="6"/>
      <c r="P33" s="6"/>
      <c r="Q33" s="6"/>
      <c r="R33" s="6"/>
    </row>
  </sheetData>
  <customSheetViews>
    <customSheetView guid="{8E6CF98D-1634-4ED3-81CA-763BCE5C79CD}">
      <selection activeCell="B4" sqref="B4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topLeftCell="A19">
      <selection activeCell="B4" sqref="B4"/>
      <pageMargins left="0.75" right="0.75" top="1" bottom="1" header="0.5" footer="0.5"/>
      <pageSetup orientation="portrait" r:id="rId2"/>
      <headerFooter alignWithMargins="0"/>
    </customSheetView>
  </customSheetViews>
  <mergeCells count="6">
    <mergeCell ref="B19:I19"/>
    <mergeCell ref="M19:T19"/>
    <mergeCell ref="B3:I3"/>
    <mergeCell ref="M3:T3"/>
    <mergeCell ref="B11:I11"/>
    <mergeCell ref="M11:T11"/>
  </mergeCells>
  <phoneticPr fontId="10" type="noConversion"/>
  <pageMargins left="0.75" right="0.75" top="1" bottom="1" header="0.5" footer="0.5"/>
  <pageSetup orientation="portrait" r:id="rId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L30"/>
  <sheetViews>
    <sheetView workbookViewId="0"/>
  </sheetViews>
  <sheetFormatPr defaultRowHeight="12.75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>
      <c r="A1" t="s">
        <v>343</v>
      </c>
    </row>
    <row r="2" spans="1:12">
      <c r="A2" t="str">
        <f>Summary!A2</f>
        <v xml:space="preserve">1st Quarter </v>
      </c>
    </row>
    <row r="4" spans="1:12" ht="13.5" thickBot="1">
      <c r="B4" s="7" t="s">
        <v>339</v>
      </c>
    </row>
    <row r="5" spans="1:12">
      <c r="B5" s="19" t="s">
        <v>4</v>
      </c>
      <c r="C5" s="112" t="str">
        <f>'Total Billings'!C5</f>
        <v>FY2008</v>
      </c>
      <c r="D5" s="112" t="str">
        <f>'Total Billings'!D5</f>
        <v>FY2009</v>
      </c>
      <c r="E5" s="112" t="str">
        <f>'Total Billings'!E5</f>
        <v>FY2010</v>
      </c>
      <c r="F5" s="112" t="str">
        <f>'Total Billings'!F5</f>
        <v>FY2011</v>
      </c>
      <c r="G5" s="112" t="str">
        <f>'Total Billings'!G5</f>
        <v>FY2012</v>
      </c>
      <c r="H5" s="139" t="str">
        <f>'Total Collections'!H5</f>
        <v>FY2013</v>
      </c>
    </row>
    <row r="6" spans="1:12">
      <c r="B6" s="140" t="str">
        <f>'Total Collections'!B6</f>
        <v>Air Force</v>
      </c>
      <c r="C6" s="51">
        <f>ROUND('Total Billings'!C6/1000000,1)</f>
        <v>4.9000000000000004</v>
      </c>
      <c r="D6" s="51">
        <f>ROUND('Total Billings'!D6/1000000,1)</f>
        <v>3.8</v>
      </c>
      <c r="E6" s="51">
        <f>ROUND('Total Billings'!E6/1000000,1)</f>
        <v>0.4</v>
      </c>
      <c r="F6" s="51">
        <f>ROUND('Total Billings'!F6/1000000,1)</f>
        <v>2.9</v>
      </c>
      <c r="G6" s="51">
        <f>ROUND('Total Billings'!G6/1000000,1)</f>
        <v>2.8</v>
      </c>
      <c r="H6" s="147">
        <f>ROUND('Total Billings'!H6/1000000,1)</f>
        <v>2.7</v>
      </c>
      <c r="J6" s="12"/>
      <c r="K6" s="13"/>
      <c r="L6" s="7"/>
    </row>
    <row r="7" spans="1:12">
      <c r="B7" s="140" t="str">
        <f>'Total Collections'!B7</f>
        <v>Army</v>
      </c>
      <c r="C7" s="51">
        <f>ROUND('Total Billings'!C7/1000000,1)</f>
        <v>11.2</v>
      </c>
      <c r="D7" s="51">
        <f>ROUND('Total Billings'!D7/1000000,1)</f>
        <v>7.9</v>
      </c>
      <c r="E7" s="51">
        <f>ROUND('Total Billings'!E7/1000000,1)</f>
        <v>0.2</v>
      </c>
      <c r="F7" s="51">
        <f>ROUND('Total Billings'!F7/1000000,1)</f>
        <v>11.7</v>
      </c>
      <c r="G7" s="51">
        <f>ROUND('Total Billings'!G7/1000000,1)</f>
        <v>8.1</v>
      </c>
      <c r="H7" s="147">
        <f>ROUND('Total Billings'!H7/1000000,1)</f>
        <v>7.3</v>
      </c>
      <c r="K7" s="1"/>
      <c r="L7" s="28"/>
    </row>
    <row r="8" spans="1:12">
      <c r="B8" s="140" t="s">
        <v>440</v>
      </c>
      <c r="C8" s="51">
        <f>ROUND('Total Billings'!C8/1000000,1)</f>
        <v>2.1</v>
      </c>
      <c r="D8" s="51">
        <f>ROUND('Total Billings'!D8/1000000,1)</f>
        <v>0.6</v>
      </c>
      <c r="E8" s="51">
        <f>ROUND('Total Billings'!E8/1000000,1)</f>
        <v>0</v>
      </c>
      <c r="F8" s="51">
        <f>ROUND('Total Billings'!F8/1000000,1)</f>
        <v>1.3</v>
      </c>
      <c r="G8" s="51">
        <f>ROUND('Total Billings'!G8/1000000,1)</f>
        <v>1.9</v>
      </c>
      <c r="H8" s="147">
        <f>ROUND('Total Billings'!H8/1000000,1)</f>
        <v>0.4</v>
      </c>
      <c r="J8" s="12"/>
      <c r="K8" s="13"/>
      <c r="L8" s="7"/>
    </row>
    <row r="9" spans="1:12">
      <c r="B9" s="140" t="str">
        <f>'Total Collections'!B9</f>
        <v>Navy</v>
      </c>
      <c r="C9" s="51">
        <f>ROUND('Total Billings'!C9/1000000,1)</f>
        <v>2</v>
      </c>
      <c r="D9" s="51">
        <f>ROUND('Total Billings'!D9/1000000,1)</f>
        <v>1.6</v>
      </c>
      <c r="E9" s="51">
        <f>ROUND('Total Billings'!E9/1000000,1)</f>
        <v>1.9</v>
      </c>
      <c r="F9" s="51">
        <f>ROUND('Total Billings'!F9/1000000,1)</f>
        <v>2.4</v>
      </c>
      <c r="G9" s="51">
        <f>ROUND('Total Billings'!G9/1000000,1)</f>
        <v>1.8</v>
      </c>
      <c r="H9" s="147">
        <f>ROUND('Total Billings'!H9/1000000,1)</f>
        <v>1.9</v>
      </c>
      <c r="J9" s="12"/>
      <c r="K9" s="13"/>
      <c r="L9" s="7"/>
    </row>
    <row r="10" spans="1:12" ht="13.5" thickBot="1">
      <c r="B10" s="109" t="s">
        <v>5</v>
      </c>
      <c r="C10" s="148">
        <f t="shared" ref="C10:H10" si="0">SUM(C6:C9)</f>
        <v>20.200000000000003</v>
      </c>
      <c r="D10" s="148">
        <f t="shared" si="0"/>
        <v>13.899999999999999</v>
      </c>
      <c r="E10" s="148">
        <f t="shared" si="0"/>
        <v>2.5</v>
      </c>
      <c r="F10" s="148">
        <f t="shared" si="0"/>
        <v>18.3</v>
      </c>
      <c r="G10" s="148">
        <f t="shared" si="0"/>
        <v>14.6</v>
      </c>
      <c r="H10" s="149">
        <f t="shared" si="0"/>
        <v>12.3</v>
      </c>
      <c r="J10" s="12"/>
      <c r="L10" s="7"/>
    </row>
    <row r="11" spans="1:12">
      <c r="J11" s="12"/>
    </row>
    <row r="12" spans="1:12">
      <c r="J12" s="12"/>
    </row>
    <row r="13" spans="1:12" ht="13.5" thickBot="1">
      <c r="B13" s="7" t="s">
        <v>340</v>
      </c>
      <c r="J13" s="12"/>
    </row>
    <row r="14" spans="1:12">
      <c r="B14" s="19" t="s">
        <v>4</v>
      </c>
      <c r="C14" s="112" t="str">
        <f>'Total Billings'!C14</f>
        <v>FY2008</v>
      </c>
      <c r="D14" s="112" t="str">
        <f>'Total Billings'!D14</f>
        <v>FY2009</v>
      </c>
      <c r="E14" s="112" t="str">
        <f>'Total Billings'!E14</f>
        <v>FY2010</v>
      </c>
      <c r="F14" s="112" t="str">
        <f>'Total Billings'!F14</f>
        <v>FY2011</v>
      </c>
      <c r="G14" s="112" t="str">
        <f>'Total Billings'!G14</f>
        <v>FY2012</v>
      </c>
      <c r="H14" s="139" t="str">
        <f>'Total Collections'!H5</f>
        <v>FY2013</v>
      </c>
      <c r="I14" s="12"/>
    </row>
    <row r="15" spans="1:12">
      <c r="B15" s="140" t="str">
        <f>'Total Collections'!B15</f>
        <v>Air Force</v>
      </c>
      <c r="C15" s="51">
        <f>ROUND('Total Billings'!C15/1000000,1)</f>
        <v>33.4</v>
      </c>
      <c r="D15" s="51">
        <f>ROUND('Total Billings'!D15/1000000,1)</f>
        <v>43.1</v>
      </c>
      <c r="E15" s="51">
        <f>ROUND('Total Billings'!E15/1000000,1)</f>
        <v>41.7</v>
      </c>
      <c r="F15" s="51">
        <f>ROUND('Total Billings'!F15/1000000,1)</f>
        <v>25.9</v>
      </c>
      <c r="G15" s="51">
        <f>ROUND('Total Billings'!G15/1000000,1)</f>
        <v>27.1</v>
      </c>
      <c r="H15" s="147">
        <f>ROUND('Total Billings'!H15/1000000,1)</f>
        <v>22.6</v>
      </c>
      <c r="J15" s="12"/>
      <c r="K15" s="13"/>
    </row>
    <row r="16" spans="1:12">
      <c r="B16" s="140" t="str">
        <f>'Total Collections'!B16</f>
        <v>Army</v>
      </c>
      <c r="C16" s="51">
        <f>ROUND('Total Billings'!C16/1000000,1)</f>
        <v>12.7</v>
      </c>
      <c r="D16" s="51">
        <f>ROUND('Total Billings'!D16/1000000,1)</f>
        <v>15.7</v>
      </c>
      <c r="E16" s="51">
        <f>ROUND('Total Billings'!E16/1000000,1)</f>
        <v>16.3</v>
      </c>
      <c r="F16" s="51">
        <f>ROUND('Total Billings'!F16/1000000,1)</f>
        <v>12.2</v>
      </c>
      <c r="G16" s="51">
        <f>ROUND('Total Billings'!G16/1000000,1)</f>
        <v>13.1</v>
      </c>
      <c r="H16" s="147">
        <f>ROUND('Total Billings'!H16/1000000,1)</f>
        <v>11.5</v>
      </c>
      <c r="J16" s="12"/>
      <c r="K16" s="13"/>
    </row>
    <row r="17" spans="1:11">
      <c r="B17" s="140" t="s">
        <v>440</v>
      </c>
      <c r="C17" s="51">
        <f>ROUND('Total Billings'!C17/1000000,1)</f>
        <v>1.9</v>
      </c>
      <c r="D17" s="51">
        <f>ROUND('Total Billings'!D17/1000000,1)</f>
        <v>2.4</v>
      </c>
      <c r="E17" s="51">
        <f>ROUND('Total Billings'!E17/1000000,1)</f>
        <v>1</v>
      </c>
      <c r="F17" s="51">
        <f>ROUND('Total Billings'!F17/1000000,1)</f>
        <v>1.1000000000000001</v>
      </c>
      <c r="G17" s="51">
        <f>ROUND('Total Billings'!G17/1000000,1)</f>
        <v>4.4000000000000004</v>
      </c>
      <c r="H17" s="147">
        <f>ROUND('Total Billings'!H17/1000000,1)</f>
        <v>4.5999999999999996</v>
      </c>
      <c r="J17" s="12"/>
      <c r="K17" s="13"/>
    </row>
    <row r="18" spans="1:11">
      <c r="B18" s="140" t="str">
        <f>'Total Collections'!B18</f>
        <v>Navy</v>
      </c>
      <c r="C18" s="51">
        <f>ROUND('Total Billings'!C18/1000000,1)</f>
        <v>6.3</v>
      </c>
      <c r="D18" s="51">
        <f>ROUND('Total Billings'!D18/1000000,1)</f>
        <v>6.2</v>
      </c>
      <c r="E18" s="51">
        <f>ROUND('Total Billings'!E18/1000000,1)</f>
        <v>7.4</v>
      </c>
      <c r="F18" s="51">
        <f>ROUND('Total Billings'!F18/1000000,1)</f>
        <v>6.2</v>
      </c>
      <c r="G18" s="51">
        <f>ROUND('Total Billings'!G18/1000000,1)</f>
        <v>6.3</v>
      </c>
      <c r="H18" s="147">
        <f>ROUND('Total Billings'!H18/1000000,1)</f>
        <v>5.7</v>
      </c>
      <c r="J18" s="12"/>
      <c r="K18" s="13"/>
    </row>
    <row r="19" spans="1:11" ht="13.5" thickBot="1">
      <c r="B19" s="109" t="s">
        <v>5</v>
      </c>
      <c r="C19" s="148">
        <f t="shared" ref="C19:H19" si="1">SUM(C15:C18)</f>
        <v>54.29999999999999</v>
      </c>
      <c r="D19" s="148">
        <f t="shared" si="1"/>
        <v>67.399999999999991</v>
      </c>
      <c r="E19" s="148">
        <f t="shared" si="1"/>
        <v>66.400000000000006</v>
      </c>
      <c r="F19" s="148">
        <f t="shared" si="1"/>
        <v>45.4</v>
      </c>
      <c r="G19" s="148">
        <f t="shared" si="1"/>
        <v>50.9</v>
      </c>
      <c r="H19" s="149">
        <f t="shared" si="1"/>
        <v>44.400000000000006</v>
      </c>
      <c r="J19" s="12"/>
    </row>
    <row r="20" spans="1:11">
      <c r="J20" s="12"/>
    </row>
    <row r="21" spans="1:11">
      <c r="J21" s="12"/>
    </row>
    <row r="22" spans="1:11" ht="17.25" customHeight="1" thickBot="1">
      <c r="A22" s="3"/>
      <c r="B22" s="180" t="s">
        <v>341</v>
      </c>
      <c r="C22" s="181"/>
      <c r="D22" s="181"/>
      <c r="E22" s="181"/>
      <c r="F22" s="181"/>
      <c r="G22" s="181"/>
      <c r="H22" s="181"/>
    </row>
    <row r="23" spans="1:11">
      <c r="A23" s="3"/>
      <c r="B23" s="19" t="s">
        <v>4</v>
      </c>
      <c r="C23" s="112" t="str">
        <f>C14</f>
        <v>FY2008</v>
      </c>
      <c r="D23" s="112" t="str">
        <f>D14</f>
        <v>FY2009</v>
      </c>
      <c r="E23" s="112" t="str">
        <f>E14</f>
        <v>FY2010</v>
      </c>
      <c r="F23" s="112" t="str">
        <f>F14</f>
        <v>FY2011</v>
      </c>
      <c r="G23" s="112" t="str">
        <f>G14</f>
        <v>FY2012</v>
      </c>
      <c r="H23" s="139" t="str">
        <f>'Total Collections'!H5</f>
        <v>FY2013</v>
      </c>
    </row>
    <row r="24" spans="1:11">
      <c r="A24" s="3"/>
      <c r="B24" s="140" t="str">
        <f>B6</f>
        <v>Air Force</v>
      </c>
      <c r="C24" s="106">
        <f t="shared" ref="C24:H24" si="2">C6+C15</f>
        <v>38.299999999999997</v>
      </c>
      <c r="D24" s="51">
        <f t="shared" si="2"/>
        <v>46.9</v>
      </c>
      <c r="E24" s="51">
        <f t="shared" si="2"/>
        <v>42.1</v>
      </c>
      <c r="F24" s="51">
        <f t="shared" si="2"/>
        <v>28.799999999999997</v>
      </c>
      <c r="G24" s="51">
        <f t="shared" si="2"/>
        <v>29.900000000000002</v>
      </c>
      <c r="H24" s="147">
        <f t="shared" si="2"/>
        <v>25.3</v>
      </c>
    </row>
    <row r="25" spans="1:11">
      <c r="A25" s="3"/>
      <c r="B25" s="140" t="str">
        <f>B7</f>
        <v>Army</v>
      </c>
      <c r="C25" s="106">
        <f t="shared" ref="C25:H27" si="3">C7+C16</f>
        <v>23.9</v>
      </c>
      <c r="D25" s="51">
        <f t="shared" si="3"/>
        <v>23.6</v>
      </c>
      <c r="E25" s="51">
        <f t="shared" si="3"/>
        <v>16.5</v>
      </c>
      <c r="F25" s="51">
        <f t="shared" si="3"/>
        <v>23.9</v>
      </c>
      <c r="G25" s="51">
        <f t="shared" si="3"/>
        <v>21.2</v>
      </c>
      <c r="H25" s="147">
        <f t="shared" si="3"/>
        <v>18.8</v>
      </c>
    </row>
    <row r="26" spans="1:11">
      <c r="A26" s="3"/>
      <c r="B26" s="140" t="s">
        <v>440</v>
      </c>
      <c r="C26" s="106">
        <f t="shared" si="3"/>
        <v>4</v>
      </c>
      <c r="D26" s="51">
        <f t="shared" si="3"/>
        <v>3</v>
      </c>
      <c r="E26" s="51">
        <f t="shared" si="3"/>
        <v>1</v>
      </c>
      <c r="F26" s="51">
        <f t="shared" si="3"/>
        <v>2.4000000000000004</v>
      </c>
      <c r="G26" s="51">
        <f t="shared" si="3"/>
        <v>6.3000000000000007</v>
      </c>
      <c r="H26" s="147">
        <f t="shared" si="3"/>
        <v>5</v>
      </c>
    </row>
    <row r="27" spans="1:11">
      <c r="B27" s="140" t="str">
        <f>B9</f>
        <v>Navy</v>
      </c>
      <c r="C27" s="106">
        <f t="shared" si="3"/>
        <v>8.3000000000000007</v>
      </c>
      <c r="D27" s="51">
        <f t="shared" si="3"/>
        <v>7.8000000000000007</v>
      </c>
      <c r="E27" s="51">
        <f t="shared" si="3"/>
        <v>9.3000000000000007</v>
      </c>
      <c r="F27" s="51">
        <f t="shared" si="3"/>
        <v>8.6</v>
      </c>
      <c r="G27" s="51">
        <f t="shared" si="3"/>
        <v>8.1</v>
      </c>
      <c r="H27" s="147">
        <f t="shared" si="3"/>
        <v>7.6</v>
      </c>
    </row>
    <row r="28" spans="1:11" ht="13.5" thickBot="1">
      <c r="A28" s="3"/>
      <c r="B28" s="109" t="s">
        <v>5</v>
      </c>
      <c r="C28" s="128">
        <f t="shared" ref="C28:H28" si="4">SUM(C24:C27)</f>
        <v>74.499999999999986</v>
      </c>
      <c r="D28" s="148">
        <f t="shared" si="4"/>
        <v>81.3</v>
      </c>
      <c r="E28" s="148">
        <f t="shared" si="4"/>
        <v>68.900000000000006</v>
      </c>
      <c r="F28" s="148">
        <f t="shared" si="4"/>
        <v>63.699999999999996</v>
      </c>
      <c r="G28" s="148">
        <f t="shared" si="4"/>
        <v>65.5</v>
      </c>
      <c r="H28" s="149">
        <f t="shared" si="4"/>
        <v>56.7</v>
      </c>
    </row>
    <row r="29" spans="1:11">
      <c r="A29" s="3"/>
      <c r="B29" s="3"/>
      <c r="H29" s="3"/>
    </row>
    <row r="30" spans="1:11">
      <c r="I30" s="35"/>
    </row>
  </sheetData>
  <customSheetViews>
    <customSheetView guid="{8E6CF98D-1634-4ED3-81CA-763BCE5C79CD}">
      <selection activeCell="D6" sqref="D6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36755EE3-F52E-4D4E-9A42-3A861C777B27}" topLeftCell="A37">
      <selection activeCell="D6" sqref="D6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</customSheetViews>
  <mergeCells count="1">
    <mergeCell ref="B22:H22"/>
  </mergeCells>
  <phoneticPr fontId="0" type="noConversion"/>
  <conditionalFormatting sqref="H29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3"/>
  <headerFooter alignWithMargins="0">
    <oddFooter>&amp;LAltarum Institute
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/>
  <dimension ref="A1:U31"/>
  <sheetViews>
    <sheetView workbookViewId="0"/>
  </sheetViews>
  <sheetFormatPr defaultRowHeight="12.75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>
      <c r="A1" t="s">
        <v>352</v>
      </c>
    </row>
    <row r="2" spans="1:21">
      <c r="A2" t="str">
        <f>Summary!A2</f>
        <v xml:space="preserve">1st Quarter </v>
      </c>
    </row>
    <row r="3" spans="1:21" ht="24" customHeight="1" thickBot="1">
      <c r="B3" s="178" t="s">
        <v>306</v>
      </c>
      <c r="C3" s="178"/>
      <c r="D3" s="178"/>
      <c r="E3" s="178"/>
      <c r="F3" s="178"/>
      <c r="G3" s="178"/>
      <c r="H3" s="182"/>
      <c r="I3" s="182"/>
      <c r="M3" s="178" t="s">
        <v>307</v>
      </c>
      <c r="N3" s="178"/>
      <c r="O3" s="178"/>
      <c r="P3" s="178"/>
      <c r="Q3" s="178"/>
      <c r="R3" s="178"/>
      <c r="S3" s="179"/>
      <c r="T3" s="179"/>
    </row>
    <row r="4" spans="1:21">
      <c r="B4" s="19" t="s">
        <v>4</v>
      </c>
      <c r="C4" s="103" t="s">
        <v>391</v>
      </c>
      <c r="D4" s="103" t="s">
        <v>405</v>
      </c>
      <c r="E4" s="103" t="s">
        <v>409</v>
      </c>
      <c r="F4" s="138" t="s">
        <v>431</v>
      </c>
      <c r="G4" s="103" t="s">
        <v>437</v>
      </c>
      <c r="H4" s="139" t="s">
        <v>445</v>
      </c>
      <c r="I4" s="13"/>
      <c r="J4" s="13"/>
      <c r="K4" s="13"/>
      <c r="L4" s="13"/>
      <c r="M4" s="19" t="s">
        <v>4</v>
      </c>
      <c r="N4" s="103" t="s">
        <v>391</v>
      </c>
      <c r="O4" s="103" t="s">
        <v>405</v>
      </c>
      <c r="P4" s="103" t="s">
        <v>409</v>
      </c>
      <c r="Q4" s="138" t="s">
        <v>431</v>
      </c>
      <c r="R4" s="103" t="s">
        <v>437</v>
      </c>
      <c r="S4" s="139" t="s">
        <v>445</v>
      </c>
      <c r="T4" s="13"/>
    </row>
    <row r="5" spans="1:21">
      <c r="B5" s="140" t="str">
        <f>'Collected to Claims Ratio'!B7</f>
        <v>Air Force</v>
      </c>
      <c r="C5" s="101">
        <f>'Collected to Claims Ratio'!C7</f>
        <v>13</v>
      </c>
      <c r="D5" s="101">
        <f>'Collected to Claims Ratio'!D7</f>
        <v>1</v>
      </c>
      <c r="E5" s="101">
        <f>'Collected to Claims Ratio'!E7</f>
        <v>0</v>
      </c>
      <c r="F5" s="101">
        <f>'Collected to Claims Ratio'!F7</f>
        <v>0</v>
      </c>
      <c r="G5" s="101">
        <f>'Collected to Claims Ratio'!G7</f>
        <v>0</v>
      </c>
      <c r="H5" s="107">
        <f>'Collected to Claims Ratio'!H7</f>
        <v>0</v>
      </c>
      <c r="I5" s="13"/>
      <c r="J5" s="13"/>
      <c r="K5" s="13"/>
      <c r="L5" s="13"/>
      <c r="M5" s="140" t="str">
        <f>'Collected to Claims Ratio'!K7</f>
        <v>Air Force</v>
      </c>
      <c r="N5" s="101">
        <f>'Collected to Claims Ratio'!L7</f>
        <v>21181</v>
      </c>
      <c r="O5" s="101">
        <f>'Collected to Claims Ratio'!M7</f>
        <v>24203</v>
      </c>
      <c r="P5" s="101">
        <f>'Collected to Claims Ratio'!N7</f>
        <v>29171</v>
      </c>
      <c r="Q5" s="101">
        <f>'Collected to Claims Ratio'!O7</f>
        <v>28798</v>
      </c>
      <c r="R5" s="101">
        <f>'Collected to Claims Ratio'!P7</f>
        <v>37683</v>
      </c>
      <c r="S5" s="107">
        <f>'Collected to Claims Ratio'!Q7</f>
        <v>23894</v>
      </c>
      <c r="T5" s="13"/>
    </row>
    <row r="6" spans="1:21" ht="13.5" customHeight="1">
      <c r="B6" s="140" t="str">
        <f>'Collected to Claims Ratio'!B8</f>
        <v>Army</v>
      </c>
      <c r="C6" s="101">
        <f>'Collected to Claims Ratio'!C8</f>
        <v>59</v>
      </c>
      <c r="D6" s="101">
        <f>'Collected to Claims Ratio'!D8</f>
        <v>15</v>
      </c>
      <c r="E6" s="101">
        <f>'Collected to Claims Ratio'!E8</f>
        <v>2</v>
      </c>
      <c r="F6" s="101">
        <f>'Collected to Claims Ratio'!F8</f>
        <v>52</v>
      </c>
      <c r="G6" s="101">
        <f>'Collected to Claims Ratio'!G8</f>
        <v>11</v>
      </c>
      <c r="H6" s="107">
        <f>'Collected to Claims Ratio'!H8</f>
        <v>37</v>
      </c>
      <c r="I6" s="13"/>
      <c r="J6" s="13"/>
      <c r="K6" s="13"/>
      <c r="L6" s="13"/>
      <c r="M6" s="140" t="str">
        <f>'Collected to Claims Ratio'!K8</f>
        <v>Army</v>
      </c>
      <c r="N6" s="101">
        <f>'Collected to Claims Ratio'!L8</f>
        <v>18750</v>
      </c>
      <c r="O6" s="101">
        <f>'Collected to Claims Ratio'!M8</f>
        <v>24877</v>
      </c>
      <c r="P6" s="101">
        <f>'Collected to Claims Ratio'!N8</f>
        <v>28303</v>
      </c>
      <c r="Q6" s="101">
        <f>'Collected to Claims Ratio'!O8</f>
        <v>34973</v>
      </c>
      <c r="R6" s="101">
        <f>'Collected to Claims Ratio'!P8</f>
        <v>23421</v>
      </c>
      <c r="S6" s="107">
        <f>'Collected to Claims Ratio'!Q8</f>
        <v>28742</v>
      </c>
      <c r="T6" s="13"/>
    </row>
    <row r="7" spans="1:21">
      <c r="B7" s="140" t="s">
        <v>440</v>
      </c>
      <c r="C7" s="101">
        <f>'Collected to Claims Ratio'!C9</f>
        <v>6</v>
      </c>
      <c r="D7" s="101">
        <f>'Collected to Claims Ratio'!D9</f>
        <v>1</v>
      </c>
      <c r="E7" s="101">
        <f>'Collected to Claims Ratio'!E9</f>
        <v>0</v>
      </c>
      <c r="F7" s="101">
        <f>'Collected to Claims Ratio'!F9</f>
        <v>9</v>
      </c>
      <c r="G7" s="101">
        <f>'Collected to Claims Ratio'!G9</f>
        <v>4</v>
      </c>
      <c r="H7" s="107">
        <f>'Collected to Claims Ratio'!H9</f>
        <v>0</v>
      </c>
      <c r="I7" s="13"/>
      <c r="J7" s="13"/>
      <c r="K7" s="13"/>
      <c r="L7" s="13"/>
      <c r="M7" s="140" t="s">
        <v>440</v>
      </c>
      <c r="N7" s="101">
        <f>'Collected to Claims Ratio'!L9</f>
        <v>1995</v>
      </c>
      <c r="O7" s="101">
        <f>'Collected to Claims Ratio'!M9</f>
        <v>2472</v>
      </c>
      <c r="P7" s="101">
        <f>'Collected to Claims Ratio'!N9</f>
        <v>1014</v>
      </c>
      <c r="Q7" s="101">
        <f>'Collected to Claims Ratio'!O9</f>
        <v>1912</v>
      </c>
      <c r="R7" s="101">
        <f>'Collected to Claims Ratio'!P9</f>
        <v>2785</v>
      </c>
      <c r="S7" s="107">
        <f>'Collected to Claims Ratio'!Q9</f>
        <v>7516</v>
      </c>
      <c r="T7" s="13"/>
    </row>
    <row r="8" spans="1:21">
      <c r="B8" s="140" t="str">
        <f>'Collected to Claims Ratio'!B10</f>
        <v>Navy</v>
      </c>
      <c r="C8" s="101">
        <f>'Collected to Claims Ratio'!C10</f>
        <v>17</v>
      </c>
      <c r="D8" s="101">
        <f>'Collected to Claims Ratio'!D10</f>
        <v>4</v>
      </c>
      <c r="E8" s="101">
        <f>'Collected to Claims Ratio'!E10</f>
        <v>17</v>
      </c>
      <c r="F8" s="101">
        <f>'Collected to Claims Ratio'!F10</f>
        <v>15</v>
      </c>
      <c r="G8" s="101">
        <f>'Collected to Claims Ratio'!G10</f>
        <v>2</v>
      </c>
      <c r="H8" s="107">
        <f>'Collected to Claims Ratio'!H10</f>
        <v>12</v>
      </c>
      <c r="I8" s="13"/>
      <c r="J8" s="13"/>
      <c r="K8" s="13"/>
      <c r="L8" s="13"/>
      <c r="M8" s="140" t="str">
        <f>'Collected to Claims Ratio'!K10</f>
        <v>Navy</v>
      </c>
      <c r="N8" s="101">
        <f>'Collected to Claims Ratio'!L10</f>
        <v>5339</v>
      </c>
      <c r="O8" s="101">
        <f>'Collected to Claims Ratio'!M10</f>
        <v>7712</v>
      </c>
      <c r="P8" s="101">
        <f>'Collected to Claims Ratio'!N10</f>
        <v>12062</v>
      </c>
      <c r="Q8" s="101">
        <f>'Collected to Claims Ratio'!O10</f>
        <v>14876</v>
      </c>
      <c r="R8" s="101">
        <f>'Collected to Claims Ratio'!P10</f>
        <v>13043</v>
      </c>
      <c r="S8" s="107">
        <f>'Collected to Claims Ratio'!Q10</f>
        <v>14574</v>
      </c>
      <c r="T8" s="13"/>
    </row>
    <row r="9" spans="1:21" ht="13.5" thickBot="1">
      <c r="B9" s="109" t="s">
        <v>5</v>
      </c>
      <c r="C9" s="102">
        <f t="shared" ref="C9:H9" si="0">SUM(C5:C8)</f>
        <v>95</v>
      </c>
      <c r="D9" s="102">
        <f t="shared" si="0"/>
        <v>21</v>
      </c>
      <c r="E9" s="102">
        <f t="shared" si="0"/>
        <v>19</v>
      </c>
      <c r="F9" s="102">
        <f t="shared" si="0"/>
        <v>76</v>
      </c>
      <c r="G9" s="102">
        <f t="shared" si="0"/>
        <v>17</v>
      </c>
      <c r="H9" s="110">
        <f t="shared" si="0"/>
        <v>49</v>
      </c>
      <c r="I9" s="68"/>
      <c r="J9" s="68"/>
      <c r="K9" s="13"/>
      <c r="L9" s="13"/>
      <c r="M9" s="109" t="s">
        <v>5</v>
      </c>
      <c r="N9" s="102">
        <f t="shared" ref="N9:S9" si="1">SUM(N5:N8)</f>
        <v>47265</v>
      </c>
      <c r="O9" s="102">
        <f t="shared" si="1"/>
        <v>59264</v>
      </c>
      <c r="P9" s="102">
        <f t="shared" si="1"/>
        <v>70550</v>
      </c>
      <c r="Q9" s="102">
        <f t="shared" si="1"/>
        <v>80559</v>
      </c>
      <c r="R9" s="102">
        <f t="shared" si="1"/>
        <v>76932</v>
      </c>
      <c r="S9" s="110">
        <f t="shared" si="1"/>
        <v>74726</v>
      </c>
      <c r="T9" s="68"/>
      <c r="U9" s="9"/>
    </row>
    <row r="10" spans="1:21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1" ht="24.75" customHeight="1" thickBot="1">
      <c r="B11" s="183" t="s">
        <v>308</v>
      </c>
      <c r="C11" s="183"/>
      <c r="D11" s="183"/>
      <c r="E11" s="183"/>
      <c r="F11" s="183"/>
      <c r="G11" s="183"/>
      <c r="H11" s="184"/>
      <c r="I11" s="184"/>
      <c r="J11" s="13"/>
      <c r="K11" s="13"/>
      <c r="L11" s="13"/>
      <c r="M11" s="183" t="s">
        <v>309</v>
      </c>
      <c r="N11" s="183"/>
      <c r="O11" s="183"/>
      <c r="P11" s="183"/>
      <c r="Q11" s="183"/>
      <c r="R11" s="183"/>
      <c r="S11" s="184"/>
      <c r="T11" s="184"/>
    </row>
    <row r="12" spans="1:21">
      <c r="B12" s="19" t="s">
        <v>4</v>
      </c>
      <c r="C12" s="103" t="s">
        <v>391</v>
      </c>
      <c r="D12" s="103" t="s">
        <v>405</v>
      </c>
      <c r="E12" s="103" t="s">
        <v>409</v>
      </c>
      <c r="F12" s="138" t="s">
        <v>431</v>
      </c>
      <c r="G12" s="103" t="s">
        <v>437</v>
      </c>
      <c r="H12" s="139" t="s">
        <v>445</v>
      </c>
      <c r="I12" s="13"/>
      <c r="J12" s="13"/>
      <c r="K12" s="13"/>
      <c r="L12" s="13"/>
      <c r="M12" s="19" t="s">
        <v>4</v>
      </c>
      <c r="N12" s="103" t="s">
        <v>391</v>
      </c>
      <c r="O12" s="103" t="s">
        <v>405</v>
      </c>
      <c r="P12" s="103" t="s">
        <v>409</v>
      </c>
      <c r="Q12" s="138" t="s">
        <v>431</v>
      </c>
      <c r="R12" s="103" t="s">
        <v>437</v>
      </c>
      <c r="S12" s="139" t="s">
        <v>445</v>
      </c>
      <c r="T12" s="13"/>
    </row>
    <row r="13" spans="1:21">
      <c r="B13" s="140" t="str">
        <f>'Collected to Claims Ratio'!B15</f>
        <v>Air Force</v>
      </c>
      <c r="C13" s="101">
        <f>'Collected to Claims Ratio'!C15</f>
        <v>215</v>
      </c>
      <c r="D13" s="101">
        <f>'Collected to Claims Ratio'!D15</f>
        <v>102</v>
      </c>
      <c r="E13" s="101">
        <f>'Collected to Claims Ratio'!E15</f>
        <v>0</v>
      </c>
      <c r="F13" s="101">
        <f>'Collected to Claims Ratio'!F15</f>
        <v>177</v>
      </c>
      <c r="G13" s="101">
        <f>'Collected to Claims Ratio'!G15</f>
        <v>164</v>
      </c>
      <c r="H13" s="107">
        <f>'Collected to Claims Ratio'!H15</f>
        <v>175</v>
      </c>
      <c r="I13" s="80"/>
      <c r="J13" s="13"/>
      <c r="K13" s="13"/>
      <c r="L13" s="13"/>
      <c r="M13" s="140" t="str">
        <f>'Collected to Claims Ratio'!K15</f>
        <v>Air Force</v>
      </c>
      <c r="N13" s="101">
        <f>'Collected to Claims Ratio'!L15</f>
        <v>221959</v>
      </c>
      <c r="O13" s="101">
        <f>'Collected to Claims Ratio'!M15</f>
        <v>272493</v>
      </c>
      <c r="P13" s="101">
        <f>'Collected to Claims Ratio'!N15</f>
        <v>261771</v>
      </c>
      <c r="Q13" s="101">
        <f>'Collected to Claims Ratio'!O15</f>
        <v>224455</v>
      </c>
      <c r="R13" s="101">
        <f>'Collected to Claims Ratio'!P15</f>
        <v>239812</v>
      </c>
      <c r="S13" s="107">
        <f>'Collected to Claims Ratio'!Q15</f>
        <v>196554</v>
      </c>
      <c r="T13" s="13"/>
    </row>
    <row r="14" spans="1:21">
      <c r="B14" s="140" t="str">
        <f>'Collected to Claims Ratio'!B16</f>
        <v>Army</v>
      </c>
      <c r="C14" s="101">
        <f>'Collected to Claims Ratio'!C16</f>
        <v>458</v>
      </c>
      <c r="D14" s="101">
        <f>'Collected to Claims Ratio'!D16</f>
        <v>429</v>
      </c>
      <c r="E14" s="101">
        <f>'Collected to Claims Ratio'!E16</f>
        <v>20</v>
      </c>
      <c r="F14" s="101">
        <f>'Collected to Claims Ratio'!F16</f>
        <v>532</v>
      </c>
      <c r="G14" s="101">
        <f>'Collected to Claims Ratio'!G16</f>
        <v>364</v>
      </c>
      <c r="H14" s="107">
        <f>'Collected to Claims Ratio'!H16</f>
        <v>393</v>
      </c>
      <c r="I14" s="80"/>
      <c r="J14" s="80"/>
      <c r="K14" s="13"/>
      <c r="L14" s="13"/>
      <c r="M14" s="140" t="str">
        <f>'Collected to Claims Ratio'!K16</f>
        <v>Army</v>
      </c>
      <c r="N14" s="101">
        <f>'Collected to Claims Ratio'!L16</f>
        <v>111868</v>
      </c>
      <c r="O14" s="101">
        <f>'Collected to Claims Ratio'!M16</f>
        <v>128351</v>
      </c>
      <c r="P14" s="101">
        <f>'Collected to Claims Ratio'!N16</f>
        <v>134660</v>
      </c>
      <c r="Q14" s="101">
        <f>'Collected to Claims Ratio'!O16</f>
        <v>131272</v>
      </c>
      <c r="R14" s="101">
        <f>'Collected to Claims Ratio'!P16</f>
        <v>145761</v>
      </c>
      <c r="S14" s="107">
        <f>'Collected to Claims Ratio'!Q16</f>
        <v>121470</v>
      </c>
      <c r="T14" s="13"/>
    </row>
    <row r="15" spans="1:21">
      <c r="B15" s="140" t="s">
        <v>440</v>
      </c>
      <c r="C15" s="101">
        <f>'Collected to Claims Ratio'!C17</f>
        <v>101</v>
      </c>
      <c r="D15" s="101">
        <f>'Collected to Claims Ratio'!D17</f>
        <v>35</v>
      </c>
      <c r="E15" s="101">
        <f>'Collected to Claims Ratio'!E17</f>
        <v>0</v>
      </c>
      <c r="F15" s="101">
        <f>'Collected to Claims Ratio'!F17</f>
        <v>72</v>
      </c>
      <c r="G15" s="101">
        <f>'Collected to Claims Ratio'!G17</f>
        <v>47</v>
      </c>
      <c r="H15" s="107">
        <f>'Collected to Claims Ratio'!H17</f>
        <v>1</v>
      </c>
      <c r="I15" s="80"/>
      <c r="J15" s="13"/>
      <c r="K15" s="13"/>
      <c r="L15" s="13"/>
      <c r="M15" s="140" t="s">
        <v>440</v>
      </c>
      <c r="N15" s="101">
        <f>'Collected to Claims Ratio'!L17</f>
        <v>12570</v>
      </c>
      <c r="O15" s="101">
        <f>'Collected to Claims Ratio'!M17</f>
        <v>16127</v>
      </c>
      <c r="P15" s="101">
        <f>'Collected to Claims Ratio'!N17</f>
        <v>8198</v>
      </c>
      <c r="Q15" s="101">
        <f>'Collected to Claims Ratio'!O17</f>
        <v>11134</v>
      </c>
      <c r="R15" s="101">
        <f>'Collected to Claims Ratio'!P17</f>
        <v>47317</v>
      </c>
      <c r="S15" s="107">
        <f>'Collected to Claims Ratio'!Q17</f>
        <v>47529</v>
      </c>
      <c r="T15" s="13"/>
    </row>
    <row r="16" spans="1:21">
      <c r="B16" s="140" t="str">
        <f>'Collected to Claims Ratio'!B18</f>
        <v>Navy</v>
      </c>
      <c r="C16" s="101">
        <f>'Collected to Claims Ratio'!C18</f>
        <v>143</v>
      </c>
      <c r="D16" s="101">
        <f>'Collected to Claims Ratio'!D18</f>
        <v>112</v>
      </c>
      <c r="E16" s="101">
        <f>'Collected to Claims Ratio'!E18</f>
        <v>128</v>
      </c>
      <c r="F16" s="101">
        <f>'Collected to Claims Ratio'!F18</f>
        <v>120</v>
      </c>
      <c r="G16" s="101">
        <f>'Collected to Claims Ratio'!G18</f>
        <v>108</v>
      </c>
      <c r="H16" s="107">
        <f>'Collected to Claims Ratio'!H18</f>
        <v>116</v>
      </c>
      <c r="I16" s="13"/>
      <c r="J16" s="13"/>
      <c r="K16" s="13"/>
      <c r="L16" s="13"/>
      <c r="M16" s="140" t="str">
        <f>'Collected to Claims Ratio'!K18</f>
        <v>Navy</v>
      </c>
      <c r="N16" s="101">
        <f>'Collected to Claims Ratio'!L18</f>
        <v>48276</v>
      </c>
      <c r="O16" s="101">
        <f>'Collected to Claims Ratio'!M18</f>
        <v>46456</v>
      </c>
      <c r="P16" s="101">
        <f>'Collected to Claims Ratio'!N18</f>
        <v>53641</v>
      </c>
      <c r="Q16" s="101">
        <f>'Collected to Claims Ratio'!O18</f>
        <v>65809</v>
      </c>
      <c r="R16" s="101">
        <f>'Collected to Claims Ratio'!P18</f>
        <v>66811</v>
      </c>
      <c r="S16" s="107">
        <f>'Collected to Claims Ratio'!Q18</f>
        <v>58702</v>
      </c>
      <c r="T16" s="13"/>
    </row>
    <row r="17" spans="2:21" ht="13.5" thickBot="1">
      <c r="B17" s="109" t="s">
        <v>5</v>
      </c>
      <c r="C17" s="102">
        <f t="shared" ref="C17:H17" si="2">SUM(C13:C16)</f>
        <v>917</v>
      </c>
      <c r="D17" s="102">
        <f t="shared" si="2"/>
        <v>678</v>
      </c>
      <c r="E17" s="102">
        <f t="shared" si="2"/>
        <v>148</v>
      </c>
      <c r="F17" s="102">
        <f t="shared" si="2"/>
        <v>901</v>
      </c>
      <c r="G17" s="102">
        <f t="shared" si="2"/>
        <v>683</v>
      </c>
      <c r="H17" s="110">
        <f t="shared" si="2"/>
        <v>685</v>
      </c>
      <c r="I17" s="68"/>
      <c r="J17" s="68"/>
      <c r="K17" s="13"/>
      <c r="L17" s="13"/>
      <c r="M17" s="109" t="s">
        <v>5</v>
      </c>
      <c r="N17" s="102">
        <f t="shared" ref="N17:S17" si="3">SUM(N13:N16)</f>
        <v>394673</v>
      </c>
      <c r="O17" s="102">
        <f t="shared" si="3"/>
        <v>463427</v>
      </c>
      <c r="P17" s="102">
        <f t="shared" si="3"/>
        <v>458270</v>
      </c>
      <c r="Q17" s="102">
        <f t="shared" si="3"/>
        <v>432670</v>
      </c>
      <c r="R17" s="102">
        <f t="shared" si="3"/>
        <v>499701</v>
      </c>
      <c r="S17" s="110">
        <f t="shared" si="3"/>
        <v>424255</v>
      </c>
      <c r="T17" s="68"/>
      <c r="U17" s="9"/>
    </row>
    <row r="18" spans="2:21">
      <c r="B18" s="13"/>
      <c r="C18" s="13"/>
      <c r="D18" s="13"/>
      <c r="E18" s="13"/>
      <c r="F18" s="13"/>
      <c r="G18" s="13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4"/>
    </row>
    <row r="19" spans="2:21" ht="23.25" customHeight="1" thickBot="1">
      <c r="B19" s="180" t="s">
        <v>310</v>
      </c>
      <c r="C19" s="180"/>
      <c r="D19" s="180"/>
      <c r="E19" s="180"/>
      <c r="F19" s="180"/>
      <c r="G19" s="180"/>
      <c r="H19" s="184"/>
      <c r="I19" s="184"/>
      <c r="J19" s="81"/>
      <c r="K19" s="81"/>
      <c r="L19" s="81"/>
      <c r="M19" s="180" t="s">
        <v>311</v>
      </c>
      <c r="N19" s="180"/>
      <c r="O19" s="180"/>
      <c r="P19" s="180"/>
      <c r="Q19" s="180"/>
      <c r="R19" s="180"/>
      <c r="S19" s="184"/>
      <c r="T19" s="184"/>
      <c r="U19" s="6"/>
    </row>
    <row r="20" spans="2:21">
      <c r="B20" s="19" t="s">
        <v>4</v>
      </c>
      <c r="C20" s="103" t="s">
        <v>391</v>
      </c>
      <c r="D20" s="103" t="s">
        <v>405</v>
      </c>
      <c r="E20" s="103" t="s">
        <v>409</v>
      </c>
      <c r="F20" s="138" t="s">
        <v>431</v>
      </c>
      <c r="G20" s="103" t="s">
        <v>437</v>
      </c>
      <c r="H20" s="139" t="s">
        <v>445</v>
      </c>
      <c r="I20" s="13"/>
      <c r="J20" s="13"/>
      <c r="K20" s="13"/>
      <c r="L20" s="13"/>
      <c r="M20" s="19" t="s">
        <v>4</v>
      </c>
      <c r="N20" s="103" t="s">
        <v>391</v>
      </c>
      <c r="O20" s="103" t="s">
        <v>405</v>
      </c>
      <c r="P20" s="103" t="s">
        <v>409</v>
      </c>
      <c r="Q20" s="138" t="s">
        <v>431</v>
      </c>
      <c r="R20" s="103" t="s">
        <v>437</v>
      </c>
      <c r="S20" s="139" t="s">
        <v>445</v>
      </c>
      <c r="T20" s="13"/>
    </row>
    <row r="21" spans="2:21">
      <c r="B21" s="140" t="str">
        <f>'Collected to Claims Ratio'!B23</f>
        <v>Air Force</v>
      </c>
      <c r="C21" s="113">
        <f>'Collected to Claims Ratio'!C23</f>
        <v>6.0465116279069767E-2</v>
      </c>
      <c r="D21" s="146">
        <f>'Collected to Claims Ratio'!D23</f>
        <v>9.8039215686274508E-3</v>
      </c>
      <c r="E21" s="146" t="e">
        <f>'Collected to Claims Ratio'!E23</f>
        <v>#DIV/0!</v>
      </c>
      <c r="F21" s="146">
        <f>'Collected to Claims Ratio'!F23</f>
        <v>0</v>
      </c>
      <c r="G21" s="113">
        <f>'Collected to Claims Ratio'!G23</f>
        <v>0</v>
      </c>
      <c r="H21" s="121">
        <f>'Collected to Claims Ratio'!H23</f>
        <v>0</v>
      </c>
      <c r="I21" s="43"/>
      <c r="J21" s="43"/>
      <c r="K21" s="13"/>
      <c r="L21" s="13"/>
      <c r="M21" s="140" t="str">
        <f>'Collected to Claims Ratio'!K23</f>
        <v>Air Force</v>
      </c>
      <c r="N21" s="113">
        <f>'Collected to Claims Ratio'!L23</f>
        <v>9.5427533913921045E-2</v>
      </c>
      <c r="O21" s="113">
        <f>'Collected to Claims Ratio'!M23</f>
        <v>8.8820630254722144E-2</v>
      </c>
      <c r="P21" s="113">
        <f>'Collected to Claims Ratio'!N23</f>
        <v>0.1114370957821913</v>
      </c>
      <c r="Q21" s="113">
        <f>'Collected to Claims Ratio'!O23</f>
        <v>0.12830188679245283</v>
      </c>
      <c r="R21" s="113">
        <f>'Collected to Claims Ratio'!P23</f>
        <v>0.1571355895451437</v>
      </c>
      <c r="S21" s="121">
        <f>'Collected to Claims Ratio'!Q23</f>
        <v>0.1215645573226696</v>
      </c>
      <c r="T21" s="13"/>
    </row>
    <row r="22" spans="2:21">
      <c r="B22" s="140" t="str">
        <f>'Collected to Claims Ratio'!B24</f>
        <v>Army</v>
      </c>
      <c r="C22" s="113">
        <f>'Collected to Claims Ratio'!C24</f>
        <v>0.12882096069868995</v>
      </c>
      <c r="D22" s="146">
        <f>'Collected to Claims Ratio'!D24</f>
        <v>3.4965034965034968E-2</v>
      </c>
      <c r="E22" s="146">
        <f>'Collected to Claims Ratio'!E24</f>
        <v>0.1</v>
      </c>
      <c r="F22" s="146">
        <f>'Collected to Claims Ratio'!F24</f>
        <v>9.7744360902255634E-2</v>
      </c>
      <c r="G22" s="113">
        <f>'Collected to Claims Ratio'!G24</f>
        <v>3.021978021978022E-2</v>
      </c>
      <c r="H22" s="121">
        <f>'Collected to Claims Ratio'!H24</f>
        <v>9.4147582697201013E-2</v>
      </c>
      <c r="I22" s="43"/>
      <c r="J22" s="43"/>
      <c r="K22" s="13"/>
      <c r="L22" s="13"/>
      <c r="M22" s="140" t="str">
        <f>'Collected to Claims Ratio'!K24</f>
        <v>Army</v>
      </c>
      <c r="N22" s="113">
        <f>'Collected to Claims Ratio'!L24</f>
        <v>0.16760825258340187</v>
      </c>
      <c r="O22" s="113">
        <f>'Collected to Claims Ratio'!M24</f>
        <v>0.19382007152262157</v>
      </c>
      <c r="P22" s="113">
        <f>'Collected to Claims Ratio'!N24</f>
        <v>0.21018119708896479</v>
      </c>
      <c r="Q22" s="113">
        <f>'Collected to Claims Ratio'!O24</f>
        <v>0.26641629593515753</v>
      </c>
      <c r="R22" s="113">
        <f>'Collected to Claims Ratio'!P24</f>
        <v>0.16068084055405768</v>
      </c>
      <c r="S22" s="121">
        <f>'Collected to Claims Ratio'!Q24</f>
        <v>0.23661809500288136</v>
      </c>
      <c r="T22" s="13"/>
    </row>
    <row r="23" spans="2:21">
      <c r="B23" s="140" t="s">
        <v>440</v>
      </c>
      <c r="C23" s="113">
        <f>'Collected to Claims Ratio'!C25</f>
        <v>5.9405940594059403E-2</v>
      </c>
      <c r="D23" s="146">
        <f>'Collected to Claims Ratio'!D25</f>
        <v>2.8571428571428571E-2</v>
      </c>
      <c r="E23" s="146" t="e">
        <f>'Collected to Claims Ratio'!E25</f>
        <v>#DIV/0!</v>
      </c>
      <c r="F23" s="146">
        <f>'Collected to Claims Ratio'!F25</f>
        <v>0.125</v>
      </c>
      <c r="G23" s="113">
        <f>'Collected to Claims Ratio'!G25</f>
        <v>8.5106382978723402E-2</v>
      </c>
      <c r="H23" s="121">
        <f>'Collected to Claims Ratio'!H25</f>
        <v>0</v>
      </c>
      <c r="I23" s="43"/>
      <c r="J23" s="145" t="s">
        <v>464</v>
      </c>
      <c r="K23" s="13"/>
      <c r="L23" s="13"/>
      <c r="M23" s="140" t="s">
        <v>440</v>
      </c>
      <c r="N23" s="113">
        <f>'Collected to Claims Ratio'!L25</f>
        <v>0.15871121718377088</v>
      </c>
      <c r="O23" s="113">
        <f>'Collected to Claims Ratio'!M25</f>
        <v>0.15328331369752587</v>
      </c>
      <c r="P23" s="113">
        <f>'Collected to Claims Ratio'!N25</f>
        <v>0.12368870456208832</v>
      </c>
      <c r="Q23" s="113">
        <f>'Collected to Claims Ratio'!O25</f>
        <v>0.17172624393748878</v>
      </c>
      <c r="R23" s="113">
        <f>'Collected to Claims Ratio'!P25</f>
        <v>5.8858338440729546E-2</v>
      </c>
      <c r="S23" s="121">
        <f>'Collected to Claims Ratio'!Q25</f>
        <v>0.15813503334806117</v>
      </c>
      <c r="T23" s="13"/>
    </row>
    <row r="24" spans="2:21">
      <c r="B24" s="140" t="str">
        <f>'Collected to Claims Ratio'!B26</f>
        <v>Navy</v>
      </c>
      <c r="C24" s="113">
        <f>'Collected to Claims Ratio'!C26</f>
        <v>0.11888111888111888</v>
      </c>
      <c r="D24" s="146">
        <f>'Collected to Claims Ratio'!D26</f>
        <v>3.5714285714285712E-2</v>
      </c>
      <c r="E24" s="146">
        <f>'Collected to Claims Ratio'!E26</f>
        <v>0.1328125</v>
      </c>
      <c r="F24" s="146">
        <f>'Collected to Claims Ratio'!F26</f>
        <v>0.125</v>
      </c>
      <c r="G24" s="113">
        <f>'Collected to Claims Ratio'!G26</f>
        <v>1.8518518518518517E-2</v>
      </c>
      <c r="H24" s="121">
        <f>'Collected to Claims Ratio'!H26</f>
        <v>0.10344827586206896</v>
      </c>
      <c r="I24" s="43"/>
      <c r="J24" s="43"/>
      <c r="K24" s="13"/>
      <c r="L24" s="13"/>
      <c r="M24" s="140" t="str">
        <f>'Collected to Claims Ratio'!K26</f>
        <v>Navy</v>
      </c>
      <c r="N24" s="113">
        <f>'Collected to Claims Ratio'!L26</f>
        <v>0.11059325544784157</v>
      </c>
      <c r="O24" s="113">
        <f>'Collected to Claims Ratio'!M26</f>
        <v>0.16600654382641639</v>
      </c>
      <c r="P24" s="113">
        <f>'Collected to Claims Ratio'!N26</f>
        <v>0.22486530825301543</v>
      </c>
      <c r="Q24" s="113">
        <f>'Collected to Claims Ratio'!O26</f>
        <v>0.22604810892127217</v>
      </c>
      <c r="R24" s="113">
        <f>'Collected to Claims Ratio'!P26</f>
        <v>0.19522234362604959</v>
      </c>
      <c r="S24" s="121">
        <f>'Collected to Claims Ratio'!Q26</f>
        <v>0.24827092773670403</v>
      </c>
      <c r="T24" s="13"/>
    </row>
    <row r="25" spans="2:21" ht="13.5" thickBot="1">
      <c r="B25" s="109" t="s">
        <v>5</v>
      </c>
      <c r="C25" s="111">
        <f>'Collected to Claims Ratio'!C27</f>
        <v>0.10359869138495092</v>
      </c>
      <c r="D25" s="111">
        <f>'Collected to Claims Ratio'!D27</f>
        <v>3.0973451327433628E-2</v>
      </c>
      <c r="E25" s="111">
        <f>'Collected to Claims Ratio'!E27</f>
        <v>0.12837837837837837</v>
      </c>
      <c r="F25" s="111">
        <f>'Collected to Claims Ratio'!F27</f>
        <v>8.4350721420643732E-2</v>
      </c>
      <c r="G25" s="111">
        <f>'Collected to Claims Ratio'!G27</f>
        <v>2.4890190336749635E-2</v>
      </c>
      <c r="H25" s="134">
        <f>'Collected to Claims Ratio'!H27</f>
        <v>7.153284671532846E-2</v>
      </c>
      <c r="I25" s="70"/>
      <c r="J25" s="70"/>
      <c r="K25" s="13"/>
      <c r="L25" s="13"/>
      <c r="M25" s="109" t="s">
        <v>5</v>
      </c>
      <c r="N25" s="111">
        <f>'Collected to Claims Ratio'!L27</f>
        <v>0.11975736875844054</v>
      </c>
      <c r="O25" s="111">
        <f>'Collected to Claims Ratio'!M27</f>
        <v>0.12788206125236554</v>
      </c>
      <c r="P25" s="111">
        <f>'Collected to Claims Ratio'!N27</f>
        <v>0.15394854561721255</v>
      </c>
      <c r="Q25" s="111">
        <f>'Collected to Claims Ratio'!O27</f>
        <v>0.18619039914946725</v>
      </c>
      <c r="R25" s="111">
        <f>'Collected to Claims Ratio'!P27</f>
        <v>0.15395606572730494</v>
      </c>
      <c r="S25" s="134">
        <f>'Collected to Claims Ratio'!Q27</f>
        <v>0.17613463600900403</v>
      </c>
      <c r="T25" s="70"/>
      <c r="U25" s="10"/>
    </row>
    <row r="27" spans="2:21">
      <c r="I27" s="35"/>
    </row>
    <row r="31" spans="2:21">
      <c r="E31" s="1"/>
    </row>
  </sheetData>
  <customSheetViews>
    <customSheetView guid="{8E6CF98D-1634-4ED3-81CA-763BCE5C79CD}" topLeftCell="A3">
      <selection activeCell="C21" sqref="C21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36755EE3-F52E-4D4E-9A42-3A861C777B27}" topLeftCell="A30">
      <selection activeCell="C21" sqref="C21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3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7"/>
  <dimension ref="A1:U33"/>
  <sheetViews>
    <sheetView workbookViewId="0"/>
  </sheetViews>
  <sheetFormatPr defaultRowHeight="12.75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>
      <c r="A1" t="s">
        <v>302</v>
      </c>
    </row>
    <row r="2" spans="1:21">
      <c r="A2" t="str">
        <f>Summary!A2</f>
        <v xml:space="preserve">1st Quarter </v>
      </c>
    </row>
    <row r="3" spans="1:21" ht="24.75" customHeight="1" thickBot="1">
      <c r="B3" s="178" t="s">
        <v>308</v>
      </c>
      <c r="C3" s="178"/>
      <c r="D3" s="178"/>
      <c r="E3" s="178"/>
      <c r="F3" s="178"/>
      <c r="G3" s="178"/>
      <c r="H3" s="179"/>
      <c r="I3" s="179"/>
      <c r="M3" s="178" t="s">
        <v>309</v>
      </c>
      <c r="N3" s="178"/>
      <c r="O3" s="178"/>
      <c r="P3" s="178"/>
      <c r="Q3" s="178"/>
      <c r="R3" s="178"/>
      <c r="S3" s="179"/>
      <c r="T3" s="179"/>
    </row>
    <row r="4" spans="1:21">
      <c r="B4" s="19" t="s">
        <v>4</v>
      </c>
      <c r="C4" s="112" t="str">
        <f>'Collected to Claims Ratio'!C6</f>
        <v>FY2008</v>
      </c>
      <c r="D4" s="112" t="str">
        <f>'Collected to Claims Ratio'!D6</f>
        <v>FY2009</v>
      </c>
      <c r="E4" s="112" t="str">
        <f>'Collected to Claims Ratio'!E6</f>
        <v>FY2010</v>
      </c>
      <c r="F4" s="112" t="str">
        <f>'Collected to Claims Ratio'!F6</f>
        <v>FY2011</v>
      </c>
      <c r="G4" s="112" t="str">
        <f>'Collected to Claims Ratio'!G6</f>
        <v>FY2012</v>
      </c>
      <c r="H4" s="139" t="str">
        <f>'Collected to Claims Ratio'!H6</f>
        <v>FY2013</v>
      </c>
      <c r="L4" s="13"/>
      <c r="M4" s="120" t="s">
        <v>4</v>
      </c>
      <c r="N4" s="112" t="str">
        <f>'Collected to Claims Ratio'!L6</f>
        <v>FY2008</v>
      </c>
      <c r="O4" s="112" t="str">
        <f>'Collected to Claims Ratio'!M6</f>
        <v>FY2009</v>
      </c>
      <c r="P4" s="112" t="str">
        <f>'Collected to Claims Ratio'!N6</f>
        <v>FY2010</v>
      </c>
      <c r="Q4" s="112" t="str">
        <f>'Collected to Claims Ratio'!O6</f>
        <v>FY2011</v>
      </c>
      <c r="R4" s="112" t="str">
        <f>'Collected to Claims Ratio'!P6</f>
        <v>FY2012</v>
      </c>
      <c r="S4" s="114" t="str">
        <f>'Collected to Claims Ratio'!Q6</f>
        <v>FY2013</v>
      </c>
    </row>
    <row r="5" spans="1:21">
      <c r="B5" s="140" t="str">
        <f>'Claims per Disp or Visits'!B6</f>
        <v>Air Force</v>
      </c>
      <c r="C5" s="101">
        <f>'Claims per Disp or Visits'!C6</f>
        <v>215</v>
      </c>
      <c r="D5" s="101">
        <f>'Claims per Disp or Visits'!D6</f>
        <v>102</v>
      </c>
      <c r="E5" s="101">
        <f>'Claims per Disp or Visits'!E6</f>
        <v>0</v>
      </c>
      <c r="F5" s="101">
        <f>'Claims per Disp or Visits'!F6</f>
        <v>177</v>
      </c>
      <c r="G5" s="101">
        <f>'Claims per Disp or Visits'!G6</f>
        <v>164</v>
      </c>
      <c r="H5" s="107">
        <f>'Claims per Disp or Visits'!H6</f>
        <v>175</v>
      </c>
      <c r="L5" s="13"/>
      <c r="M5" s="140" t="str">
        <f>'Claims per Disp or Visits'!K6</f>
        <v>Air Force</v>
      </c>
      <c r="N5" s="101">
        <f>'Claims per Disp or Visits'!L6</f>
        <v>221959</v>
      </c>
      <c r="O5" s="101">
        <f>'Claims per Disp or Visits'!M6</f>
        <v>272493</v>
      </c>
      <c r="P5" s="101">
        <f>'Claims per Disp or Visits'!N6</f>
        <v>261771</v>
      </c>
      <c r="Q5" s="101">
        <f>'Claims per Disp or Visits'!O6</f>
        <v>224455</v>
      </c>
      <c r="R5" s="101">
        <f>'Claims per Disp or Visits'!P6</f>
        <v>239812</v>
      </c>
      <c r="S5" s="107">
        <f>'Claims per Disp or Visits'!Q6</f>
        <v>196554</v>
      </c>
    </row>
    <row r="6" spans="1:21">
      <c r="B6" s="140" t="str">
        <f>'Claims per Disp or Visits'!B7</f>
        <v>Army</v>
      </c>
      <c r="C6" s="101">
        <f>'Claims per Disp or Visits'!C7</f>
        <v>458</v>
      </c>
      <c r="D6" s="101">
        <f>'Claims per Disp or Visits'!D7</f>
        <v>429</v>
      </c>
      <c r="E6" s="101">
        <f>'Claims per Disp or Visits'!E7</f>
        <v>20</v>
      </c>
      <c r="F6" s="101">
        <f>'Claims per Disp or Visits'!F7</f>
        <v>532</v>
      </c>
      <c r="G6" s="101">
        <f>'Claims per Disp or Visits'!G7</f>
        <v>364</v>
      </c>
      <c r="H6" s="107">
        <f>'Claims per Disp or Visits'!H7</f>
        <v>393</v>
      </c>
      <c r="I6" s="6"/>
      <c r="J6" s="6"/>
      <c r="L6" s="13"/>
      <c r="M6" s="140" t="str">
        <f>'Claims per Disp or Visits'!K7</f>
        <v>Army</v>
      </c>
      <c r="N6" s="101">
        <f>'Claims per Disp or Visits'!L7</f>
        <v>111868</v>
      </c>
      <c r="O6" s="101">
        <f>'Claims per Disp or Visits'!M7</f>
        <v>128351</v>
      </c>
      <c r="P6" s="101">
        <f>'Claims per Disp or Visits'!N7</f>
        <v>134660</v>
      </c>
      <c r="Q6" s="101">
        <f>'Claims per Disp or Visits'!O7</f>
        <v>131272</v>
      </c>
      <c r="R6" s="101">
        <f>'Claims per Disp or Visits'!P7</f>
        <v>145761</v>
      </c>
      <c r="S6" s="107">
        <f>'Claims per Disp or Visits'!Q7</f>
        <v>121470</v>
      </c>
    </row>
    <row r="7" spans="1:21">
      <c r="B7" s="140" t="s">
        <v>440</v>
      </c>
      <c r="C7" s="101">
        <f>'Claims per Disp or Visits'!C8</f>
        <v>101</v>
      </c>
      <c r="D7" s="101">
        <f>'Claims per Disp or Visits'!D8</f>
        <v>35</v>
      </c>
      <c r="E7" s="101">
        <f>'Claims per Disp or Visits'!E8</f>
        <v>0</v>
      </c>
      <c r="F7" s="101">
        <f>'Claims per Disp or Visits'!F8</f>
        <v>72</v>
      </c>
      <c r="G7" s="101">
        <f>'Claims per Disp or Visits'!G8</f>
        <v>47</v>
      </c>
      <c r="H7" s="107">
        <f>'Claims per Disp or Visits'!H8</f>
        <v>1</v>
      </c>
      <c r="L7" s="13"/>
      <c r="M7" s="140" t="s">
        <v>440</v>
      </c>
      <c r="N7" s="101">
        <f>'Claims per Disp or Visits'!L8</f>
        <v>12570</v>
      </c>
      <c r="O7" s="101">
        <f>'Claims per Disp or Visits'!M8</f>
        <v>16127</v>
      </c>
      <c r="P7" s="101">
        <f>'Claims per Disp or Visits'!N8</f>
        <v>8198</v>
      </c>
      <c r="Q7" s="101">
        <f>'Claims per Disp or Visits'!O8</f>
        <v>11134</v>
      </c>
      <c r="R7" s="101">
        <f>'Claims per Disp or Visits'!P8</f>
        <v>47317</v>
      </c>
      <c r="S7" s="107">
        <f>'Claims per Disp or Visits'!Q8</f>
        <v>47529</v>
      </c>
    </row>
    <row r="8" spans="1:21">
      <c r="B8" s="140" t="str">
        <f>'Claims per Disp or Visits'!B9</f>
        <v>Navy</v>
      </c>
      <c r="C8" s="101">
        <f>'Claims per Disp or Visits'!C9</f>
        <v>143</v>
      </c>
      <c r="D8" s="101">
        <f>'Claims per Disp or Visits'!D9</f>
        <v>112</v>
      </c>
      <c r="E8" s="101">
        <f>'Claims per Disp or Visits'!E9</f>
        <v>128</v>
      </c>
      <c r="F8" s="101">
        <f>'Claims per Disp or Visits'!F9</f>
        <v>120</v>
      </c>
      <c r="G8" s="101">
        <f>'Claims per Disp or Visits'!G9</f>
        <v>108</v>
      </c>
      <c r="H8" s="107">
        <f>'Claims per Disp or Visits'!H9</f>
        <v>116</v>
      </c>
      <c r="L8" s="13"/>
      <c r="M8" s="140" t="str">
        <f>'Claims per Disp or Visits'!K9</f>
        <v>Navy</v>
      </c>
      <c r="N8" s="101">
        <f>'Claims per Disp or Visits'!L9</f>
        <v>48276</v>
      </c>
      <c r="O8" s="101">
        <f>'Claims per Disp or Visits'!M9</f>
        <v>46456</v>
      </c>
      <c r="P8" s="101">
        <f>'Claims per Disp or Visits'!N9</f>
        <v>53641</v>
      </c>
      <c r="Q8" s="101">
        <f>'Claims per Disp or Visits'!O9</f>
        <v>65809</v>
      </c>
      <c r="R8" s="101">
        <f>'Claims per Disp or Visits'!P9</f>
        <v>66811</v>
      </c>
      <c r="S8" s="107">
        <f>'Claims per Disp or Visits'!Q9</f>
        <v>58702</v>
      </c>
    </row>
    <row r="9" spans="1:21" ht="13.5" thickBot="1">
      <c r="B9" s="109" t="s">
        <v>5</v>
      </c>
      <c r="C9" s="102">
        <f t="shared" ref="C9:H9" si="0">SUM(C5:C8)</f>
        <v>917</v>
      </c>
      <c r="D9" s="102">
        <f t="shared" si="0"/>
        <v>678</v>
      </c>
      <c r="E9" s="102">
        <f t="shared" si="0"/>
        <v>148</v>
      </c>
      <c r="F9" s="102">
        <f t="shared" si="0"/>
        <v>901</v>
      </c>
      <c r="G9" s="102">
        <f t="shared" si="0"/>
        <v>683</v>
      </c>
      <c r="H9" s="110">
        <f t="shared" si="0"/>
        <v>685</v>
      </c>
      <c r="I9" s="9"/>
      <c r="J9" s="9"/>
      <c r="K9" s="9"/>
      <c r="L9" s="68"/>
      <c r="M9" s="109" t="s">
        <v>5</v>
      </c>
      <c r="N9" s="102">
        <f t="shared" ref="N9:S9" si="1">SUM(N5:N8)</f>
        <v>394673</v>
      </c>
      <c r="O9" s="102">
        <f t="shared" si="1"/>
        <v>463427</v>
      </c>
      <c r="P9" s="102">
        <f t="shared" si="1"/>
        <v>458270</v>
      </c>
      <c r="Q9" s="102">
        <f t="shared" si="1"/>
        <v>432670</v>
      </c>
      <c r="R9" s="102">
        <f t="shared" si="1"/>
        <v>499701</v>
      </c>
      <c r="S9" s="110">
        <f t="shared" si="1"/>
        <v>424255</v>
      </c>
      <c r="T9" s="9"/>
      <c r="U9" s="9"/>
    </row>
    <row r="11" spans="1:21" ht="22.5" customHeight="1" thickBot="1">
      <c r="B11" s="178" t="s">
        <v>312</v>
      </c>
      <c r="C11" s="178"/>
      <c r="D11" s="178"/>
      <c r="E11" s="178"/>
      <c r="F11" s="178"/>
      <c r="G11" s="178"/>
      <c r="H11" s="179"/>
      <c r="I11" s="179"/>
      <c r="M11" s="178" t="s">
        <v>313</v>
      </c>
      <c r="N11" s="178"/>
      <c r="O11" s="178"/>
      <c r="P11" s="178"/>
      <c r="Q11" s="178"/>
      <c r="R11" s="178"/>
      <c r="S11" s="179"/>
      <c r="T11" s="179"/>
    </row>
    <row r="12" spans="1:21">
      <c r="B12" s="19" t="s">
        <v>4</v>
      </c>
      <c r="C12" s="112" t="str">
        <f>'Collected to Claims Ratio'!C14</f>
        <v>FY2008</v>
      </c>
      <c r="D12" s="112" t="str">
        <f>'Collected to Claims Ratio'!D14</f>
        <v>FY2009</v>
      </c>
      <c r="E12" s="112" t="str">
        <f>'Collected to Claims Ratio'!E14</f>
        <v>FY2010</v>
      </c>
      <c r="F12" s="112" t="str">
        <f>'Collected to Claims Ratio'!F14</f>
        <v>FY2011</v>
      </c>
      <c r="G12" s="112" t="str">
        <f>'Collected to Claims Ratio'!G14</f>
        <v>FY2012</v>
      </c>
      <c r="H12" s="139" t="str">
        <f>'Collected to Claims Ratio'!H14</f>
        <v>FY2013</v>
      </c>
      <c r="L12" s="13"/>
      <c r="M12" s="120" t="s">
        <v>4</v>
      </c>
      <c r="N12" s="112" t="str">
        <f>'Collected to Claims Ratio'!L14</f>
        <v>FY2008</v>
      </c>
      <c r="O12" s="112" t="str">
        <f>'Collected to Claims Ratio'!M14</f>
        <v>FY2009</v>
      </c>
      <c r="P12" s="112" t="str">
        <f>'Collected to Claims Ratio'!N14</f>
        <v>FY2010</v>
      </c>
      <c r="Q12" s="112" t="str">
        <f>'Collected to Claims Ratio'!O14</f>
        <v>FY2011</v>
      </c>
      <c r="R12" s="118" t="str">
        <f>'Collected to Claims Ratio'!P14</f>
        <v>FY2012</v>
      </c>
      <c r="S12" s="114" t="str">
        <f>'Collected to Claims Ratio'!Q14</f>
        <v>FY2013</v>
      </c>
    </row>
    <row r="13" spans="1:21">
      <c r="B13" s="140" t="str">
        <f>'Claims per Disp or Visits'!B14</f>
        <v>Air Force</v>
      </c>
      <c r="C13" s="101">
        <f>'Claims per Disp or Visits'!C14</f>
        <v>8689</v>
      </c>
      <c r="D13" s="101">
        <f>'Claims per Disp or Visits'!D14</f>
        <v>8827</v>
      </c>
      <c r="E13" s="101">
        <f>'Claims per Disp or Visits'!E14</f>
        <v>9064</v>
      </c>
      <c r="F13" s="101">
        <f>'Claims per Disp or Visits'!F14</f>
        <v>7955</v>
      </c>
      <c r="G13" s="101">
        <f>'Claims per Disp or Visits'!G14</f>
        <v>6290</v>
      </c>
      <c r="H13" s="107">
        <f>'Claims per Disp or Visits'!H14</f>
        <v>6637</v>
      </c>
      <c r="I13" s="6"/>
      <c r="J13" s="6"/>
      <c r="L13" s="13"/>
      <c r="M13" s="140" t="str">
        <f>'Claims per Disp or Visits'!K14</f>
        <v>Air Force</v>
      </c>
      <c r="N13" s="101">
        <f>'Claims per Disp or Visits'!L14</f>
        <v>866851</v>
      </c>
      <c r="O13" s="101">
        <f>'Claims per Disp or Visits'!M14</f>
        <v>862283</v>
      </c>
      <c r="P13" s="101">
        <f>'Claims per Disp or Visits'!N14</f>
        <v>821283</v>
      </c>
      <c r="Q13" s="101">
        <f>'Claims per Disp or Visits'!O14</f>
        <v>758621</v>
      </c>
      <c r="R13" s="101">
        <f>'Claims per Disp or Visits'!P14</f>
        <v>754284</v>
      </c>
      <c r="S13" s="107">
        <f>'Claims per Disp or Visits'!Q14</f>
        <v>742070</v>
      </c>
    </row>
    <row r="14" spans="1:21">
      <c r="B14" s="140" t="str">
        <f>'Claims per Disp or Visits'!B15</f>
        <v>Army</v>
      </c>
      <c r="C14" s="101">
        <f>'Claims per Disp or Visits'!C15</f>
        <v>24090</v>
      </c>
      <c r="D14" s="101">
        <f>'Claims per Disp or Visits'!D15</f>
        <v>24302</v>
      </c>
      <c r="E14" s="101">
        <f>'Claims per Disp or Visits'!E15</f>
        <v>24923</v>
      </c>
      <c r="F14" s="101">
        <f>'Claims per Disp or Visits'!F15</f>
        <v>26013</v>
      </c>
      <c r="G14" s="101">
        <f>'Claims per Disp or Visits'!G15</f>
        <v>26204</v>
      </c>
      <c r="H14" s="107">
        <f>'Claims per Disp or Visits'!H15</f>
        <v>27030</v>
      </c>
      <c r="I14" s="6"/>
      <c r="J14" s="6"/>
      <c r="L14" s="13"/>
      <c r="M14" s="140" t="str">
        <f>'Claims per Disp or Visits'!K15</f>
        <v>Army</v>
      </c>
      <c r="N14" s="101">
        <f>'Claims per Disp or Visits'!L15</f>
        <v>1641298</v>
      </c>
      <c r="O14" s="101">
        <f>'Claims per Disp or Visits'!M15</f>
        <v>1465973</v>
      </c>
      <c r="P14" s="101">
        <f>'Claims per Disp or Visits'!N15</f>
        <v>1480242</v>
      </c>
      <c r="Q14" s="101">
        <f>'Claims per Disp or Visits'!O15</f>
        <v>1928607</v>
      </c>
      <c r="R14" s="101">
        <f>'Claims per Disp or Visits'!P15</f>
        <v>1480004</v>
      </c>
      <c r="S14" s="107">
        <f>'Claims per Disp or Visits'!Q15</f>
        <v>1722680</v>
      </c>
    </row>
    <row r="15" spans="1:21">
      <c r="B15" s="140" t="s">
        <v>440</v>
      </c>
      <c r="C15" s="101">
        <f>'Claims per Disp or Visits'!C16</f>
        <v>2473</v>
      </c>
      <c r="D15" s="101">
        <f>'Claims per Disp or Visits'!D16</f>
        <v>2497</v>
      </c>
      <c r="E15" s="101">
        <f>'Claims per Disp or Visits'!E16</f>
        <v>2376</v>
      </c>
      <c r="F15" s="101">
        <f>'Claims per Disp or Visits'!F16</f>
        <v>2418</v>
      </c>
      <c r="G15" s="101">
        <f>'Claims per Disp or Visits'!G16</f>
        <v>4015</v>
      </c>
      <c r="H15" s="107">
        <f>'Claims per Disp or Visits'!H16</f>
        <v>4173</v>
      </c>
      <c r="I15" s="6"/>
      <c r="J15" s="6"/>
      <c r="L15" s="13"/>
      <c r="M15" s="140" t="s">
        <v>440</v>
      </c>
      <c r="N15" s="101">
        <f>'Claims per Disp or Visits'!L16</f>
        <v>201916</v>
      </c>
      <c r="O15" s="101">
        <f>'Claims per Disp or Visits'!M16</f>
        <v>283848</v>
      </c>
      <c r="P15" s="101">
        <f>'Claims per Disp or Visits'!N16</f>
        <v>208500</v>
      </c>
      <c r="Q15" s="101">
        <f>'Claims per Disp or Visits'!O16</f>
        <v>228871</v>
      </c>
      <c r="R15" s="101">
        <f>'Claims per Disp or Visits'!P16</f>
        <v>210960</v>
      </c>
      <c r="S15" s="107">
        <f>'Claims per Disp or Visits'!Q16</f>
        <v>143594</v>
      </c>
    </row>
    <row r="16" spans="1:21">
      <c r="B16" s="140" t="str">
        <f>'Claims per Disp or Visits'!B17</f>
        <v>Navy</v>
      </c>
      <c r="C16" s="101">
        <f>'Claims per Disp or Visits'!C17</f>
        <v>12361</v>
      </c>
      <c r="D16" s="101">
        <f>'Claims per Disp or Visits'!D17</f>
        <v>11440</v>
      </c>
      <c r="E16" s="101">
        <f>'Claims per Disp or Visits'!E17</f>
        <v>12239</v>
      </c>
      <c r="F16" s="101">
        <f>'Claims per Disp or Visits'!F17</f>
        <v>11992</v>
      </c>
      <c r="G16" s="101">
        <f>'Claims per Disp or Visits'!G17</f>
        <v>11649</v>
      </c>
      <c r="H16" s="107">
        <f>'Claims per Disp or Visits'!H17</f>
        <v>12040</v>
      </c>
      <c r="I16" s="6"/>
      <c r="J16" s="6"/>
      <c r="L16" s="13"/>
      <c r="M16" s="140" t="str">
        <f>'Claims per Disp or Visits'!K17</f>
        <v>Navy</v>
      </c>
      <c r="N16" s="101">
        <f>'Claims per Disp or Visits'!L17</f>
        <v>804928</v>
      </c>
      <c r="O16" s="101">
        <f>'Claims per Disp or Visits'!M17</f>
        <v>1420307</v>
      </c>
      <c r="P16" s="101">
        <f>'Claims per Disp or Visits'!N17</f>
        <v>845906</v>
      </c>
      <c r="Q16" s="101">
        <f>'Claims per Disp or Visits'!O17</f>
        <v>746886</v>
      </c>
      <c r="R16" s="101">
        <f>'Claims per Disp or Visits'!P17</f>
        <v>682130</v>
      </c>
      <c r="S16" s="107">
        <f>'Claims per Disp or Visits'!Q17</f>
        <v>846159</v>
      </c>
    </row>
    <row r="17" spans="2:21" ht="13.5" thickBot="1">
      <c r="B17" s="109" t="s">
        <v>5</v>
      </c>
      <c r="C17" s="102">
        <f t="shared" ref="C17:H17" si="2">SUM(C13:C16)</f>
        <v>47613</v>
      </c>
      <c r="D17" s="102">
        <f t="shared" si="2"/>
        <v>47066</v>
      </c>
      <c r="E17" s="102">
        <f t="shared" si="2"/>
        <v>48602</v>
      </c>
      <c r="F17" s="102">
        <f t="shared" si="2"/>
        <v>48378</v>
      </c>
      <c r="G17" s="102">
        <f t="shared" si="2"/>
        <v>48158</v>
      </c>
      <c r="H17" s="110">
        <f t="shared" si="2"/>
        <v>49880</v>
      </c>
      <c r="I17" s="9"/>
      <c r="J17" s="9"/>
      <c r="K17" s="9"/>
      <c r="L17" s="68"/>
      <c r="M17" s="109" t="s">
        <v>5</v>
      </c>
      <c r="N17" s="102">
        <f t="shared" ref="N17:S17" si="3">SUM(N13:N16)</f>
        <v>3514993</v>
      </c>
      <c r="O17" s="102">
        <f t="shared" si="3"/>
        <v>4032411</v>
      </c>
      <c r="P17" s="102">
        <f t="shared" si="3"/>
        <v>3355931</v>
      </c>
      <c r="Q17" s="102">
        <f t="shared" si="3"/>
        <v>3662985</v>
      </c>
      <c r="R17" s="102">
        <f t="shared" si="3"/>
        <v>3127378</v>
      </c>
      <c r="S17" s="110">
        <f t="shared" si="3"/>
        <v>3454503</v>
      </c>
      <c r="T17" s="9"/>
      <c r="U17" s="9"/>
    </row>
    <row r="19" spans="2:21" ht="23.25" customHeight="1" thickBot="1">
      <c r="B19" s="178" t="s">
        <v>315</v>
      </c>
      <c r="C19" s="178"/>
      <c r="D19" s="178"/>
      <c r="E19" s="178"/>
      <c r="F19" s="178"/>
      <c r="G19" s="178"/>
      <c r="H19" s="179"/>
      <c r="I19" s="179"/>
      <c r="J19" s="6"/>
      <c r="K19" s="6"/>
      <c r="L19" s="6"/>
      <c r="M19" s="178" t="s">
        <v>314</v>
      </c>
      <c r="N19" s="178"/>
      <c r="O19" s="178"/>
      <c r="P19" s="178"/>
      <c r="Q19" s="178"/>
      <c r="R19" s="178"/>
      <c r="S19" s="179"/>
      <c r="T19" s="179"/>
      <c r="U19" s="6"/>
    </row>
    <row r="20" spans="2:21">
      <c r="B20" s="19" t="s">
        <v>4</v>
      </c>
      <c r="C20" s="112" t="str">
        <f>'Collected to Claims Ratio'!C22</f>
        <v>FY2008</v>
      </c>
      <c r="D20" s="112" t="str">
        <f>'Collected to Claims Ratio'!D22</f>
        <v>FY2009</v>
      </c>
      <c r="E20" s="112" t="str">
        <f>'Collected to Claims Ratio'!E22</f>
        <v>FY2010</v>
      </c>
      <c r="F20" s="112" t="str">
        <f>'Collected to Claims Ratio'!F22</f>
        <v>FY2011</v>
      </c>
      <c r="G20" s="112" t="str">
        <f>'Collected to Claims Ratio'!G22</f>
        <v>FY2012</v>
      </c>
      <c r="H20" s="139" t="str">
        <f>'Collected to Claims Ratio'!H22</f>
        <v>FY2013</v>
      </c>
      <c r="L20" s="13"/>
      <c r="M20" s="120" t="s">
        <v>4</v>
      </c>
      <c r="N20" s="112" t="str">
        <f>'Collected to Claims Ratio'!L22</f>
        <v>FY2008</v>
      </c>
      <c r="O20" s="112" t="str">
        <f>'Collected to Claims Ratio'!M22</f>
        <v>FY2009</v>
      </c>
      <c r="P20" s="112" t="str">
        <f>'Collected to Claims Ratio'!N22</f>
        <v>FY2010</v>
      </c>
      <c r="Q20" s="112" t="str">
        <f>'Collected to Claims Ratio'!O22</f>
        <v>FY2011</v>
      </c>
      <c r="R20" s="112" t="str">
        <f>'Collected to Claims Ratio'!P22</f>
        <v>FY2012</v>
      </c>
      <c r="S20" s="114" t="str">
        <f>'Collected to Claims Ratio'!Q22</f>
        <v>FY2013</v>
      </c>
    </row>
    <row r="21" spans="2:21">
      <c r="B21" s="140" t="str">
        <f>'Claims per Disp or Visits'!B22</f>
        <v>Air Force</v>
      </c>
      <c r="C21" s="113">
        <f>'Claims per Disp or Visits'!C22</f>
        <v>2.4743929105765911E-2</v>
      </c>
      <c r="D21" s="113">
        <f>'Claims per Disp or Visits'!D22</f>
        <v>1.1555454854423927E-2</v>
      </c>
      <c r="E21" s="113">
        <f>'Claims per Disp or Visits'!E22</f>
        <v>0</v>
      </c>
      <c r="F21" s="113">
        <f>'Claims per Disp or Visits'!F22</f>
        <v>2.2250157133878064E-2</v>
      </c>
      <c r="G21" s="113">
        <f>'Claims per Disp or Visits'!G22</f>
        <v>2.6073131955484895E-2</v>
      </c>
      <c r="H21" s="121">
        <f>'Claims per Disp or Visits'!H22</f>
        <v>2.6367334639144192E-2</v>
      </c>
      <c r="I21" s="5"/>
      <c r="J21" s="5"/>
      <c r="L21" s="13"/>
      <c r="M21" s="140" t="str">
        <f>'Claims per Disp or Visits'!K22</f>
        <v>Air Force</v>
      </c>
      <c r="N21" s="113">
        <f>'Claims per Disp or Visits'!L22</f>
        <v>0.25605207815414643</v>
      </c>
      <c r="O21" s="113">
        <f>'Claims per Disp or Visits'!M22</f>
        <v>0.31601342018803569</v>
      </c>
      <c r="P21" s="113">
        <f>'Claims per Disp or Visits'!N22</f>
        <v>0.31873422437819848</v>
      </c>
      <c r="Q21" s="113">
        <f>'Claims per Disp or Visits'!O22</f>
        <v>0.29587237896129953</v>
      </c>
      <c r="R21" s="113">
        <f>'Claims per Disp or Visits'!P22</f>
        <v>0.31793329833325379</v>
      </c>
      <c r="S21" s="121">
        <f>'Claims per Disp or Visits'!Q22</f>
        <v>0.26487258614416431</v>
      </c>
      <c r="T21" s="5"/>
    </row>
    <row r="22" spans="2:21">
      <c r="B22" s="140" t="str">
        <f>'Claims per Disp or Visits'!B23</f>
        <v>Army</v>
      </c>
      <c r="C22" s="113">
        <f>'Claims per Disp or Visits'!C23</f>
        <v>1.9012038190120383E-2</v>
      </c>
      <c r="D22" s="113">
        <f>'Claims per Disp or Visits'!D23</f>
        <v>1.7652868076701505E-2</v>
      </c>
      <c r="E22" s="113">
        <f>'Claims per Disp or Visits'!E23</f>
        <v>8.024716125667055E-4</v>
      </c>
      <c r="F22" s="113">
        <f>'Claims per Disp or Visits'!F23</f>
        <v>2.0451312805135895E-2</v>
      </c>
      <c r="G22" s="113">
        <f>'Claims per Disp or Visits'!G23</f>
        <v>1.3891009006258587E-2</v>
      </c>
      <c r="H22" s="121">
        <f>'Claims per Disp or Visits'!H23</f>
        <v>1.4539400665926749E-2</v>
      </c>
      <c r="I22" s="5"/>
      <c r="J22" s="5"/>
      <c r="L22" s="13"/>
      <c r="M22" s="140" t="str">
        <f>'Claims per Disp or Visits'!K23</f>
        <v>Army</v>
      </c>
      <c r="N22" s="113">
        <f>'Claims per Disp or Visits'!L23</f>
        <v>6.8158250360385503E-2</v>
      </c>
      <c r="O22" s="113">
        <f>'Claims per Disp or Visits'!M23</f>
        <v>8.755345425870735E-2</v>
      </c>
      <c r="P22" s="113">
        <f>'Claims per Disp or Visits'!N23</f>
        <v>9.0971611398676697E-2</v>
      </c>
      <c r="Q22" s="113">
        <f>'Claims per Disp or Visits'!O23</f>
        <v>6.806570752880188E-2</v>
      </c>
      <c r="R22" s="113">
        <f>'Claims per Disp or Visits'!P23</f>
        <v>9.8486895981362219E-2</v>
      </c>
      <c r="S22" s="121">
        <f>'Claims per Disp or Visits'!Q23</f>
        <v>7.0512225137576337E-2</v>
      </c>
      <c r="T22" s="5"/>
    </row>
    <row r="23" spans="2:21">
      <c r="B23" s="140" t="s">
        <v>440</v>
      </c>
      <c r="C23" s="113">
        <f>'Claims per Disp or Visits'!C24</f>
        <v>4.0841083704003238E-2</v>
      </c>
      <c r="D23" s="113">
        <f>'Claims per Disp or Visits'!D24</f>
        <v>1.4016820184221065E-2</v>
      </c>
      <c r="E23" s="113">
        <f>'Claims per Disp or Visits'!E24</f>
        <v>0</v>
      </c>
      <c r="F23" s="113">
        <f>'Claims per Disp or Visits'!F24</f>
        <v>2.9776674937965261E-2</v>
      </c>
      <c r="G23" s="113">
        <f>'Claims per Disp or Visits'!G24</f>
        <v>1.1706102117061022E-2</v>
      </c>
      <c r="H23" s="121">
        <f>'Claims per Disp or Visits'!H24</f>
        <v>2.3963575365444525E-4</v>
      </c>
      <c r="I23" s="5"/>
      <c r="J23" s="5"/>
      <c r="L23" s="13"/>
      <c r="M23" s="140" t="s">
        <v>440</v>
      </c>
      <c r="N23" s="113">
        <f>'Claims per Disp or Visits'!L24</f>
        <v>6.2253610412250637E-2</v>
      </c>
      <c r="O23" s="113">
        <f>'Claims per Disp or Visits'!M24</f>
        <v>5.6815619627406215E-2</v>
      </c>
      <c r="P23" s="113">
        <f>'Claims per Disp or Visits'!N24</f>
        <v>3.9318944844124702E-2</v>
      </c>
      <c r="Q23" s="113">
        <f>'Claims per Disp or Visits'!O24</f>
        <v>4.8647491381607982E-2</v>
      </c>
      <c r="R23" s="113">
        <f>'Claims per Disp or Visits'!P24</f>
        <v>0.22429370496776641</v>
      </c>
      <c r="S23" s="121">
        <f>'Claims per Disp or Visits'!Q24</f>
        <v>0.33099572405532263</v>
      </c>
      <c r="T23" s="5"/>
    </row>
    <row r="24" spans="2:21">
      <c r="B24" s="140" t="str">
        <f>'Claims per Disp or Visits'!B25</f>
        <v>Navy</v>
      </c>
      <c r="C24" s="113">
        <f>'Claims per Disp or Visits'!C25</f>
        <v>1.1568643313647764E-2</v>
      </c>
      <c r="D24" s="113">
        <f>'Claims per Disp or Visits'!D25</f>
        <v>9.7902097902097911E-3</v>
      </c>
      <c r="E24" s="113">
        <f>'Claims per Disp or Visits'!E25</f>
        <v>1.0458370781926627E-2</v>
      </c>
      <c r="F24" s="113">
        <f>'Claims per Disp or Visits'!F25</f>
        <v>1.0006671114076051E-2</v>
      </c>
      <c r="G24" s="113">
        <f>'Claims per Disp or Visits'!G25</f>
        <v>9.2711820757146544E-3</v>
      </c>
      <c r="H24" s="121">
        <f>'Claims per Disp or Visits'!H25</f>
        <v>9.6345514950166109E-3</v>
      </c>
      <c r="I24" s="5"/>
      <c r="J24" s="5"/>
      <c r="L24" s="13"/>
      <c r="M24" s="140" t="str">
        <f>'Claims per Disp or Visits'!K25</f>
        <v>Navy</v>
      </c>
      <c r="N24" s="113">
        <f>'Claims per Disp or Visits'!L25</f>
        <v>5.9975550608253159E-2</v>
      </c>
      <c r="O24" s="113">
        <f>'Claims per Disp or Visits'!M25</f>
        <v>3.2708421489156925E-2</v>
      </c>
      <c r="P24" s="113">
        <f>'Claims per Disp or Visits'!N25</f>
        <v>6.3412483183710719E-2</v>
      </c>
      <c r="Q24" s="113">
        <f>'Claims per Disp or Visits'!O25</f>
        <v>8.8111170914972295E-2</v>
      </c>
      <c r="R24" s="113">
        <f>'Claims per Disp or Visits'!P25</f>
        <v>9.7944673302742882E-2</v>
      </c>
      <c r="S24" s="121">
        <f>'Claims per Disp or Visits'!Q25</f>
        <v>6.9374668354292748E-2</v>
      </c>
      <c r="T24" s="5"/>
    </row>
    <row r="25" spans="2:21" ht="13.5" thickBot="1">
      <c r="B25" s="109" t="s">
        <v>5</v>
      </c>
      <c r="C25" s="111">
        <f>'Claims per Disp or Visits'!C26</f>
        <v>1.9259445949635603E-2</v>
      </c>
      <c r="D25" s="111">
        <f>'Claims per Disp or Visits'!D26</f>
        <v>1.4405303191263333E-2</v>
      </c>
      <c r="E25" s="111">
        <f>'Claims per Disp or Visits'!E26</f>
        <v>3.0451421752191268E-3</v>
      </c>
      <c r="F25" s="111">
        <f>'Claims per Disp or Visits'!F26</f>
        <v>1.8624168010252594E-2</v>
      </c>
      <c r="G25" s="111">
        <f>'Claims per Disp or Visits'!G26</f>
        <v>1.4182482661240085E-2</v>
      </c>
      <c r="H25" s="134">
        <f>'Claims per Disp or Visits'!H26</f>
        <v>1.3732959101844426E-2</v>
      </c>
      <c r="I25" s="10"/>
      <c r="J25" s="10"/>
      <c r="L25" s="13"/>
      <c r="M25" s="109" t="s">
        <v>5</v>
      </c>
      <c r="N25" s="111">
        <f>'Claims per Disp or Visits'!L26</f>
        <v>0.11228272716332578</v>
      </c>
      <c r="O25" s="111">
        <f>'Claims per Disp or Visits'!M26</f>
        <v>0.11492553710422872</v>
      </c>
      <c r="P25" s="111">
        <f>'Claims per Disp or Visits'!N26</f>
        <v>0.13655525098698393</v>
      </c>
      <c r="Q25" s="111">
        <f>'Claims per Disp or Visits'!O26</f>
        <v>0.11811951181891271</v>
      </c>
      <c r="R25" s="111">
        <f>'Claims per Disp or Visits'!P26</f>
        <v>0.15978273173246085</v>
      </c>
      <c r="S25" s="134">
        <f>'Claims per Disp or Visits'!Q26</f>
        <v>0.12281216719163364</v>
      </c>
      <c r="T25" s="10"/>
    </row>
    <row r="27" spans="2:21">
      <c r="I27" s="35"/>
    </row>
    <row r="33" spans="13:18">
      <c r="M33" s="6"/>
      <c r="N33" s="6"/>
      <c r="O33" s="6"/>
      <c r="P33" s="6"/>
      <c r="Q33" s="6"/>
      <c r="R33" s="6"/>
    </row>
  </sheetData>
  <customSheetViews>
    <customSheetView guid="{8E6CF98D-1634-4ED3-81CA-763BCE5C79CD}">
      <selection activeCell="N25" sqref="N25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36755EE3-F52E-4D4E-9A42-3A861C777B27}" topLeftCell="A25">
      <selection activeCell="N25" sqref="N25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3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8"/>
  <dimension ref="A1:L30"/>
  <sheetViews>
    <sheetView workbookViewId="0"/>
  </sheetViews>
  <sheetFormatPr defaultRowHeight="12.75"/>
  <cols>
    <col min="3" max="3" width="15.28515625" customWidth="1"/>
    <col min="4" max="4" width="16" customWidth="1"/>
    <col min="5" max="5" width="14.71093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>
      <c r="A1" t="s">
        <v>0</v>
      </c>
    </row>
    <row r="2" spans="1:12">
      <c r="A2" t="str">
        <f>Summary!A2</f>
        <v xml:space="preserve">1st Quarter </v>
      </c>
    </row>
    <row r="4" spans="1:12" ht="13.5" thickBot="1">
      <c r="C4" t="s">
        <v>132</v>
      </c>
    </row>
    <row r="5" spans="1:12">
      <c r="B5" s="19" t="s">
        <v>4</v>
      </c>
      <c r="C5" s="103" t="s">
        <v>391</v>
      </c>
      <c r="D5" s="103" t="s">
        <v>405</v>
      </c>
      <c r="E5" s="103" t="s">
        <v>409</v>
      </c>
      <c r="F5" s="138" t="s">
        <v>431</v>
      </c>
      <c r="G5" s="103" t="s">
        <v>437</v>
      </c>
      <c r="H5" s="139" t="s">
        <v>445</v>
      </c>
      <c r="K5" s="8"/>
    </row>
    <row r="6" spans="1:12">
      <c r="B6" s="140" t="s">
        <v>1</v>
      </c>
      <c r="C6" s="106">
        <f>Details!C5</f>
        <v>2497448.66</v>
      </c>
      <c r="D6" s="106">
        <f>Details!D5</f>
        <v>1616361.51</v>
      </c>
      <c r="E6" s="106">
        <f>Details!E5</f>
        <v>3450331.24</v>
      </c>
      <c r="F6" s="106">
        <f>Details!F5</f>
        <v>2884677.27</v>
      </c>
      <c r="G6" s="106">
        <f>Details!G5</f>
        <v>1009098.27</v>
      </c>
      <c r="H6" s="116">
        <f>Details!H5</f>
        <v>820628.86</v>
      </c>
      <c r="K6" s="13"/>
      <c r="L6" s="7"/>
    </row>
    <row r="7" spans="1:12">
      <c r="B7" s="140" t="s">
        <v>2</v>
      </c>
      <c r="C7" s="106">
        <f>Details!C6</f>
        <v>5004124.17</v>
      </c>
      <c r="D7" s="106">
        <f>Details!D6</f>
        <v>7892382.2300000004</v>
      </c>
      <c r="E7" s="106">
        <f>Details!E6</f>
        <v>4528135.49</v>
      </c>
      <c r="F7" s="106">
        <f>Details!F6</f>
        <v>5400485.8300000001</v>
      </c>
      <c r="G7" s="106">
        <f>Details!G6</f>
        <v>5194677.34</v>
      </c>
      <c r="H7" s="116">
        <f>Details!H6</f>
        <v>5095656.41</v>
      </c>
      <c r="I7" s="4"/>
      <c r="K7" s="13"/>
      <c r="L7" s="7"/>
    </row>
    <row r="8" spans="1:12">
      <c r="B8" s="140" t="s">
        <v>440</v>
      </c>
      <c r="C8" s="106">
        <f>Details!C7</f>
        <v>666684.04</v>
      </c>
      <c r="D8" s="106">
        <f>Details!D7</f>
        <v>779279.24</v>
      </c>
      <c r="E8" s="106">
        <f>Details!E7</f>
        <v>624609.93999999994</v>
      </c>
      <c r="F8" s="106">
        <f>Details!F7</f>
        <v>429686.27</v>
      </c>
      <c r="G8" s="106">
        <f>Details!G7</f>
        <v>405272.49</v>
      </c>
      <c r="H8" s="116">
        <f>Details!H7</f>
        <v>1913878.15</v>
      </c>
      <c r="K8" s="13"/>
      <c r="L8" s="7"/>
    </row>
    <row r="9" spans="1:12">
      <c r="B9" s="140" t="s">
        <v>3</v>
      </c>
      <c r="C9" s="106">
        <f>Details!C8</f>
        <v>1129537.22</v>
      </c>
      <c r="D9" s="106">
        <f>Details!D8</f>
        <v>1008925.26</v>
      </c>
      <c r="E9" s="106">
        <f>Details!E8</f>
        <v>1121518.5900000001</v>
      </c>
      <c r="F9" s="106">
        <f>Details!F8</f>
        <v>1381463.78</v>
      </c>
      <c r="G9" s="106">
        <f>Details!G8</f>
        <v>916267.3</v>
      </c>
      <c r="H9" s="116">
        <f>Details!H8</f>
        <v>1056752.31</v>
      </c>
      <c r="K9" s="13"/>
      <c r="L9" s="7"/>
    </row>
    <row r="10" spans="1:12" ht="13.5" thickBot="1">
      <c r="B10" s="109" t="s">
        <v>5</v>
      </c>
      <c r="C10" s="128">
        <f t="shared" ref="C10:H10" si="0">SUM(C6:C9)</f>
        <v>9297794.0899999999</v>
      </c>
      <c r="D10" s="128">
        <f t="shared" si="0"/>
        <v>11296948.24</v>
      </c>
      <c r="E10" s="128">
        <f t="shared" si="0"/>
        <v>9724595.2599999998</v>
      </c>
      <c r="F10" s="128">
        <f t="shared" si="0"/>
        <v>10096313.149999999</v>
      </c>
      <c r="G10" s="128">
        <f t="shared" si="0"/>
        <v>7525315.3999999994</v>
      </c>
      <c r="H10" s="124">
        <f t="shared" si="0"/>
        <v>8886915.7300000004</v>
      </c>
      <c r="L10" s="7"/>
    </row>
    <row r="13" spans="1:12" ht="13.5" thickBot="1">
      <c r="C13" t="s">
        <v>365</v>
      </c>
    </row>
    <row r="14" spans="1:12">
      <c r="B14" s="19" t="s">
        <v>4</v>
      </c>
      <c r="C14" s="103" t="s">
        <v>391</v>
      </c>
      <c r="D14" s="103" t="s">
        <v>405</v>
      </c>
      <c r="E14" s="103" t="s">
        <v>409</v>
      </c>
      <c r="F14" s="138" t="s">
        <v>431</v>
      </c>
      <c r="G14" s="103" t="s">
        <v>437</v>
      </c>
      <c r="H14" s="139" t="s">
        <v>445</v>
      </c>
    </row>
    <row r="15" spans="1:12">
      <c r="B15" s="140" t="s">
        <v>1</v>
      </c>
      <c r="C15" s="106">
        <f>Details!C15</f>
        <v>17319953.23</v>
      </c>
      <c r="D15" s="106">
        <f>Details!D15</f>
        <v>19703652.359999999</v>
      </c>
      <c r="E15" s="106">
        <f>Details!E15</f>
        <v>22666191.23</v>
      </c>
      <c r="F15" s="106">
        <f>Details!F15</f>
        <v>19932365.370000001</v>
      </c>
      <c r="G15" s="106">
        <f>Details!G15</f>
        <v>15272274.18</v>
      </c>
      <c r="H15" s="116">
        <f>Details!H15</f>
        <v>13249350.470000001</v>
      </c>
      <c r="K15" s="13"/>
      <c r="L15" s="4"/>
    </row>
    <row r="16" spans="1:12">
      <c r="B16" s="140" t="s">
        <v>2</v>
      </c>
      <c r="C16" s="106">
        <f>Details!C16</f>
        <v>10944312.470000001</v>
      </c>
      <c r="D16" s="106">
        <f>Details!D16</f>
        <v>14022022.779999999</v>
      </c>
      <c r="E16" s="106">
        <f>Details!E16</f>
        <v>17259797.059999999</v>
      </c>
      <c r="F16" s="106">
        <f>Details!F16</f>
        <v>12539773.08</v>
      </c>
      <c r="G16" s="106">
        <f>Details!G16</f>
        <v>12031628.68</v>
      </c>
      <c r="H16" s="116">
        <f>Details!H16</f>
        <v>11320624.539999999</v>
      </c>
      <c r="K16" s="13"/>
      <c r="L16" s="4"/>
    </row>
    <row r="17" spans="1:11">
      <c r="B17" s="140" t="s">
        <v>440</v>
      </c>
      <c r="C17" s="106">
        <f>Details!C17</f>
        <v>2392394.5299999998</v>
      </c>
      <c r="D17" s="106">
        <f>Details!D17</f>
        <v>2676899.5299999998</v>
      </c>
      <c r="E17" s="106">
        <f>Details!E17</f>
        <v>2103043.46</v>
      </c>
      <c r="F17" s="106">
        <f>Details!F17</f>
        <v>3109435.27</v>
      </c>
      <c r="G17" s="106">
        <f>Details!G17</f>
        <v>2801631.16</v>
      </c>
      <c r="H17" s="116">
        <f>Details!H17</f>
        <v>2641252.2999999998</v>
      </c>
      <c r="K17" s="13"/>
    </row>
    <row r="18" spans="1:11">
      <c r="B18" s="140" t="s">
        <v>3</v>
      </c>
      <c r="C18" s="106">
        <f>Details!C18</f>
        <v>6365670</v>
      </c>
      <c r="D18" s="106">
        <f>Details!D18</f>
        <v>7457788.9500000002</v>
      </c>
      <c r="E18" s="106">
        <f>Details!E18</f>
        <v>8763902.3399999999</v>
      </c>
      <c r="F18" s="106">
        <f>Details!F18</f>
        <v>5814721.7300000004</v>
      </c>
      <c r="G18" s="106">
        <f>Details!G18</f>
        <v>4940138.8099999996</v>
      </c>
      <c r="H18" s="116">
        <f>Details!H18</f>
        <v>5113049.8499999996</v>
      </c>
      <c r="K18" s="13"/>
    </row>
    <row r="19" spans="1:11" ht="13.5" thickBot="1">
      <c r="B19" s="109" t="s">
        <v>5</v>
      </c>
      <c r="C19" s="128">
        <f t="shared" ref="C19:H19" si="1">SUM(C15:C18)</f>
        <v>37022330.230000004</v>
      </c>
      <c r="D19" s="128">
        <f t="shared" si="1"/>
        <v>43860363.620000005</v>
      </c>
      <c r="E19" s="128">
        <f t="shared" si="1"/>
        <v>50792934.090000004</v>
      </c>
      <c r="F19" s="128">
        <f t="shared" si="1"/>
        <v>41396295.450000003</v>
      </c>
      <c r="G19" s="128">
        <f t="shared" si="1"/>
        <v>35045672.829999998</v>
      </c>
      <c r="H19" s="124">
        <f t="shared" si="1"/>
        <v>32324277.159999996</v>
      </c>
    </row>
    <row r="21" spans="1:11">
      <c r="A21" t="s">
        <v>338</v>
      </c>
    </row>
    <row r="22" spans="1:11">
      <c r="A22" s="3" t="s">
        <v>465</v>
      </c>
      <c r="B22" s="3"/>
      <c r="C22" s="3"/>
      <c r="D22" s="3"/>
      <c r="H22" s="3" t="str">
        <f>IF(H6-G6&gt;0,"yes","no")</f>
        <v>no</v>
      </c>
      <c r="J22" s="33"/>
    </row>
    <row r="23" spans="1:11">
      <c r="A23" s="3" t="s">
        <v>466</v>
      </c>
      <c r="B23" s="3"/>
      <c r="C23" s="3"/>
      <c r="D23" s="3"/>
      <c r="H23" s="3" t="str">
        <f>IF(H7-G7&gt;0,"yes","no")</f>
        <v>no</v>
      </c>
      <c r="J23" s="33"/>
    </row>
    <row r="24" spans="1:11">
      <c r="A24" s="3" t="s">
        <v>467</v>
      </c>
      <c r="B24" s="3"/>
      <c r="C24" s="3"/>
      <c r="D24" s="3"/>
      <c r="H24" s="3" t="str">
        <f>IF(H9-G9&gt;0,"yes","no")</f>
        <v>yes</v>
      </c>
      <c r="J24" s="33"/>
    </row>
    <row r="25" spans="1:11">
      <c r="A25" s="99" t="s">
        <v>468</v>
      </c>
      <c r="H25" s="3" t="str">
        <f>IF(H8-G8&gt;0,"yes","no")</f>
        <v>yes</v>
      </c>
    </row>
    <row r="26" spans="1:11">
      <c r="A26" s="6" t="s">
        <v>473</v>
      </c>
    </row>
    <row r="27" spans="1:11">
      <c r="A27" s="3" t="s">
        <v>469</v>
      </c>
      <c r="B27" s="3"/>
      <c r="C27" s="3"/>
      <c r="D27" s="3"/>
      <c r="H27" s="3" t="str">
        <f>IF(H15-G15&gt;0,"yes","no")</f>
        <v>no</v>
      </c>
    </row>
    <row r="28" spans="1:11">
      <c r="A28" s="3" t="s">
        <v>470</v>
      </c>
      <c r="B28" s="3"/>
      <c r="C28" s="3"/>
      <c r="D28" s="3"/>
      <c r="H28" s="3" t="str">
        <f>IF(H16-G16&gt;0,"yes","no")</f>
        <v>no</v>
      </c>
    </row>
    <row r="29" spans="1:11">
      <c r="A29" s="3" t="s">
        <v>471</v>
      </c>
      <c r="B29" s="3"/>
      <c r="C29" s="3"/>
      <c r="D29" s="3"/>
      <c r="H29" s="3" t="str">
        <f>IF(H18-G18&gt;0,"yes","no")</f>
        <v>yes</v>
      </c>
    </row>
    <row r="30" spans="1:11">
      <c r="A30" s="3" t="s">
        <v>472</v>
      </c>
      <c r="B30" s="3"/>
      <c r="C30" s="3"/>
      <c r="D30" s="3"/>
      <c r="H30" s="3" t="str">
        <f>IF(H17-G17&gt;0,"yes","no")</f>
        <v>no</v>
      </c>
    </row>
  </sheetData>
  <customSheetViews>
    <customSheetView guid="{8E6CF98D-1634-4ED3-81CA-763BCE5C79CD}">
      <selection activeCell="J18" sqref="J18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topLeftCell="A13">
      <selection activeCell="H25" sqref="H25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conditionalFormatting sqref="H22:H24 H27:H29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9"/>
  <dimension ref="A1:M30"/>
  <sheetViews>
    <sheetView workbookViewId="0"/>
  </sheetViews>
  <sheetFormatPr defaultRowHeight="12.75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>
      <c r="A1" t="s">
        <v>343</v>
      </c>
    </row>
    <row r="2" spans="1:13">
      <c r="A2" t="str">
        <f>Summary!A2</f>
        <v xml:space="preserve">1st Quarter </v>
      </c>
    </row>
    <row r="4" spans="1:13" ht="13.5" thickBot="1">
      <c r="C4" t="s">
        <v>366</v>
      </c>
    </row>
    <row r="5" spans="1:13">
      <c r="B5" s="19" t="s">
        <v>4</v>
      </c>
      <c r="C5" s="103" t="s">
        <v>391</v>
      </c>
      <c r="D5" s="103" t="s">
        <v>405</v>
      </c>
      <c r="E5" s="103" t="s">
        <v>409</v>
      </c>
      <c r="F5" s="138" t="s">
        <v>431</v>
      </c>
      <c r="G5" s="103" t="s">
        <v>437</v>
      </c>
      <c r="H5" s="139" t="s">
        <v>445</v>
      </c>
    </row>
    <row r="6" spans="1:13">
      <c r="B6" s="140" t="s">
        <v>1</v>
      </c>
      <c r="C6" s="106">
        <f>Details!C24</f>
        <v>4881711.57</v>
      </c>
      <c r="D6" s="106">
        <f>Details!D24</f>
        <v>3790827.87</v>
      </c>
      <c r="E6" s="106">
        <f>Details!E24</f>
        <v>410806.97</v>
      </c>
      <c r="F6" s="106">
        <f>Details!F24</f>
        <v>2949124.84</v>
      </c>
      <c r="G6" s="106">
        <f>Details!G24</f>
        <v>2811703.99</v>
      </c>
      <c r="H6" s="116">
        <f>Details!H24</f>
        <v>2651644.2200000002</v>
      </c>
      <c r="J6" s="1"/>
      <c r="K6" s="1"/>
      <c r="L6" s="38"/>
      <c r="M6" s="1"/>
    </row>
    <row r="7" spans="1:13">
      <c r="B7" s="140" t="s">
        <v>2</v>
      </c>
      <c r="C7" s="106">
        <f>Details!C25</f>
        <v>11211578.4</v>
      </c>
      <c r="D7" s="106">
        <f>Details!D25</f>
        <v>7865228.5700000003</v>
      </c>
      <c r="E7" s="106">
        <f>Details!E25</f>
        <v>204899.92</v>
      </c>
      <c r="F7" s="106">
        <f>Details!F25</f>
        <v>11680175.09</v>
      </c>
      <c r="G7" s="106">
        <f>Details!G25</f>
        <v>8090686.8099999996</v>
      </c>
      <c r="H7" s="116">
        <f>Details!H25</f>
        <v>7269423.5099999998</v>
      </c>
      <c r="I7" s="4"/>
      <c r="J7" s="1"/>
      <c r="K7" s="1"/>
      <c r="L7" s="1"/>
      <c r="M7" s="1"/>
    </row>
    <row r="8" spans="1:13">
      <c r="B8" s="136" t="s">
        <v>440</v>
      </c>
      <c r="C8" s="106">
        <f>Details!C26</f>
        <v>2149351.9</v>
      </c>
      <c r="D8" s="106">
        <f>Details!D26</f>
        <v>644870.05000000005</v>
      </c>
      <c r="E8" s="106">
        <f>Details!E26</f>
        <v>0</v>
      </c>
      <c r="F8" s="106">
        <f>Details!F26</f>
        <v>1302801.48</v>
      </c>
      <c r="G8" s="106">
        <f>Details!G26</f>
        <v>1851676.25</v>
      </c>
      <c r="H8" s="116">
        <f>Details!H26</f>
        <v>446287.04</v>
      </c>
      <c r="I8" s="4"/>
      <c r="J8" s="1"/>
      <c r="K8" s="1"/>
      <c r="L8" s="1"/>
      <c r="M8" s="1"/>
    </row>
    <row r="9" spans="1:13">
      <c r="B9" s="140" t="s">
        <v>3</v>
      </c>
      <c r="C9" s="106">
        <f>Details!C27</f>
        <v>1967030.91</v>
      </c>
      <c r="D9" s="106">
        <f>Details!D27</f>
        <v>1556393.02</v>
      </c>
      <c r="E9" s="106">
        <f>Details!E27</f>
        <v>1859532.22</v>
      </c>
      <c r="F9" s="106">
        <f>Details!F27</f>
        <v>2375535.2999999998</v>
      </c>
      <c r="G9" s="106">
        <f>Details!G27</f>
        <v>1842304.15</v>
      </c>
      <c r="H9" s="116">
        <f>Details!H27</f>
        <v>1883282.93</v>
      </c>
      <c r="J9" s="1"/>
      <c r="K9" s="1"/>
      <c r="L9" s="1"/>
      <c r="M9" s="1"/>
    </row>
    <row r="10" spans="1:13" ht="13.5" thickBot="1">
      <c r="B10" s="109" t="s">
        <v>5</v>
      </c>
      <c r="C10" s="128">
        <f t="shared" ref="C10:H10" si="0">SUM(C6:C9)</f>
        <v>20209672.780000001</v>
      </c>
      <c r="D10" s="128">
        <f t="shared" si="0"/>
        <v>13857319.510000002</v>
      </c>
      <c r="E10" s="128">
        <f t="shared" si="0"/>
        <v>2475239.11</v>
      </c>
      <c r="F10" s="128">
        <f t="shared" si="0"/>
        <v>18307636.710000001</v>
      </c>
      <c r="G10" s="128">
        <f t="shared" si="0"/>
        <v>14596371.200000001</v>
      </c>
      <c r="H10" s="124">
        <f t="shared" si="0"/>
        <v>12250637.699999999</v>
      </c>
      <c r="J10" s="11"/>
      <c r="K10" s="11"/>
      <c r="L10" s="11"/>
      <c r="M10" s="11"/>
    </row>
    <row r="13" spans="1:13" ht="13.5" thickBot="1">
      <c r="C13" t="s">
        <v>367</v>
      </c>
    </row>
    <row r="14" spans="1:13">
      <c r="B14" s="19" t="s">
        <v>4</v>
      </c>
      <c r="C14" s="103" t="s">
        <v>391</v>
      </c>
      <c r="D14" s="103" t="s">
        <v>405</v>
      </c>
      <c r="E14" s="103" t="s">
        <v>409</v>
      </c>
      <c r="F14" s="138" t="s">
        <v>431</v>
      </c>
      <c r="G14" s="103" t="s">
        <v>437</v>
      </c>
      <c r="H14" s="139" t="s">
        <v>445</v>
      </c>
    </row>
    <row r="15" spans="1:13">
      <c r="B15" s="140" t="s">
        <v>1</v>
      </c>
      <c r="C15" s="106">
        <f>Details!C33</f>
        <v>33412442.370000001</v>
      </c>
      <c r="D15" s="106">
        <f>Details!D33</f>
        <v>43114463.240000002</v>
      </c>
      <c r="E15" s="106">
        <f>Details!E33</f>
        <v>41741670.210000001</v>
      </c>
      <c r="F15" s="106">
        <f>Details!F33</f>
        <v>25902854.68</v>
      </c>
      <c r="G15" s="106">
        <f>Details!G33</f>
        <v>27124145</v>
      </c>
      <c r="H15" s="116">
        <f>Details!H33</f>
        <v>22635820.120000001</v>
      </c>
      <c r="J15" s="1"/>
      <c r="K15" s="1"/>
      <c r="L15" s="26"/>
      <c r="M15" s="26"/>
    </row>
    <row r="16" spans="1:13">
      <c r="B16" s="140" t="s">
        <v>2</v>
      </c>
      <c r="C16" s="106">
        <f>Details!C34</f>
        <v>12651957.619999999</v>
      </c>
      <c r="D16" s="106">
        <f>Details!D34</f>
        <v>15651764.66</v>
      </c>
      <c r="E16" s="106">
        <f>Details!E34</f>
        <v>16253611.779999999</v>
      </c>
      <c r="F16" s="106">
        <f>Details!F34</f>
        <v>12180826.640000001</v>
      </c>
      <c r="G16" s="106">
        <f>Details!G34</f>
        <v>13079129.890000001</v>
      </c>
      <c r="H16" s="116">
        <f>Details!H34</f>
        <v>11493214.130000001</v>
      </c>
      <c r="J16" s="1"/>
      <c r="K16" s="1"/>
      <c r="L16" s="26"/>
      <c r="M16" s="26"/>
    </row>
    <row r="17" spans="1:13">
      <c r="B17" s="136" t="s">
        <v>440</v>
      </c>
      <c r="C17" s="106">
        <f>Details!C35</f>
        <v>1921959.76</v>
      </c>
      <c r="D17" s="106">
        <f>Details!D35</f>
        <v>2396944.83</v>
      </c>
      <c r="E17" s="106">
        <f>Details!E35</f>
        <v>1042091.31</v>
      </c>
      <c r="F17" s="106">
        <f>Details!F35</f>
        <v>1148805.77</v>
      </c>
      <c r="G17" s="106">
        <f>Details!G35</f>
        <v>4409384.21</v>
      </c>
      <c r="H17" s="116">
        <f>Details!H35</f>
        <v>4607468.01</v>
      </c>
      <c r="J17" s="1"/>
      <c r="K17" s="1"/>
      <c r="L17" s="26"/>
      <c r="M17" s="26"/>
    </row>
    <row r="18" spans="1:13">
      <c r="B18" s="140" t="s">
        <v>3</v>
      </c>
      <c r="C18" s="106">
        <f>Details!C36</f>
        <v>6268714.4800000004</v>
      </c>
      <c r="D18" s="106">
        <f>Details!D36</f>
        <v>6244919.1600000001</v>
      </c>
      <c r="E18" s="106">
        <f>Details!E36</f>
        <v>7446708.4900000002</v>
      </c>
      <c r="F18" s="106">
        <f>Details!F36</f>
        <v>6203781.21</v>
      </c>
      <c r="G18" s="106">
        <f>Details!G36</f>
        <v>6287754.6500000004</v>
      </c>
      <c r="H18" s="116">
        <f>Details!H36</f>
        <v>5723064.4400000004</v>
      </c>
      <c r="J18" s="1"/>
      <c r="K18" s="1"/>
      <c r="L18" s="1"/>
      <c r="M18" s="1"/>
    </row>
    <row r="19" spans="1:13" ht="13.5" thickBot="1">
      <c r="B19" s="109" t="s">
        <v>5</v>
      </c>
      <c r="C19" s="128">
        <f t="shared" ref="C19:H19" si="1">SUM(C15:C18)</f>
        <v>54255074.230000004</v>
      </c>
      <c r="D19" s="128">
        <f t="shared" si="1"/>
        <v>67408091.890000001</v>
      </c>
      <c r="E19" s="128">
        <f t="shared" si="1"/>
        <v>66484081.790000007</v>
      </c>
      <c r="F19" s="128">
        <f t="shared" si="1"/>
        <v>45436268.300000004</v>
      </c>
      <c r="G19" s="128">
        <f t="shared" si="1"/>
        <v>50900413.75</v>
      </c>
      <c r="H19" s="124">
        <f t="shared" si="1"/>
        <v>44459566.699999996</v>
      </c>
      <c r="J19" s="11"/>
      <c r="K19" s="11"/>
      <c r="L19" s="11"/>
      <c r="M19" s="11"/>
    </row>
    <row r="21" spans="1:13">
      <c r="A21" t="s">
        <v>338</v>
      </c>
    </row>
    <row r="22" spans="1:13">
      <c r="A22" s="3" t="s">
        <v>465</v>
      </c>
      <c r="B22" s="3"/>
      <c r="C22" s="3"/>
      <c r="H22" s="3" t="str">
        <f>IF(H6-G6&gt;0,"yes","no")</f>
        <v>no</v>
      </c>
      <c r="J22" s="33"/>
    </row>
    <row r="23" spans="1:13">
      <c r="A23" s="3" t="s">
        <v>466</v>
      </c>
      <c r="B23" s="3"/>
      <c r="C23" s="3"/>
      <c r="H23" s="3" t="str">
        <f>IF(H7-G7&gt;0,"yes","no")</f>
        <v>no</v>
      </c>
      <c r="J23" s="33"/>
    </row>
    <row r="24" spans="1:13">
      <c r="A24" s="3" t="s">
        <v>467</v>
      </c>
      <c r="B24" s="3"/>
      <c r="C24" s="3"/>
      <c r="H24" s="3" t="str">
        <f>IF(H9-G9&gt;0,"yes","no")</f>
        <v>yes</v>
      </c>
      <c r="J24" s="33"/>
    </row>
    <row r="25" spans="1:13">
      <c r="A25" s="3" t="s">
        <v>474</v>
      </c>
      <c r="B25" s="3"/>
      <c r="C25" s="3"/>
      <c r="H25" s="3" t="str">
        <f>IF(H8-G8&gt;0,"yes","no")</f>
        <v>no</v>
      </c>
      <c r="J25" s="33"/>
    </row>
    <row r="27" spans="1:13">
      <c r="A27" s="3" t="s">
        <v>469</v>
      </c>
      <c r="B27" s="3"/>
      <c r="C27" s="3"/>
      <c r="H27" s="3" t="str">
        <f>IF(H15-G15&gt;0,"yes","no")</f>
        <v>no</v>
      </c>
    </row>
    <row r="28" spans="1:13">
      <c r="A28" s="3" t="s">
        <v>470</v>
      </c>
      <c r="B28" s="3"/>
      <c r="C28" s="3"/>
      <c r="H28" s="3" t="str">
        <f>IF(H16-G16&gt;0,"yes","no")</f>
        <v>no</v>
      </c>
    </row>
    <row r="29" spans="1:13">
      <c r="A29" s="3" t="s">
        <v>471</v>
      </c>
      <c r="B29" s="3"/>
      <c r="C29" s="3"/>
      <c r="H29" s="3" t="str">
        <f>IF(H18-G18&gt;0,"yes","no")</f>
        <v>no</v>
      </c>
    </row>
    <row r="30" spans="1:13">
      <c r="A30" s="3" t="s">
        <v>475</v>
      </c>
      <c r="H30" s="3" t="str">
        <f>IF(H17-G17&gt;0,"yes","no")</f>
        <v>yes</v>
      </c>
    </row>
  </sheetData>
  <customSheetViews>
    <customSheetView guid="{8E6CF98D-1634-4ED3-81CA-763BCE5C79CD}">
      <selection activeCell="H34" sqref="H34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topLeftCell="A10">
      <selection activeCell="F27" sqref="F27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conditionalFormatting sqref="H22:H25 H27:H29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3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/>
  <dimension ref="A1:R27"/>
  <sheetViews>
    <sheetView workbookViewId="0"/>
  </sheetViews>
  <sheetFormatPr defaultRowHeight="12.75"/>
  <cols>
    <col min="1" max="1" width="5" customWidth="1"/>
    <col min="3" max="8" width="9.140625" style="23"/>
    <col min="9" max="9" width="6.7109375" customWidth="1"/>
    <col min="10" max="10" width="4.28515625" customWidth="1"/>
    <col min="12" max="17" width="9.140625" style="23"/>
  </cols>
  <sheetData>
    <row r="1" spans="1:18">
      <c r="A1" t="s">
        <v>119</v>
      </c>
    </row>
    <row r="2" spans="1:18">
      <c r="A2" t="str">
        <f>Summary!A2</f>
        <v xml:space="preserve">1st Quarter </v>
      </c>
    </row>
    <row r="5" spans="1:18" ht="13.5" thickBot="1">
      <c r="A5" s="71"/>
      <c r="C5" s="42" t="s">
        <v>145</v>
      </c>
      <c r="D5" s="42"/>
      <c r="E5" s="42"/>
      <c r="F5" s="42"/>
      <c r="G5" s="42"/>
      <c r="H5" s="42"/>
      <c r="I5" s="13"/>
      <c r="J5" s="13"/>
      <c r="K5" s="13"/>
      <c r="L5" s="42" t="s">
        <v>148</v>
      </c>
      <c r="M5" s="42"/>
      <c r="N5" s="42"/>
      <c r="O5" s="42"/>
      <c r="P5" s="42"/>
      <c r="Q5" s="42"/>
    </row>
    <row r="6" spans="1:18">
      <c r="A6" s="71"/>
      <c r="B6" s="19" t="s">
        <v>4</v>
      </c>
      <c r="C6" s="103" t="s">
        <v>391</v>
      </c>
      <c r="D6" s="103" t="s">
        <v>405</v>
      </c>
      <c r="E6" s="103" t="s">
        <v>409</v>
      </c>
      <c r="F6" s="138" t="s">
        <v>431</v>
      </c>
      <c r="G6" s="103" t="s">
        <v>437</v>
      </c>
      <c r="H6" s="139" t="s">
        <v>445</v>
      </c>
      <c r="I6" s="13"/>
      <c r="J6" s="13"/>
      <c r="K6" s="19" t="s">
        <v>4</v>
      </c>
      <c r="L6" s="103" t="s">
        <v>391</v>
      </c>
      <c r="M6" s="103" t="s">
        <v>405</v>
      </c>
      <c r="N6" s="103" t="s">
        <v>409</v>
      </c>
      <c r="O6" s="138" t="s">
        <v>431</v>
      </c>
      <c r="P6" s="103" t="s">
        <v>437</v>
      </c>
      <c r="Q6" s="139" t="s">
        <v>445</v>
      </c>
    </row>
    <row r="7" spans="1:18">
      <c r="A7" s="71"/>
      <c r="B7" s="140" t="s">
        <v>1</v>
      </c>
      <c r="C7" s="125">
        <f>Details!C42</f>
        <v>13</v>
      </c>
      <c r="D7" s="125">
        <f>Details!D42</f>
        <v>1</v>
      </c>
      <c r="E7" s="125">
        <f>Details!E42</f>
        <v>0</v>
      </c>
      <c r="F7" s="125">
        <f>Details!F42</f>
        <v>0</v>
      </c>
      <c r="G7" s="125">
        <f>Details!G42</f>
        <v>0</v>
      </c>
      <c r="H7" s="137">
        <f>Details!H42</f>
        <v>0</v>
      </c>
      <c r="I7" s="13"/>
      <c r="J7" s="13"/>
      <c r="K7" s="140" t="s">
        <v>1</v>
      </c>
      <c r="L7" s="101">
        <f>Details!C69</f>
        <v>21181</v>
      </c>
      <c r="M7" s="101">
        <f>Details!D69</f>
        <v>24203</v>
      </c>
      <c r="N7" s="101">
        <f>Details!E69</f>
        <v>29171</v>
      </c>
      <c r="O7" s="101">
        <f>Details!F69</f>
        <v>28798</v>
      </c>
      <c r="P7" s="101">
        <f>Details!G69</f>
        <v>37683</v>
      </c>
      <c r="Q7" s="107">
        <f>Details!H69</f>
        <v>23894</v>
      </c>
    </row>
    <row r="8" spans="1:18">
      <c r="A8" s="71"/>
      <c r="B8" s="140" t="s">
        <v>2</v>
      </c>
      <c r="C8" s="125">
        <f>Details!C43</f>
        <v>59</v>
      </c>
      <c r="D8" s="125">
        <f>Details!D43</f>
        <v>15</v>
      </c>
      <c r="E8" s="125">
        <f>Details!E43</f>
        <v>2</v>
      </c>
      <c r="F8" s="125">
        <f>Details!F43</f>
        <v>52</v>
      </c>
      <c r="G8" s="125">
        <f>Details!G43</f>
        <v>11</v>
      </c>
      <c r="H8" s="137">
        <f>Details!H43</f>
        <v>37</v>
      </c>
      <c r="I8" s="81"/>
      <c r="J8" s="13"/>
      <c r="K8" s="140" t="s">
        <v>2</v>
      </c>
      <c r="L8" s="101">
        <f>Details!C70</f>
        <v>18750</v>
      </c>
      <c r="M8" s="101">
        <f>Details!D70</f>
        <v>24877</v>
      </c>
      <c r="N8" s="101">
        <f>Details!E70</f>
        <v>28303</v>
      </c>
      <c r="O8" s="101">
        <f>Details!F70</f>
        <v>34973</v>
      </c>
      <c r="P8" s="101">
        <f>Details!G70</f>
        <v>23421</v>
      </c>
      <c r="Q8" s="107">
        <f>Details!H70</f>
        <v>28742</v>
      </c>
    </row>
    <row r="9" spans="1:18">
      <c r="A9" s="71"/>
      <c r="B9" s="136" t="s">
        <v>440</v>
      </c>
      <c r="C9" s="125">
        <f>Details!C44</f>
        <v>6</v>
      </c>
      <c r="D9" s="125">
        <f>Details!D44</f>
        <v>1</v>
      </c>
      <c r="E9" s="125">
        <f>Details!E44</f>
        <v>0</v>
      </c>
      <c r="F9" s="125">
        <f>Details!F44</f>
        <v>9</v>
      </c>
      <c r="G9" s="125">
        <f>Details!G44</f>
        <v>4</v>
      </c>
      <c r="H9" s="137">
        <f>Details!H44</f>
        <v>0</v>
      </c>
      <c r="I9" s="81"/>
      <c r="J9" s="13"/>
      <c r="K9" s="136" t="s">
        <v>440</v>
      </c>
      <c r="L9" s="101">
        <f>Details!C71</f>
        <v>1995</v>
      </c>
      <c r="M9" s="101">
        <f>Details!D71</f>
        <v>2472</v>
      </c>
      <c r="N9" s="101">
        <f>Details!E71</f>
        <v>1014</v>
      </c>
      <c r="O9" s="101">
        <f>Details!F71</f>
        <v>1912</v>
      </c>
      <c r="P9" s="101">
        <f>Details!G71</f>
        <v>2785</v>
      </c>
      <c r="Q9" s="107">
        <f>Details!H71</f>
        <v>7516</v>
      </c>
    </row>
    <row r="10" spans="1:18">
      <c r="A10" s="71"/>
      <c r="B10" s="140" t="s">
        <v>3</v>
      </c>
      <c r="C10" s="125">
        <f>Details!C45</f>
        <v>17</v>
      </c>
      <c r="D10" s="125">
        <f>Details!D45</f>
        <v>4</v>
      </c>
      <c r="E10" s="125">
        <f>Details!E45</f>
        <v>17</v>
      </c>
      <c r="F10" s="125">
        <f>Details!F45</f>
        <v>15</v>
      </c>
      <c r="G10" s="125">
        <f>Details!G45</f>
        <v>2</v>
      </c>
      <c r="H10" s="137">
        <f>Details!H45</f>
        <v>12</v>
      </c>
      <c r="I10" s="13"/>
      <c r="J10" s="13"/>
      <c r="K10" s="140" t="s">
        <v>3</v>
      </c>
      <c r="L10" s="101">
        <f>Details!C72</f>
        <v>5339</v>
      </c>
      <c r="M10" s="101">
        <f>Details!D72</f>
        <v>7712</v>
      </c>
      <c r="N10" s="101">
        <f>Details!E72</f>
        <v>12062</v>
      </c>
      <c r="O10" s="101">
        <f>Details!F72</f>
        <v>14876</v>
      </c>
      <c r="P10" s="101">
        <f>Details!G72</f>
        <v>13043</v>
      </c>
      <c r="Q10" s="107">
        <f>Details!H72</f>
        <v>14574</v>
      </c>
    </row>
    <row r="11" spans="1:18" ht="13.5" thickBot="1">
      <c r="A11" s="71"/>
      <c r="B11" s="109" t="s">
        <v>5</v>
      </c>
      <c r="C11" s="102">
        <f t="shared" ref="C11:H11" si="0">SUM(C7:C10)</f>
        <v>95</v>
      </c>
      <c r="D11" s="102">
        <f t="shared" si="0"/>
        <v>21</v>
      </c>
      <c r="E11" s="102">
        <f t="shared" si="0"/>
        <v>19</v>
      </c>
      <c r="F11" s="102">
        <f t="shared" si="0"/>
        <v>76</v>
      </c>
      <c r="G11" s="102">
        <f t="shared" si="0"/>
        <v>17</v>
      </c>
      <c r="H11" s="110">
        <f t="shared" si="0"/>
        <v>49</v>
      </c>
      <c r="I11" s="69"/>
      <c r="J11" s="13"/>
      <c r="K11" s="109" t="s">
        <v>5</v>
      </c>
      <c r="L11" s="102">
        <f t="shared" ref="L11:Q11" si="1">SUM(L7:L10)</f>
        <v>47265</v>
      </c>
      <c r="M11" s="102">
        <f t="shared" si="1"/>
        <v>59264</v>
      </c>
      <c r="N11" s="102">
        <f t="shared" si="1"/>
        <v>70550</v>
      </c>
      <c r="O11" s="102">
        <f t="shared" si="1"/>
        <v>80559</v>
      </c>
      <c r="P11" s="102">
        <f t="shared" si="1"/>
        <v>76932</v>
      </c>
      <c r="Q11" s="110">
        <f t="shared" si="1"/>
        <v>74726</v>
      </c>
      <c r="R11" s="24"/>
    </row>
    <row r="12" spans="1:18">
      <c r="A12" s="71"/>
      <c r="B12" s="68"/>
      <c r="C12" s="42"/>
      <c r="D12" s="42"/>
      <c r="E12" s="42"/>
      <c r="F12" s="42"/>
      <c r="G12" s="42"/>
      <c r="H12" s="42"/>
      <c r="I12" s="13"/>
      <c r="J12" s="13"/>
      <c r="K12" s="13"/>
      <c r="L12" s="42"/>
      <c r="M12" s="42"/>
      <c r="N12" s="42"/>
      <c r="O12" s="42"/>
      <c r="P12" s="42"/>
      <c r="Q12" s="42"/>
    </row>
    <row r="13" spans="1:18" ht="13.5" thickBot="1">
      <c r="A13" s="71"/>
      <c r="B13" s="13"/>
      <c r="C13" s="42" t="s">
        <v>146</v>
      </c>
      <c r="D13" s="42"/>
      <c r="E13" s="42"/>
      <c r="F13" s="42"/>
      <c r="G13" s="42"/>
      <c r="H13" s="42"/>
      <c r="I13" s="13"/>
      <c r="J13" s="13"/>
      <c r="K13" s="13"/>
      <c r="L13" s="42" t="s">
        <v>149</v>
      </c>
      <c r="M13" s="42"/>
      <c r="N13" s="42"/>
      <c r="O13" s="42"/>
      <c r="P13" s="42"/>
      <c r="Q13" s="42"/>
    </row>
    <row r="14" spans="1:18">
      <c r="A14" s="71"/>
      <c r="B14" s="19" t="s">
        <v>4</v>
      </c>
      <c r="C14" s="103" t="s">
        <v>391</v>
      </c>
      <c r="D14" s="103" t="s">
        <v>405</v>
      </c>
      <c r="E14" s="103" t="s">
        <v>409</v>
      </c>
      <c r="F14" s="138" t="s">
        <v>431</v>
      </c>
      <c r="G14" s="103" t="s">
        <v>437</v>
      </c>
      <c r="H14" s="139" t="s">
        <v>445</v>
      </c>
      <c r="I14" s="13"/>
      <c r="J14" s="13"/>
      <c r="K14" s="19" t="s">
        <v>4</v>
      </c>
      <c r="L14" s="103" t="s">
        <v>391</v>
      </c>
      <c r="M14" s="103" t="s">
        <v>405</v>
      </c>
      <c r="N14" s="103" t="s">
        <v>409</v>
      </c>
      <c r="O14" s="138" t="s">
        <v>431</v>
      </c>
      <c r="P14" s="103" t="s">
        <v>437</v>
      </c>
      <c r="Q14" s="139" t="s">
        <v>445</v>
      </c>
    </row>
    <row r="15" spans="1:18">
      <c r="A15" s="71"/>
      <c r="B15" s="140" t="s">
        <v>1</v>
      </c>
      <c r="C15" s="101">
        <f>Details!C51</f>
        <v>215</v>
      </c>
      <c r="D15" s="101">
        <f>Details!D51</f>
        <v>102</v>
      </c>
      <c r="E15" s="101">
        <f>Details!E51</f>
        <v>0</v>
      </c>
      <c r="F15" s="101">
        <f>Details!F51</f>
        <v>177</v>
      </c>
      <c r="G15" s="101">
        <f>Details!G51</f>
        <v>164</v>
      </c>
      <c r="H15" s="107">
        <f>Details!H51</f>
        <v>175</v>
      </c>
      <c r="I15" s="13"/>
      <c r="J15" s="13"/>
      <c r="K15" s="140" t="s">
        <v>1</v>
      </c>
      <c r="L15" s="101">
        <f>Details!C78</f>
        <v>221959</v>
      </c>
      <c r="M15" s="101">
        <f>Details!D78</f>
        <v>272493</v>
      </c>
      <c r="N15" s="101">
        <f>Details!E78</f>
        <v>261771</v>
      </c>
      <c r="O15" s="101">
        <f>Details!F78</f>
        <v>224455</v>
      </c>
      <c r="P15" s="101">
        <f>Details!G78</f>
        <v>239812</v>
      </c>
      <c r="Q15" s="107">
        <f>Details!H78</f>
        <v>196554</v>
      </c>
    </row>
    <row r="16" spans="1:18">
      <c r="A16" s="71"/>
      <c r="B16" s="140" t="s">
        <v>2</v>
      </c>
      <c r="C16" s="101">
        <f>Details!C52</f>
        <v>458</v>
      </c>
      <c r="D16" s="101">
        <f>Details!D52</f>
        <v>429</v>
      </c>
      <c r="E16" s="101">
        <f>Details!E52</f>
        <v>20</v>
      </c>
      <c r="F16" s="101">
        <f>Details!F52</f>
        <v>532</v>
      </c>
      <c r="G16" s="101">
        <f>Details!G52</f>
        <v>364</v>
      </c>
      <c r="H16" s="107">
        <f>Details!H52</f>
        <v>393</v>
      </c>
      <c r="I16" s="13"/>
      <c r="J16" s="13"/>
      <c r="K16" s="140" t="s">
        <v>2</v>
      </c>
      <c r="L16" s="101">
        <f>Details!C79</f>
        <v>111868</v>
      </c>
      <c r="M16" s="101">
        <f>Details!D79</f>
        <v>128351</v>
      </c>
      <c r="N16" s="101">
        <f>Details!E79</f>
        <v>134660</v>
      </c>
      <c r="O16" s="101">
        <f>Details!F79</f>
        <v>131272</v>
      </c>
      <c r="P16" s="101">
        <f>Details!G79</f>
        <v>145761</v>
      </c>
      <c r="Q16" s="107">
        <f>Details!H79</f>
        <v>121470</v>
      </c>
    </row>
    <row r="17" spans="1:18">
      <c r="A17" s="71"/>
      <c r="B17" s="136" t="s">
        <v>440</v>
      </c>
      <c r="C17" s="101">
        <f>Details!C53</f>
        <v>101</v>
      </c>
      <c r="D17" s="101">
        <f>Details!D53</f>
        <v>35</v>
      </c>
      <c r="E17" s="101">
        <f>Details!E53</f>
        <v>0</v>
      </c>
      <c r="F17" s="101">
        <f>Details!F53</f>
        <v>72</v>
      </c>
      <c r="G17" s="101">
        <f>Details!G53</f>
        <v>47</v>
      </c>
      <c r="H17" s="107">
        <f>Details!H53</f>
        <v>1</v>
      </c>
      <c r="I17" s="13"/>
      <c r="J17" s="13"/>
      <c r="K17" s="136" t="s">
        <v>440</v>
      </c>
      <c r="L17" s="101">
        <f>Details!C80</f>
        <v>12570</v>
      </c>
      <c r="M17" s="101">
        <f>Details!D80</f>
        <v>16127</v>
      </c>
      <c r="N17" s="101">
        <f>Details!E80</f>
        <v>8198</v>
      </c>
      <c r="O17" s="101">
        <f>Details!F80</f>
        <v>11134</v>
      </c>
      <c r="P17" s="101">
        <f>Details!G80</f>
        <v>47317</v>
      </c>
      <c r="Q17" s="107">
        <f>Details!H80</f>
        <v>47529</v>
      </c>
    </row>
    <row r="18" spans="1:18">
      <c r="A18" s="71"/>
      <c r="B18" s="140" t="s">
        <v>3</v>
      </c>
      <c r="C18" s="101">
        <f>Details!C54</f>
        <v>143</v>
      </c>
      <c r="D18" s="101">
        <f>Details!D54</f>
        <v>112</v>
      </c>
      <c r="E18" s="101">
        <f>Details!E54</f>
        <v>128</v>
      </c>
      <c r="F18" s="101">
        <f>Details!F54</f>
        <v>120</v>
      </c>
      <c r="G18" s="101">
        <f>Details!G54</f>
        <v>108</v>
      </c>
      <c r="H18" s="107">
        <f>Details!H54</f>
        <v>116</v>
      </c>
      <c r="I18" s="13"/>
      <c r="J18" s="13"/>
      <c r="K18" s="140" t="s">
        <v>3</v>
      </c>
      <c r="L18" s="101">
        <f>Details!C81</f>
        <v>48276</v>
      </c>
      <c r="M18" s="101">
        <f>Details!D81</f>
        <v>46456</v>
      </c>
      <c r="N18" s="101">
        <f>Details!E81</f>
        <v>53641</v>
      </c>
      <c r="O18" s="101">
        <f>Details!F81</f>
        <v>65809</v>
      </c>
      <c r="P18" s="101">
        <f>Details!G81</f>
        <v>66811</v>
      </c>
      <c r="Q18" s="107">
        <f>Details!H81</f>
        <v>58702</v>
      </c>
    </row>
    <row r="19" spans="1:18" ht="13.5" thickBot="1">
      <c r="A19" s="71"/>
      <c r="B19" s="109" t="s">
        <v>5</v>
      </c>
      <c r="C19" s="102">
        <f t="shared" ref="C19:H19" si="2">SUM(C15:C18)</f>
        <v>917</v>
      </c>
      <c r="D19" s="102">
        <f t="shared" si="2"/>
        <v>678</v>
      </c>
      <c r="E19" s="102">
        <f t="shared" si="2"/>
        <v>148</v>
      </c>
      <c r="F19" s="102">
        <f t="shared" si="2"/>
        <v>901</v>
      </c>
      <c r="G19" s="102">
        <f t="shared" si="2"/>
        <v>683</v>
      </c>
      <c r="H19" s="110">
        <f t="shared" si="2"/>
        <v>685</v>
      </c>
      <c r="I19" s="69"/>
      <c r="J19" s="13"/>
      <c r="K19" s="109" t="s">
        <v>5</v>
      </c>
      <c r="L19" s="102">
        <f t="shared" ref="L19:Q19" si="3">SUM(L15:L18)</f>
        <v>394673</v>
      </c>
      <c r="M19" s="102">
        <f t="shared" si="3"/>
        <v>463427</v>
      </c>
      <c r="N19" s="102">
        <f t="shared" si="3"/>
        <v>458270</v>
      </c>
      <c r="O19" s="102">
        <f t="shared" si="3"/>
        <v>432670</v>
      </c>
      <c r="P19" s="102">
        <f t="shared" si="3"/>
        <v>499701</v>
      </c>
      <c r="Q19" s="110">
        <f t="shared" si="3"/>
        <v>424255</v>
      </c>
      <c r="R19" s="24"/>
    </row>
    <row r="20" spans="1:18">
      <c r="A20" s="71"/>
      <c r="B20" s="13"/>
      <c r="C20" s="42"/>
      <c r="D20" s="42"/>
      <c r="E20" s="42"/>
      <c r="F20" s="42"/>
      <c r="G20" s="42"/>
      <c r="H20" s="42"/>
      <c r="I20" s="13"/>
      <c r="J20" s="13"/>
      <c r="K20" s="13"/>
      <c r="L20" s="42"/>
      <c r="M20" s="42"/>
      <c r="N20" s="42"/>
      <c r="O20" s="42"/>
      <c r="P20" s="42"/>
      <c r="Q20" s="42"/>
    </row>
    <row r="21" spans="1:18" ht="13.5" thickBot="1">
      <c r="A21" s="71"/>
      <c r="B21" s="13"/>
      <c r="C21" s="42" t="s">
        <v>147</v>
      </c>
      <c r="D21" s="42"/>
      <c r="E21" s="42"/>
      <c r="F21" s="42"/>
      <c r="G21" s="42"/>
      <c r="H21" s="42"/>
      <c r="I21" s="13"/>
      <c r="J21" s="13"/>
      <c r="K21" s="13"/>
      <c r="L21" s="82" t="s">
        <v>150</v>
      </c>
      <c r="M21" s="42"/>
      <c r="N21" s="42"/>
      <c r="O21" s="82"/>
      <c r="P21" s="42"/>
      <c r="Q21" s="42"/>
    </row>
    <row r="22" spans="1:18">
      <c r="A22" s="71"/>
      <c r="B22" s="19" t="s">
        <v>4</v>
      </c>
      <c r="C22" s="103" t="s">
        <v>391</v>
      </c>
      <c r="D22" s="103" t="s">
        <v>405</v>
      </c>
      <c r="E22" s="103" t="s">
        <v>409</v>
      </c>
      <c r="F22" s="138" t="s">
        <v>431</v>
      </c>
      <c r="G22" s="103" t="s">
        <v>437</v>
      </c>
      <c r="H22" s="139" t="s">
        <v>445</v>
      </c>
      <c r="I22" s="13"/>
      <c r="J22" s="13"/>
      <c r="K22" s="115" t="s">
        <v>4</v>
      </c>
      <c r="L22" s="103" t="s">
        <v>391</v>
      </c>
      <c r="M22" s="103" t="s">
        <v>405</v>
      </c>
      <c r="N22" s="103" t="s">
        <v>409</v>
      </c>
      <c r="O22" s="138" t="s">
        <v>431</v>
      </c>
      <c r="P22" s="103" t="s">
        <v>437</v>
      </c>
      <c r="Q22" s="139" t="s">
        <v>445</v>
      </c>
    </row>
    <row r="23" spans="1:18">
      <c r="A23" s="71"/>
      <c r="B23" s="140" t="s">
        <v>1</v>
      </c>
      <c r="C23" s="104">
        <f>C7/C15</f>
        <v>6.0465116279069767E-2</v>
      </c>
      <c r="D23" s="104">
        <f t="shared" ref="D23:H23" si="4">D7/D15</f>
        <v>9.8039215686274508E-3</v>
      </c>
      <c r="E23" s="104" t="e">
        <f t="shared" si="4"/>
        <v>#DIV/0!</v>
      </c>
      <c r="F23" s="104">
        <f t="shared" si="4"/>
        <v>0</v>
      </c>
      <c r="G23" s="104">
        <f t="shared" si="4"/>
        <v>0</v>
      </c>
      <c r="H23" s="100">
        <f t="shared" si="4"/>
        <v>0</v>
      </c>
      <c r="I23" s="13"/>
      <c r="J23" s="13"/>
      <c r="K23" s="127" t="s">
        <v>1</v>
      </c>
      <c r="L23" s="108">
        <f>L7/L15</f>
        <v>9.5427533913921045E-2</v>
      </c>
      <c r="M23" s="108">
        <f t="shared" ref="M23:Q23" si="5">M7/M15</f>
        <v>8.8820630254722144E-2</v>
      </c>
      <c r="N23" s="108">
        <f t="shared" si="5"/>
        <v>0.1114370957821913</v>
      </c>
      <c r="O23" s="108">
        <f t="shared" si="5"/>
        <v>0.12830188679245283</v>
      </c>
      <c r="P23" s="108">
        <f t="shared" si="5"/>
        <v>0.1571355895451437</v>
      </c>
      <c r="Q23" s="123">
        <f t="shared" si="5"/>
        <v>0.1215645573226696</v>
      </c>
    </row>
    <row r="24" spans="1:18">
      <c r="A24" s="71"/>
      <c r="B24" s="140" t="s">
        <v>2</v>
      </c>
      <c r="C24" s="104">
        <f t="shared" ref="C24:H26" si="6">C8/C16</f>
        <v>0.12882096069868995</v>
      </c>
      <c r="D24" s="104">
        <f t="shared" si="6"/>
        <v>3.4965034965034968E-2</v>
      </c>
      <c r="E24" s="104">
        <f t="shared" si="6"/>
        <v>0.1</v>
      </c>
      <c r="F24" s="104">
        <f t="shared" si="6"/>
        <v>9.7744360902255634E-2</v>
      </c>
      <c r="G24" s="104">
        <f t="shared" si="6"/>
        <v>3.021978021978022E-2</v>
      </c>
      <c r="H24" s="100">
        <f t="shared" si="6"/>
        <v>9.4147582697201013E-2</v>
      </c>
      <c r="I24" s="13"/>
      <c r="J24" s="13"/>
      <c r="K24" s="127" t="s">
        <v>2</v>
      </c>
      <c r="L24" s="108">
        <f t="shared" ref="L24:Q26" si="7">L8/L16</f>
        <v>0.16760825258340187</v>
      </c>
      <c r="M24" s="108">
        <f t="shared" si="7"/>
        <v>0.19382007152262157</v>
      </c>
      <c r="N24" s="108">
        <f t="shared" si="7"/>
        <v>0.21018119708896479</v>
      </c>
      <c r="O24" s="108">
        <f t="shared" si="7"/>
        <v>0.26641629593515753</v>
      </c>
      <c r="P24" s="108">
        <f t="shared" si="7"/>
        <v>0.16068084055405768</v>
      </c>
      <c r="Q24" s="123">
        <f t="shared" si="7"/>
        <v>0.23661809500288136</v>
      </c>
    </row>
    <row r="25" spans="1:18">
      <c r="A25" s="71"/>
      <c r="B25" s="136" t="s">
        <v>440</v>
      </c>
      <c r="C25" s="104">
        <f t="shared" si="6"/>
        <v>5.9405940594059403E-2</v>
      </c>
      <c r="D25" s="104">
        <f t="shared" si="6"/>
        <v>2.8571428571428571E-2</v>
      </c>
      <c r="E25" s="104" t="e">
        <f t="shared" si="6"/>
        <v>#DIV/0!</v>
      </c>
      <c r="F25" s="104">
        <f t="shared" si="6"/>
        <v>0.125</v>
      </c>
      <c r="G25" s="104">
        <f t="shared" si="6"/>
        <v>8.5106382978723402E-2</v>
      </c>
      <c r="H25" s="100">
        <f t="shared" si="6"/>
        <v>0</v>
      </c>
      <c r="I25" s="13"/>
      <c r="J25" s="13"/>
      <c r="K25" s="117" t="s">
        <v>440</v>
      </c>
      <c r="L25" s="108">
        <f t="shared" si="7"/>
        <v>0.15871121718377088</v>
      </c>
      <c r="M25" s="108">
        <f t="shared" si="7"/>
        <v>0.15328331369752587</v>
      </c>
      <c r="N25" s="108">
        <f t="shared" si="7"/>
        <v>0.12368870456208832</v>
      </c>
      <c r="O25" s="108">
        <f t="shared" si="7"/>
        <v>0.17172624393748878</v>
      </c>
      <c r="P25" s="108">
        <f t="shared" si="7"/>
        <v>5.8858338440729546E-2</v>
      </c>
      <c r="Q25" s="123">
        <f t="shared" si="7"/>
        <v>0.15813503334806117</v>
      </c>
    </row>
    <row r="26" spans="1:18">
      <c r="A26" s="71"/>
      <c r="B26" s="140" t="s">
        <v>3</v>
      </c>
      <c r="C26" s="104">
        <f t="shared" si="6"/>
        <v>0.11888111888111888</v>
      </c>
      <c r="D26" s="104">
        <f t="shared" si="6"/>
        <v>3.5714285714285712E-2</v>
      </c>
      <c r="E26" s="104">
        <f t="shared" si="6"/>
        <v>0.1328125</v>
      </c>
      <c r="F26" s="104">
        <f t="shared" si="6"/>
        <v>0.125</v>
      </c>
      <c r="G26" s="104">
        <f t="shared" si="6"/>
        <v>1.8518518518518517E-2</v>
      </c>
      <c r="H26" s="100">
        <f t="shared" si="6"/>
        <v>0.10344827586206896</v>
      </c>
      <c r="I26" s="43"/>
      <c r="J26" s="13"/>
      <c r="K26" s="127" t="s">
        <v>3</v>
      </c>
      <c r="L26" s="108">
        <f t="shared" si="7"/>
        <v>0.11059325544784157</v>
      </c>
      <c r="M26" s="108">
        <f t="shared" si="7"/>
        <v>0.16600654382641639</v>
      </c>
      <c r="N26" s="108">
        <f t="shared" si="7"/>
        <v>0.22486530825301543</v>
      </c>
      <c r="O26" s="108">
        <f t="shared" si="7"/>
        <v>0.22604810892127217</v>
      </c>
      <c r="P26" s="108">
        <f t="shared" si="7"/>
        <v>0.19522234362604959</v>
      </c>
      <c r="Q26" s="123">
        <f t="shared" si="7"/>
        <v>0.24827092773670403</v>
      </c>
      <c r="R26" s="5"/>
    </row>
    <row r="27" spans="1:18" ht="13.5" thickBot="1">
      <c r="A27" s="71"/>
      <c r="B27" s="109" t="s">
        <v>5</v>
      </c>
      <c r="C27" s="105">
        <f t="shared" ref="C27:H27" si="8">C11/C19</f>
        <v>0.10359869138495092</v>
      </c>
      <c r="D27" s="105">
        <f t="shared" si="8"/>
        <v>3.0973451327433628E-2</v>
      </c>
      <c r="E27" s="105">
        <f t="shared" si="8"/>
        <v>0.12837837837837837</v>
      </c>
      <c r="F27" s="105">
        <f t="shared" si="8"/>
        <v>8.4350721420643732E-2</v>
      </c>
      <c r="G27" s="164">
        <f t="shared" si="8"/>
        <v>2.4890190336749635E-2</v>
      </c>
      <c r="H27" s="126">
        <f t="shared" si="8"/>
        <v>7.153284671532846E-2</v>
      </c>
      <c r="I27" s="70"/>
      <c r="J27" s="13"/>
      <c r="K27" s="129" t="s">
        <v>5</v>
      </c>
      <c r="L27" s="122">
        <f t="shared" ref="L27:Q27" si="9">L11/L19</f>
        <v>0.11975736875844054</v>
      </c>
      <c r="M27" s="122">
        <f t="shared" si="9"/>
        <v>0.12788206125236554</v>
      </c>
      <c r="N27" s="122">
        <f t="shared" si="9"/>
        <v>0.15394854561721255</v>
      </c>
      <c r="O27" s="122">
        <f t="shared" si="9"/>
        <v>0.18619039914946725</v>
      </c>
      <c r="P27" s="122">
        <f t="shared" si="9"/>
        <v>0.15395606572730494</v>
      </c>
      <c r="Q27" s="135">
        <f t="shared" si="9"/>
        <v>0.17613463600900403</v>
      </c>
      <c r="R27" s="10"/>
    </row>
  </sheetData>
  <customSheetViews>
    <customSheetView guid="{8E6CF98D-1634-4ED3-81CA-763BCE5C79CD}"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topLeftCell="A19">
      <selection activeCell="H15" sqref="H15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1"/>
  <dimension ref="A1:T26"/>
  <sheetViews>
    <sheetView workbookViewId="0"/>
  </sheetViews>
  <sheetFormatPr defaultRowHeight="12.75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>
      <c r="A1" t="s">
        <v>122</v>
      </c>
    </row>
    <row r="2" spans="1:20">
      <c r="A2" t="str">
        <f>Summary!A2</f>
        <v xml:space="preserve">1st Quarter </v>
      </c>
    </row>
    <row r="4" spans="1:20" ht="13.5" thickBot="1">
      <c r="B4" s="13"/>
      <c r="C4" s="13" t="str">
        <f>'Collected to Claims Ratio'!C13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Ratio'!L13</f>
        <v>Num of OP Claims for CFY</v>
      </c>
      <c r="M4" s="13"/>
      <c r="N4" s="13"/>
      <c r="O4" s="13"/>
      <c r="P4" s="13"/>
      <c r="Q4" s="13"/>
    </row>
    <row r="5" spans="1:20">
      <c r="B5" s="19" t="str">
        <f>'Collected to Claims Ratio'!B14</f>
        <v>Service</v>
      </c>
      <c r="C5" s="103" t="str">
        <f>'Collected to Claims Ratio'!C14</f>
        <v>FY2008</v>
      </c>
      <c r="D5" s="103" t="str">
        <f>'Collected to Claims Ratio'!D14</f>
        <v>FY2009</v>
      </c>
      <c r="E5" s="103" t="str">
        <f>'Collected to Claims Ratio'!E14</f>
        <v>FY2010</v>
      </c>
      <c r="F5" s="103" t="str">
        <f>'Collected to Claims Ratio'!F14</f>
        <v>FY2011</v>
      </c>
      <c r="G5" s="103" t="str">
        <f>'Collected to Claims Ratio'!G14</f>
        <v>FY2012</v>
      </c>
      <c r="H5" s="139" t="s">
        <v>445</v>
      </c>
      <c r="I5" s="13"/>
      <c r="J5" s="13"/>
      <c r="K5" s="19" t="s">
        <v>4</v>
      </c>
      <c r="L5" s="103" t="str">
        <f>'Collected to Claims Ratio'!L14</f>
        <v>FY2008</v>
      </c>
      <c r="M5" s="103" t="str">
        <f>'Collected to Claims Ratio'!M14</f>
        <v>FY2009</v>
      </c>
      <c r="N5" s="103" t="str">
        <f>'Collected to Claims Ratio'!N14</f>
        <v>FY2010</v>
      </c>
      <c r="O5" s="103" t="str">
        <f>'Collected to Claims Ratio'!O14</f>
        <v>FY2011</v>
      </c>
      <c r="P5" s="103" t="str">
        <f>'Collected to Claims Ratio'!P14</f>
        <v>FY2012</v>
      </c>
      <c r="Q5" s="139" t="s">
        <v>445</v>
      </c>
    </row>
    <row r="6" spans="1:20">
      <c r="B6" s="140" t="str">
        <f>'Collected to Claims Ratio'!B15</f>
        <v>Air Force</v>
      </c>
      <c r="C6" s="101">
        <f>'Collected to Claims Ratio'!C15</f>
        <v>215</v>
      </c>
      <c r="D6" s="101">
        <f>'Collected to Claims Ratio'!D15</f>
        <v>102</v>
      </c>
      <c r="E6" s="101">
        <f>'Collected to Claims Ratio'!E15</f>
        <v>0</v>
      </c>
      <c r="F6" s="101">
        <f>'Collected to Claims Ratio'!F15</f>
        <v>177</v>
      </c>
      <c r="G6" s="101">
        <f>'Collected to Claims Ratio'!G15</f>
        <v>164</v>
      </c>
      <c r="H6" s="107">
        <f>'Collected to Claims Ratio'!H15</f>
        <v>175</v>
      </c>
      <c r="I6" s="13"/>
      <c r="J6" s="13"/>
      <c r="K6" s="140" t="str">
        <f>'Collected to Claims Ratio'!K15</f>
        <v>Air Force</v>
      </c>
      <c r="L6" s="101">
        <f>'Collected to Claims Ratio'!L15</f>
        <v>221959</v>
      </c>
      <c r="M6" s="101">
        <f>'Collected to Claims Ratio'!M15</f>
        <v>272493</v>
      </c>
      <c r="N6" s="101">
        <f>'Collected to Claims Ratio'!N15</f>
        <v>261771</v>
      </c>
      <c r="O6" s="101">
        <f>'Collected to Claims Ratio'!O15</f>
        <v>224455</v>
      </c>
      <c r="P6" s="101">
        <f>'Collected to Claims Ratio'!P15</f>
        <v>239812</v>
      </c>
      <c r="Q6" s="107">
        <f>'Collected to Claims Ratio'!Q15</f>
        <v>196554</v>
      </c>
    </row>
    <row r="7" spans="1:20">
      <c r="B7" s="140" t="str">
        <f>'Collected to Claims Ratio'!B16</f>
        <v>Army</v>
      </c>
      <c r="C7" s="101">
        <f>'Collected to Claims Ratio'!C16</f>
        <v>458</v>
      </c>
      <c r="D7" s="101">
        <f>'Collected to Claims Ratio'!D16</f>
        <v>429</v>
      </c>
      <c r="E7" s="101">
        <f>'Collected to Claims Ratio'!E16</f>
        <v>20</v>
      </c>
      <c r="F7" s="101">
        <f>'Collected to Claims Ratio'!F16</f>
        <v>532</v>
      </c>
      <c r="G7" s="101">
        <f>'Collected to Claims Ratio'!G16</f>
        <v>364</v>
      </c>
      <c r="H7" s="107">
        <f>'Collected to Claims Ratio'!H16</f>
        <v>393</v>
      </c>
      <c r="I7" s="13"/>
      <c r="J7" s="13"/>
      <c r="K7" s="140" t="str">
        <f>'Collected to Claims Ratio'!K16</f>
        <v>Army</v>
      </c>
      <c r="L7" s="101">
        <f>'Collected to Claims Ratio'!L16</f>
        <v>111868</v>
      </c>
      <c r="M7" s="101">
        <f>'Collected to Claims Ratio'!M16</f>
        <v>128351</v>
      </c>
      <c r="N7" s="101">
        <f>'Collected to Claims Ratio'!N16</f>
        <v>134660</v>
      </c>
      <c r="O7" s="101">
        <f>'Collected to Claims Ratio'!O16</f>
        <v>131272</v>
      </c>
      <c r="P7" s="101">
        <f>'Collected to Claims Ratio'!P16</f>
        <v>145761</v>
      </c>
      <c r="Q7" s="107">
        <f>'Collected to Claims Ratio'!Q16</f>
        <v>121470</v>
      </c>
    </row>
    <row r="8" spans="1:20">
      <c r="B8" s="136" t="s">
        <v>440</v>
      </c>
      <c r="C8" s="101">
        <f>'Collected to Claims Ratio'!C17</f>
        <v>101</v>
      </c>
      <c r="D8" s="101">
        <f>'Collected to Claims Ratio'!D17</f>
        <v>35</v>
      </c>
      <c r="E8" s="101">
        <f>'Collected to Claims Ratio'!E17</f>
        <v>0</v>
      </c>
      <c r="F8" s="101">
        <f>'Collected to Claims Ratio'!F17</f>
        <v>72</v>
      </c>
      <c r="G8" s="101">
        <f>'Collected to Claims Ratio'!G17</f>
        <v>47</v>
      </c>
      <c r="H8" s="107">
        <f>'Collected to Claims Ratio'!H17</f>
        <v>1</v>
      </c>
      <c r="I8" s="13"/>
      <c r="J8" s="13"/>
      <c r="K8" s="136" t="s">
        <v>440</v>
      </c>
      <c r="L8" s="101">
        <f>'Collected to Claims Ratio'!L17</f>
        <v>12570</v>
      </c>
      <c r="M8" s="101">
        <f>'Collected to Claims Ratio'!M17</f>
        <v>16127</v>
      </c>
      <c r="N8" s="101">
        <f>'Collected to Claims Ratio'!N17</f>
        <v>8198</v>
      </c>
      <c r="O8" s="101">
        <f>'Collected to Claims Ratio'!O17</f>
        <v>11134</v>
      </c>
      <c r="P8" s="101">
        <f>'Collected to Claims Ratio'!P17</f>
        <v>47317</v>
      </c>
      <c r="Q8" s="107">
        <f>'Collected to Claims Ratio'!Q17</f>
        <v>47529</v>
      </c>
    </row>
    <row r="9" spans="1:20">
      <c r="B9" s="140" t="str">
        <f>'Collected to Claims Ratio'!B18</f>
        <v>Navy</v>
      </c>
      <c r="C9" s="101">
        <f>'Collected to Claims Ratio'!C18</f>
        <v>143</v>
      </c>
      <c r="D9" s="101">
        <f>'Collected to Claims Ratio'!D18</f>
        <v>112</v>
      </c>
      <c r="E9" s="101">
        <f>'Collected to Claims Ratio'!E18</f>
        <v>128</v>
      </c>
      <c r="F9" s="101">
        <f>'Collected to Claims Ratio'!F18</f>
        <v>120</v>
      </c>
      <c r="G9" s="101">
        <f>'Collected to Claims Ratio'!G18</f>
        <v>108</v>
      </c>
      <c r="H9" s="107">
        <f>'Collected to Claims Ratio'!H18</f>
        <v>116</v>
      </c>
      <c r="I9" s="42"/>
      <c r="J9" s="13"/>
      <c r="K9" s="140" t="str">
        <f>'Collected to Claims Ratio'!K18</f>
        <v>Navy</v>
      </c>
      <c r="L9" s="101">
        <f>'Collected to Claims Ratio'!L18</f>
        <v>48276</v>
      </c>
      <c r="M9" s="101">
        <f>'Collected to Claims Ratio'!M18</f>
        <v>46456</v>
      </c>
      <c r="N9" s="101">
        <f>'Collected to Claims Ratio'!N18</f>
        <v>53641</v>
      </c>
      <c r="O9" s="101">
        <f>'Collected to Claims Ratio'!O18</f>
        <v>65809</v>
      </c>
      <c r="P9" s="101">
        <f>'Collected to Claims Ratio'!P18</f>
        <v>66811</v>
      </c>
      <c r="Q9" s="107">
        <f>'Collected to Claims Ratio'!Q18</f>
        <v>58702</v>
      </c>
      <c r="R9" s="23"/>
    </row>
    <row r="10" spans="1:20" ht="13.5" thickBot="1">
      <c r="B10" s="109" t="str">
        <f>'Collected to Claims Ratio'!B19</f>
        <v>Total</v>
      </c>
      <c r="C10" s="102">
        <f t="shared" ref="C10:H10" si="0">SUM(C6:C9)</f>
        <v>917</v>
      </c>
      <c r="D10" s="102">
        <f t="shared" si="0"/>
        <v>678</v>
      </c>
      <c r="E10" s="102">
        <f t="shared" si="0"/>
        <v>148</v>
      </c>
      <c r="F10" s="102">
        <f t="shared" si="0"/>
        <v>901</v>
      </c>
      <c r="G10" s="102">
        <f t="shared" si="0"/>
        <v>683</v>
      </c>
      <c r="H10" s="110">
        <f t="shared" si="0"/>
        <v>685</v>
      </c>
      <c r="I10" s="69"/>
      <c r="J10" s="68"/>
      <c r="K10" s="109" t="str">
        <f>'Collected to Claims Ratio'!K19</f>
        <v>Total</v>
      </c>
      <c r="L10" s="102">
        <f t="shared" ref="L10:Q10" si="1">SUM(L6:L9)</f>
        <v>394673</v>
      </c>
      <c r="M10" s="102">
        <f t="shared" si="1"/>
        <v>463427</v>
      </c>
      <c r="N10" s="102">
        <f t="shared" si="1"/>
        <v>458270</v>
      </c>
      <c r="O10" s="102">
        <f t="shared" si="1"/>
        <v>432670</v>
      </c>
      <c r="P10" s="102">
        <f t="shared" si="1"/>
        <v>499701</v>
      </c>
      <c r="Q10" s="110">
        <f t="shared" si="1"/>
        <v>424255</v>
      </c>
      <c r="R10" s="24"/>
    </row>
    <row r="11" spans="1:20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20" ht="13.5" thickBot="1">
      <c r="B12" s="13"/>
      <c r="C12" s="13" t="s">
        <v>123</v>
      </c>
      <c r="D12" s="13"/>
      <c r="E12" s="13"/>
      <c r="F12" s="13"/>
      <c r="G12" s="13"/>
      <c r="H12" s="13"/>
      <c r="I12" s="13"/>
      <c r="J12" s="13"/>
      <c r="K12" s="13"/>
      <c r="L12" s="13" t="s">
        <v>124</v>
      </c>
      <c r="M12" s="13"/>
      <c r="N12" s="13"/>
      <c r="O12" s="13"/>
      <c r="P12" s="13"/>
      <c r="Q12" s="13"/>
    </row>
    <row r="13" spans="1:20">
      <c r="B13" s="19" t="s">
        <v>4</v>
      </c>
      <c r="C13" s="119" t="str">
        <f>'Collected to Claims Ratio'!L14</f>
        <v>FY2008</v>
      </c>
      <c r="D13" s="119" t="str">
        <f>'Collected to Claims Ratio'!M14</f>
        <v>FY2009</v>
      </c>
      <c r="E13" s="119" t="str">
        <f>'Collected to Claims Ratio'!N14</f>
        <v>FY2010</v>
      </c>
      <c r="F13" s="119" t="str">
        <f>'Collected to Claims Ratio'!O14</f>
        <v>FY2011</v>
      </c>
      <c r="G13" s="119" t="str">
        <f>'Collected to Claims Ratio'!P14</f>
        <v>FY2012</v>
      </c>
      <c r="H13" s="139" t="s">
        <v>445</v>
      </c>
      <c r="I13" s="13"/>
      <c r="J13" s="13"/>
      <c r="K13" s="115" t="s">
        <v>432</v>
      </c>
      <c r="L13" s="119" t="str">
        <f>'Collected to Claims Ratio'!L14</f>
        <v>FY2008</v>
      </c>
      <c r="M13" s="119" t="str">
        <f>'Collected to Claims Ratio'!M14</f>
        <v>FY2009</v>
      </c>
      <c r="N13" s="119" t="str">
        <f>'Collected to Claims Ratio'!N14</f>
        <v>FY2010</v>
      </c>
      <c r="O13" s="119" t="str">
        <f>'Collected to Claims Ratio'!O14</f>
        <v>FY2011</v>
      </c>
      <c r="P13" s="119" t="str">
        <f>'Collected to Claims Ratio'!P14</f>
        <v>FY2012</v>
      </c>
      <c r="Q13" s="139" t="s">
        <v>445</v>
      </c>
    </row>
    <row r="14" spans="1:20">
      <c r="B14" s="140" t="s">
        <v>1</v>
      </c>
      <c r="C14" s="101">
        <f>Details!C60</f>
        <v>8689</v>
      </c>
      <c r="D14" s="101">
        <f>Details!D60</f>
        <v>8827</v>
      </c>
      <c r="E14" s="101">
        <f>Details!E60</f>
        <v>9064</v>
      </c>
      <c r="F14" s="101">
        <f>Details!F60</f>
        <v>7955</v>
      </c>
      <c r="G14" s="101">
        <f>Details!G60</f>
        <v>6290</v>
      </c>
      <c r="H14" s="107">
        <f>Details!H60</f>
        <v>6637</v>
      </c>
      <c r="I14" s="13"/>
      <c r="J14" s="13"/>
      <c r="K14" s="140" t="s">
        <v>1</v>
      </c>
      <c r="L14" s="101">
        <f>Details!C87</f>
        <v>866851</v>
      </c>
      <c r="M14" s="101">
        <f>Details!D87</f>
        <v>862283</v>
      </c>
      <c r="N14" s="101">
        <f>Details!E87</f>
        <v>821283</v>
      </c>
      <c r="O14" s="101">
        <f>Details!F87</f>
        <v>758621</v>
      </c>
      <c r="P14" s="101">
        <f>Details!G87</f>
        <v>754284</v>
      </c>
      <c r="Q14" s="107">
        <f>Details!H87</f>
        <v>742070</v>
      </c>
      <c r="R14" s="4"/>
      <c r="S14" s="4"/>
      <c r="T14" s="4"/>
    </row>
    <row r="15" spans="1:20">
      <c r="B15" s="140" t="s">
        <v>2</v>
      </c>
      <c r="C15" s="101">
        <f>Details!C61</f>
        <v>24090</v>
      </c>
      <c r="D15" s="101">
        <f>Details!D61</f>
        <v>24302</v>
      </c>
      <c r="E15" s="101">
        <f>Details!E61</f>
        <v>24923</v>
      </c>
      <c r="F15" s="101">
        <f>Details!F61</f>
        <v>26013</v>
      </c>
      <c r="G15" s="101">
        <f>Details!G61</f>
        <v>26204</v>
      </c>
      <c r="H15" s="107">
        <f>Details!H61</f>
        <v>27030</v>
      </c>
      <c r="I15" s="13"/>
      <c r="J15" s="13"/>
      <c r="K15" s="140" t="s">
        <v>2</v>
      </c>
      <c r="L15" s="101">
        <f>Details!C88</f>
        <v>1641298</v>
      </c>
      <c r="M15" s="101">
        <f>Details!D88</f>
        <v>1465973</v>
      </c>
      <c r="N15" s="101">
        <f>Details!E88</f>
        <v>1480242</v>
      </c>
      <c r="O15" s="101">
        <f>Details!F88</f>
        <v>1928607</v>
      </c>
      <c r="P15" s="101">
        <f>Details!G88</f>
        <v>1480004</v>
      </c>
      <c r="Q15" s="107">
        <f>Details!H88</f>
        <v>1722680</v>
      </c>
      <c r="R15" s="4"/>
      <c r="S15" s="4"/>
      <c r="T15" s="4"/>
    </row>
    <row r="16" spans="1:20">
      <c r="B16" s="136" t="s">
        <v>440</v>
      </c>
      <c r="C16" s="101">
        <f>Details!C62</f>
        <v>2473</v>
      </c>
      <c r="D16" s="101">
        <f>Details!D62</f>
        <v>2497</v>
      </c>
      <c r="E16" s="101">
        <f>Details!E62</f>
        <v>2376</v>
      </c>
      <c r="F16" s="101">
        <f>Details!F62</f>
        <v>2418</v>
      </c>
      <c r="G16" s="101">
        <f>Details!G62</f>
        <v>4015</v>
      </c>
      <c r="H16" s="107">
        <f>Details!H62</f>
        <v>4173</v>
      </c>
      <c r="I16" s="13"/>
      <c r="J16" s="13"/>
      <c r="K16" s="136" t="s">
        <v>440</v>
      </c>
      <c r="L16" s="101">
        <f>Details!C89</f>
        <v>201916</v>
      </c>
      <c r="M16" s="101">
        <f>Details!D89</f>
        <v>283848</v>
      </c>
      <c r="N16" s="101">
        <f>Details!E89</f>
        <v>208500</v>
      </c>
      <c r="O16" s="101">
        <f>Details!F89</f>
        <v>228871</v>
      </c>
      <c r="P16" s="101">
        <f>Details!G89</f>
        <v>210960</v>
      </c>
      <c r="Q16" s="107">
        <f>Details!H89</f>
        <v>143594</v>
      </c>
      <c r="R16" s="4"/>
      <c r="S16" s="4"/>
      <c r="T16" s="4"/>
    </row>
    <row r="17" spans="2:18">
      <c r="B17" s="140" t="s">
        <v>3</v>
      </c>
      <c r="C17" s="101">
        <f>Details!C63</f>
        <v>12361</v>
      </c>
      <c r="D17" s="101">
        <f>Details!D63</f>
        <v>11440</v>
      </c>
      <c r="E17" s="101">
        <f>Details!E63</f>
        <v>12239</v>
      </c>
      <c r="F17" s="101">
        <f>Details!F63</f>
        <v>11992</v>
      </c>
      <c r="G17" s="101">
        <f>Details!G63</f>
        <v>11649</v>
      </c>
      <c r="H17" s="107">
        <f>Details!H63</f>
        <v>12040</v>
      </c>
      <c r="I17" s="13"/>
      <c r="J17" s="13"/>
      <c r="K17" s="140" t="s">
        <v>3</v>
      </c>
      <c r="L17" s="101">
        <f>Details!C90</f>
        <v>804928</v>
      </c>
      <c r="M17" s="101">
        <f>Details!D90</f>
        <v>1420307</v>
      </c>
      <c r="N17" s="101">
        <f>Details!E90</f>
        <v>845906</v>
      </c>
      <c r="O17" s="101">
        <f>Details!F90</f>
        <v>746886</v>
      </c>
      <c r="P17" s="101">
        <f>Details!G90</f>
        <v>682130</v>
      </c>
      <c r="Q17" s="107">
        <f>Details!H90</f>
        <v>846159</v>
      </c>
    </row>
    <row r="18" spans="2:18" ht="13.5" thickBot="1">
      <c r="B18" s="109" t="s">
        <v>5</v>
      </c>
      <c r="C18" s="102">
        <f t="shared" ref="C18:H18" si="2">SUM(C14:C17)</f>
        <v>47613</v>
      </c>
      <c r="D18" s="102">
        <f t="shared" si="2"/>
        <v>47066</v>
      </c>
      <c r="E18" s="102">
        <f t="shared" si="2"/>
        <v>48602</v>
      </c>
      <c r="F18" s="102">
        <f t="shared" si="2"/>
        <v>48378</v>
      </c>
      <c r="G18" s="102">
        <f t="shared" si="2"/>
        <v>48158</v>
      </c>
      <c r="H18" s="110">
        <f t="shared" si="2"/>
        <v>49880</v>
      </c>
      <c r="I18" s="69"/>
      <c r="J18" s="68"/>
      <c r="K18" s="109" t="s">
        <v>5</v>
      </c>
      <c r="L18" s="102">
        <f t="shared" ref="L18:Q18" si="3">SUM(L14:L17)</f>
        <v>3514993</v>
      </c>
      <c r="M18" s="102">
        <f t="shared" si="3"/>
        <v>4032411</v>
      </c>
      <c r="N18" s="102">
        <f t="shared" si="3"/>
        <v>3355931</v>
      </c>
      <c r="O18" s="102">
        <f t="shared" si="3"/>
        <v>3662985</v>
      </c>
      <c r="P18" s="102">
        <f t="shared" si="3"/>
        <v>3127378</v>
      </c>
      <c r="Q18" s="110">
        <f t="shared" si="3"/>
        <v>3454503</v>
      </c>
      <c r="R18" s="24"/>
    </row>
    <row r="19" spans="2:18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2:18" ht="13.5" thickBot="1">
      <c r="B20" s="13"/>
      <c r="C20" s="13" t="s">
        <v>133</v>
      </c>
      <c r="D20" s="13"/>
      <c r="E20" s="13"/>
      <c r="F20" s="13"/>
      <c r="G20" s="13"/>
      <c r="H20" s="13"/>
      <c r="I20" s="13"/>
      <c r="J20" s="13"/>
      <c r="K20" s="13"/>
      <c r="L20" s="13" t="s">
        <v>144</v>
      </c>
      <c r="M20" s="13"/>
      <c r="N20" s="13"/>
      <c r="O20" s="13"/>
      <c r="P20" s="13"/>
      <c r="Q20" s="13"/>
    </row>
    <row r="21" spans="2:18">
      <c r="B21" s="19" t="s">
        <v>4</v>
      </c>
      <c r="C21" s="119" t="str">
        <f>'Collected to Claims Ratio'!L14</f>
        <v>FY2008</v>
      </c>
      <c r="D21" s="119" t="str">
        <f>'Collected to Claims Ratio'!M14</f>
        <v>FY2009</v>
      </c>
      <c r="E21" s="119" t="str">
        <f>'Collected to Claims Ratio'!N14</f>
        <v>FY2010</v>
      </c>
      <c r="F21" s="119" t="str">
        <f>'Collected to Claims Ratio'!O14</f>
        <v>FY2011</v>
      </c>
      <c r="G21" s="119" t="str">
        <f>'Collected to Claims Ratio'!P14</f>
        <v>FY2012</v>
      </c>
      <c r="H21" s="139" t="s">
        <v>445</v>
      </c>
      <c r="I21" s="13"/>
      <c r="J21" s="13"/>
      <c r="K21" s="115" t="s">
        <v>4</v>
      </c>
      <c r="L21" s="119" t="str">
        <f>'Collected to Claims Ratio'!L14</f>
        <v>FY2008</v>
      </c>
      <c r="M21" s="119" t="str">
        <f>'Collected to Claims Ratio'!M14</f>
        <v>FY2009</v>
      </c>
      <c r="N21" s="119" t="str">
        <f>'Collected to Claims Ratio'!N14</f>
        <v>FY2010</v>
      </c>
      <c r="O21" s="119" t="str">
        <f>'Collected to Claims Ratio'!O14</f>
        <v>FY2011</v>
      </c>
      <c r="P21" s="119" t="str">
        <f>'Collected to Claims Ratio'!P14</f>
        <v>FY2012</v>
      </c>
      <c r="Q21" s="139" t="s">
        <v>445</v>
      </c>
    </row>
    <row r="22" spans="2:18">
      <c r="B22" s="140" t="s">
        <v>1</v>
      </c>
      <c r="C22" s="113">
        <f>C6/C14</f>
        <v>2.4743929105765911E-2</v>
      </c>
      <c r="D22" s="113">
        <f t="shared" ref="D22:H22" si="4">D6/D14</f>
        <v>1.1555454854423927E-2</v>
      </c>
      <c r="E22" s="113">
        <f t="shared" si="4"/>
        <v>0</v>
      </c>
      <c r="F22" s="113">
        <f t="shared" si="4"/>
        <v>2.2250157133878064E-2</v>
      </c>
      <c r="G22" s="113">
        <f t="shared" si="4"/>
        <v>2.6073131955484895E-2</v>
      </c>
      <c r="H22" s="121">
        <f t="shared" si="4"/>
        <v>2.6367334639144192E-2</v>
      </c>
      <c r="I22" s="13"/>
      <c r="J22" s="13"/>
      <c r="K22" s="140" t="s">
        <v>1</v>
      </c>
      <c r="L22" s="113">
        <f>L6/L14</f>
        <v>0.25605207815414643</v>
      </c>
      <c r="M22" s="113">
        <f t="shared" ref="M22:Q22" si="5">M6/M14</f>
        <v>0.31601342018803569</v>
      </c>
      <c r="N22" s="113">
        <f t="shared" si="5"/>
        <v>0.31873422437819848</v>
      </c>
      <c r="O22" s="113">
        <f t="shared" si="5"/>
        <v>0.29587237896129953</v>
      </c>
      <c r="P22" s="113">
        <f t="shared" si="5"/>
        <v>0.31793329833325379</v>
      </c>
      <c r="Q22" s="121">
        <f t="shared" si="5"/>
        <v>0.26487258614416431</v>
      </c>
    </row>
    <row r="23" spans="2:18">
      <c r="B23" s="140" t="s">
        <v>2</v>
      </c>
      <c r="C23" s="113">
        <f t="shared" ref="C23:H25" si="6">C7/C15</f>
        <v>1.9012038190120383E-2</v>
      </c>
      <c r="D23" s="113">
        <f t="shared" si="6"/>
        <v>1.7652868076701505E-2</v>
      </c>
      <c r="E23" s="113">
        <f t="shared" si="6"/>
        <v>8.024716125667055E-4</v>
      </c>
      <c r="F23" s="113">
        <f t="shared" si="6"/>
        <v>2.0451312805135895E-2</v>
      </c>
      <c r="G23" s="113">
        <f t="shared" si="6"/>
        <v>1.3891009006258587E-2</v>
      </c>
      <c r="H23" s="121">
        <f t="shared" si="6"/>
        <v>1.4539400665926749E-2</v>
      </c>
      <c r="I23" s="13"/>
      <c r="J23" s="13"/>
      <c r="K23" s="140" t="s">
        <v>2</v>
      </c>
      <c r="L23" s="113">
        <f t="shared" ref="L23:Q25" si="7">L7/L15</f>
        <v>6.8158250360385503E-2</v>
      </c>
      <c r="M23" s="113">
        <f t="shared" si="7"/>
        <v>8.755345425870735E-2</v>
      </c>
      <c r="N23" s="113">
        <f t="shared" si="7"/>
        <v>9.0971611398676697E-2</v>
      </c>
      <c r="O23" s="113">
        <f t="shared" si="7"/>
        <v>6.806570752880188E-2</v>
      </c>
      <c r="P23" s="113">
        <f t="shared" si="7"/>
        <v>9.8486895981362219E-2</v>
      </c>
      <c r="Q23" s="121">
        <f t="shared" si="7"/>
        <v>7.0512225137576337E-2</v>
      </c>
    </row>
    <row r="24" spans="2:18">
      <c r="B24" s="136" t="s">
        <v>440</v>
      </c>
      <c r="C24" s="113">
        <f t="shared" si="6"/>
        <v>4.0841083704003238E-2</v>
      </c>
      <c r="D24" s="113">
        <f t="shared" si="6"/>
        <v>1.4016820184221065E-2</v>
      </c>
      <c r="E24" s="113">
        <f t="shared" si="6"/>
        <v>0</v>
      </c>
      <c r="F24" s="113">
        <f t="shared" si="6"/>
        <v>2.9776674937965261E-2</v>
      </c>
      <c r="G24" s="113">
        <f t="shared" si="6"/>
        <v>1.1706102117061022E-2</v>
      </c>
      <c r="H24" s="121">
        <f t="shared" si="6"/>
        <v>2.3963575365444525E-4</v>
      </c>
      <c r="I24" s="13"/>
      <c r="J24" s="13"/>
      <c r="K24" s="136" t="s">
        <v>440</v>
      </c>
      <c r="L24" s="113">
        <f t="shared" si="7"/>
        <v>6.2253610412250637E-2</v>
      </c>
      <c r="M24" s="113">
        <f t="shared" si="7"/>
        <v>5.6815619627406215E-2</v>
      </c>
      <c r="N24" s="113">
        <f t="shared" si="7"/>
        <v>3.9318944844124702E-2</v>
      </c>
      <c r="O24" s="113">
        <f t="shared" si="7"/>
        <v>4.8647491381607982E-2</v>
      </c>
      <c r="P24" s="113">
        <f t="shared" si="7"/>
        <v>0.22429370496776641</v>
      </c>
      <c r="Q24" s="121">
        <f t="shared" si="7"/>
        <v>0.33099572405532263</v>
      </c>
    </row>
    <row r="25" spans="2:18">
      <c r="B25" s="140" t="s">
        <v>3</v>
      </c>
      <c r="C25" s="113">
        <f t="shared" si="6"/>
        <v>1.1568643313647764E-2</v>
      </c>
      <c r="D25" s="113">
        <f t="shared" si="6"/>
        <v>9.7902097902097911E-3</v>
      </c>
      <c r="E25" s="113">
        <f t="shared" si="6"/>
        <v>1.0458370781926627E-2</v>
      </c>
      <c r="F25" s="113">
        <f t="shared" si="6"/>
        <v>1.0006671114076051E-2</v>
      </c>
      <c r="G25" s="113">
        <f t="shared" si="6"/>
        <v>9.2711820757146544E-3</v>
      </c>
      <c r="H25" s="121">
        <f t="shared" si="6"/>
        <v>9.6345514950166109E-3</v>
      </c>
      <c r="I25" s="43"/>
      <c r="J25" s="13"/>
      <c r="K25" s="140" t="s">
        <v>3</v>
      </c>
      <c r="L25" s="113">
        <f t="shared" si="7"/>
        <v>5.9975550608253159E-2</v>
      </c>
      <c r="M25" s="113">
        <f t="shared" si="7"/>
        <v>3.2708421489156925E-2</v>
      </c>
      <c r="N25" s="113">
        <f t="shared" si="7"/>
        <v>6.3412483183710719E-2</v>
      </c>
      <c r="O25" s="113">
        <f t="shared" si="7"/>
        <v>8.8111170914972295E-2</v>
      </c>
      <c r="P25" s="113">
        <f t="shared" si="7"/>
        <v>9.7944673302742882E-2</v>
      </c>
      <c r="Q25" s="121">
        <f t="shared" si="7"/>
        <v>6.9374668354292748E-2</v>
      </c>
      <c r="R25" s="5"/>
    </row>
    <row r="26" spans="2:18" ht="13.5" thickBot="1">
      <c r="B26" s="109" t="s">
        <v>5</v>
      </c>
      <c r="C26" s="111">
        <f t="shared" ref="C26:H26" si="8">C10/C18</f>
        <v>1.9259445949635603E-2</v>
      </c>
      <c r="D26" s="111">
        <f t="shared" si="8"/>
        <v>1.4405303191263333E-2</v>
      </c>
      <c r="E26" s="111">
        <f t="shared" si="8"/>
        <v>3.0451421752191268E-3</v>
      </c>
      <c r="F26" s="111">
        <f t="shared" si="8"/>
        <v>1.8624168010252594E-2</v>
      </c>
      <c r="G26" s="111">
        <f t="shared" si="8"/>
        <v>1.4182482661240085E-2</v>
      </c>
      <c r="H26" s="134">
        <f t="shared" si="8"/>
        <v>1.3732959101844426E-2</v>
      </c>
      <c r="I26" s="70"/>
      <c r="J26" s="13"/>
      <c r="K26" s="109" t="s">
        <v>5</v>
      </c>
      <c r="L26" s="111">
        <f t="shared" ref="L26:Q26" si="9">L10/L18</f>
        <v>0.11228272716332578</v>
      </c>
      <c r="M26" s="111">
        <f t="shared" si="9"/>
        <v>0.11492553710422872</v>
      </c>
      <c r="N26" s="111">
        <f t="shared" si="9"/>
        <v>0.13655525098698393</v>
      </c>
      <c r="O26" s="111">
        <f t="shared" si="9"/>
        <v>0.11811951181891271</v>
      </c>
      <c r="P26" s="111">
        <f t="shared" si="9"/>
        <v>0.15978273173246085</v>
      </c>
      <c r="Q26" s="134">
        <f t="shared" si="9"/>
        <v>0.12281216719163364</v>
      </c>
      <c r="R26" s="10"/>
    </row>
  </sheetData>
  <customSheetViews>
    <customSheetView guid="{8E6CF98D-1634-4ED3-81CA-763BCE5C79CD}"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topLeftCell="A16">
      <selection activeCell="L31" sqref="L31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2"/>
  <dimension ref="A1:H92"/>
  <sheetViews>
    <sheetView workbookViewId="0"/>
  </sheetViews>
  <sheetFormatPr defaultRowHeight="12.75"/>
  <sheetData>
    <row r="1" spans="1:8">
      <c r="A1" s="142" t="s">
        <v>321</v>
      </c>
      <c r="B1" s="142"/>
      <c r="C1" s="144"/>
      <c r="D1" s="144"/>
      <c r="E1" s="144"/>
      <c r="F1" s="144"/>
      <c r="G1" s="144"/>
      <c r="H1" s="144"/>
    </row>
    <row r="2" spans="1:8">
      <c r="A2" s="142"/>
      <c r="B2" s="142"/>
      <c r="C2" s="144" t="s">
        <v>453</v>
      </c>
      <c r="D2" s="144" t="s">
        <v>454</v>
      </c>
      <c r="E2" s="144" t="s">
        <v>455</v>
      </c>
      <c r="F2" s="144" t="s">
        <v>456</v>
      </c>
      <c r="G2" s="144" t="s">
        <v>457</v>
      </c>
      <c r="H2" s="144" t="s">
        <v>458</v>
      </c>
    </row>
    <row r="3" spans="1:8">
      <c r="A3" s="142"/>
      <c r="B3" s="143" t="s">
        <v>322</v>
      </c>
      <c r="C3" s="142" t="s">
        <v>323</v>
      </c>
      <c r="D3" s="142" t="s">
        <v>323</v>
      </c>
      <c r="E3" s="142" t="s">
        <v>323</v>
      </c>
      <c r="F3" s="142" t="s">
        <v>323</v>
      </c>
      <c r="G3" s="142" t="s">
        <v>323</v>
      </c>
      <c r="H3" s="142" t="s">
        <v>323</v>
      </c>
    </row>
    <row r="4" spans="1:8">
      <c r="A4" s="142"/>
      <c r="B4" s="143" t="s">
        <v>324</v>
      </c>
      <c r="C4" s="142" t="s">
        <v>325</v>
      </c>
      <c r="D4" s="142" t="s">
        <v>325</v>
      </c>
      <c r="E4" s="142" t="s">
        <v>325</v>
      </c>
      <c r="F4" s="142" t="s">
        <v>325</v>
      </c>
      <c r="G4" s="142" t="s">
        <v>325</v>
      </c>
      <c r="H4" s="142" t="s">
        <v>325</v>
      </c>
    </row>
    <row r="5" spans="1:8" ht="15">
      <c r="A5" s="141"/>
      <c r="B5" s="141" t="s">
        <v>1</v>
      </c>
      <c r="C5" s="141">
        <v>2497448.66</v>
      </c>
      <c r="D5" s="141">
        <v>1616361.51</v>
      </c>
      <c r="E5" s="141">
        <v>3450331.24</v>
      </c>
      <c r="F5" s="141">
        <v>2884677.27</v>
      </c>
      <c r="G5" s="141">
        <v>1009098.27</v>
      </c>
      <c r="H5" s="141">
        <v>820628.86</v>
      </c>
    </row>
    <row r="6" spans="1:8" ht="15">
      <c r="A6" s="141"/>
      <c r="B6" s="141" t="s">
        <v>2</v>
      </c>
      <c r="C6" s="141">
        <v>5004124.17</v>
      </c>
      <c r="D6" s="141">
        <v>7892382.2300000004</v>
      </c>
      <c r="E6" s="141">
        <v>4528135.49</v>
      </c>
      <c r="F6" s="141">
        <v>5400485.8300000001</v>
      </c>
      <c r="G6" s="141">
        <v>5194677.34</v>
      </c>
      <c r="H6" s="141">
        <v>5095656.41</v>
      </c>
    </row>
    <row r="7" spans="1:8" ht="15">
      <c r="A7" s="141"/>
      <c r="B7" s="141" t="s">
        <v>440</v>
      </c>
      <c r="C7" s="141">
        <v>666684.04</v>
      </c>
      <c r="D7" s="141">
        <v>779279.24</v>
      </c>
      <c r="E7" s="141">
        <v>624609.93999999994</v>
      </c>
      <c r="F7" s="141">
        <v>429686.27</v>
      </c>
      <c r="G7" s="141">
        <v>405272.49</v>
      </c>
      <c r="H7" s="141">
        <v>1913878.15</v>
      </c>
    </row>
    <row r="8" spans="1:8" ht="15">
      <c r="A8" s="141"/>
      <c r="B8" s="141" t="s">
        <v>3</v>
      </c>
      <c r="C8" s="141">
        <v>1129537.22</v>
      </c>
      <c r="D8" s="141">
        <v>1008925.26</v>
      </c>
      <c r="E8" s="141">
        <v>1121518.5900000001</v>
      </c>
      <c r="F8" s="141">
        <v>1381463.78</v>
      </c>
      <c r="G8" s="141">
        <v>916267.3</v>
      </c>
      <c r="H8" s="141">
        <v>1056752.31</v>
      </c>
    </row>
    <row r="9" spans="1:8" ht="15">
      <c r="A9" s="141"/>
      <c r="B9" s="141" t="s">
        <v>461</v>
      </c>
      <c r="C9" s="141" t="s">
        <v>462</v>
      </c>
      <c r="D9" s="141"/>
      <c r="E9" s="141" t="s">
        <v>462</v>
      </c>
      <c r="F9" s="141"/>
      <c r="G9" s="141"/>
      <c r="H9" s="141"/>
    </row>
    <row r="11" spans="1:8" ht="15">
      <c r="A11" s="141"/>
      <c r="B11" s="141" t="s">
        <v>463</v>
      </c>
      <c r="C11" s="141" t="s">
        <v>382</v>
      </c>
      <c r="D11" s="141" t="s">
        <v>382</v>
      </c>
      <c r="E11" s="141" t="s">
        <v>382</v>
      </c>
      <c r="F11" s="141" t="s">
        <v>382</v>
      </c>
      <c r="G11" s="141" t="s">
        <v>382</v>
      </c>
      <c r="H11" s="141" t="s">
        <v>382</v>
      </c>
    </row>
    <row r="13" spans="1:8" ht="15">
      <c r="A13" s="141"/>
      <c r="B13" s="141" t="s">
        <v>322</v>
      </c>
      <c r="C13" s="141" t="s">
        <v>6</v>
      </c>
      <c r="D13" s="141" t="s">
        <v>6</v>
      </c>
      <c r="E13" s="141" t="s">
        <v>6</v>
      </c>
      <c r="F13" s="141" t="s">
        <v>6</v>
      </c>
      <c r="G13" s="141" t="s">
        <v>6</v>
      </c>
      <c r="H13" s="141" t="s">
        <v>6</v>
      </c>
    </row>
    <row r="14" spans="1:8" ht="15">
      <c r="A14" s="141"/>
      <c r="B14" s="141" t="s">
        <v>324</v>
      </c>
      <c r="C14" s="141" t="s">
        <v>325</v>
      </c>
      <c r="D14" s="141" t="s">
        <v>325</v>
      </c>
      <c r="E14" s="141" t="s">
        <v>325</v>
      </c>
      <c r="F14" s="141" t="s">
        <v>325</v>
      </c>
      <c r="G14" s="141" t="s">
        <v>325</v>
      </c>
      <c r="H14" s="141" t="s">
        <v>325</v>
      </c>
    </row>
    <row r="15" spans="1:8" ht="15">
      <c r="A15" s="141"/>
      <c r="B15" s="141" t="s">
        <v>1</v>
      </c>
      <c r="C15" s="141">
        <v>17319953.23</v>
      </c>
      <c r="D15" s="141">
        <v>19703652.359999999</v>
      </c>
      <c r="E15" s="141">
        <v>22666191.23</v>
      </c>
      <c r="F15" s="141">
        <v>19932365.370000001</v>
      </c>
      <c r="G15" s="141">
        <v>15272274.18</v>
      </c>
      <c r="H15" s="141">
        <v>13249350.470000001</v>
      </c>
    </row>
    <row r="16" spans="1:8" ht="15">
      <c r="A16" s="141"/>
      <c r="B16" s="141" t="s">
        <v>2</v>
      </c>
      <c r="C16" s="141">
        <v>10944312.470000001</v>
      </c>
      <c r="D16" s="141">
        <v>14022022.779999999</v>
      </c>
      <c r="E16" s="141">
        <v>17259797.059999999</v>
      </c>
      <c r="F16" s="141">
        <v>12539773.08</v>
      </c>
      <c r="G16" s="141">
        <v>12031628.68</v>
      </c>
      <c r="H16" s="141">
        <v>11320624.539999999</v>
      </c>
    </row>
    <row r="17" spans="2:8" ht="15">
      <c r="B17" s="141" t="s">
        <v>440</v>
      </c>
      <c r="C17" s="141">
        <v>2392394.5299999998</v>
      </c>
      <c r="D17" s="141">
        <v>2676899.5299999998</v>
      </c>
      <c r="E17" s="141">
        <v>2103043.46</v>
      </c>
      <c r="F17" s="141">
        <v>3109435.27</v>
      </c>
      <c r="G17" s="141">
        <v>2801631.16</v>
      </c>
      <c r="H17" s="141">
        <v>2641252.2999999998</v>
      </c>
    </row>
    <row r="18" spans="2:8" ht="15">
      <c r="B18" s="141" t="s">
        <v>3</v>
      </c>
      <c r="C18" s="141">
        <v>6365670</v>
      </c>
      <c r="D18" s="141">
        <v>7457788.9500000002</v>
      </c>
      <c r="E18" s="141">
        <v>8763902.3399999999</v>
      </c>
      <c r="F18" s="141">
        <v>5814721.7300000004</v>
      </c>
      <c r="G18" s="141">
        <v>4940138.8099999996</v>
      </c>
      <c r="H18" s="141">
        <v>5113049.8499999996</v>
      </c>
    </row>
    <row r="20" spans="2:8" ht="15">
      <c r="B20" s="141" t="s">
        <v>463</v>
      </c>
      <c r="C20" s="141" t="s">
        <v>382</v>
      </c>
      <c r="D20" s="141" t="s">
        <v>382</v>
      </c>
      <c r="E20" s="141" t="s">
        <v>382</v>
      </c>
      <c r="F20" s="141" t="s">
        <v>382</v>
      </c>
      <c r="G20" s="141" t="s">
        <v>382</v>
      </c>
      <c r="H20" s="141" t="s">
        <v>382</v>
      </c>
    </row>
    <row r="22" spans="2:8" ht="15">
      <c r="B22" s="141" t="s">
        <v>322</v>
      </c>
      <c r="C22" s="141" t="s">
        <v>326</v>
      </c>
      <c r="D22" s="141" t="s">
        <v>326</v>
      </c>
      <c r="E22" s="141" t="s">
        <v>326</v>
      </c>
      <c r="F22" s="141" t="s">
        <v>326</v>
      </c>
      <c r="G22" s="141" t="s">
        <v>326</v>
      </c>
      <c r="H22" s="141" t="s">
        <v>326</v>
      </c>
    </row>
    <row r="23" spans="2:8" ht="15">
      <c r="B23" s="141" t="s">
        <v>324</v>
      </c>
      <c r="C23" s="141" t="s">
        <v>327</v>
      </c>
      <c r="D23" s="141" t="s">
        <v>327</v>
      </c>
      <c r="E23" s="141" t="s">
        <v>327</v>
      </c>
      <c r="F23" s="141" t="s">
        <v>327</v>
      </c>
      <c r="G23" s="141" t="s">
        <v>327</v>
      </c>
      <c r="H23" s="141" t="s">
        <v>327</v>
      </c>
    </row>
    <row r="24" spans="2:8" ht="15">
      <c r="B24" s="141" t="s">
        <v>1</v>
      </c>
      <c r="C24" s="141">
        <v>4881711.57</v>
      </c>
      <c r="D24" s="141">
        <v>3790827.87</v>
      </c>
      <c r="E24" s="141">
        <v>410806.97</v>
      </c>
      <c r="F24" s="141">
        <v>2949124.84</v>
      </c>
      <c r="G24" s="141">
        <v>2811703.99</v>
      </c>
      <c r="H24" s="141">
        <v>2651644.2200000002</v>
      </c>
    </row>
    <row r="25" spans="2:8" ht="15">
      <c r="B25" s="141" t="s">
        <v>2</v>
      </c>
      <c r="C25" s="141">
        <v>11211578.4</v>
      </c>
      <c r="D25" s="141">
        <v>7865228.5700000003</v>
      </c>
      <c r="E25" s="141">
        <v>204899.92</v>
      </c>
      <c r="F25" s="141">
        <v>11680175.09</v>
      </c>
      <c r="G25" s="141">
        <v>8090686.8099999996</v>
      </c>
      <c r="H25" s="141">
        <v>7269423.5099999998</v>
      </c>
    </row>
    <row r="26" spans="2:8" ht="15">
      <c r="B26" s="141" t="s">
        <v>440</v>
      </c>
      <c r="C26" s="141">
        <v>2149351.9</v>
      </c>
      <c r="D26" s="141">
        <v>644870.05000000005</v>
      </c>
      <c r="E26" s="141">
        <v>0</v>
      </c>
      <c r="F26" s="141">
        <v>1302801.48</v>
      </c>
      <c r="G26" s="141">
        <v>1851676.25</v>
      </c>
      <c r="H26" s="141">
        <v>446287.04</v>
      </c>
    </row>
    <row r="27" spans="2:8" ht="15">
      <c r="B27" s="141" t="s">
        <v>3</v>
      </c>
      <c r="C27" s="141">
        <v>1967030.91</v>
      </c>
      <c r="D27" s="141">
        <v>1556393.02</v>
      </c>
      <c r="E27" s="141">
        <v>1859532.22</v>
      </c>
      <c r="F27" s="141">
        <v>2375535.2999999998</v>
      </c>
      <c r="G27" s="141">
        <v>1842304.15</v>
      </c>
      <c r="H27" s="141">
        <v>1883282.93</v>
      </c>
    </row>
    <row r="29" spans="2:8" ht="15">
      <c r="B29" s="141" t="s">
        <v>463</v>
      </c>
      <c r="C29" s="141" t="s">
        <v>382</v>
      </c>
      <c r="D29" s="141" t="s">
        <v>382</v>
      </c>
      <c r="E29" s="141" t="s">
        <v>382</v>
      </c>
      <c r="F29" s="141" t="s">
        <v>382</v>
      </c>
      <c r="G29" s="141" t="s">
        <v>382</v>
      </c>
      <c r="H29" s="141" t="s">
        <v>382</v>
      </c>
    </row>
    <row r="31" spans="2:8" ht="15">
      <c r="B31" s="141" t="s">
        <v>322</v>
      </c>
      <c r="C31" s="141" t="s">
        <v>328</v>
      </c>
      <c r="D31" s="141" t="s">
        <v>328</v>
      </c>
      <c r="E31" s="141" t="s">
        <v>328</v>
      </c>
      <c r="F31" s="141" t="s">
        <v>328</v>
      </c>
      <c r="G31" s="141" t="s">
        <v>328</v>
      </c>
      <c r="H31" s="141" t="s">
        <v>328</v>
      </c>
    </row>
    <row r="32" spans="2:8" ht="15">
      <c r="B32" s="141" t="s">
        <v>324</v>
      </c>
      <c r="C32" s="141" t="s">
        <v>327</v>
      </c>
      <c r="D32" s="141" t="s">
        <v>327</v>
      </c>
      <c r="E32" s="141" t="s">
        <v>327</v>
      </c>
      <c r="F32" s="141" t="s">
        <v>327</v>
      </c>
      <c r="G32" s="141" t="s">
        <v>327</v>
      </c>
      <c r="H32" s="141" t="s">
        <v>327</v>
      </c>
    </row>
    <row r="33" spans="2:8" ht="15">
      <c r="B33" s="141" t="s">
        <v>1</v>
      </c>
      <c r="C33" s="141">
        <v>33412442.370000001</v>
      </c>
      <c r="D33" s="141">
        <v>43114463.240000002</v>
      </c>
      <c r="E33" s="141">
        <v>41741670.210000001</v>
      </c>
      <c r="F33" s="141">
        <v>25902854.68</v>
      </c>
      <c r="G33" s="141">
        <v>27124145</v>
      </c>
      <c r="H33" s="141">
        <v>22635820.120000001</v>
      </c>
    </row>
    <row r="34" spans="2:8" ht="15">
      <c r="B34" s="141" t="s">
        <v>2</v>
      </c>
      <c r="C34" s="141">
        <v>12651957.619999999</v>
      </c>
      <c r="D34" s="141">
        <v>15651764.66</v>
      </c>
      <c r="E34" s="141">
        <v>16253611.779999999</v>
      </c>
      <c r="F34" s="141">
        <v>12180826.640000001</v>
      </c>
      <c r="G34" s="141">
        <v>13079129.890000001</v>
      </c>
      <c r="H34" s="141">
        <v>11493214.130000001</v>
      </c>
    </row>
    <row r="35" spans="2:8" ht="15">
      <c r="B35" s="141" t="s">
        <v>440</v>
      </c>
      <c r="C35" s="141">
        <v>1921959.76</v>
      </c>
      <c r="D35" s="141">
        <v>2396944.83</v>
      </c>
      <c r="E35" s="141">
        <v>1042091.31</v>
      </c>
      <c r="F35" s="141">
        <v>1148805.77</v>
      </c>
      <c r="G35" s="141">
        <v>4409384.21</v>
      </c>
      <c r="H35" s="141">
        <v>4607468.01</v>
      </c>
    </row>
    <row r="36" spans="2:8" ht="15">
      <c r="B36" s="141" t="s">
        <v>3</v>
      </c>
      <c r="C36" s="141">
        <v>6268714.4800000004</v>
      </c>
      <c r="D36" s="141">
        <v>6244919.1600000001</v>
      </c>
      <c r="E36" s="141">
        <v>7446708.4900000002</v>
      </c>
      <c r="F36" s="141">
        <v>6203781.21</v>
      </c>
      <c r="G36" s="141">
        <v>6287754.6500000004</v>
      </c>
      <c r="H36" s="141">
        <v>5723064.4400000004</v>
      </c>
    </row>
    <row r="38" spans="2:8" ht="15">
      <c r="B38" s="141" t="s">
        <v>463</v>
      </c>
      <c r="C38" s="141" t="s">
        <v>382</v>
      </c>
      <c r="D38" s="141" t="s">
        <v>382</v>
      </c>
      <c r="E38" s="141" t="s">
        <v>382</v>
      </c>
      <c r="F38" s="141" t="s">
        <v>382</v>
      </c>
      <c r="G38" s="141" t="s">
        <v>382</v>
      </c>
      <c r="H38" s="141" t="s">
        <v>382</v>
      </c>
    </row>
    <row r="40" spans="2:8" ht="15">
      <c r="B40" s="141" t="s">
        <v>322</v>
      </c>
      <c r="C40" s="141" t="s">
        <v>329</v>
      </c>
      <c r="D40" s="141" t="s">
        <v>329</v>
      </c>
      <c r="E40" s="141" t="s">
        <v>329</v>
      </c>
      <c r="F40" s="141" t="s">
        <v>329</v>
      </c>
      <c r="G40" s="141" t="s">
        <v>329</v>
      </c>
      <c r="H40" s="141" t="s">
        <v>329</v>
      </c>
    </row>
    <row r="41" spans="2:8" ht="15">
      <c r="B41" s="141" t="s">
        <v>324</v>
      </c>
      <c r="C41" s="141" t="s">
        <v>330</v>
      </c>
      <c r="D41" s="141" t="s">
        <v>330</v>
      </c>
      <c r="E41" s="141" t="s">
        <v>330</v>
      </c>
      <c r="F41" s="141" t="s">
        <v>330</v>
      </c>
      <c r="G41" s="141" t="s">
        <v>330</v>
      </c>
      <c r="H41" s="141" t="s">
        <v>330</v>
      </c>
    </row>
    <row r="42" spans="2:8" ht="15">
      <c r="B42" s="141" t="s">
        <v>1</v>
      </c>
      <c r="C42" s="141">
        <v>13</v>
      </c>
      <c r="D42" s="141">
        <v>1</v>
      </c>
      <c r="E42" s="141">
        <v>0</v>
      </c>
      <c r="F42" s="141">
        <v>0</v>
      </c>
      <c r="G42" s="141">
        <v>0</v>
      </c>
      <c r="H42" s="141">
        <v>0</v>
      </c>
    </row>
    <row r="43" spans="2:8" ht="15">
      <c r="B43" s="141" t="s">
        <v>2</v>
      </c>
      <c r="C43" s="141">
        <v>59</v>
      </c>
      <c r="D43" s="141">
        <v>15</v>
      </c>
      <c r="E43" s="141">
        <v>2</v>
      </c>
      <c r="F43" s="141">
        <v>52</v>
      </c>
      <c r="G43" s="141">
        <v>11</v>
      </c>
      <c r="H43" s="141">
        <v>37</v>
      </c>
    </row>
    <row r="44" spans="2:8" ht="15">
      <c r="B44" s="141" t="s">
        <v>440</v>
      </c>
      <c r="C44" s="141">
        <v>6</v>
      </c>
      <c r="D44" s="141">
        <v>1</v>
      </c>
      <c r="E44" s="141">
        <v>0</v>
      </c>
      <c r="F44" s="141">
        <v>9</v>
      </c>
      <c r="G44" s="141">
        <v>4</v>
      </c>
      <c r="H44" s="141">
        <v>0</v>
      </c>
    </row>
    <row r="45" spans="2:8" ht="15">
      <c r="B45" s="141" t="s">
        <v>3</v>
      </c>
      <c r="C45" s="141">
        <v>17</v>
      </c>
      <c r="D45" s="141">
        <v>4</v>
      </c>
      <c r="E45" s="141">
        <v>17</v>
      </c>
      <c r="F45" s="141">
        <v>15</v>
      </c>
      <c r="G45" s="141">
        <v>2</v>
      </c>
      <c r="H45" s="141">
        <v>12</v>
      </c>
    </row>
    <row r="47" spans="2:8" ht="15">
      <c r="B47" s="141" t="s">
        <v>463</v>
      </c>
      <c r="C47" s="141" t="s">
        <v>382</v>
      </c>
      <c r="D47" s="141" t="s">
        <v>382</v>
      </c>
      <c r="E47" s="141" t="s">
        <v>382</v>
      </c>
      <c r="F47" s="141" t="s">
        <v>382</v>
      </c>
      <c r="G47" s="141" t="s">
        <v>382</v>
      </c>
      <c r="H47" s="141" t="s">
        <v>382</v>
      </c>
    </row>
    <row r="49" spans="2:8" ht="15">
      <c r="B49" s="141" t="s">
        <v>322</v>
      </c>
      <c r="C49" s="141" t="s">
        <v>331</v>
      </c>
      <c r="D49" s="141" t="s">
        <v>331</v>
      </c>
      <c r="E49" s="141" t="s">
        <v>331</v>
      </c>
      <c r="F49" s="141" t="s">
        <v>331</v>
      </c>
      <c r="G49" s="141" t="s">
        <v>331</v>
      </c>
      <c r="H49" s="141" t="s">
        <v>331</v>
      </c>
    </row>
    <row r="50" spans="2:8" ht="15">
      <c r="B50" s="141" t="s">
        <v>324</v>
      </c>
      <c r="C50" s="141" t="s">
        <v>332</v>
      </c>
      <c r="D50" s="141" t="s">
        <v>332</v>
      </c>
      <c r="E50" s="141" t="s">
        <v>332</v>
      </c>
      <c r="F50" s="141" t="s">
        <v>332</v>
      </c>
      <c r="G50" s="141" t="s">
        <v>332</v>
      </c>
      <c r="H50" s="141" t="s">
        <v>332</v>
      </c>
    </row>
    <row r="51" spans="2:8" ht="15">
      <c r="B51" s="141" t="s">
        <v>1</v>
      </c>
      <c r="C51" s="141">
        <v>215</v>
      </c>
      <c r="D51" s="141">
        <v>102</v>
      </c>
      <c r="E51" s="141">
        <v>0</v>
      </c>
      <c r="F51" s="141">
        <v>177</v>
      </c>
      <c r="G51" s="141">
        <v>164</v>
      </c>
      <c r="H51" s="141">
        <v>175</v>
      </c>
    </row>
    <row r="52" spans="2:8" ht="15">
      <c r="B52" s="141" t="s">
        <v>2</v>
      </c>
      <c r="C52" s="141">
        <v>458</v>
      </c>
      <c r="D52" s="141">
        <v>429</v>
      </c>
      <c r="E52" s="141">
        <v>20</v>
      </c>
      <c r="F52" s="141">
        <v>532</v>
      </c>
      <c r="G52" s="141">
        <v>364</v>
      </c>
      <c r="H52" s="141">
        <v>393</v>
      </c>
    </row>
    <row r="53" spans="2:8" ht="15">
      <c r="B53" s="141" t="s">
        <v>440</v>
      </c>
      <c r="C53" s="141">
        <v>101</v>
      </c>
      <c r="D53" s="141">
        <v>35</v>
      </c>
      <c r="E53" s="141">
        <v>0</v>
      </c>
      <c r="F53" s="141">
        <v>72</v>
      </c>
      <c r="G53" s="141">
        <v>47</v>
      </c>
      <c r="H53" s="141">
        <v>1</v>
      </c>
    </row>
    <row r="54" spans="2:8" ht="15">
      <c r="B54" s="141" t="s">
        <v>3</v>
      </c>
      <c r="C54" s="141">
        <v>143</v>
      </c>
      <c r="D54" s="141">
        <v>112</v>
      </c>
      <c r="E54" s="141">
        <v>128</v>
      </c>
      <c r="F54" s="141">
        <v>120</v>
      </c>
      <c r="G54" s="141">
        <v>108</v>
      </c>
      <c r="H54" s="141">
        <v>116</v>
      </c>
    </row>
    <row r="56" spans="2:8" ht="15">
      <c r="B56" s="141" t="s">
        <v>463</v>
      </c>
      <c r="C56" s="141" t="s">
        <v>382</v>
      </c>
      <c r="D56" s="141" t="s">
        <v>382</v>
      </c>
      <c r="E56" s="141" t="s">
        <v>382</v>
      </c>
      <c r="F56" s="141" t="s">
        <v>382</v>
      </c>
      <c r="G56" s="141" t="s">
        <v>382</v>
      </c>
      <c r="H56" s="141" t="s">
        <v>382</v>
      </c>
    </row>
    <row r="58" spans="2:8" ht="15">
      <c r="B58" s="141" t="s">
        <v>322</v>
      </c>
      <c r="C58" s="141" t="s">
        <v>333</v>
      </c>
      <c r="D58" s="141" t="s">
        <v>333</v>
      </c>
      <c r="E58" s="141" t="s">
        <v>333</v>
      </c>
      <c r="F58" s="141" t="s">
        <v>333</v>
      </c>
      <c r="G58" s="141" t="s">
        <v>333</v>
      </c>
      <c r="H58" s="141" t="s">
        <v>333</v>
      </c>
    </row>
    <row r="59" spans="2:8" ht="15">
      <c r="B59" s="141" t="s">
        <v>324</v>
      </c>
      <c r="C59" s="141" t="s">
        <v>334</v>
      </c>
      <c r="D59" s="141" t="s">
        <v>334</v>
      </c>
      <c r="E59" s="141" t="s">
        <v>334</v>
      </c>
      <c r="F59" s="141" t="s">
        <v>334</v>
      </c>
      <c r="G59" s="141" t="s">
        <v>334</v>
      </c>
      <c r="H59" s="141" t="s">
        <v>334</v>
      </c>
    </row>
    <row r="60" spans="2:8" ht="15">
      <c r="B60" s="141" t="s">
        <v>1</v>
      </c>
      <c r="C60" s="141">
        <v>8689</v>
      </c>
      <c r="D60" s="141">
        <v>8827</v>
      </c>
      <c r="E60" s="141">
        <v>9064</v>
      </c>
      <c r="F60" s="141">
        <v>7955</v>
      </c>
      <c r="G60" s="141">
        <v>6290</v>
      </c>
      <c r="H60" s="141">
        <v>6637</v>
      </c>
    </row>
    <row r="61" spans="2:8" ht="15">
      <c r="B61" s="141" t="s">
        <v>2</v>
      </c>
      <c r="C61" s="141">
        <v>24090</v>
      </c>
      <c r="D61" s="141">
        <v>24302</v>
      </c>
      <c r="E61" s="141">
        <v>24923</v>
      </c>
      <c r="F61" s="141">
        <v>26013</v>
      </c>
      <c r="G61" s="141">
        <v>26204</v>
      </c>
      <c r="H61" s="141">
        <v>27030</v>
      </c>
    </row>
    <row r="62" spans="2:8" ht="15">
      <c r="B62" s="141" t="s">
        <v>440</v>
      </c>
      <c r="C62" s="141">
        <v>2473</v>
      </c>
      <c r="D62" s="141">
        <v>2497</v>
      </c>
      <c r="E62" s="141">
        <v>2376</v>
      </c>
      <c r="F62" s="141">
        <v>2418</v>
      </c>
      <c r="G62" s="141">
        <v>4015</v>
      </c>
      <c r="H62" s="141">
        <v>4173</v>
      </c>
    </row>
    <row r="63" spans="2:8" ht="15">
      <c r="B63" s="141" t="s">
        <v>3</v>
      </c>
      <c r="C63" s="141">
        <v>12361</v>
      </c>
      <c r="D63" s="141">
        <v>11440</v>
      </c>
      <c r="E63" s="141">
        <v>12239</v>
      </c>
      <c r="F63" s="141">
        <v>11992</v>
      </c>
      <c r="G63" s="141">
        <v>11649</v>
      </c>
      <c r="H63" s="141">
        <v>12040</v>
      </c>
    </row>
    <row r="65" spans="2:8" ht="15">
      <c r="B65" s="141" t="s">
        <v>463</v>
      </c>
      <c r="C65" s="141" t="s">
        <v>382</v>
      </c>
      <c r="D65" s="141" t="s">
        <v>382</v>
      </c>
      <c r="E65" s="141" t="s">
        <v>382</v>
      </c>
      <c r="F65" s="141" t="s">
        <v>382</v>
      </c>
      <c r="G65" s="141" t="s">
        <v>382</v>
      </c>
      <c r="H65" s="141" t="s">
        <v>382</v>
      </c>
    </row>
    <row r="67" spans="2:8" ht="15">
      <c r="B67" s="141" t="s">
        <v>322</v>
      </c>
      <c r="C67" s="141" t="s">
        <v>335</v>
      </c>
      <c r="D67" s="141" t="s">
        <v>335</v>
      </c>
      <c r="E67" s="141" t="s">
        <v>335</v>
      </c>
      <c r="F67" s="141" t="s">
        <v>335</v>
      </c>
      <c r="G67" s="141" t="s">
        <v>335</v>
      </c>
      <c r="H67" s="141" t="s">
        <v>335</v>
      </c>
    </row>
    <row r="68" spans="2:8" ht="15">
      <c r="B68" s="141" t="s">
        <v>324</v>
      </c>
      <c r="C68" s="141" t="s">
        <v>330</v>
      </c>
      <c r="D68" s="141" t="s">
        <v>330</v>
      </c>
      <c r="E68" s="141" t="s">
        <v>330</v>
      </c>
      <c r="F68" s="141" t="s">
        <v>330</v>
      </c>
      <c r="G68" s="141" t="s">
        <v>330</v>
      </c>
      <c r="H68" s="141" t="s">
        <v>330</v>
      </c>
    </row>
    <row r="69" spans="2:8" ht="15">
      <c r="B69" s="141" t="s">
        <v>1</v>
      </c>
      <c r="C69" s="141">
        <v>21181</v>
      </c>
      <c r="D69" s="141">
        <v>24203</v>
      </c>
      <c r="E69" s="141">
        <v>29171</v>
      </c>
      <c r="F69" s="141">
        <v>28798</v>
      </c>
      <c r="G69" s="141">
        <v>37683</v>
      </c>
      <c r="H69" s="141">
        <v>23894</v>
      </c>
    </row>
    <row r="70" spans="2:8" ht="15">
      <c r="B70" s="141" t="s">
        <v>2</v>
      </c>
      <c r="C70" s="141">
        <v>18750</v>
      </c>
      <c r="D70" s="141">
        <v>24877</v>
      </c>
      <c r="E70" s="141">
        <v>28303</v>
      </c>
      <c r="F70" s="141">
        <v>34973</v>
      </c>
      <c r="G70" s="141">
        <v>23421</v>
      </c>
      <c r="H70" s="141">
        <v>28742</v>
      </c>
    </row>
    <row r="71" spans="2:8" ht="15">
      <c r="B71" s="141" t="s">
        <v>440</v>
      </c>
      <c r="C71" s="141">
        <v>1995</v>
      </c>
      <c r="D71" s="141">
        <v>2472</v>
      </c>
      <c r="E71" s="141">
        <v>1014</v>
      </c>
      <c r="F71" s="141">
        <v>1912</v>
      </c>
      <c r="G71" s="141">
        <v>2785</v>
      </c>
      <c r="H71" s="141">
        <v>7516</v>
      </c>
    </row>
    <row r="72" spans="2:8" ht="15">
      <c r="B72" s="141" t="s">
        <v>3</v>
      </c>
      <c r="C72" s="141">
        <v>5339</v>
      </c>
      <c r="D72" s="141">
        <v>7712</v>
      </c>
      <c r="E72" s="141">
        <v>12062</v>
      </c>
      <c r="F72" s="141">
        <v>14876</v>
      </c>
      <c r="G72" s="141">
        <v>13043</v>
      </c>
      <c r="H72" s="141">
        <v>14574</v>
      </c>
    </row>
    <row r="74" spans="2:8" ht="15">
      <c r="B74" s="141" t="s">
        <v>463</v>
      </c>
      <c r="C74" s="141" t="s">
        <v>382</v>
      </c>
      <c r="D74" s="141" t="s">
        <v>382</v>
      </c>
      <c r="E74" s="141" t="s">
        <v>382</v>
      </c>
      <c r="F74" s="141" t="s">
        <v>382</v>
      </c>
      <c r="G74" s="141" t="s">
        <v>382</v>
      </c>
      <c r="H74" s="141" t="s">
        <v>382</v>
      </c>
    </row>
    <row r="76" spans="2:8" ht="15">
      <c r="B76" s="141" t="s">
        <v>322</v>
      </c>
      <c r="C76" s="141" t="s">
        <v>336</v>
      </c>
      <c r="D76" s="141" t="s">
        <v>336</v>
      </c>
      <c r="E76" s="141" t="s">
        <v>336</v>
      </c>
      <c r="F76" s="141" t="s">
        <v>336</v>
      </c>
      <c r="G76" s="141" t="s">
        <v>336</v>
      </c>
      <c r="H76" s="141" t="s">
        <v>336</v>
      </c>
    </row>
    <row r="77" spans="2:8" ht="15">
      <c r="B77" s="141" t="s">
        <v>324</v>
      </c>
      <c r="C77" s="141" t="s">
        <v>332</v>
      </c>
      <c r="D77" s="141" t="s">
        <v>332</v>
      </c>
      <c r="E77" s="141" t="s">
        <v>332</v>
      </c>
      <c r="F77" s="141" t="s">
        <v>332</v>
      </c>
      <c r="G77" s="141" t="s">
        <v>332</v>
      </c>
      <c r="H77" s="141" t="s">
        <v>332</v>
      </c>
    </row>
    <row r="78" spans="2:8" ht="15">
      <c r="B78" s="141" t="s">
        <v>1</v>
      </c>
      <c r="C78" s="141">
        <v>221959</v>
      </c>
      <c r="D78" s="141">
        <v>272493</v>
      </c>
      <c r="E78" s="141">
        <v>261771</v>
      </c>
      <c r="F78" s="141">
        <v>224455</v>
      </c>
      <c r="G78" s="141">
        <v>239812</v>
      </c>
      <c r="H78" s="141">
        <v>196554</v>
      </c>
    </row>
    <row r="79" spans="2:8" ht="15">
      <c r="B79" s="141" t="s">
        <v>2</v>
      </c>
      <c r="C79" s="141">
        <v>111868</v>
      </c>
      <c r="D79" s="141">
        <v>128351</v>
      </c>
      <c r="E79" s="141">
        <v>134660</v>
      </c>
      <c r="F79" s="141">
        <v>131272</v>
      </c>
      <c r="G79" s="141">
        <v>145761</v>
      </c>
      <c r="H79" s="141">
        <v>121470</v>
      </c>
    </row>
    <row r="80" spans="2:8" ht="15">
      <c r="B80" s="141" t="s">
        <v>440</v>
      </c>
      <c r="C80" s="141">
        <v>12570</v>
      </c>
      <c r="D80" s="141">
        <v>16127</v>
      </c>
      <c r="E80" s="141">
        <v>8198</v>
      </c>
      <c r="F80" s="141">
        <v>11134</v>
      </c>
      <c r="G80" s="141">
        <v>47317</v>
      </c>
      <c r="H80" s="141">
        <v>47529</v>
      </c>
    </row>
    <row r="81" spans="2:8" ht="15">
      <c r="B81" s="141" t="s">
        <v>3</v>
      </c>
      <c r="C81" s="141">
        <v>48276</v>
      </c>
      <c r="D81" s="141">
        <v>46456</v>
      </c>
      <c r="E81" s="141">
        <v>53641</v>
      </c>
      <c r="F81" s="141">
        <v>65809</v>
      </c>
      <c r="G81" s="141">
        <v>66811</v>
      </c>
      <c r="H81" s="141">
        <v>58702</v>
      </c>
    </row>
    <row r="83" spans="2:8" ht="15">
      <c r="B83" s="141" t="s">
        <v>463</v>
      </c>
      <c r="C83" s="141" t="s">
        <v>382</v>
      </c>
      <c r="D83" s="141" t="s">
        <v>382</v>
      </c>
      <c r="E83" s="141" t="s">
        <v>382</v>
      </c>
      <c r="F83" s="141" t="s">
        <v>382</v>
      </c>
      <c r="G83" s="141" t="s">
        <v>382</v>
      </c>
      <c r="H83" s="141" t="s">
        <v>382</v>
      </c>
    </row>
    <row r="85" spans="2:8" ht="15">
      <c r="B85" s="141" t="s">
        <v>322</v>
      </c>
      <c r="C85" s="141" t="s">
        <v>337</v>
      </c>
      <c r="D85" s="141" t="s">
        <v>337</v>
      </c>
      <c r="E85" s="141" t="s">
        <v>337</v>
      </c>
      <c r="F85" s="141" t="s">
        <v>337</v>
      </c>
      <c r="G85" s="141" t="s">
        <v>337</v>
      </c>
      <c r="H85" s="141" t="s">
        <v>337</v>
      </c>
    </row>
    <row r="86" spans="2:8" ht="15">
      <c r="B86" s="141" t="s">
        <v>324</v>
      </c>
      <c r="C86" s="141" t="s">
        <v>332</v>
      </c>
      <c r="D86" s="141" t="s">
        <v>332</v>
      </c>
      <c r="E86" s="141" t="s">
        <v>332</v>
      </c>
      <c r="F86" s="141" t="s">
        <v>332</v>
      </c>
      <c r="G86" s="141" t="s">
        <v>332</v>
      </c>
      <c r="H86" s="141" t="s">
        <v>332</v>
      </c>
    </row>
    <row r="87" spans="2:8" ht="15">
      <c r="B87" s="141" t="s">
        <v>1</v>
      </c>
      <c r="C87" s="141">
        <v>866851</v>
      </c>
      <c r="D87" s="141">
        <v>862283</v>
      </c>
      <c r="E87" s="141">
        <v>821283</v>
      </c>
      <c r="F87" s="141">
        <v>758621</v>
      </c>
      <c r="G87" s="141">
        <v>754284</v>
      </c>
      <c r="H87" s="141">
        <v>742070</v>
      </c>
    </row>
    <row r="88" spans="2:8" ht="15">
      <c r="B88" s="141" t="s">
        <v>2</v>
      </c>
      <c r="C88" s="141">
        <v>1641298</v>
      </c>
      <c r="D88" s="141">
        <v>1465973</v>
      </c>
      <c r="E88" s="141">
        <v>1480242</v>
      </c>
      <c r="F88" s="141">
        <v>1928607</v>
      </c>
      <c r="G88" s="141">
        <v>1480004</v>
      </c>
      <c r="H88" s="141">
        <v>1722680</v>
      </c>
    </row>
    <row r="89" spans="2:8" ht="15">
      <c r="B89" s="141" t="s">
        <v>440</v>
      </c>
      <c r="C89" s="141">
        <v>201916</v>
      </c>
      <c r="D89" s="141">
        <v>283848</v>
      </c>
      <c r="E89" s="141">
        <v>208500</v>
      </c>
      <c r="F89" s="141">
        <v>228871</v>
      </c>
      <c r="G89" s="141">
        <v>210960</v>
      </c>
      <c r="H89" s="141">
        <v>143594</v>
      </c>
    </row>
    <row r="90" spans="2:8" ht="15">
      <c r="B90" s="141" t="s">
        <v>3</v>
      </c>
      <c r="C90" s="141">
        <v>804928</v>
      </c>
      <c r="D90" s="141">
        <v>1420307</v>
      </c>
      <c r="E90" s="141">
        <v>845906</v>
      </c>
      <c r="F90" s="141">
        <v>746886</v>
      </c>
      <c r="G90" s="141">
        <v>682130</v>
      </c>
      <c r="H90" s="141">
        <v>846159</v>
      </c>
    </row>
    <row r="92" spans="2:8" ht="15">
      <c r="B92" s="141" t="s">
        <v>463</v>
      </c>
      <c r="C92" s="141" t="s">
        <v>382</v>
      </c>
      <c r="D92" s="141" t="s">
        <v>382</v>
      </c>
      <c r="E92" s="141" t="s">
        <v>382</v>
      </c>
      <c r="F92" s="141" t="s">
        <v>382</v>
      </c>
      <c r="G92" s="141" t="s">
        <v>382</v>
      </c>
      <c r="H92" s="141" t="s">
        <v>382</v>
      </c>
    </row>
  </sheetData>
  <customSheetViews>
    <customSheetView guid="{8E6CF98D-1634-4ED3-81CA-763BCE5C79CD}" topLeftCell="A19">
      <selection activeCell="E26" sqref="E26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topLeftCell="A91">
      <selection activeCell="H51" sqref="H51"/>
      <pageMargins left="0.75" right="0.75" top="1" bottom="1" header="0.5" footer="0.5"/>
      <pageSetup orientation="portrait" r:id="rId2"/>
      <headerFooter alignWithMargins="0"/>
    </customSheetView>
  </customSheetViews>
  <phoneticPr fontId="10" type="noConversion"/>
  <pageMargins left="0.75" right="0.75" top="1" bottom="1" header="0.5" footer="0.5"/>
  <pageSetup orientation="portrait" r:id="rId3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3"/>
  <dimension ref="A1:P164"/>
  <sheetViews>
    <sheetView zoomScale="85" workbookViewId="0"/>
  </sheetViews>
  <sheetFormatPr defaultRowHeight="12.75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4">
      <c r="A1" t="s">
        <v>143</v>
      </c>
    </row>
    <row r="3" spans="1:14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7</v>
      </c>
      <c r="H3" s="2"/>
    </row>
    <row r="4" spans="1:14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4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  <c r="L5" t="str">
        <f>IF(AND(E5&lt;&gt;"H",K5="NULL")," ","review")</f>
        <v xml:space="preserve"> </v>
      </c>
    </row>
    <row r="6" spans="1:14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195941.85</v>
      </c>
      <c r="G6" s="1">
        <f>Details2!G6</f>
        <v>228719.97</v>
      </c>
      <c r="H6" s="1">
        <f>Details2!H6</f>
        <v>139228.34</v>
      </c>
      <c r="I6" s="1">
        <f>Details2!I6</f>
        <v>272550.78000000003</v>
      </c>
      <c r="J6" s="1">
        <f>Details2!J6</f>
        <v>201746.52</v>
      </c>
      <c r="K6" s="1">
        <f>Details2!K6</f>
        <v>115290.6</v>
      </c>
      <c r="M6" t="str">
        <f>IF(AND(J6*0.6 &lt;=K6, K6&lt;= J6*1.4)," ","review")</f>
        <v>review</v>
      </c>
    </row>
    <row r="7" spans="1:14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49" t="s">
        <v>368</v>
      </c>
    </row>
    <row r="8" spans="1:14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4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4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152326.97</v>
      </c>
      <c r="G10" s="1">
        <f>Details2!G10</f>
        <v>57766.68</v>
      </c>
      <c r="H10" s="1">
        <f>Details2!H10</f>
        <v>178155.53</v>
      </c>
      <c r="I10" s="1">
        <f>Details2!I10</f>
        <v>289525.37</v>
      </c>
      <c r="J10" s="1">
        <f>Details2!J10</f>
        <v>91293.54</v>
      </c>
      <c r="K10" s="1">
        <f>Details2!K10</f>
        <v>69737.16</v>
      </c>
      <c r="M10" t="str">
        <f>IF(AND(J10*0.6 &lt;=K10, K10&lt;= J10*1.4)," ","review")</f>
        <v xml:space="preserve"> </v>
      </c>
      <c r="N10" t="s">
        <v>297</v>
      </c>
    </row>
    <row r="11" spans="1:14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4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4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4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>
        <f>Details2!F14</f>
        <v>29005.05</v>
      </c>
      <c r="G14" s="1">
        <f>Details2!G14</f>
        <v>7646.55</v>
      </c>
      <c r="H14" s="1">
        <f>Details2!H14</f>
        <v>0</v>
      </c>
      <c r="I14" s="1" t="str">
        <f>Details2!I14</f>
        <v>NULL</v>
      </c>
      <c r="J14" s="1" t="str">
        <f>Details2!J14</f>
        <v>NULL</v>
      </c>
      <c r="K14" s="1" t="str">
        <f>Details2!K14</f>
        <v>NULL</v>
      </c>
      <c r="M14" t="e">
        <f>IF(AND(J14*0.6 &lt;=K14, K14&lt;= J14*1.4)," ","review")</f>
        <v>#VALUE!</v>
      </c>
      <c r="N14" t="s">
        <v>297</v>
      </c>
    </row>
    <row r="15" spans="1:14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4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201688.26</v>
      </c>
      <c r="G16" s="1">
        <f>Details2!G16</f>
        <v>29952.71</v>
      </c>
      <c r="H16" s="1">
        <f>Details2!H16</f>
        <v>49357</v>
      </c>
      <c r="I16" s="1">
        <f>Details2!I16</f>
        <v>35464.959999999999</v>
      </c>
      <c r="J16" s="1">
        <f>Details2!J16</f>
        <v>24042.35</v>
      </c>
      <c r="K16" s="1">
        <f>Details2!K16</f>
        <v>75778.66</v>
      </c>
      <c r="M16" t="str">
        <f>IF(AND(J16*0.6 &lt;=K16, K16&lt;= J16*1.4)," ","review")</f>
        <v>review</v>
      </c>
      <c r="N16" t="s">
        <v>297</v>
      </c>
    </row>
    <row r="17" spans="2:14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4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>
        <f>Details2!F18</f>
        <v>0</v>
      </c>
      <c r="G18" s="1" t="str">
        <f>Details2!G18</f>
        <v>NULL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49" t="s">
        <v>368</v>
      </c>
      <c r="M18" t="e">
        <f>IF(AND(J18*0.6 &lt;=K18, K18&lt;= J18*1.4)," ","review")</f>
        <v>#VALUE!</v>
      </c>
    </row>
    <row r="19" spans="2:14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4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4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4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 t="str">
        <f>Details2!F22</f>
        <v>NULL</v>
      </c>
      <c r="G22" s="1">
        <f>Details2!G22</f>
        <v>8751.2099999999991</v>
      </c>
      <c r="H22" s="1">
        <f>Details2!H22</f>
        <v>6825.47</v>
      </c>
      <c r="I22" s="1">
        <f>Details2!I22</f>
        <v>505.28</v>
      </c>
      <c r="J22" s="1">
        <f>Details2!J22</f>
        <v>0</v>
      </c>
      <c r="K22" s="1">
        <f>Details2!K22</f>
        <v>0</v>
      </c>
      <c r="M22" t="str">
        <f>IF(AND(J22*0.6 &lt;=K22, K22&lt;= J22*1.4)," ","review")</f>
        <v xml:space="preserve"> </v>
      </c>
    </row>
    <row r="23" spans="2:14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 t="str">
        <f>Details2!F23</f>
        <v>NULL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40" t="e">
        <f>IF(AND(J23*0.6 &lt;=K23, K23&lt;= J23*1.4)," ","review")</f>
        <v>#VALUE!</v>
      </c>
    </row>
    <row r="24" spans="2:14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4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4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86311.07</v>
      </c>
      <c r="G26" s="1">
        <f>Details2!G26</f>
        <v>26990.79</v>
      </c>
      <c r="H26" s="1">
        <f>Details2!H26</f>
        <v>129825.86</v>
      </c>
      <c r="I26" s="1">
        <f>Details2!I26</f>
        <v>70327.83</v>
      </c>
      <c r="J26" s="1">
        <f>Details2!J26</f>
        <v>47424.38</v>
      </c>
      <c r="K26" s="1">
        <f>Details2!K26</f>
        <v>0</v>
      </c>
      <c r="M26" t="str">
        <f>IF(AND(J26*0.6 &lt;=K26, K26&lt;= J26*1.4)," ","review")</f>
        <v>review</v>
      </c>
      <c r="N26" t="s">
        <v>297</v>
      </c>
    </row>
    <row r="27" spans="2:14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39857.129999999997</v>
      </c>
      <c r="G27" s="1">
        <f>Details2!G27</f>
        <v>49433.84</v>
      </c>
      <c r="H27" s="1">
        <f>Details2!H27</f>
        <v>130531.82</v>
      </c>
      <c r="I27" s="1">
        <f>Details2!I27</f>
        <v>166102.22</v>
      </c>
      <c r="J27" s="1">
        <f>Details2!J27</f>
        <v>127055.24</v>
      </c>
      <c r="K27" s="1">
        <f>Details2!K27</f>
        <v>147185.69</v>
      </c>
      <c r="L27" s="49" t="s">
        <v>368</v>
      </c>
      <c r="M27" t="str">
        <f>IF(AND(J27*0.6 &lt;=K27, K27&lt;= J27*1.4)," ","review")</f>
        <v xml:space="preserve"> </v>
      </c>
      <c r="N27" t="s">
        <v>297</v>
      </c>
    </row>
    <row r="28" spans="2:14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4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4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4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 t="str">
        <f>Details2!F31</f>
        <v>NULL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49" t="s">
        <v>368</v>
      </c>
      <c r="M31" t="e">
        <f>IF(AND(J31*0.6 &lt;=K31, K31&lt;= J31*1.4)," ","review")</f>
        <v>#VALUE!</v>
      </c>
      <c r="N31" t="s">
        <v>297</v>
      </c>
    </row>
    <row r="32" spans="2:14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 t="str">
        <f>Details2!F32</f>
        <v>NULL</v>
      </c>
      <c r="G32" s="1">
        <f>Details2!G32</f>
        <v>151692.19</v>
      </c>
      <c r="H32" s="1">
        <f>Details2!H32</f>
        <v>243804.03</v>
      </c>
      <c r="I32" s="1">
        <f>Details2!I32</f>
        <v>105797</v>
      </c>
      <c r="J32" s="1">
        <f>Details2!J32</f>
        <v>124306.34</v>
      </c>
      <c r="K32" s="1">
        <f>Details2!K32</f>
        <v>163816.07</v>
      </c>
      <c r="M32" t="str">
        <f>IF(AND(J32*0.6 &lt;=K32, K32&lt;= J32*1.4)," ","review")</f>
        <v xml:space="preserve"> </v>
      </c>
      <c r="N32" t="s">
        <v>297</v>
      </c>
    </row>
    <row r="33" spans="2:14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4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4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4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4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4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4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832028.95</v>
      </c>
      <c r="G39" s="1">
        <f>Details2!G39</f>
        <v>568978.77</v>
      </c>
      <c r="H39" s="1">
        <f>Details2!H39</f>
        <v>315738.06</v>
      </c>
      <c r="I39" s="1">
        <f>Details2!I39</f>
        <v>286558.48</v>
      </c>
      <c r="J39" s="1">
        <f>Details2!J39</f>
        <v>164171.18</v>
      </c>
      <c r="K39" s="1">
        <f>Details2!K39</f>
        <v>214123.63</v>
      </c>
      <c r="M39" t="str">
        <f>IF(AND(J39*0.6 &lt;=K39, K39&lt;= J39*1.4)," ","review")</f>
        <v xml:space="preserve"> </v>
      </c>
      <c r="N39" t="s">
        <v>297</v>
      </c>
    </row>
    <row r="40" spans="2:14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4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4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4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4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4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4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4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937128.67</v>
      </c>
      <c r="G47" s="1">
        <f>Details2!G47</f>
        <v>459035.4</v>
      </c>
      <c r="H47" s="1">
        <f>Details2!H47</f>
        <v>2217382.1800000002</v>
      </c>
      <c r="I47" s="1">
        <f>Details2!I47</f>
        <v>1649416.91</v>
      </c>
      <c r="J47" s="1">
        <f>Details2!J47</f>
        <v>219240.34</v>
      </c>
      <c r="K47" s="1">
        <f>Details2!K47</f>
        <v>-740.56</v>
      </c>
      <c r="M47" t="str">
        <f>IF(AND(J47*0.6 &lt;=K47, K47&lt;= J47*1.4)," ","review")</f>
        <v>review</v>
      </c>
    </row>
    <row r="48" spans="2:14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23160.71</v>
      </c>
      <c r="G49" s="1">
        <f>Details2!G49</f>
        <v>27393.4</v>
      </c>
      <c r="H49" s="1">
        <f>Details2!H49</f>
        <v>39482.949999999997</v>
      </c>
      <c r="I49" s="1">
        <f>Details2!I49</f>
        <v>8428.44</v>
      </c>
      <c r="J49" s="1">
        <f>Details2!J49</f>
        <v>9818.3799999999992</v>
      </c>
      <c r="K49" s="1">
        <f>Details2!K49</f>
        <v>35437.61</v>
      </c>
      <c r="M49" s="40"/>
    </row>
    <row r="50" spans="2:13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32" t="s">
        <v>368</v>
      </c>
      <c r="M73" s="2"/>
      <c r="O73" s="4"/>
    </row>
    <row r="74" spans="2:16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206589.64</v>
      </c>
      <c r="G74" s="1">
        <f>Details2!G74</f>
        <v>104289.83</v>
      </c>
      <c r="H74" s="1">
        <f>Details2!H74</f>
        <v>115686.07</v>
      </c>
      <c r="I74" s="1">
        <f>Details2!I74</f>
        <v>13505.44</v>
      </c>
      <c r="J74" s="1">
        <f>Details2!J74</f>
        <v>150251.44</v>
      </c>
      <c r="K74" s="1">
        <f>Details2!K74</f>
        <v>69148.259999999995</v>
      </c>
      <c r="L74" s="2"/>
      <c r="M74" t="str">
        <f>IF(AND(J74*0.6 &lt;=K74, K74&lt;= J74*1.4)," ","review")</f>
        <v>review</v>
      </c>
      <c r="O74" s="4"/>
    </row>
    <row r="75" spans="2:16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22089.48</v>
      </c>
      <c r="G76" s="1">
        <f>Details2!G76</f>
        <v>30249.84</v>
      </c>
      <c r="H76" s="1">
        <f>Details2!H76</f>
        <v>38924.959999999999</v>
      </c>
      <c r="I76" s="1">
        <f>Details2!I76</f>
        <v>54203.79</v>
      </c>
      <c r="J76" s="1">
        <f>Details2!J76</f>
        <v>61183.73</v>
      </c>
      <c r="K76" s="1">
        <f>Details2!K76</f>
        <v>72862.100000000006</v>
      </c>
      <c r="L76" s="2"/>
      <c r="M76" s="40" t="str">
        <f t="shared" ref="M76:M82" si="0">IF(AND(J76*0.6 &lt;=K76, K76&lt;= J76*1.4)," ","review")</f>
        <v xml:space="preserve"> </v>
      </c>
      <c r="O76" s="4"/>
    </row>
    <row r="77" spans="2:16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195442.15</v>
      </c>
      <c r="G77" s="1">
        <f>Details2!G77</f>
        <v>1802505.06</v>
      </c>
      <c r="H77" s="1">
        <f>Details2!H77</f>
        <v>1206434.78</v>
      </c>
      <c r="I77" s="1">
        <f>Details2!I77</f>
        <v>1075162.8700000001</v>
      </c>
      <c r="J77" s="1">
        <f>Details2!J77</f>
        <v>1410232.95</v>
      </c>
      <c r="K77" s="1">
        <f>Details2!K77</f>
        <v>78748.7</v>
      </c>
      <c r="L77" s="2"/>
      <c r="M77" t="str">
        <f t="shared" si="0"/>
        <v>review</v>
      </c>
    </row>
    <row r="78" spans="2:16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381013.26</v>
      </c>
      <c r="G78" s="1">
        <f>Details2!G78</f>
        <v>504291.24</v>
      </c>
      <c r="H78" s="1">
        <f>Details2!H78</f>
        <v>180524.63</v>
      </c>
      <c r="I78" s="1">
        <f>Details2!I78</f>
        <v>229329.93</v>
      </c>
      <c r="J78" s="1">
        <f>Details2!J78</f>
        <v>182914.48</v>
      </c>
      <c r="K78" s="1">
        <f>Details2!K78</f>
        <v>226450.39</v>
      </c>
      <c r="L78" s="2"/>
      <c r="M78" t="str">
        <f t="shared" si="0"/>
        <v xml:space="preserve"> </v>
      </c>
    </row>
    <row r="79" spans="2:16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53279.67</v>
      </c>
      <c r="G79" s="1">
        <f>Details2!G79</f>
        <v>30992</v>
      </c>
      <c r="H79" s="1">
        <f>Details2!H79</f>
        <v>29191.55</v>
      </c>
      <c r="I79" s="1">
        <f>Details2!I79</f>
        <v>4953.24</v>
      </c>
      <c r="J79" s="1">
        <f>Details2!J79</f>
        <v>10950.32</v>
      </c>
      <c r="K79" s="1">
        <f>Details2!K79</f>
        <v>16009.24</v>
      </c>
      <c r="L79" s="2"/>
      <c r="M79" t="str">
        <f t="shared" si="0"/>
        <v>review</v>
      </c>
      <c r="N79" t="s">
        <v>297</v>
      </c>
    </row>
    <row r="80" spans="2:16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27849.01</v>
      </c>
      <c r="G80" s="1">
        <f>Details2!G80</f>
        <v>26763.55</v>
      </c>
      <c r="H80" s="1">
        <f>Details2!H80</f>
        <v>10978.78</v>
      </c>
      <c r="I80" s="1">
        <f>Details2!I80</f>
        <v>10650.19</v>
      </c>
      <c r="J80" s="1">
        <f>Details2!J80</f>
        <v>6980.53</v>
      </c>
      <c r="K80" s="1">
        <f>Details2!K80</f>
        <v>27881.16</v>
      </c>
      <c r="M80" t="str">
        <f t="shared" si="0"/>
        <v>review</v>
      </c>
    </row>
    <row r="81" spans="2:14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696562.35</v>
      </c>
      <c r="G81" s="1">
        <f>Details2!G81</f>
        <v>883038.62</v>
      </c>
      <c r="H81" s="1">
        <f>Details2!H81</f>
        <v>527267.34</v>
      </c>
      <c r="I81" s="1">
        <f>Details2!I81</f>
        <v>886377.61</v>
      </c>
      <c r="J81" s="1">
        <f>Details2!J81</f>
        <v>712257.9</v>
      </c>
      <c r="K81" s="1">
        <f>Details2!K81</f>
        <v>1291760.45</v>
      </c>
      <c r="M81" t="str">
        <f t="shared" si="0"/>
        <v>review</v>
      </c>
    </row>
    <row r="82" spans="2:14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53419.42</v>
      </c>
      <c r="G82" s="1">
        <f>Details2!G82</f>
        <v>17676.62</v>
      </c>
      <c r="H82" s="1">
        <f>Details2!H82</f>
        <v>0</v>
      </c>
      <c r="I82" s="1">
        <f>Details2!I82</f>
        <v>0</v>
      </c>
      <c r="J82" s="1">
        <f>Details2!J82</f>
        <v>13570.86</v>
      </c>
      <c r="K82" s="1">
        <f>Details2!K82</f>
        <v>14819.74</v>
      </c>
      <c r="L82" s="9"/>
      <c r="M82" t="str">
        <f t="shared" si="0"/>
        <v xml:space="preserve"> </v>
      </c>
      <c r="N82" t="s">
        <v>297</v>
      </c>
    </row>
    <row r="83" spans="2:14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131980.57999999999</v>
      </c>
      <c r="G84" s="1">
        <f>Details2!G84</f>
        <v>21857.11</v>
      </c>
      <c r="H84" s="1">
        <f>Details2!H84</f>
        <v>30569.15</v>
      </c>
      <c r="I84" s="1">
        <f>Details2!I84</f>
        <v>12230.88</v>
      </c>
      <c r="J84" s="1">
        <f>Details2!J84</f>
        <v>22859.200000000001</v>
      </c>
      <c r="K84" s="1">
        <f>Details2!K84</f>
        <v>57214.62</v>
      </c>
      <c r="L84" s="9"/>
      <c r="M84" s="40" t="str">
        <f>IF(AND(J84*0.6 &lt;=K84, K84&lt;= J84*1.4)," ","review")</f>
        <v>review</v>
      </c>
    </row>
    <row r="85" spans="2:14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14440.04</v>
      </c>
      <c r="G85" s="1">
        <f>Details2!G85</f>
        <v>8249.5400000000009</v>
      </c>
      <c r="H85" s="1">
        <f>Details2!H85</f>
        <v>877.57</v>
      </c>
      <c r="I85" s="1">
        <f>Details2!I85</f>
        <v>8991.7999999999993</v>
      </c>
      <c r="J85" s="1">
        <f>Details2!J85</f>
        <v>0</v>
      </c>
      <c r="K85" s="1">
        <f>Details2!K85</f>
        <v>21280.02</v>
      </c>
      <c r="L85" s="9"/>
      <c r="M85" t="str">
        <f>IF(AND(J85*0.6 &lt;=K85, K85&lt;= J85*1.4)," ","review")</f>
        <v>review</v>
      </c>
      <c r="N85" t="s">
        <v>297</v>
      </c>
    </row>
    <row r="86" spans="2:14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>
        <f>Details2!F86</f>
        <v>0</v>
      </c>
      <c r="G86" s="1">
        <f>Details2!G86</f>
        <v>31816.76</v>
      </c>
      <c r="H86" s="1" t="str">
        <f>Details2!H86</f>
        <v>NULL</v>
      </c>
      <c r="I86" s="1">
        <f>Details2!I86</f>
        <v>0</v>
      </c>
      <c r="J86" s="1">
        <f>Details2!J86</f>
        <v>0</v>
      </c>
      <c r="K86" s="1">
        <f>Details2!K86</f>
        <v>19951.02</v>
      </c>
      <c r="M86" t="str">
        <f>IF(AND(J86*0.6 &lt;=K86, K86&lt;= J86*1.4)," ","review")</f>
        <v>review</v>
      </c>
      <c r="N86" t="s">
        <v>297</v>
      </c>
    </row>
    <row r="87" spans="2:14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36488.120000000003</v>
      </c>
      <c r="G88" s="1">
        <f>Details2!G88</f>
        <v>4903.09</v>
      </c>
      <c r="H88" s="1">
        <f>Details2!H88</f>
        <v>698.21</v>
      </c>
      <c r="I88" s="1">
        <f>Details2!I88</f>
        <v>6221.92</v>
      </c>
      <c r="J88" s="1">
        <f>Details2!J88</f>
        <v>2460.29</v>
      </c>
      <c r="K88" s="1">
        <f>Details2!K88</f>
        <v>3524.83</v>
      </c>
      <c r="L88" s="3"/>
      <c r="M88" s="40" t="str">
        <f>IF(AND(J88*0.6 &lt;=K88, K88&lt;= J88*1.4)," ","review")</f>
        <v>review</v>
      </c>
    </row>
    <row r="89" spans="2:14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992</v>
      </c>
      <c r="G90" s="1">
        <f>Details2!G90</f>
        <v>19477.27</v>
      </c>
      <c r="H90" s="1">
        <f>Details2!H90</f>
        <v>0</v>
      </c>
      <c r="I90" s="1">
        <f>Details2!I90</f>
        <v>2224.0100000000002</v>
      </c>
      <c r="J90" s="1">
        <f>Details2!J90</f>
        <v>3300</v>
      </c>
      <c r="K90" s="1">
        <f>Details2!K90</f>
        <v>15251.37</v>
      </c>
      <c r="L90" s="3"/>
      <c r="M90" s="40" t="str">
        <f t="shared" ref="M90:M96" si="1">IF(AND(J90*0.6 &lt;=K90, K90&lt;= J90*1.4)," ","review")</f>
        <v>review</v>
      </c>
    </row>
    <row r="91" spans="2:14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516568.81</v>
      </c>
      <c r="G91" s="1">
        <f>Details2!G91</f>
        <v>467410.09</v>
      </c>
      <c r="H91" s="1">
        <f>Details2!H91</f>
        <v>146946.04999999999</v>
      </c>
      <c r="I91" s="1">
        <f>Details2!I91</f>
        <v>280541.25</v>
      </c>
      <c r="J91" s="1">
        <f>Details2!J91</f>
        <v>131085.63</v>
      </c>
      <c r="K91" s="1">
        <f>Details2!K91</f>
        <v>259773.93</v>
      </c>
      <c r="M91" s="40" t="str">
        <f t="shared" si="1"/>
        <v>review</v>
      </c>
    </row>
    <row r="92" spans="2:14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15391.7</v>
      </c>
      <c r="G92" s="1">
        <f>Details2!G92</f>
        <v>22250.59</v>
      </c>
      <c r="H92" s="1">
        <f>Details2!H92</f>
        <v>21732.57</v>
      </c>
      <c r="I92" s="1">
        <f>Details2!I92</f>
        <v>14947.6</v>
      </c>
      <c r="J92" s="1">
        <f>Details2!J92</f>
        <v>33918.239999999998</v>
      </c>
      <c r="K92" s="1">
        <f>Details2!K92</f>
        <v>67283.320000000007</v>
      </c>
      <c r="M92" t="str">
        <f t="shared" si="1"/>
        <v>review</v>
      </c>
      <c r="N92" t="s">
        <v>297</v>
      </c>
    </row>
    <row r="93" spans="2:14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14803.07</v>
      </c>
      <c r="G93" s="1">
        <f>Details2!G93</f>
        <v>40665.57</v>
      </c>
      <c r="H93" s="1">
        <f>Details2!H93</f>
        <v>0</v>
      </c>
      <c r="I93" s="1">
        <f>Details2!I93</f>
        <v>0</v>
      </c>
      <c r="J93" s="1">
        <f>Details2!J93</f>
        <v>16471.12</v>
      </c>
      <c r="K93" s="1">
        <f>Details2!K93</f>
        <v>10402.26</v>
      </c>
      <c r="M93" t="str">
        <f t="shared" si="1"/>
        <v xml:space="preserve"> </v>
      </c>
    </row>
    <row r="94" spans="2:14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354889.8</v>
      </c>
      <c r="G94" s="1">
        <f>Details2!G94</f>
        <v>709185.63</v>
      </c>
      <c r="H94" s="1">
        <f>Details2!H94</f>
        <v>354366.2</v>
      </c>
      <c r="I94" s="1">
        <f>Details2!I94</f>
        <v>382150.93</v>
      </c>
      <c r="J94" s="1">
        <f>Details2!J94</f>
        <v>215901.4</v>
      </c>
      <c r="K94" s="1">
        <f>Details2!K94</f>
        <v>198868.77</v>
      </c>
      <c r="M94" t="str">
        <f t="shared" si="1"/>
        <v xml:space="preserve"> </v>
      </c>
      <c r="N94" t="s">
        <v>297</v>
      </c>
    </row>
    <row r="95" spans="2:14">
      <c r="B95" s="2" t="str">
        <f>Details2!B95</f>
        <v>Army</v>
      </c>
      <c r="C95" s="2" t="str">
        <f>Details2!C95</f>
        <v>0109</v>
      </c>
      <c r="D95" s="2" t="str">
        <f>Details2!D95</f>
        <v>San Antonio Military Medical Center</v>
      </c>
      <c r="E95" s="2" t="str">
        <f>Details2!E95</f>
        <v>H</v>
      </c>
      <c r="F95" s="1">
        <f>Details2!F95</f>
        <v>736264.73</v>
      </c>
      <c r="G95" s="1">
        <f>Details2!G95</f>
        <v>1701848.12</v>
      </c>
      <c r="H95" s="1">
        <f>Details2!H95</f>
        <v>786407.2</v>
      </c>
      <c r="I95" s="1">
        <f>Details2!I95</f>
        <v>776527.38</v>
      </c>
      <c r="J95" s="1">
        <f>Details2!J95</f>
        <v>1405776.46</v>
      </c>
      <c r="K95" s="1">
        <f>Details2!K95</f>
        <v>1380350.59</v>
      </c>
      <c r="M95" t="str">
        <f t="shared" si="1"/>
        <v xml:space="preserve"> </v>
      </c>
    </row>
    <row r="96" spans="2:14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89626.64</v>
      </c>
      <c r="G96" s="1">
        <f>Details2!G96</f>
        <v>103149.02</v>
      </c>
      <c r="H96" s="1">
        <f>Details2!H96</f>
        <v>62152.7</v>
      </c>
      <c r="I96" s="1">
        <f>Details2!I96</f>
        <v>77584.81</v>
      </c>
      <c r="J96" s="1">
        <f>Details2!J96</f>
        <v>61857.64</v>
      </c>
      <c r="K96" s="1">
        <f>Details2!K96</f>
        <v>120409.96</v>
      </c>
      <c r="M96" t="str">
        <f t="shared" si="1"/>
        <v>review</v>
      </c>
      <c r="N96" t="s">
        <v>297</v>
      </c>
    </row>
    <row r="97" spans="2:14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>
        <f>Details2!F97</f>
        <v>0</v>
      </c>
      <c r="G97" s="1" t="str">
        <f>Details2!G97</f>
        <v>NULL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32" t="s">
        <v>369</v>
      </c>
    </row>
    <row r="98" spans="2:14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4">
      <c r="B99" s="2" t="str">
        <f>Details2!B99</f>
        <v>Army</v>
      </c>
      <c r="C99" s="2" t="str">
        <f>Details2!C99</f>
        <v>0125</v>
      </c>
      <c r="D99" s="2" t="str">
        <f>Details2!D99</f>
        <v>Ft. Lewis (Madigan Army Medical Center)</v>
      </c>
      <c r="E99" s="2" t="str">
        <f>Details2!E99</f>
        <v>H</v>
      </c>
      <c r="F99" s="1">
        <f>Details2!F99</f>
        <v>1111544.82</v>
      </c>
      <c r="G99" s="1">
        <f>Details2!G99</f>
        <v>1165089.8799999999</v>
      </c>
      <c r="H99" s="1">
        <f>Details2!H99</f>
        <v>931928.54</v>
      </c>
      <c r="I99" s="1">
        <f>Details2!I99</f>
        <v>1114328.25</v>
      </c>
      <c r="J99" s="1">
        <f>Details2!J99</f>
        <v>439194.16</v>
      </c>
      <c r="K99" s="1">
        <f>Details2!K99</f>
        <v>697054.28</v>
      </c>
      <c r="M99" t="str">
        <f>IF(AND(J99*0.6 &lt;=K99, K99&lt;= J99*1.4)," ","review")</f>
        <v>review</v>
      </c>
      <c r="N99" t="s">
        <v>297</v>
      </c>
    </row>
    <row r="100" spans="2:14">
      <c r="B100" s="2" t="str">
        <f>Details2!B100</f>
        <v>Army</v>
      </c>
      <c r="C100" s="2" t="str">
        <f>Details2!C100</f>
        <v>0131</v>
      </c>
      <c r="D100" s="2" t="str">
        <f>Details2!D100</f>
        <v>Ft. Irwin (Weed Army Community Hospital)</v>
      </c>
      <c r="E100" s="2" t="str">
        <f>Details2!E100</f>
        <v>H</v>
      </c>
      <c r="F100" s="1">
        <f>Details2!F100</f>
        <v>0</v>
      </c>
      <c r="G100" s="1">
        <f>Details2!G100</f>
        <v>5482.78</v>
      </c>
      <c r="H100" s="1">
        <f>Details2!H100</f>
        <v>0</v>
      </c>
      <c r="I100" s="1">
        <f>Details2!I100</f>
        <v>0</v>
      </c>
      <c r="J100" s="1">
        <f>Details2!J100</f>
        <v>0</v>
      </c>
      <c r="K100" s="1">
        <f>Details2!K100</f>
        <v>0</v>
      </c>
      <c r="M100" t="str">
        <f>IF(AND(J100*0.6 &lt;=K100, K100&lt;= J100*1.4)," ","review")</f>
        <v xml:space="preserve"> </v>
      </c>
    </row>
    <row r="101" spans="2:14">
      <c r="B101" s="2" t="str">
        <f>Details2!B101</f>
        <v>Army</v>
      </c>
      <c r="C101" s="2" t="str">
        <f>Details2!C101</f>
        <v>0206</v>
      </c>
      <c r="D101" s="2" t="str">
        <f>Details2!D101</f>
        <v>Yuma Proving Grounds</v>
      </c>
      <c r="E101" s="2" t="str">
        <f>Details2!E101</f>
        <v>I</v>
      </c>
      <c r="F101" s="1" t="str">
        <f>Details2!F101</f>
        <v>NULL</v>
      </c>
      <c r="G101" s="1" t="str">
        <f>Details2!G101</f>
        <v>NULL</v>
      </c>
      <c r="H101" s="1" t="str">
        <f>Details2!H101</f>
        <v>NULL</v>
      </c>
      <c r="I101" s="1" t="str">
        <f>Details2!I101</f>
        <v>NULL</v>
      </c>
      <c r="J101" s="1" t="str">
        <f>Details2!J101</f>
        <v>NULL</v>
      </c>
      <c r="K101" s="1" t="str">
        <f>Details2!K101</f>
        <v>NULL</v>
      </c>
    </row>
    <row r="102" spans="2:14">
      <c r="B102" s="2" t="str">
        <f>Details2!B102</f>
        <v>Army</v>
      </c>
      <c r="C102" s="2" t="str">
        <f>Details2!C102</f>
        <v>0256</v>
      </c>
      <c r="D102" s="2" t="str">
        <f>Details2!D102</f>
        <v>Pentagon Army Health Clinic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4">
      <c r="B103" s="2" t="str">
        <f>Details2!B103</f>
        <v>Army</v>
      </c>
      <c r="C103" s="2" t="str">
        <f>Details2!C103</f>
        <v>0273</v>
      </c>
      <c r="D103" s="2" t="str">
        <f>Details2!D103</f>
        <v>Ft. McPherson (Lawrence Joel Army Health Clinic)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4">
      <c r="B104" s="2" t="str">
        <f>Details2!B104</f>
        <v>Army</v>
      </c>
      <c r="C104" s="2" t="str">
        <f>Details2!C104</f>
        <v>0308</v>
      </c>
      <c r="D104" s="2" t="str">
        <f>Details2!D104</f>
        <v>Aberdeen Proving Grounds (Kirk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4">
      <c r="B105" s="2" t="str">
        <f>Details2!B105</f>
        <v>Army</v>
      </c>
      <c r="C105" s="2" t="str">
        <f>Details2!C105</f>
        <v>0309</v>
      </c>
      <c r="D105" s="2" t="str">
        <f>Details2!D105</f>
        <v>Ft. Detrick US Army Health Clinic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4">
      <c r="B106" s="2" t="str">
        <f>Details2!B106</f>
        <v>Army</v>
      </c>
      <c r="C106" s="2" t="str">
        <f>Details2!C106</f>
        <v>0330</v>
      </c>
      <c r="D106" s="2" t="str">
        <f>Details2!D106</f>
        <v>Ft. Drum (Guthrie Army Health Clinic)</v>
      </c>
      <c r="E106" s="2" t="str">
        <f>Details2!E106</f>
        <v>C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4">
      <c r="B107" s="2" t="str">
        <f>Details2!B107</f>
        <v>Army</v>
      </c>
      <c r="C107" s="2" t="str">
        <f>Details2!C107</f>
        <v>0350</v>
      </c>
      <c r="D107" s="2" t="str">
        <f>Details2!D107</f>
        <v>Ft. Indiantown Gap US Army Health Clinic</v>
      </c>
      <c r="E107" s="2" t="str">
        <f>Details2!E107</f>
        <v>I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4">
      <c r="B108" s="2" t="str">
        <f>Details2!B108</f>
        <v>Army</v>
      </c>
      <c r="C108" s="2" t="str">
        <f>Details2!C108</f>
        <v>0351</v>
      </c>
      <c r="D108" s="2" t="str">
        <f>Details2!D108</f>
        <v>Letterkenny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4">
      <c r="B109" s="2" t="str">
        <f>Details2!B109</f>
        <v>Army</v>
      </c>
      <c r="C109" s="2" t="str">
        <f>Details2!C109</f>
        <v>0352</v>
      </c>
      <c r="D109" s="2" t="str">
        <f>Details2!D109</f>
        <v>Carlisle (Dunham Army Health Clinic)</v>
      </c>
      <c r="E109" s="2" t="str">
        <f>Details2!E109</f>
        <v>C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4">
      <c r="B110" s="2" t="str">
        <f>Details2!B110</f>
        <v>Army</v>
      </c>
      <c r="C110" s="2" t="str">
        <f>Details2!C110</f>
        <v>0353</v>
      </c>
      <c r="D110" s="2" t="str">
        <f>Details2!D110</f>
        <v>Tobyhanna US Army Health Clinic</v>
      </c>
      <c r="E110" s="2" t="str">
        <f>Details2!E110</f>
        <v>I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4">
      <c r="B111" s="2" t="str">
        <f>Details2!B111</f>
        <v>Army</v>
      </c>
      <c r="C111" s="2" t="str">
        <f>Details2!C111</f>
        <v>0371</v>
      </c>
      <c r="D111" s="2" t="str">
        <f>Details2!D111</f>
        <v>Dugway Proving Ground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4">
      <c r="B112" s="2" t="str">
        <f>Details2!B112</f>
        <v>Army</v>
      </c>
      <c r="C112" s="2" t="str">
        <f>Details2!C112</f>
        <v>0441</v>
      </c>
      <c r="D112" s="2" t="str">
        <f>Details2!D112</f>
        <v>New Cumberland US Army Health Clinic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4">
      <c r="B113" s="2" t="str">
        <f>Details2!B113</f>
        <v>Army</v>
      </c>
      <c r="C113" s="2" t="str">
        <f>Details2!C113</f>
        <v>0606</v>
      </c>
      <c r="D113" s="2" t="str">
        <f>Details2!D113</f>
        <v>Heidelberg MEDDAC</v>
      </c>
      <c r="E113" s="2" t="str">
        <f>Details2!E113</f>
        <v>C</v>
      </c>
      <c r="F113" s="1">
        <f>Details2!F113</f>
        <v>0</v>
      </c>
      <c r="G113" s="1">
        <f>Details2!G113</f>
        <v>0</v>
      </c>
      <c r="H113" s="1">
        <f>Details2!H113</f>
        <v>0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4">
      <c r="B114" s="2" t="str">
        <f>Details2!B114</f>
        <v>Army</v>
      </c>
      <c r="C114" s="2" t="str">
        <f>Details2!C114</f>
        <v>0607</v>
      </c>
      <c r="D114" s="2" t="str">
        <f>Details2!D114</f>
        <v>Landstuhl Regional Medical Center</v>
      </c>
      <c r="E114" s="2" t="str">
        <f>Details2!E114</f>
        <v>H</v>
      </c>
      <c r="F114" s="1">
        <f>Details2!F114</f>
        <v>325817.74</v>
      </c>
      <c r="G114" s="1">
        <f>Details2!G114</f>
        <v>191190.02</v>
      </c>
      <c r="H114" s="1">
        <f>Details2!H114</f>
        <v>83449.19</v>
      </c>
      <c r="I114" s="1">
        <f>Details2!I114</f>
        <v>427994.45</v>
      </c>
      <c r="J114" s="1">
        <f>Details2!J114</f>
        <v>299928.14</v>
      </c>
      <c r="K114" s="1">
        <f>Details2!K114</f>
        <v>438290.4</v>
      </c>
      <c r="M114" t="str">
        <f>IF(AND(J114*0.6 &lt;=K114, K114&lt;= J114*1.4)," ","review")</f>
        <v>review</v>
      </c>
      <c r="N114" t="s">
        <v>297</v>
      </c>
    </row>
    <row r="115" spans="2:14">
      <c r="B115" s="2" t="str">
        <f>Details2!B115</f>
        <v>Army</v>
      </c>
      <c r="C115" s="2" t="str">
        <f>Details2!C115</f>
        <v>0609</v>
      </c>
      <c r="D115" s="2" t="str">
        <f>Details2!D115</f>
        <v>Bavaria MEDDAC</v>
      </c>
      <c r="E115" s="2" t="str">
        <f>Details2!E115</f>
        <v>C</v>
      </c>
      <c r="F115" s="1">
        <f>Details2!F115</f>
        <v>0</v>
      </c>
      <c r="G115" s="1" t="str">
        <f>Details2!G115</f>
        <v>NULL</v>
      </c>
      <c r="H115" s="1" t="str">
        <f>Details2!H115</f>
        <v>NULL</v>
      </c>
      <c r="I115" s="1" t="str">
        <f>Details2!I115</f>
        <v>NULL</v>
      </c>
      <c r="J115" s="1" t="str">
        <f>Details2!J115</f>
        <v>NULL</v>
      </c>
      <c r="K115" s="1" t="str">
        <f>Details2!K115</f>
        <v>NULL</v>
      </c>
      <c r="M115" t="e">
        <f>IF(AND(J115*0.6 &lt;=K115, K115&lt;= J115*1.4)," ","review")</f>
        <v>#VALUE!</v>
      </c>
    </row>
    <row r="116" spans="2:14">
      <c r="B116" s="2" t="str">
        <f>Details2!B116</f>
        <v>Army</v>
      </c>
      <c r="C116" s="2" t="str">
        <f>Details2!C116</f>
        <v>0610</v>
      </c>
      <c r="D116" s="2" t="str">
        <f>Details2!D116</f>
        <v>BG CRAWFORD SAMS AHC-CAMP ZAMA</v>
      </c>
      <c r="E116" s="2" t="str">
        <f>Details2!E116</f>
        <v>I</v>
      </c>
      <c r="F116" s="1" t="str">
        <f>Details2!F116</f>
        <v>NULL</v>
      </c>
      <c r="G116" s="1" t="str">
        <f>Details2!G116</f>
        <v>NULL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4">
      <c r="B117" s="2" t="str">
        <f>Details2!B117</f>
        <v>Army</v>
      </c>
      <c r="C117" s="2" t="str">
        <f>Details2!C117</f>
        <v>0612</v>
      </c>
      <c r="D117" s="2" t="str">
        <f>Details2!D117</f>
        <v>Brian Allgood ACH - Seoul</v>
      </c>
      <c r="E117" s="2" t="str">
        <f>Details2!E117</f>
        <v>H</v>
      </c>
      <c r="F117" s="1">
        <f>Details2!F117</f>
        <v>19071.14</v>
      </c>
      <c r="G117" s="1">
        <f>Details2!G117</f>
        <v>0</v>
      </c>
      <c r="H117" s="1">
        <f>Details2!H117</f>
        <v>0</v>
      </c>
      <c r="I117" s="1">
        <f>Details2!I117</f>
        <v>22559.48</v>
      </c>
      <c r="J117" s="1">
        <f>Details2!J117</f>
        <v>13582.85</v>
      </c>
      <c r="K117" s="1">
        <f>Details2!K117</f>
        <v>8321</v>
      </c>
    </row>
    <row r="118" spans="2:14">
      <c r="B118" s="2" t="str">
        <f>Details2!B118</f>
        <v>JTF</v>
      </c>
      <c r="C118" s="2" t="str">
        <f>Details2!C118</f>
        <v>0067</v>
      </c>
      <c r="D118" s="2" t="str">
        <f>Details2!D118</f>
        <v>Walter Reed National Military Medical Center</v>
      </c>
      <c r="E118" s="2" t="str">
        <f>Details2!E118</f>
        <v>H</v>
      </c>
      <c r="F118" s="1">
        <f>Details2!F118</f>
        <v>578747.21</v>
      </c>
      <c r="G118" s="1">
        <f>Details2!G118</f>
        <v>741749.92</v>
      </c>
      <c r="H118" s="1">
        <f>Details2!H118</f>
        <v>608783.56999999995</v>
      </c>
      <c r="I118" s="1">
        <f>Details2!I118</f>
        <v>407355.61</v>
      </c>
      <c r="J118" s="1">
        <f>Details2!J118</f>
        <v>364465.98</v>
      </c>
      <c r="K118" s="1">
        <f>Details2!K118</f>
        <v>1610630.25</v>
      </c>
      <c r="M118" t="str">
        <f t="shared" ref="M118:M122" si="2">IF(AND(J118*0.6 &lt;=K118, K118&lt;= J118*1.4)," ","review")</f>
        <v>review</v>
      </c>
      <c r="N118" t="s">
        <v>297</v>
      </c>
    </row>
    <row r="119" spans="2:14">
      <c r="B119" s="2" t="str">
        <f>Details2!B119</f>
        <v>JTF</v>
      </c>
      <c r="C119" s="2" t="str">
        <f>Details2!C119</f>
        <v>0123</v>
      </c>
      <c r="D119" s="2" t="str">
        <f>Details2!D119</f>
        <v>Ft. Belvoir (FT. Belvoir Community Hospital)</v>
      </c>
      <c r="E119" s="2" t="str">
        <f>Details2!E119</f>
        <v>H</v>
      </c>
      <c r="F119" s="1">
        <f>Details2!F119</f>
        <v>87936.83</v>
      </c>
      <c r="G119" s="1">
        <f>Details2!G119</f>
        <v>37529.32</v>
      </c>
      <c r="H119" s="1">
        <f>Details2!H119</f>
        <v>15826.37</v>
      </c>
      <c r="I119" s="1">
        <f>Details2!I119</f>
        <v>22330.66</v>
      </c>
      <c r="J119" s="1">
        <f>Details2!J119</f>
        <v>40806.51</v>
      </c>
      <c r="K119" s="1">
        <f>Details2!K119</f>
        <v>303247.90000000002</v>
      </c>
      <c r="M119" t="str">
        <f t="shared" si="2"/>
        <v>review</v>
      </c>
      <c r="N119" t="s">
        <v>297</v>
      </c>
    </row>
    <row r="120" spans="2:14">
      <c r="B120" s="2" t="str">
        <f>Details2!B120</f>
        <v>Navy</v>
      </c>
      <c r="C120" s="2" t="str">
        <f>Details2!C120</f>
        <v>0024</v>
      </c>
      <c r="D120" s="2" t="str">
        <f>Details2!D120</f>
        <v>NH Camp Pendelton</v>
      </c>
      <c r="E120" s="2" t="str">
        <f>Details2!E120</f>
        <v>H</v>
      </c>
      <c r="F120" s="1">
        <f>Details2!F120</f>
        <v>0</v>
      </c>
      <c r="G120" s="1">
        <f>Details2!G120</f>
        <v>3203.94</v>
      </c>
      <c r="H120" s="1">
        <f>Details2!H120</f>
        <v>36971.5</v>
      </c>
      <c r="I120" s="1">
        <f>Details2!I120</f>
        <v>43300.54</v>
      </c>
      <c r="J120" s="1">
        <f>Details2!J120</f>
        <v>2264</v>
      </c>
      <c r="K120" s="1">
        <f>Details2!K120</f>
        <v>16702.46</v>
      </c>
      <c r="M120" t="str">
        <f t="shared" si="2"/>
        <v>review</v>
      </c>
      <c r="N120" t="s">
        <v>297</v>
      </c>
    </row>
    <row r="121" spans="2:14">
      <c r="B121" s="2" t="str">
        <f>Details2!B121</f>
        <v>Navy</v>
      </c>
      <c r="C121" s="2" t="str">
        <f>Details2!C121</f>
        <v>0028</v>
      </c>
      <c r="D121" s="2" t="str">
        <f>Details2!D121</f>
        <v>NH Lemoore</v>
      </c>
      <c r="E121" s="2" t="str">
        <f>Details2!E121</f>
        <v>H</v>
      </c>
      <c r="F121" s="1">
        <f>Details2!F121</f>
        <v>6690.45</v>
      </c>
      <c r="G121" s="1">
        <f>Details2!G121</f>
        <v>0</v>
      </c>
      <c r="H121" s="1">
        <f>Details2!H121</f>
        <v>0</v>
      </c>
      <c r="I121" s="1">
        <f>Details2!I121</f>
        <v>0</v>
      </c>
      <c r="J121" s="1">
        <f>Details2!J121</f>
        <v>0</v>
      </c>
      <c r="K121" s="1">
        <f>Details2!K121</f>
        <v>13511.84</v>
      </c>
      <c r="M121" t="str">
        <f t="shared" si="2"/>
        <v>review</v>
      </c>
    </row>
    <row r="122" spans="2:14">
      <c r="B122" s="2" t="str">
        <f>Details2!B122</f>
        <v>Navy</v>
      </c>
      <c r="C122" s="2" t="str">
        <f>Details2!C122</f>
        <v>0029</v>
      </c>
      <c r="D122" s="2" t="str">
        <f>Details2!D122</f>
        <v>NMC San Diego</v>
      </c>
      <c r="E122" s="2" t="str">
        <f>Details2!E122</f>
        <v>H</v>
      </c>
      <c r="F122" s="1">
        <f>Details2!F122</f>
        <v>364635.37</v>
      </c>
      <c r="G122" s="1">
        <f>Details2!G122</f>
        <v>286158.59000000003</v>
      </c>
      <c r="H122" s="1">
        <f>Details2!H122</f>
        <v>212331.61</v>
      </c>
      <c r="I122" s="1">
        <f>Details2!I122</f>
        <v>720556.09</v>
      </c>
      <c r="J122" s="1">
        <f>Details2!J122</f>
        <v>221363.1</v>
      </c>
      <c r="K122" s="1">
        <f>Details2!K122</f>
        <v>216842.91</v>
      </c>
      <c r="M122" t="str">
        <f t="shared" si="2"/>
        <v xml:space="preserve"> </v>
      </c>
      <c r="N122" t="s">
        <v>297</v>
      </c>
    </row>
    <row r="123" spans="2:14">
      <c r="B123" s="2" t="str">
        <f>Details2!B123</f>
        <v>Navy</v>
      </c>
      <c r="C123" s="2" t="str">
        <f>Details2!C123</f>
        <v>0030</v>
      </c>
      <c r="D123" s="2" t="str">
        <f>Details2!D123</f>
        <v>NH 29 Palms</v>
      </c>
      <c r="E123" s="2" t="str">
        <f>Details2!E123</f>
        <v>H</v>
      </c>
      <c r="F123" s="1">
        <f>Details2!F123</f>
        <v>0</v>
      </c>
      <c r="G123" s="1">
        <f>Details2!G123</f>
        <v>9733.9500000000007</v>
      </c>
      <c r="H123" s="1">
        <f>Details2!H123</f>
        <v>148.72999999999999</v>
      </c>
      <c r="I123" s="1">
        <f>Details2!I123</f>
        <v>70</v>
      </c>
      <c r="J123" s="1">
        <f>Details2!J123</f>
        <v>3677.16</v>
      </c>
      <c r="K123" s="1">
        <f>Details2!K123</f>
        <v>0</v>
      </c>
    </row>
    <row r="124" spans="2:14">
      <c r="B124" s="2" t="str">
        <f>Details2!B124</f>
        <v>Navy</v>
      </c>
      <c r="C124" s="2" t="str">
        <f>Details2!C124</f>
        <v>0035</v>
      </c>
      <c r="D124" s="2" t="str">
        <f>Details2!D124</f>
        <v>NBHC Groton</v>
      </c>
      <c r="E124" s="2" t="str">
        <f>Details2!E124</f>
        <v>C</v>
      </c>
      <c r="F124" s="1" t="str">
        <f>Details2!F124</f>
        <v>NULL</v>
      </c>
      <c r="G124" s="1" t="str">
        <f>Details2!G124</f>
        <v>NULL</v>
      </c>
      <c r="H124" s="1" t="str">
        <f>Details2!H124</f>
        <v>NULL</v>
      </c>
      <c r="I124" s="1" t="str">
        <f>Details2!I124</f>
        <v>NULL</v>
      </c>
      <c r="J124" s="1" t="str">
        <f>Details2!J124</f>
        <v>NULL</v>
      </c>
      <c r="K124" s="1" t="str">
        <f>Details2!K124</f>
        <v>NULL</v>
      </c>
      <c r="M124" t="e">
        <f>IF(AND(J124*0.6 &lt;=K124, K124&lt;= J124*1.4)," ","review")</f>
        <v>#VALUE!</v>
      </c>
      <c r="N124" t="s">
        <v>297</v>
      </c>
    </row>
    <row r="125" spans="2:14">
      <c r="B125" s="2" t="str">
        <f>Details2!B125</f>
        <v>Navy</v>
      </c>
      <c r="C125" s="2" t="str">
        <f>Details2!C125</f>
        <v>0038</v>
      </c>
      <c r="D125" s="2" t="str">
        <f>Details2!D125</f>
        <v>NH Pensacola</v>
      </c>
      <c r="E125" s="2" t="str">
        <f>Details2!E125</f>
        <v>H</v>
      </c>
      <c r="F125" s="1">
        <f>Details2!F125</f>
        <v>30231.32</v>
      </c>
      <c r="G125" s="1">
        <f>Details2!G125</f>
        <v>16766.46</v>
      </c>
      <c r="H125" s="1">
        <f>Details2!H125</f>
        <v>14312.15</v>
      </c>
      <c r="I125" s="1">
        <f>Details2!I125</f>
        <v>3300</v>
      </c>
      <c r="J125" s="1">
        <f>Details2!J125</f>
        <v>27707.11</v>
      </c>
      <c r="K125" s="1">
        <f>Details2!K125</f>
        <v>79614.94</v>
      </c>
      <c r="M125" s="40" t="str">
        <f>IF(AND(J125*0.6 &lt;=K125, K125&lt;= J125*1.4)," ","review")</f>
        <v>review</v>
      </c>
    </row>
    <row r="126" spans="2:14">
      <c r="B126" s="2" t="str">
        <f>Details2!B126</f>
        <v>Navy</v>
      </c>
      <c r="C126" s="2" t="str">
        <f>Details2!C126</f>
        <v>0039</v>
      </c>
      <c r="D126" s="2" t="str">
        <f>Details2!D126</f>
        <v>NH Jacksonville</v>
      </c>
      <c r="E126" s="2" t="str">
        <f>Details2!E126</f>
        <v>H</v>
      </c>
      <c r="F126" s="1">
        <f>Details2!F126</f>
        <v>248949.83</v>
      </c>
      <c r="G126" s="1">
        <f>Details2!G126</f>
        <v>245417.02</v>
      </c>
      <c r="H126" s="1">
        <f>Details2!H126</f>
        <v>129184.89</v>
      </c>
      <c r="I126" s="1">
        <f>Details2!I126</f>
        <v>234157.44</v>
      </c>
      <c r="J126" s="1">
        <f>Details2!J126</f>
        <v>168846.47</v>
      </c>
      <c r="K126" s="1">
        <f>Details2!K126</f>
        <v>85829.54</v>
      </c>
      <c r="M126" t="str">
        <f>IF(AND(J126*0.6 &lt;=K126, K126&lt;= J126*1.4)," ","review")</f>
        <v>review</v>
      </c>
    </row>
    <row r="127" spans="2:14">
      <c r="B127" s="2" t="str">
        <f>Details2!B127</f>
        <v>Navy</v>
      </c>
      <c r="C127" s="2" t="str">
        <f>Details2!C127</f>
        <v>0056</v>
      </c>
      <c r="D127" s="2" t="str">
        <f>Details2!D127</f>
        <v>NHC Great Lakes</v>
      </c>
      <c r="E127" s="2" t="str">
        <f>Details2!E127</f>
        <v>C</v>
      </c>
      <c r="F127" s="1" t="str">
        <f>Details2!F127</f>
        <v>NULL</v>
      </c>
      <c r="G127" s="1">
        <f>Details2!G127</f>
        <v>0</v>
      </c>
      <c r="H127" s="1">
        <f>Details2!H127</f>
        <v>0</v>
      </c>
      <c r="I127" s="1" t="str">
        <f>Details2!I127</f>
        <v>NULL</v>
      </c>
      <c r="J127" s="1" t="str">
        <f>Details2!J127</f>
        <v>NULL</v>
      </c>
      <c r="K127" s="1" t="str">
        <f>Details2!K127</f>
        <v>NULL</v>
      </c>
      <c r="M127" t="e">
        <f>IF(AND(J127*0.6 &lt;=K127, K127&lt;= J127*1.4)," ","review")</f>
        <v>#VALUE!</v>
      </c>
    </row>
    <row r="128" spans="2:14">
      <c r="B128" s="2" t="str">
        <f>Details2!B128</f>
        <v>Navy</v>
      </c>
      <c r="C128" s="2" t="str">
        <f>Details2!C128</f>
        <v>0068</v>
      </c>
      <c r="D128" s="2" t="str">
        <f>Details2!D128</f>
        <v>NHC Patuxent River</v>
      </c>
      <c r="E128" s="2" t="str">
        <f>Details2!E128</f>
        <v>C</v>
      </c>
      <c r="F128" s="1" t="str">
        <f>Details2!F128</f>
        <v>NULL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4">
      <c r="B129" s="2" t="str">
        <f>Details2!B129</f>
        <v>Navy</v>
      </c>
      <c r="C129" s="2" t="str">
        <f>Details2!C129</f>
        <v>0091</v>
      </c>
      <c r="D129" s="2" t="str">
        <f>Details2!D129</f>
        <v>NH Camp Lejeune</v>
      </c>
      <c r="E129" s="2" t="str">
        <f>Details2!E129</f>
        <v>H</v>
      </c>
      <c r="F129" s="1">
        <f>Details2!F129</f>
        <v>70533.95</v>
      </c>
      <c r="G129" s="1">
        <f>Details2!G129</f>
        <v>56603.1</v>
      </c>
      <c r="H129" s="1">
        <f>Details2!H129</f>
        <v>87630.03</v>
      </c>
      <c r="I129" s="1">
        <f>Details2!I129</f>
        <v>59008.94</v>
      </c>
      <c r="J129" s="1">
        <f>Details2!J129</f>
        <v>51403.4</v>
      </c>
      <c r="K129" s="1">
        <f>Details2!K129</f>
        <v>59377.73</v>
      </c>
      <c r="M129" t="str">
        <f>IF(AND(J129*0.6 &lt;=K129, K129&lt;= J129*1.4)," ","review")</f>
        <v xml:space="preserve"> </v>
      </c>
      <c r="N129" t="s">
        <v>297</v>
      </c>
    </row>
    <row r="130" spans="2:14">
      <c r="B130" s="2" t="str">
        <f>Details2!B130</f>
        <v>Navy</v>
      </c>
      <c r="C130" s="2" t="str">
        <f>Details2!C130</f>
        <v>0092</v>
      </c>
      <c r="D130" s="2" t="str">
        <f>Details2!D130</f>
        <v>NHC Cherry Point</v>
      </c>
      <c r="E130" s="2" t="str">
        <f>Details2!E130</f>
        <v>H</v>
      </c>
      <c r="F130" s="1">
        <f>Details2!F130</f>
        <v>18539.72</v>
      </c>
      <c r="G130" s="1">
        <f>Details2!G130</f>
        <v>0</v>
      </c>
      <c r="H130" s="1">
        <f>Details2!H130</f>
        <v>0</v>
      </c>
      <c r="I130" s="1" t="str">
        <f>Details2!I130</f>
        <v>NULL</v>
      </c>
      <c r="J130" s="1" t="str">
        <f>Details2!J130</f>
        <v>NULL</v>
      </c>
      <c r="K130" s="1" t="str">
        <f>Details2!K130</f>
        <v>NULL</v>
      </c>
      <c r="M130" t="e">
        <f>IF(AND(J130*0.6 &lt;=K130, K130&lt;= J130*1.4)," ","review")</f>
        <v>#VALUE!</v>
      </c>
      <c r="N130" t="s">
        <v>297</v>
      </c>
    </row>
    <row r="131" spans="2:14">
      <c r="B131" s="2" t="str">
        <f>Details2!B131</f>
        <v>Navy</v>
      </c>
      <c r="C131" s="2" t="str">
        <f>Details2!C131</f>
        <v>0100</v>
      </c>
      <c r="D131" s="2" t="str">
        <f>Details2!D131</f>
        <v>NHC New England</v>
      </c>
      <c r="E131" s="2" t="str">
        <f>Details2!E131</f>
        <v>C</v>
      </c>
      <c r="F131" s="1">
        <f>Details2!F131</f>
        <v>0</v>
      </c>
      <c r="G131" s="1" t="str">
        <f>Details2!G131</f>
        <v>NULL</v>
      </c>
      <c r="H131" s="1" t="str">
        <f>Details2!H131</f>
        <v>NULL</v>
      </c>
      <c r="I131" s="1" t="str">
        <f>Details2!I131</f>
        <v>NULL</v>
      </c>
      <c r="J131" s="1" t="str">
        <f>Details2!J131</f>
        <v>NULL</v>
      </c>
      <c r="K131" s="1" t="str">
        <f>Details2!K131</f>
        <v>NULL</v>
      </c>
      <c r="L131" s="34" t="s">
        <v>297</v>
      </c>
    </row>
    <row r="132" spans="2:14">
      <c r="B132" s="2" t="str">
        <f>Details2!B132</f>
        <v>Navy</v>
      </c>
      <c r="C132" s="2" t="str">
        <f>Details2!C132</f>
        <v>0103</v>
      </c>
      <c r="D132" s="2" t="str">
        <f>Details2!D132</f>
        <v>NHC Charleston</v>
      </c>
      <c r="E132" s="2" t="str">
        <f>Details2!E132</f>
        <v>H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34" t="s">
        <v>296</v>
      </c>
    </row>
    <row r="133" spans="2:14">
      <c r="B133" s="2" t="str">
        <f>Details2!B133</f>
        <v>Navy</v>
      </c>
      <c r="C133" s="2" t="str">
        <f>Details2!C133</f>
        <v>0104</v>
      </c>
      <c r="D133" s="2" t="str">
        <f>Details2!D133</f>
        <v>NH Beaufort</v>
      </c>
      <c r="E133" s="2" t="str">
        <f>Details2!E133</f>
        <v>H</v>
      </c>
      <c r="F133" s="1">
        <f>Details2!F133</f>
        <v>0</v>
      </c>
      <c r="G133" s="1">
        <f>Details2!G133</f>
        <v>14722.85</v>
      </c>
      <c r="H133" s="1">
        <f>Details2!H133</f>
        <v>1342.35</v>
      </c>
      <c r="I133" s="1">
        <f>Details2!I133</f>
        <v>0</v>
      </c>
      <c r="J133" s="1">
        <f>Details2!J133</f>
        <v>8255.15</v>
      </c>
      <c r="K133" s="1">
        <f>Details2!K133</f>
        <v>0</v>
      </c>
      <c r="M133" t="str">
        <f>IF(AND(J133*0.6 &lt;=K133, K133&lt;= J133*1.4)," ","review")</f>
        <v>review</v>
      </c>
    </row>
    <row r="134" spans="2:14">
      <c r="B134" s="2" t="str">
        <f>Details2!B134</f>
        <v>Navy</v>
      </c>
      <c r="C134" s="2" t="str">
        <f>Details2!C134</f>
        <v>0107</v>
      </c>
      <c r="D134" s="2" t="str">
        <f>Details2!D134</f>
        <v>NBHC NSA Mid-South</v>
      </c>
      <c r="E134" s="2" t="str">
        <f>Details2!E134</f>
        <v>C</v>
      </c>
      <c r="F134" s="1" t="str">
        <f>Details2!F134</f>
        <v>NULL</v>
      </c>
      <c r="G134" s="1" t="str">
        <f>Details2!G134</f>
        <v>NULL</v>
      </c>
      <c r="H134" s="1" t="str">
        <f>Details2!H134</f>
        <v>NULL</v>
      </c>
      <c r="I134" s="1" t="str">
        <f>Details2!I134</f>
        <v>NULL</v>
      </c>
      <c r="J134" s="1" t="str">
        <f>Details2!J134</f>
        <v>NULL</v>
      </c>
      <c r="K134" s="1" t="str">
        <f>Details2!K134</f>
        <v>NULL</v>
      </c>
    </row>
    <row r="135" spans="2:14">
      <c r="B135" s="2" t="str">
        <f>Details2!B135</f>
        <v>Navy</v>
      </c>
      <c r="C135" s="2" t="str">
        <f>Details2!C135</f>
        <v>0118</v>
      </c>
      <c r="D135" s="2" t="str">
        <f>Details2!D135</f>
        <v>NHC Corpus Christi</v>
      </c>
      <c r="E135" s="2" t="str">
        <f>Details2!E135</f>
        <v>C</v>
      </c>
      <c r="F135" s="1" t="str">
        <f>Details2!F135</f>
        <v>NULL</v>
      </c>
      <c r="G135" s="1" t="str">
        <f>Details2!G135</f>
        <v>NULL</v>
      </c>
      <c r="H135" s="1" t="str">
        <f>Details2!H135</f>
        <v>NULL</v>
      </c>
      <c r="I135" s="1" t="str">
        <f>Details2!I135</f>
        <v>NULL</v>
      </c>
      <c r="J135" s="1" t="str">
        <f>Details2!J135</f>
        <v>NULL</v>
      </c>
      <c r="K135" s="1" t="str">
        <f>Details2!K135</f>
        <v>NULL</v>
      </c>
    </row>
    <row r="136" spans="2:14">
      <c r="B136" s="2" t="str">
        <f>Details2!B136</f>
        <v>Navy</v>
      </c>
      <c r="C136" s="2" t="str">
        <f>Details2!C136</f>
        <v>0124</v>
      </c>
      <c r="D136" s="2" t="str">
        <f>Details2!D136</f>
        <v>NMC Portsmouth</v>
      </c>
      <c r="E136" s="2" t="str">
        <f>Details2!E136</f>
        <v>H</v>
      </c>
      <c r="F136" s="1">
        <f>Details2!F136</f>
        <v>299262.12</v>
      </c>
      <c r="G136" s="1">
        <f>Details2!G136</f>
        <v>241337.14</v>
      </c>
      <c r="H136" s="1">
        <f>Details2!H136</f>
        <v>541840.06000000006</v>
      </c>
      <c r="I136" s="1">
        <f>Details2!I136</f>
        <v>200115.18</v>
      </c>
      <c r="J136" s="1">
        <f>Details2!J136</f>
        <v>331784.3</v>
      </c>
      <c r="K136" s="1">
        <f>Details2!K136</f>
        <v>304691.32</v>
      </c>
      <c r="M136" t="str">
        <f>IF(AND(J136*0.6 &lt;=K136, K136&lt;= J136*1.4)," ","review")</f>
        <v xml:space="preserve"> </v>
      </c>
      <c r="N136" t="s">
        <v>297</v>
      </c>
    </row>
    <row r="137" spans="2:14">
      <c r="B137" s="2" t="str">
        <f>Details2!B137</f>
        <v>Navy</v>
      </c>
      <c r="C137" s="2" t="str">
        <f>Details2!C137</f>
        <v>0126</v>
      </c>
      <c r="D137" s="2" t="str">
        <f>Details2!D137</f>
        <v>NH Bremerton</v>
      </c>
      <c r="E137" s="2" t="str">
        <f>Details2!E137</f>
        <v>H</v>
      </c>
      <c r="F137" s="1">
        <f>Details2!F137</f>
        <v>67081.990000000005</v>
      </c>
      <c r="G137" s="1">
        <f>Details2!G137</f>
        <v>59808.35</v>
      </c>
      <c r="H137" s="1">
        <f>Details2!H137</f>
        <v>71241.539999999994</v>
      </c>
      <c r="I137" s="1">
        <f>Details2!I137</f>
        <v>67114.53</v>
      </c>
      <c r="J137" s="1">
        <f>Details2!J137</f>
        <v>38932.65</v>
      </c>
      <c r="K137" s="1">
        <f>Details2!K137</f>
        <v>207888.22</v>
      </c>
      <c r="M137" t="str">
        <f>IF(AND(J137*0.6 &lt;=K137, K137&lt;= J137*1.4)," ","review")</f>
        <v>review</v>
      </c>
    </row>
    <row r="138" spans="2:14">
      <c r="B138" s="2" t="str">
        <f>Details2!B138</f>
        <v>Navy</v>
      </c>
      <c r="C138" s="2" t="str">
        <f>Details2!C138</f>
        <v>0127</v>
      </c>
      <c r="D138" s="2" t="str">
        <f>Details2!D138</f>
        <v>NH Oak Harbor</v>
      </c>
      <c r="E138" s="2" t="str">
        <f>Details2!E138</f>
        <v>H</v>
      </c>
      <c r="F138" s="1">
        <f>Details2!F138</f>
        <v>3653.33</v>
      </c>
      <c r="G138" s="1">
        <f>Details2!G138</f>
        <v>8257.4</v>
      </c>
      <c r="H138" s="1">
        <f>Details2!H138</f>
        <v>8069.01</v>
      </c>
      <c r="I138" s="1">
        <f>Details2!I138</f>
        <v>12695.07</v>
      </c>
      <c r="J138" s="1">
        <f>Details2!J138</f>
        <v>0</v>
      </c>
      <c r="K138" s="1">
        <f>Details2!K138</f>
        <v>14553.16</v>
      </c>
      <c r="M138" t="str">
        <f>IF(AND(J138*0.6 &lt;=K138, K138&lt;= J138*1.4)," ","review")</f>
        <v>review</v>
      </c>
      <c r="N138" t="s">
        <v>297</v>
      </c>
    </row>
    <row r="139" spans="2:14">
      <c r="B139" s="2" t="str">
        <f>Details2!B139</f>
        <v>Navy</v>
      </c>
      <c r="C139" s="2" t="str">
        <f>Details2!C139</f>
        <v>0280</v>
      </c>
      <c r="D139" s="2" t="str">
        <f>Details2!D139</f>
        <v>NHC Hawaii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4">
      <c r="B140" s="2" t="str">
        <f>Details2!B140</f>
        <v>Navy</v>
      </c>
      <c r="C140" s="2" t="str">
        <f>Details2!C140</f>
        <v>0297</v>
      </c>
      <c r="D140" s="2" t="str">
        <f>Details2!D140</f>
        <v>NACC New Orleans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4">
      <c r="B141" s="2" t="str">
        <f>Details2!B141</f>
        <v>Navy</v>
      </c>
      <c r="C141" s="2" t="str">
        <f>Details2!C141</f>
        <v>0306</v>
      </c>
      <c r="D141" s="2" t="str">
        <f>Details2!D141</f>
        <v>NHC Annapolis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4">
      <c r="B142" s="2" t="str">
        <f>Details2!B142</f>
        <v>Navy</v>
      </c>
      <c r="C142" s="2" t="str">
        <f>Details2!C142</f>
        <v>0321</v>
      </c>
      <c r="D142" s="2" t="str">
        <f>Details2!D142</f>
        <v>NBHC Portsmouth (NH)</v>
      </c>
      <c r="E142" s="2" t="str">
        <f>Details2!E142</f>
        <v>C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4">
      <c r="B143" s="2" t="str">
        <f>Details2!B143</f>
        <v>Navy</v>
      </c>
      <c r="C143" s="2" t="str">
        <f>Details2!C143</f>
        <v>0385</v>
      </c>
      <c r="D143" s="2" t="str">
        <f>Details2!D143</f>
        <v>NHC Quantico</v>
      </c>
      <c r="E143" s="2" t="str">
        <f>Details2!E143</f>
        <v>C</v>
      </c>
      <c r="F143" s="1" t="str">
        <f>Details2!F143</f>
        <v>NULL</v>
      </c>
      <c r="G143" s="1" t="str">
        <f>Details2!G143</f>
        <v>NULL</v>
      </c>
      <c r="H143" s="1" t="str">
        <f>Details2!H143</f>
        <v>NULL</v>
      </c>
      <c r="I143" s="1" t="str">
        <f>Details2!I143</f>
        <v>NULL</v>
      </c>
      <c r="J143" s="1" t="str">
        <f>Details2!J143</f>
        <v>NULL</v>
      </c>
      <c r="K143" s="1" t="str">
        <f>Details2!K143</f>
        <v>NULL</v>
      </c>
    </row>
    <row r="144" spans="2:14">
      <c r="B144" s="2" t="str">
        <f>Details2!B144</f>
        <v>Navy</v>
      </c>
      <c r="C144" s="2" t="str">
        <f>Details2!C144</f>
        <v>0616</v>
      </c>
      <c r="D144" s="2" t="str">
        <f>Details2!D144</f>
        <v>NH Roosevelt Roads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34" t="s">
        <v>130</v>
      </c>
    </row>
    <row r="145" spans="2:13">
      <c r="B145" s="2" t="str">
        <f>Details2!B145</f>
        <v>Navy</v>
      </c>
      <c r="C145" s="2" t="str">
        <f>Details2!C145</f>
        <v>0620</v>
      </c>
      <c r="D145" s="2" t="str">
        <f>Details2!D145</f>
        <v>NH Guam</v>
      </c>
      <c r="E145" s="2" t="str">
        <f>Details2!E145</f>
        <v>H</v>
      </c>
      <c r="F145" s="1">
        <f>Details2!F145</f>
        <v>19959.14</v>
      </c>
      <c r="G145" s="1">
        <f>Details2!G145</f>
        <v>66916.460000000006</v>
      </c>
      <c r="H145" s="1">
        <f>Details2!H145</f>
        <v>18446.72</v>
      </c>
      <c r="I145" s="1">
        <f>Details2!I145</f>
        <v>41145.99</v>
      </c>
      <c r="J145" s="1">
        <f>Details2!J145</f>
        <v>62033.96</v>
      </c>
      <c r="K145" s="1">
        <f>Details2!K145</f>
        <v>57740.19</v>
      </c>
      <c r="M145" t="str">
        <f>IF(AND(J145*0.6 &lt;=K145, K145&lt;= J145*1.4)," ","review")</f>
        <v xml:space="preserve"> </v>
      </c>
    </row>
    <row r="146" spans="2:13">
      <c r="B146" s="2" t="str">
        <f>Details2!B146</f>
        <v>Navy</v>
      </c>
      <c r="C146" s="2" t="str">
        <f>Details2!C146</f>
        <v>0621</v>
      </c>
      <c r="D146" s="2" t="str">
        <f>Details2!D146</f>
        <v>NH Okinawa</v>
      </c>
      <c r="E146" s="2" t="str">
        <f>Details2!E146</f>
        <v>I</v>
      </c>
      <c r="F146" s="1" t="str">
        <f>Details2!F146</f>
        <v>NULL</v>
      </c>
      <c r="G146" s="1" t="str">
        <f>Details2!G146</f>
        <v>NULL</v>
      </c>
      <c r="H146" s="1" t="str">
        <f>Details2!H146</f>
        <v>NULL</v>
      </c>
      <c r="I146" s="1" t="str">
        <f>Details2!I146</f>
        <v>NULL</v>
      </c>
      <c r="J146" s="1" t="str">
        <f>Details2!J146</f>
        <v>NULL</v>
      </c>
      <c r="K146" s="1" t="str">
        <f>Details2!K146</f>
        <v>NULL</v>
      </c>
      <c r="L146" s="34" t="s">
        <v>344</v>
      </c>
    </row>
    <row r="147" spans="2:13">
      <c r="B147" s="2" t="str">
        <f>Details2!B147</f>
        <v>Navy</v>
      </c>
      <c r="C147" s="2" t="str">
        <f>Details2!C147</f>
        <v>0622</v>
      </c>
      <c r="D147" s="2" t="str">
        <f>Details2!D147</f>
        <v>NH Yokosuka</v>
      </c>
      <c r="E147" s="2" t="str">
        <f>Details2!E147</f>
        <v>I</v>
      </c>
      <c r="F147" s="1" t="str">
        <f>Details2!F147</f>
        <v>NULL</v>
      </c>
      <c r="G147" s="1" t="str">
        <f>Details2!G147</f>
        <v>NULL</v>
      </c>
      <c r="H147" s="1" t="str">
        <f>Details2!H147</f>
        <v>NULL</v>
      </c>
      <c r="I147" s="1" t="str">
        <f>Details2!I147</f>
        <v>NULL</v>
      </c>
      <c r="J147" s="1" t="str">
        <f>Details2!J147</f>
        <v>NULL</v>
      </c>
      <c r="K147" s="1" t="str">
        <f>Details2!K147</f>
        <v>NULL</v>
      </c>
      <c r="L147" s="34" t="s">
        <v>344</v>
      </c>
    </row>
    <row r="148" spans="2:13">
      <c r="F148" s="1"/>
      <c r="G148" s="1"/>
      <c r="H148" s="1"/>
      <c r="I148" s="1"/>
      <c r="J148" s="1"/>
      <c r="K148" s="1"/>
    </row>
    <row r="149" spans="2:13">
      <c r="F149" s="1"/>
      <c r="G149" s="1"/>
      <c r="H149" s="1"/>
      <c r="I149" s="1"/>
      <c r="J149" s="1"/>
      <c r="K149" s="1"/>
    </row>
    <row r="150" spans="2:13">
      <c r="F150" s="1"/>
      <c r="G150" s="1"/>
      <c r="H150" s="1"/>
      <c r="I150" s="1"/>
      <c r="J150" s="1"/>
      <c r="K150" s="1"/>
    </row>
    <row r="151" spans="2:13">
      <c r="B151" s="14" t="s">
        <v>135</v>
      </c>
      <c r="C151" s="9"/>
      <c r="F151" s="11">
        <f t="shared" ref="F151:K151" si="3">SUM(F5:F69)</f>
        <v>2497448.6599999997</v>
      </c>
      <c r="G151" s="11">
        <f t="shared" si="3"/>
        <v>1616361.5099999998</v>
      </c>
      <c r="H151" s="11">
        <f t="shared" si="3"/>
        <v>3450331.24</v>
      </c>
      <c r="I151" s="11">
        <f t="shared" si="3"/>
        <v>2884677.27</v>
      </c>
      <c r="J151" s="11">
        <f t="shared" si="3"/>
        <v>1009098.27</v>
      </c>
      <c r="K151" s="11">
        <f t="shared" si="3"/>
        <v>820628.85999999987</v>
      </c>
      <c r="L151" s="2"/>
    </row>
    <row r="152" spans="2:13">
      <c r="B152" s="14" t="s">
        <v>136</v>
      </c>
      <c r="C152" s="9"/>
      <c r="F152" s="11">
        <f>SUM(F71:F117)</f>
        <v>5004124.17</v>
      </c>
      <c r="G152" s="11">
        <f t="shared" ref="G152:K152" si="4">SUM(G71:G117)</f>
        <v>7892382.2299999986</v>
      </c>
      <c r="H152" s="11">
        <f t="shared" si="4"/>
        <v>4528135.49</v>
      </c>
      <c r="I152" s="11">
        <f t="shared" si="4"/>
        <v>5400485.8300000001</v>
      </c>
      <c r="J152" s="11">
        <f t="shared" si="4"/>
        <v>5194677.34</v>
      </c>
      <c r="K152" s="11">
        <f t="shared" si="4"/>
        <v>5095656.41</v>
      </c>
      <c r="L152" s="27"/>
    </row>
    <row r="153" spans="2:13">
      <c r="B153" s="14" t="s">
        <v>450</v>
      </c>
      <c r="C153" s="9"/>
      <c r="F153" s="11">
        <f>SUM(F118:F119)</f>
        <v>666684.03999999992</v>
      </c>
      <c r="G153" s="11">
        <f t="shared" ref="G153:K153" si="5">SUM(G118:G119)</f>
        <v>779279.24</v>
      </c>
      <c r="H153" s="11">
        <f t="shared" si="5"/>
        <v>624609.93999999994</v>
      </c>
      <c r="I153" s="11">
        <f t="shared" si="5"/>
        <v>429686.26999999996</v>
      </c>
      <c r="J153" s="11">
        <f t="shared" si="5"/>
        <v>405272.49</v>
      </c>
      <c r="K153" s="11">
        <f t="shared" si="5"/>
        <v>1913878.15</v>
      </c>
      <c r="L153" s="35"/>
    </row>
    <row r="154" spans="2:13">
      <c r="B154" s="14" t="s">
        <v>317</v>
      </c>
      <c r="C154" s="9"/>
      <c r="F154" s="11">
        <f>SUM(F120:F147)</f>
        <v>1129537.22</v>
      </c>
      <c r="G154" s="11">
        <f t="shared" ref="G154:K154" si="6">SUM(G120:G147)</f>
        <v>1008925.26</v>
      </c>
      <c r="H154" s="11">
        <f t="shared" si="6"/>
        <v>1121518.5900000001</v>
      </c>
      <c r="I154" s="11">
        <f t="shared" si="6"/>
        <v>1381463.78</v>
      </c>
      <c r="J154" s="11">
        <f t="shared" si="6"/>
        <v>916267.29999999993</v>
      </c>
      <c r="K154" s="11">
        <f t="shared" si="6"/>
        <v>1056752.31</v>
      </c>
      <c r="L154" s="35" t="s">
        <v>318</v>
      </c>
    </row>
    <row r="155" spans="2:13">
      <c r="B155" s="14" t="s">
        <v>140</v>
      </c>
      <c r="C155" s="9"/>
      <c r="F155" s="11">
        <f t="shared" ref="F155:K155" si="7">SUM(F5:F147)</f>
        <v>9297794.089999998</v>
      </c>
      <c r="G155" s="11">
        <f t="shared" si="7"/>
        <v>11296948.239999998</v>
      </c>
      <c r="H155" s="11">
        <f t="shared" si="7"/>
        <v>9724595.2599999998</v>
      </c>
      <c r="I155" s="11">
        <f t="shared" si="7"/>
        <v>10096313.149999997</v>
      </c>
      <c r="J155" s="11">
        <f t="shared" si="7"/>
        <v>7525315.3999999985</v>
      </c>
      <c r="K155" s="11">
        <f t="shared" si="7"/>
        <v>8886915.7300000023</v>
      </c>
      <c r="L155" s="2"/>
    </row>
    <row r="156" spans="2:13">
      <c r="L156" s="2"/>
    </row>
    <row r="157" spans="2:13">
      <c r="B157" s="15" t="s">
        <v>137</v>
      </c>
      <c r="C157" s="3"/>
      <c r="D157" s="3"/>
      <c r="E157" s="3"/>
      <c r="F157" s="3" t="str">
        <f>IF(F151='Total Collections'!C6,"yes","no")</f>
        <v>yes</v>
      </c>
      <c r="G157" s="3" t="str">
        <f>IF(G151='Total Collections'!D6,"yes","no")</f>
        <v>yes</v>
      </c>
      <c r="H157" s="3" t="str">
        <f>IF(H151='Total Collections'!E6,"yes","no")</f>
        <v>yes</v>
      </c>
      <c r="I157" s="3" t="str">
        <f>IF(I151='Total Collections'!F6,"yes","no")</f>
        <v>yes</v>
      </c>
      <c r="J157" s="3" t="str">
        <f>IF(J151='Total Collections'!G6,"yes","no")</f>
        <v>yes</v>
      </c>
      <c r="K157" s="3" t="str">
        <f>IF(K151='Total Collections'!H6,"yes","no")</f>
        <v>yes</v>
      </c>
      <c r="L157" s="2"/>
    </row>
    <row r="158" spans="2:13">
      <c r="B158" s="15" t="s">
        <v>138</v>
      </c>
      <c r="C158" s="3"/>
      <c r="D158" s="3"/>
      <c r="E158" s="3"/>
      <c r="F158" s="3" t="str">
        <f>IF(F152='Total Collections'!C7,"yes","no")</f>
        <v>yes</v>
      </c>
      <c r="G158" s="3" t="str">
        <f>IF(G152='Total Collections'!D7,"yes","no")</f>
        <v>yes</v>
      </c>
      <c r="H158" s="3" t="str">
        <f>IF(H152='Total Collections'!E7,"yes","no")</f>
        <v>yes</v>
      </c>
      <c r="I158" s="3" t="str">
        <f>IF(I152='Total Collections'!F7,"yes","no")</f>
        <v>yes</v>
      </c>
      <c r="J158" s="3" t="str">
        <f>IF(J152='Total Collections'!G7,"yes","no")</f>
        <v>yes</v>
      </c>
      <c r="K158" s="3" t="str">
        <f>IF(K152='Total Collections'!H7,"yes","no")</f>
        <v>yes</v>
      </c>
      <c r="L158" s="2"/>
    </row>
    <row r="159" spans="2:13">
      <c r="B159" s="15" t="s">
        <v>139</v>
      </c>
      <c r="C159" s="3"/>
      <c r="D159" s="3"/>
      <c r="E159" s="3"/>
      <c r="F159" s="3" t="str">
        <f>IF(F154='Total Collections'!C9,"yes","no")</f>
        <v>yes</v>
      </c>
      <c r="G159" s="3" t="str">
        <f>IF(G154='Total Collections'!D9,"yes","no")</f>
        <v>yes</v>
      </c>
      <c r="H159" s="3" t="str">
        <f>IF(H154='Total Collections'!E9,"yes","no")</f>
        <v>yes</v>
      </c>
      <c r="I159" s="3" t="str">
        <f>IF(I154='Total Collections'!F9,"yes","no")</f>
        <v>yes</v>
      </c>
      <c r="J159" s="3" t="str">
        <f>IF(J154='Total Collections'!G9,"yes","no")</f>
        <v>yes</v>
      </c>
      <c r="K159" s="3" t="str">
        <f>IF(K154='Total Collections'!H9,"yes","no")</f>
        <v>yes</v>
      </c>
      <c r="L159" s="35" t="s">
        <v>318</v>
      </c>
    </row>
    <row r="160" spans="2:13">
      <c r="B160" s="15" t="s">
        <v>476</v>
      </c>
      <c r="C160" s="3"/>
      <c r="D160" s="3"/>
      <c r="E160" s="3"/>
      <c r="F160" s="3" t="str">
        <f>IF(F153='Total Collections'!C8,"yes","no")</f>
        <v>yes</v>
      </c>
      <c r="G160" s="3" t="str">
        <f>IF(G153='Total Collections'!D8,"yes","no")</f>
        <v>yes</v>
      </c>
      <c r="H160" s="3" t="str">
        <f>IF(H153='Total Collections'!E8,"yes","no")</f>
        <v>yes</v>
      </c>
      <c r="I160" s="3" t="str">
        <f>IF(I153='Total Collections'!F8,"yes","no")</f>
        <v>yes</v>
      </c>
      <c r="J160" s="3" t="str">
        <f>IF(J153='Total Collections'!G8,"yes","no")</f>
        <v>yes</v>
      </c>
      <c r="K160" s="3" t="str">
        <f>IF(K153='Total Collections'!H8,"yes","no")</f>
        <v>yes</v>
      </c>
      <c r="L160" s="35"/>
    </row>
    <row r="161" spans="2:12">
      <c r="B161" s="15" t="s">
        <v>141</v>
      </c>
      <c r="F161" s="3" t="str">
        <f>IF(F155='Total Collections'!C10,"yes","no")</f>
        <v>yes</v>
      </c>
      <c r="G161" s="3" t="str">
        <f>IF(G155='Total Collections'!D10,"yes","no")</f>
        <v>yes</v>
      </c>
      <c r="H161" s="3" t="str">
        <f>IF(H155='Total Collections'!E10,"yes","no")</f>
        <v>yes</v>
      </c>
      <c r="I161" s="3" t="str">
        <f>IF(I155='Total Collections'!F10,"yes","no")</f>
        <v>yes</v>
      </c>
      <c r="J161" s="3" t="str">
        <f>IF(J155='Total Collections'!G10,"yes","no")</f>
        <v>yes</v>
      </c>
      <c r="K161" s="3" t="str">
        <f>IF(K155='Total Collections'!H10,"yes","no")</f>
        <v>yes</v>
      </c>
    </row>
    <row r="162" spans="2:12">
      <c r="K162" s="3"/>
    </row>
    <row r="164" spans="2:12">
      <c r="L164" s="35"/>
    </row>
  </sheetData>
  <customSheetViews>
    <customSheetView guid="{8E6CF98D-1634-4ED3-81CA-763BCE5C79CD}" scale="85" topLeftCell="A142">
      <selection activeCell="F154" sqref="F154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6">
      <selection activeCell="F157" sqref="F157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/>
  <dimension ref="A1:P162"/>
  <sheetViews>
    <sheetView zoomScale="85" workbookViewId="0"/>
  </sheetViews>
  <sheetFormatPr defaultRowHeight="12.75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320</v>
      </c>
      <c r="H3" s="2"/>
    </row>
    <row r="4" spans="1:12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  <c r="L5" t="str">
        <f>IF(AND(E5&lt;&gt;"H",K5="NULL")," ","review")</f>
        <v xml:space="preserve"> </v>
      </c>
    </row>
    <row r="6" spans="1:1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87289.58</v>
      </c>
      <c r="G6" s="1">
        <f>Details2!G302</f>
        <v>0</v>
      </c>
      <c r="H6" s="1">
        <f>Details2!H302</f>
        <v>0</v>
      </c>
      <c r="I6" s="1">
        <f>Details2!I302</f>
        <v>234568.14</v>
      </c>
      <c r="J6" s="1">
        <f>Details2!J302</f>
        <v>23641.48</v>
      </c>
      <c r="K6" s="1">
        <f>Details2!K302</f>
        <v>463067.8</v>
      </c>
    </row>
    <row r="7" spans="1:1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155626.97</v>
      </c>
      <c r="G10" s="1">
        <f>Details2!G306</f>
        <v>512601.68</v>
      </c>
      <c r="H10" s="1">
        <f>Details2!H306</f>
        <v>303297.64</v>
      </c>
      <c r="I10" s="1">
        <f>Details2!I306</f>
        <v>267532.03000000003</v>
      </c>
      <c r="J10" s="1">
        <f>Details2!J306</f>
        <v>537100.21</v>
      </c>
      <c r="K10" s="1">
        <f>Details2!K306</f>
        <v>554504.05000000005</v>
      </c>
    </row>
    <row r="11" spans="1:1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>
        <f>Details2!F310</f>
        <v>37288.79</v>
      </c>
      <c r="G14" s="1">
        <f>Details2!G310</f>
        <v>0</v>
      </c>
      <c r="H14" s="1">
        <f>Details2!H310</f>
        <v>0</v>
      </c>
      <c r="I14" s="1" t="str">
        <f>Details2!I310</f>
        <v>NULL</v>
      </c>
      <c r="J14" s="1" t="str">
        <f>Details2!J310</f>
        <v>NULL</v>
      </c>
      <c r="K14" s="1" t="str">
        <f>Details2!K310</f>
        <v>NULL</v>
      </c>
    </row>
    <row r="15" spans="1:1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155859.56</v>
      </c>
      <c r="G16" s="1">
        <f>Details2!G312</f>
        <v>208941.22</v>
      </c>
      <c r="H16" s="1">
        <f>Details2!H312</f>
        <v>0</v>
      </c>
      <c r="I16" s="1">
        <f>Details2!I312</f>
        <v>257143.91</v>
      </c>
      <c r="J16" s="1">
        <f>Details2!J312</f>
        <v>246576.01</v>
      </c>
      <c r="K16" s="1">
        <f>Details2!K312</f>
        <v>108683.27</v>
      </c>
    </row>
    <row r="17" spans="2:13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>
        <f>Details2!F314</f>
        <v>0</v>
      </c>
      <c r="G18" s="1" t="str">
        <f>Details2!G314</f>
        <v>NULL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19461.580000000002</v>
      </c>
      <c r="G22" s="1">
        <f>Details2!G318</f>
        <v>0</v>
      </c>
      <c r="H22" s="1">
        <f>Details2!H318</f>
        <v>0</v>
      </c>
      <c r="I22" s="1">
        <f>Details2!I318</f>
        <v>25326.43</v>
      </c>
      <c r="J22" s="1">
        <f>Details2!J318</f>
        <v>0</v>
      </c>
      <c r="K22" s="1">
        <f>Details2!K318</f>
        <v>0</v>
      </c>
    </row>
    <row r="23" spans="2:13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 t="str">
        <f>Details2!F319</f>
        <v>NULL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67929.83</v>
      </c>
      <c r="G26" s="1">
        <f>Details2!G322</f>
        <v>45917.57</v>
      </c>
      <c r="H26" s="1">
        <f>Details2!H322</f>
        <v>26734.48</v>
      </c>
      <c r="I26" s="1">
        <f>Details2!I322</f>
        <v>147673.20000000001</v>
      </c>
      <c r="J26" s="1">
        <f>Details2!J322</f>
        <v>0</v>
      </c>
      <c r="K26" s="1">
        <f>Details2!K322</f>
        <v>0</v>
      </c>
    </row>
    <row r="27" spans="2:13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213835.35</v>
      </c>
      <c r="G27" s="1">
        <f>Details2!G323</f>
        <v>111160.45</v>
      </c>
      <c r="H27" s="1">
        <f>Details2!H323</f>
        <v>80774.850000000006</v>
      </c>
      <c r="I27" s="1">
        <f>Details2!I323</f>
        <v>217613.55</v>
      </c>
      <c r="J27" s="1">
        <f>Details2!J323</f>
        <v>172230.45</v>
      </c>
      <c r="K27" s="1">
        <f>Details2!K323</f>
        <v>235739.09</v>
      </c>
    </row>
    <row r="28" spans="2:13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 t="str">
        <f>Details2!F327</f>
        <v>NULL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154773.78</v>
      </c>
      <c r="G32" s="1">
        <f>Details2!G328</f>
        <v>147779.84</v>
      </c>
      <c r="H32" s="1">
        <f>Details2!H328</f>
        <v>0</v>
      </c>
      <c r="I32" s="1">
        <f>Details2!I328</f>
        <v>262134.15</v>
      </c>
      <c r="J32" s="1">
        <f>Details2!J328</f>
        <v>247803.39</v>
      </c>
      <c r="K32" s="1">
        <f>Details2!K328</f>
        <v>141174.48000000001</v>
      </c>
    </row>
    <row r="33" spans="2:11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1297438.8500000001</v>
      </c>
      <c r="G39" s="1">
        <f>Details2!G335</f>
        <v>885840.57</v>
      </c>
      <c r="H39" s="1">
        <f>Details2!H335</f>
        <v>0</v>
      </c>
      <c r="I39" s="1">
        <f>Details2!I335</f>
        <v>295638.15000000002</v>
      </c>
      <c r="J39" s="1">
        <f>Details2!J335</f>
        <v>1580120.5</v>
      </c>
      <c r="K39" s="1">
        <f>Details2!K335</f>
        <v>1081783.95</v>
      </c>
    </row>
    <row r="40" spans="2:11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2667449.0299999998</v>
      </c>
      <c r="G47" s="1">
        <f>Details2!G343</f>
        <v>1852038.16</v>
      </c>
      <c r="H47" s="1">
        <f>Details2!H343</f>
        <v>0</v>
      </c>
      <c r="I47" s="1">
        <f>Details2!I343</f>
        <v>1178420.3500000001</v>
      </c>
      <c r="J47" s="1">
        <f>Details2!J343</f>
        <v>0</v>
      </c>
      <c r="K47" s="1">
        <f>Details2!K343</f>
        <v>0</v>
      </c>
    </row>
    <row r="48" spans="2:11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24758.25</v>
      </c>
      <c r="G49" s="1">
        <f>Details2!G345</f>
        <v>26548.38</v>
      </c>
      <c r="H49" s="1">
        <f>Details2!H345</f>
        <v>0</v>
      </c>
      <c r="I49" s="1">
        <f>Details2!I345</f>
        <v>63074.93</v>
      </c>
      <c r="J49" s="1">
        <f>Details2!J345</f>
        <v>4231.95</v>
      </c>
      <c r="K49" s="1">
        <f>Details2!K345</f>
        <v>66691.58</v>
      </c>
    </row>
    <row r="50" spans="2:13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50" t="str">
        <f>'IP $ Collections by DMIS'!L73</f>
        <v>Inpatient closed down</v>
      </c>
      <c r="M73" s="2"/>
      <c r="O73" s="4"/>
    </row>
    <row r="74" spans="2:16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167719.82999999999</v>
      </c>
      <c r="G74" s="1">
        <f>Details2!G370</f>
        <v>0</v>
      </c>
      <c r="H74" s="1">
        <f>Details2!H370</f>
        <v>16690.61</v>
      </c>
      <c r="I74" s="1">
        <f>Details2!I370</f>
        <v>81738.02</v>
      </c>
      <c r="J74" s="1">
        <f>Details2!J370</f>
        <v>95670.96</v>
      </c>
      <c r="K74" s="1">
        <f>Details2!K370</f>
        <v>91929.07</v>
      </c>
      <c r="L74" s="2"/>
      <c r="M74" s="2"/>
      <c r="O74" s="4"/>
    </row>
    <row r="75" spans="2:16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26732.880000000001</v>
      </c>
      <c r="G76" s="1">
        <f>Details2!G372</f>
        <v>19825.669999999998</v>
      </c>
      <c r="H76" s="1">
        <f>Details2!H372</f>
        <v>0</v>
      </c>
      <c r="I76" s="1">
        <f>Details2!I372</f>
        <v>49921.51</v>
      </c>
      <c r="J76" s="1">
        <f>Details2!J372</f>
        <v>113745.60000000001</v>
      </c>
      <c r="K76" s="1">
        <f>Details2!K372</f>
        <v>131364.18</v>
      </c>
      <c r="L76" s="2"/>
      <c r="M76" s="2"/>
      <c r="O76" s="4"/>
    </row>
    <row r="77" spans="2:16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2795140.35</v>
      </c>
      <c r="G77" s="1">
        <f>Details2!G373</f>
        <v>2031294.39</v>
      </c>
      <c r="H77" s="1">
        <f>Details2!H373</f>
        <v>13996.65</v>
      </c>
      <c r="I77" s="1">
        <f>Details2!I373</f>
        <v>3085963.46</v>
      </c>
      <c r="J77" s="1">
        <f>Details2!J373</f>
        <v>0</v>
      </c>
      <c r="K77" s="1">
        <f>Details2!K373</f>
        <v>0</v>
      </c>
      <c r="L77" s="2"/>
      <c r="M77" s="2"/>
    </row>
    <row r="78" spans="2:16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731690.91</v>
      </c>
      <c r="G78" s="1">
        <f>Details2!G374</f>
        <v>566998.22</v>
      </c>
      <c r="H78" s="1">
        <f>Details2!H374</f>
        <v>0</v>
      </c>
      <c r="I78" s="1">
        <f>Details2!I374</f>
        <v>613930.73</v>
      </c>
      <c r="J78" s="1">
        <f>Details2!J374</f>
        <v>326279.32</v>
      </c>
      <c r="K78" s="1">
        <f>Details2!K374</f>
        <v>678056.59</v>
      </c>
      <c r="L78" s="2"/>
      <c r="M78" s="2"/>
    </row>
    <row r="79" spans="2:16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190028.89</v>
      </c>
      <c r="G79" s="1">
        <f>Details2!G375</f>
        <v>238572.33</v>
      </c>
      <c r="H79" s="1">
        <f>Details2!H375</f>
        <v>0</v>
      </c>
      <c r="I79" s="1">
        <f>Details2!I375</f>
        <v>76677.679999999993</v>
      </c>
      <c r="J79" s="1">
        <f>Details2!J375</f>
        <v>83008.600000000006</v>
      </c>
      <c r="K79" s="1">
        <f>Details2!K375</f>
        <v>42554.239999999998</v>
      </c>
      <c r="L79" s="2"/>
      <c r="M79" s="2"/>
      <c r="N79" s="9"/>
    </row>
    <row r="80" spans="2:16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28158.7</v>
      </c>
      <c r="G80" s="1">
        <f>Details2!G376</f>
        <v>20491.599999999999</v>
      </c>
      <c r="H80" s="1">
        <f>Details2!H376</f>
        <v>14321.93</v>
      </c>
      <c r="I80" s="1">
        <f>Details2!I376</f>
        <v>34404.120000000003</v>
      </c>
      <c r="J80" s="1">
        <f>Details2!J376</f>
        <v>23531.13</v>
      </c>
      <c r="K80" s="1">
        <f>Details2!K376</f>
        <v>22276.63</v>
      </c>
      <c r="N80" s="9"/>
    </row>
    <row r="81" spans="2:14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1898006.93</v>
      </c>
      <c r="G81" s="1">
        <f>Details2!G377</f>
        <v>386848.64</v>
      </c>
      <c r="H81" s="1">
        <f>Details2!H377</f>
        <v>0</v>
      </c>
      <c r="I81" s="1">
        <f>Details2!I377</f>
        <v>2582911.2400000002</v>
      </c>
      <c r="J81" s="1">
        <f>Details2!J377</f>
        <v>1633064.57</v>
      </c>
      <c r="K81" s="1">
        <f>Details2!K377</f>
        <v>767737.07</v>
      </c>
      <c r="N81" s="9"/>
    </row>
    <row r="82" spans="2:14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31948.2</v>
      </c>
      <c r="G82" s="1">
        <f>Details2!G378</f>
        <v>13342.4</v>
      </c>
      <c r="H82" s="1">
        <f>Details2!H378</f>
        <v>33236.11</v>
      </c>
      <c r="I82" s="1">
        <f>Details2!I378</f>
        <v>29058.18</v>
      </c>
      <c r="J82" s="1">
        <f>Details2!J378</f>
        <v>44231.49</v>
      </c>
      <c r="K82" s="1">
        <f>Details2!K378</f>
        <v>26615.38</v>
      </c>
      <c r="L82" s="9"/>
      <c r="M82" s="9"/>
      <c r="N82" s="9"/>
    </row>
    <row r="83" spans="2:14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112509.02</v>
      </c>
      <c r="G84" s="1">
        <f>Details2!G380</f>
        <v>144494.12</v>
      </c>
      <c r="H84" s="1">
        <f>Details2!H380</f>
        <v>0</v>
      </c>
      <c r="I84" s="1">
        <f>Details2!I380</f>
        <v>46533.22</v>
      </c>
      <c r="J84" s="1">
        <f>Details2!J380</f>
        <v>28685.02</v>
      </c>
      <c r="K84" s="1">
        <f>Details2!K380</f>
        <v>36234.17</v>
      </c>
      <c r="L84" s="9"/>
      <c r="M84" s="9"/>
      <c r="N84" s="3"/>
    </row>
    <row r="85" spans="2:14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0</v>
      </c>
      <c r="G85" s="1">
        <f>Details2!G381</f>
        <v>0</v>
      </c>
      <c r="H85" s="1">
        <f>Details2!H381</f>
        <v>0</v>
      </c>
      <c r="I85" s="1">
        <f>Details2!I381</f>
        <v>36608.44</v>
      </c>
      <c r="J85" s="1">
        <f>Details2!J381</f>
        <v>0</v>
      </c>
      <c r="K85" s="1">
        <f>Details2!K381</f>
        <v>31551.8</v>
      </c>
      <c r="L85" s="9"/>
      <c r="M85" s="9"/>
      <c r="N85" s="3"/>
    </row>
    <row r="86" spans="2:14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6929.07</v>
      </c>
      <c r="G86" s="1">
        <f>Details2!G382</f>
        <v>5839.34</v>
      </c>
      <c r="H86" s="1">
        <f>Details2!H382</f>
        <v>0</v>
      </c>
      <c r="I86" s="1">
        <f>Details2!I382</f>
        <v>11901.63</v>
      </c>
      <c r="J86" s="1">
        <f>Details2!J382</f>
        <v>0</v>
      </c>
      <c r="K86" s="1">
        <f>Details2!K382</f>
        <v>4205.4399999999996</v>
      </c>
      <c r="N86" s="3"/>
    </row>
    <row r="87" spans="2:14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48673.919999999998</v>
      </c>
      <c r="G88" s="1">
        <f>Details2!G384</f>
        <v>40932.19</v>
      </c>
      <c r="H88" s="1">
        <f>Details2!H384</f>
        <v>0</v>
      </c>
      <c r="I88" s="1">
        <f>Details2!I384</f>
        <v>21069.07</v>
      </c>
      <c r="J88" s="1">
        <f>Details2!J384</f>
        <v>24806.1</v>
      </c>
      <c r="K88" s="1">
        <f>Details2!K384</f>
        <v>59655.25</v>
      </c>
      <c r="L88" s="3"/>
      <c r="M88" s="3"/>
    </row>
    <row r="89" spans="2:14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27458.29</v>
      </c>
      <c r="G90" s="1">
        <f>Details2!G386</f>
        <v>0</v>
      </c>
      <c r="H90" s="1">
        <f>Details2!H386</f>
        <v>0</v>
      </c>
      <c r="I90" s="1">
        <f>Details2!I386</f>
        <v>22028.92</v>
      </c>
      <c r="J90" s="1">
        <f>Details2!J386</f>
        <v>0</v>
      </c>
      <c r="K90" s="1">
        <f>Details2!K386</f>
        <v>21881.01</v>
      </c>
      <c r="L90" s="3"/>
      <c r="M90" s="3"/>
    </row>
    <row r="91" spans="2:14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317793.62</v>
      </c>
      <c r="G91" s="1">
        <f>Details2!G387</f>
        <v>385557.73</v>
      </c>
      <c r="H91" s="1">
        <f>Details2!H387</f>
        <v>0</v>
      </c>
      <c r="I91" s="1">
        <f>Details2!I387</f>
        <v>677146.55</v>
      </c>
      <c r="J91" s="1">
        <f>Details2!J387</f>
        <v>554621.63</v>
      </c>
      <c r="K91" s="1">
        <f>Details2!K387</f>
        <v>370053.51</v>
      </c>
    </row>
    <row r="92" spans="2:14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27208.09</v>
      </c>
      <c r="G92" s="1">
        <f>Details2!G388</f>
        <v>9380.69</v>
      </c>
      <c r="H92" s="1">
        <f>Details2!H388</f>
        <v>0</v>
      </c>
      <c r="I92" s="1">
        <f>Details2!I388</f>
        <v>35216.26</v>
      </c>
      <c r="J92" s="1">
        <f>Details2!J388</f>
        <v>17403.099999999999</v>
      </c>
      <c r="K92" s="1">
        <f>Details2!K388</f>
        <v>72228.61</v>
      </c>
    </row>
    <row r="93" spans="2:14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0</v>
      </c>
      <c r="G93" s="1">
        <f>Details2!G389</f>
        <v>16855.72</v>
      </c>
      <c r="H93" s="1">
        <f>Details2!H389</f>
        <v>0</v>
      </c>
      <c r="I93" s="1">
        <f>Details2!I389</f>
        <v>6986.65</v>
      </c>
      <c r="J93" s="1">
        <f>Details2!J389</f>
        <v>23053.78</v>
      </c>
      <c r="K93" s="1">
        <f>Details2!K389</f>
        <v>0</v>
      </c>
    </row>
    <row r="94" spans="2:14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688789.62</v>
      </c>
      <c r="G94" s="1">
        <f>Details2!G390</f>
        <v>731608.91</v>
      </c>
      <c r="H94" s="1">
        <f>Details2!H390</f>
        <v>0</v>
      </c>
      <c r="I94" s="1">
        <f>Details2!I390</f>
        <v>306108.31</v>
      </c>
      <c r="J94" s="1">
        <f>Details2!J390</f>
        <v>353016.69</v>
      </c>
      <c r="K94" s="1">
        <f>Details2!K390</f>
        <v>111912.7</v>
      </c>
    </row>
    <row r="95" spans="2:14">
      <c r="B95" t="str">
        <f>Details2!B391</f>
        <v>Army</v>
      </c>
      <c r="C95" t="str">
        <f>Details2!C391</f>
        <v>0109</v>
      </c>
      <c r="D95" t="str">
        <f>Details2!D391</f>
        <v>San Antonio Military Medical Center</v>
      </c>
      <c r="E95" t="str">
        <f>Details2!E391</f>
        <v>H</v>
      </c>
      <c r="F95" s="1">
        <f>Details2!F391</f>
        <v>1671051.34</v>
      </c>
      <c r="G95" s="1">
        <f>Details2!G391</f>
        <v>1094166.07</v>
      </c>
      <c r="H95" s="1">
        <f>Details2!H391</f>
        <v>0</v>
      </c>
      <c r="I95" s="1">
        <f>Details2!I391</f>
        <v>1735253.48</v>
      </c>
      <c r="J95" s="1">
        <f>Details2!J391</f>
        <v>3031294.42</v>
      </c>
      <c r="K95" s="1">
        <f>Details2!K391</f>
        <v>2938274</v>
      </c>
    </row>
    <row r="96" spans="2:14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>
        <f>Details2!F392</f>
        <v>149103.12</v>
      </c>
      <c r="G96" s="1">
        <f>Details2!G392</f>
        <v>120201.17</v>
      </c>
      <c r="H96" s="1" t="str">
        <f>Details2!H392</f>
        <v>NULL</v>
      </c>
      <c r="I96" s="1">
        <f>Details2!I392</f>
        <v>57091.08</v>
      </c>
      <c r="J96" s="1">
        <f>Details2!J392</f>
        <v>60134.57</v>
      </c>
      <c r="K96" s="1">
        <f>Details2!K392</f>
        <v>75720.47</v>
      </c>
    </row>
    <row r="97" spans="2:1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>
        <f>Details2!F393</f>
        <v>0</v>
      </c>
      <c r="G97" s="1" t="str">
        <f>Details2!G393</f>
        <v>NULL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32" t="str">
        <f>'IP $ Collections by DMIS'!L97</f>
        <v>Inpatient will close down May 2006</v>
      </c>
    </row>
    <row r="98" spans="2:1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>
      <c r="B99" t="str">
        <f>Details2!B395</f>
        <v>Army</v>
      </c>
      <c r="C99" t="str">
        <f>Details2!C395</f>
        <v>0125</v>
      </c>
      <c r="D99" t="str">
        <f>Details2!D395</f>
        <v>Ft. Lewis (Madigan Army Medical Center)</v>
      </c>
      <c r="E99" t="str">
        <f>Details2!E395</f>
        <v>H</v>
      </c>
      <c r="F99" s="1">
        <f>Details2!F395</f>
        <v>1883126.07</v>
      </c>
      <c r="G99" s="1">
        <f>Details2!G395</f>
        <v>1795732.6</v>
      </c>
      <c r="H99" s="1">
        <f>Details2!H395</f>
        <v>0</v>
      </c>
      <c r="I99" s="1">
        <f>Details2!I395</f>
        <v>1751803.44</v>
      </c>
      <c r="J99" s="1">
        <f>Details2!J395</f>
        <v>1379601.81</v>
      </c>
      <c r="K99" s="1">
        <f>Details2!K395</f>
        <v>1541035.88</v>
      </c>
    </row>
    <row r="100" spans="2:12">
      <c r="B100" t="str">
        <f>Details2!B396</f>
        <v>Army</v>
      </c>
      <c r="C100" t="str">
        <f>Details2!C396</f>
        <v>0131</v>
      </c>
      <c r="D100" t="str">
        <f>Details2!D396</f>
        <v>Ft. Irwin (Weed Army Community Hospital)</v>
      </c>
      <c r="E100" t="str">
        <f>Details2!E396</f>
        <v>H</v>
      </c>
      <c r="F100" s="1">
        <f>Details2!F396</f>
        <v>0</v>
      </c>
      <c r="G100" s="1">
        <f>Details2!G396</f>
        <v>0</v>
      </c>
      <c r="H100" s="1">
        <f>Details2!H396</f>
        <v>0</v>
      </c>
      <c r="I100" s="1">
        <f>Details2!I396</f>
        <v>0</v>
      </c>
      <c r="J100" s="1">
        <f>Details2!J396</f>
        <v>0</v>
      </c>
      <c r="K100" s="1">
        <f>Details2!K396</f>
        <v>0</v>
      </c>
    </row>
    <row r="101" spans="2:12">
      <c r="B101" t="str">
        <f>Details2!B397</f>
        <v>Army</v>
      </c>
      <c r="C101" t="str">
        <f>Details2!C397</f>
        <v>0206</v>
      </c>
      <c r="D101" t="str">
        <f>Details2!D397</f>
        <v>Yuma Proving Grounds</v>
      </c>
      <c r="E101" t="str">
        <f>Details2!E397</f>
        <v>I</v>
      </c>
      <c r="F101" s="1" t="str">
        <f>Details2!F397</f>
        <v>NULL</v>
      </c>
      <c r="G101" s="1" t="str">
        <f>Details2!G397</f>
        <v>NULL</v>
      </c>
      <c r="H101" s="1" t="str">
        <f>Details2!H397</f>
        <v>NULL</v>
      </c>
      <c r="I101" s="1" t="str">
        <f>Details2!I397</f>
        <v>NULL</v>
      </c>
      <c r="J101" s="1" t="str">
        <f>Details2!J397</f>
        <v>NULL</v>
      </c>
      <c r="K101" s="1" t="str">
        <f>Details2!K397</f>
        <v>NULL</v>
      </c>
    </row>
    <row r="102" spans="2:12">
      <c r="B102" t="str">
        <f>Details2!B398</f>
        <v>Army</v>
      </c>
      <c r="C102" t="str">
        <f>Details2!C398</f>
        <v>0256</v>
      </c>
      <c r="D102" t="str">
        <f>Details2!D398</f>
        <v>Pentagon Army Health Clinic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>
      <c r="B103" t="str">
        <f>Details2!B399</f>
        <v>Army</v>
      </c>
      <c r="C103" t="str">
        <f>Details2!C399</f>
        <v>0273</v>
      </c>
      <c r="D103" t="str">
        <f>Details2!D399</f>
        <v>Ft. McPherson (Lawrence Joel Army Health Clinic)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>
      <c r="B104" t="str">
        <f>Details2!B400</f>
        <v>Army</v>
      </c>
      <c r="C104" t="str">
        <f>Details2!C400</f>
        <v>0308</v>
      </c>
      <c r="D104" t="str">
        <f>Details2!D400</f>
        <v>Aberdeen Proving Grounds (Kirk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>
      <c r="B105" t="str">
        <f>Details2!B401</f>
        <v>Army</v>
      </c>
      <c r="C105" t="str">
        <f>Details2!C401</f>
        <v>0309</v>
      </c>
      <c r="D105" t="str">
        <f>Details2!D401</f>
        <v>Ft. Detrick US Army Health Clinic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>
      <c r="B106" t="str">
        <f>Details2!B402</f>
        <v>Army</v>
      </c>
      <c r="C106" t="str">
        <f>Details2!C402</f>
        <v>0330</v>
      </c>
      <c r="D106" t="str">
        <f>Details2!D402</f>
        <v>Ft. Drum (Guthrie Army Health Clinic)</v>
      </c>
      <c r="E106" t="str">
        <f>Details2!E402</f>
        <v>C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>
      <c r="B107" t="str">
        <f>Details2!B403</f>
        <v>Army</v>
      </c>
      <c r="C107" t="str">
        <f>Details2!C403</f>
        <v>0350</v>
      </c>
      <c r="D107" t="str">
        <f>Details2!D403</f>
        <v>Ft. Indiantown Gap US Army Health Clinic</v>
      </c>
      <c r="E107" t="str">
        <f>Details2!E403</f>
        <v>I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>
      <c r="B108" t="str">
        <f>Details2!B404</f>
        <v>Army</v>
      </c>
      <c r="C108" t="str">
        <f>Details2!C404</f>
        <v>0351</v>
      </c>
      <c r="D108" t="str">
        <f>Details2!D404</f>
        <v>Letterkenny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>
      <c r="B109" t="str">
        <f>Details2!B405</f>
        <v>Army</v>
      </c>
      <c r="C109" t="str">
        <f>Details2!C405</f>
        <v>0352</v>
      </c>
      <c r="D109" t="str">
        <f>Details2!D405</f>
        <v>Carlisle (Dunham Army Health Clinic)</v>
      </c>
      <c r="E109" t="str">
        <f>Details2!E405</f>
        <v>C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>
      <c r="B110" t="str">
        <f>Details2!B406</f>
        <v>Army</v>
      </c>
      <c r="C110" t="str">
        <f>Details2!C406</f>
        <v>0353</v>
      </c>
      <c r="D110" t="str">
        <f>Details2!D406</f>
        <v>Tobyhanna US Army Health Clinic</v>
      </c>
      <c r="E110" t="str">
        <f>Details2!E406</f>
        <v>I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>
      <c r="B111" t="str">
        <f>Details2!B407</f>
        <v>Army</v>
      </c>
      <c r="C111" t="str">
        <f>Details2!C407</f>
        <v>0371</v>
      </c>
      <c r="D111" t="str">
        <f>Details2!D407</f>
        <v>Dugway Proving Ground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>
      <c r="B112" t="str">
        <f>Details2!B408</f>
        <v>Army</v>
      </c>
      <c r="C112" t="str">
        <f>Details2!C408</f>
        <v>0441</v>
      </c>
      <c r="D112" t="str">
        <f>Details2!D408</f>
        <v>New Cumberland US Army Health Clinic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>
      <c r="B113" t="str">
        <f>Details2!B409</f>
        <v>Army</v>
      </c>
      <c r="C113" t="str">
        <f>Details2!C409</f>
        <v>0606</v>
      </c>
      <c r="D113" t="str">
        <f>Details2!D409</f>
        <v>Heidelberg MEDDAC</v>
      </c>
      <c r="E113" t="str">
        <f>Details2!E409</f>
        <v>C</v>
      </c>
      <c r="F113" s="1">
        <f>Details2!F409</f>
        <v>38141.89</v>
      </c>
      <c r="G113" s="1">
        <f>Details2!G409</f>
        <v>0</v>
      </c>
      <c r="H113" s="1">
        <f>Details2!H409</f>
        <v>0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>
      <c r="B114" t="str">
        <f>Details2!B410</f>
        <v>Army</v>
      </c>
      <c r="C114" t="str">
        <f>Details2!C410</f>
        <v>0607</v>
      </c>
      <c r="D114" t="str">
        <f>Details2!D410</f>
        <v>Landstuhl Regional Medical Center</v>
      </c>
      <c r="E114" t="str">
        <f>Details2!E410</f>
        <v>H</v>
      </c>
      <c r="F114" s="1">
        <f>Details2!F410</f>
        <v>312143.59000000003</v>
      </c>
      <c r="G114" s="1">
        <f>Details2!G410</f>
        <v>243086.78</v>
      </c>
      <c r="H114" s="1">
        <f>Details2!H410</f>
        <v>104909.11</v>
      </c>
      <c r="I114" s="1">
        <f>Details2!I410</f>
        <v>389557.32</v>
      </c>
      <c r="J114" s="1">
        <f>Details2!J410</f>
        <v>228532.07</v>
      </c>
      <c r="K114" s="1">
        <f>Details2!K410</f>
        <v>246137.51</v>
      </c>
    </row>
    <row r="115" spans="2:11">
      <c r="B115" t="str">
        <f>Details2!B411</f>
        <v>Army</v>
      </c>
      <c r="C115" t="str">
        <f>Details2!C411</f>
        <v>0609</v>
      </c>
      <c r="D115" t="str">
        <f>Details2!D411</f>
        <v>Bavaria MEDDAC</v>
      </c>
      <c r="E115" t="str">
        <f>Details2!E411</f>
        <v>C</v>
      </c>
      <c r="F115" s="1">
        <f>Details2!F411</f>
        <v>0</v>
      </c>
      <c r="G115" s="1" t="str">
        <f>Details2!G411</f>
        <v>NULL</v>
      </c>
      <c r="H115" s="1" t="str">
        <f>Details2!H411</f>
        <v>NULL</v>
      </c>
      <c r="I115" s="1" t="str">
        <f>Details2!I411</f>
        <v>NULL</v>
      </c>
      <c r="J115" s="1" t="str">
        <f>Details2!J411</f>
        <v>NULL</v>
      </c>
      <c r="K115" s="1" t="str">
        <f>Details2!K411</f>
        <v>NULL</v>
      </c>
    </row>
    <row r="116" spans="2:11">
      <c r="B116" t="str">
        <f>Details2!B412</f>
        <v>Army</v>
      </c>
      <c r="C116" t="str">
        <f>Details2!C412</f>
        <v>0610</v>
      </c>
      <c r="D116" t="str">
        <f>Details2!D412</f>
        <v>BG CRAWFORD SAMS AHC-CAMP ZAMA</v>
      </c>
      <c r="E116" t="str">
        <f>Details2!E412</f>
        <v>I</v>
      </c>
      <c r="F116" s="1" t="str">
        <f>Details2!F412</f>
        <v>NULL</v>
      </c>
      <c r="G116" s="1" t="str">
        <f>Details2!G412</f>
        <v>NULL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>
      <c r="B117" t="str">
        <f>Details2!B413</f>
        <v>Army</v>
      </c>
      <c r="C117" t="str">
        <f>Details2!C413</f>
        <v>0612</v>
      </c>
      <c r="D117" t="str">
        <f>Details2!D413</f>
        <v>Brian Allgood ACH - Seoul</v>
      </c>
      <c r="E117" t="str">
        <f>Details2!E413</f>
        <v>H</v>
      </c>
      <c r="F117" s="1">
        <f>Details2!F413</f>
        <v>59224.07</v>
      </c>
      <c r="G117" s="1">
        <f>Details2!G413</f>
        <v>0</v>
      </c>
      <c r="H117" s="1">
        <f>Details2!H413</f>
        <v>21745.51</v>
      </c>
      <c r="I117" s="1">
        <f>Details2!I413</f>
        <v>28265.78</v>
      </c>
      <c r="J117" s="1">
        <f>Details2!J413</f>
        <v>70005.95</v>
      </c>
      <c r="K117" s="1">
        <f>Details2!K413</f>
        <v>0</v>
      </c>
    </row>
    <row r="118" spans="2:11">
      <c r="B118" t="str">
        <f>Details2!B414</f>
        <v>JTF</v>
      </c>
      <c r="C118" t="str">
        <f>Details2!C414</f>
        <v>0067</v>
      </c>
      <c r="D118" t="str">
        <f>Details2!D414</f>
        <v>Walter Reed National Military Medical Center</v>
      </c>
      <c r="E118" t="str">
        <f>Details2!E414</f>
        <v>H</v>
      </c>
      <c r="F118" s="1">
        <f>Details2!F414</f>
        <v>1900244.58</v>
      </c>
      <c r="G118" s="1">
        <f>Details2!G414</f>
        <v>644870.05000000005</v>
      </c>
      <c r="H118" s="1">
        <f>Details2!H414</f>
        <v>0</v>
      </c>
      <c r="I118" s="1">
        <f>Details2!I414</f>
        <v>1205902.98</v>
      </c>
      <c r="J118" s="1">
        <f>Details2!J414</f>
        <v>1851676.25</v>
      </c>
      <c r="K118" s="1">
        <f>Details2!K414</f>
        <v>20626.939999999999</v>
      </c>
    </row>
    <row r="119" spans="2:11">
      <c r="B119" t="str">
        <f>Details2!B415</f>
        <v>JTF</v>
      </c>
      <c r="C119" t="str">
        <f>Details2!C415</f>
        <v>0123</v>
      </c>
      <c r="D119" t="str">
        <f>Details2!D415</f>
        <v>Ft. Belvoir (FT. Belvoir Community Hospital)</v>
      </c>
      <c r="E119" t="str">
        <f>Details2!E415</f>
        <v>H</v>
      </c>
      <c r="F119" s="1">
        <f>Details2!F415</f>
        <v>249107.32</v>
      </c>
      <c r="G119" s="1">
        <f>Details2!G415</f>
        <v>0</v>
      </c>
      <c r="H119" s="1">
        <f>Details2!H415</f>
        <v>0</v>
      </c>
      <c r="I119" s="1">
        <f>Details2!I415</f>
        <v>96898.5</v>
      </c>
      <c r="J119" s="1">
        <f>Details2!J415</f>
        <v>0</v>
      </c>
      <c r="K119" s="1">
        <f>Details2!K415</f>
        <v>425660.1</v>
      </c>
    </row>
    <row r="120" spans="2:11">
      <c r="B120" t="str">
        <f>Details2!B416</f>
        <v>Navy</v>
      </c>
      <c r="C120" t="str">
        <f>Details2!C416</f>
        <v>0024</v>
      </c>
      <c r="D120" t="str">
        <f>Details2!D416</f>
        <v>NH Camp Pendelton</v>
      </c>
      <c r="E120" t="str">
        <f>Details2!E416</f>
        <v>H</v>
      </c>
      <c r="F120" s="1">
        <f>Details2!F416</f>
        <v>8200.34</v>
      </c>
      <c r="G120" s="1">
        <f>Details2!G416</f>
        <v>0</v>
      </c>
      <c r="H120" s="1">
        <f>Details2!H416</f>
        <v>12908.64</v>
      </c>
      <c r="I120" s="1">
        <f>Details2!I416</f>
        <v>0</v>
      </c>
      <c r="J120" s="1">
        <f>Details2!J416</f>
        <v>61184.31</v>
      </c>
      <c r="K120" s="1">
        <f>Details2!K416</f>
        <v>45022.13</v>
      </c>
    </row>
    <row r="121" spans="2:11">
      <c r="B121" t="str">
        <f>Details2!B417</f>
        <v>Navy</v>
      </c>
      <c r="C121" t="str">
        <f>Details2!C417</f>
        <v>0028</v>
      </c>
      <c r="D121" t="str">
        <f>Details2!D417</f>
        <v>NH Lemoore</v>
      </c>
      <c r="E121" t="str">
        <f>Details2!E417</f>
        <v>H</v>
      </c>
      <c r="F121" s="1">
        <f>Details2!F417</f>
        <v>14490.45</v>
      </c>
      <c r="G121" s="1">
        <f>Details2!G417</f>
        <v>0</v>
      </c>
      <c r="H121" s="1">
        <f>Details2!H417</f>
        <v>0</v>
      </c>
      <c r="I121" s="1">
        <f>Details2!I417</f>
        <v>0</v>
      </c>
      <c r="J121" s="1">
        <f>Details2!J417</f>
        <v>0</v>
      </c>
      <c r="K121" s="1">
        <f>Details2!K417</f>
        <v>0</v>
      </c>
    </row>
    <row r="122" spans="2:11">
      <c r="B122" t="str">
        <f>Details2!B418</f>
        <v>Navy</v>
      </c>
      <c r="C122" t="str">
        <f>Details2!C418</f>
        <v>0029</v>
      </c>
      <c r="D122" t="str">
        <f>Details2!D418</f>
        <v>NMC San Diego</v>
      </c>
      <c r="E122" t="str">
        <f>Details2!E418</f>
        <v>H</v>
      </c>
      <c r="F122" s="1">
        <f>Details2!F418</f>
        <v>518500.83</v>
      </c>
      <c r="G122" s="1">
        <f>Details2!G418</f>
        <v>429227.35</v>
      </c>
      <c r="H122" s="1">
        <f>Details2!H418</f>
        <v>53812.08</v>
      </c>
      <c r="I122" s="1">
        <f>Details2!I418</f>
        <v>1059068.48</v>
      </c>
      <c r="J122" s="1">
        <f>Details2!J418</f>
        <v>578063.04</v>
      </c>
      <c r="K122" s="1">
        <f>Details2!K418</f>
        <v>477393.48</v>
      </c>
    </row>
    <row r="123" spans="2:11">
      <c r="B123" t="str">
        <f>Details2!B419</f>
        <v>Navy</v>
      </c>
      <c r="C123" t="str">
        <f>Details2!C419</f>
        <v>0030</v>
      </c>
      <c r="D123" t="str">
        <f>Details2!D419</f>
        <v>NH 29 Palms</v>
      </c>
      <c r="E123" t="str">
        <f>Details2!E419</f>
        <v>H</v>
      </c>
      <c r="F123" s="1">
        <f>Details2!F419</f>
        <v>4367.75</v>
      </c>
      <c r="G123" s="1">
        <f>Details2!G419</f>
        <v>20918.55</v>
      </c>
      <c r="H123" s="1">
        <f>Details2!H419</f>
        <v>21427.16</v>
      </c>
      <c r="I123" s="1">
        <f>Details2!I419</f>
        <v>0</v>
      </c>
      <c r="J123" s="1">
        <f>Details2!J419</f>
        <v>17143.650000000001</v>
      </c>
      <c r="K123" s="1">
        <f>Details2!K419</f>
        <v>28713.119999999999</v>
      </c>
    </row>
    <row r="124" spans="2:11">
      <c r="B124" t="str">
        <f>Details2!B420</f>
        <v>Navy</v>
      </c>
      <c r="C124" t="str">
        <f>Details2!C420</f>
        <v>0035</v>
      </c>
      <c r="D124" t="str">
        <f>Details2!D420</f>
        <v>NBHC Groton</v>
      </c>
      <c r="E124" t="str">
        <f>Details2!E420</f>
        <v>C</v>
      </c>
      <c r="F124" s="1" t="str">
        <f>Details2!F420</f>
        <v>NULL</v>
      </c>
      <c r="G124" s="1" t="str">
        <f>Details2!G420</f>
        <v>NULL</v>
      </c>
      <c r="H124" s="1" t="str">
        <f>Details2!H420</f>
        <v>NULL</v>
      </c>
      <c r="I124" s="1" t="str">
        <f>Details2!I420</f>
        <v>NULL</v>
      </c>
      <c r="J124" s="1" t="str">
        <f>Details2!J420</f>
        <v>NULL</v>
      </c>
      <c r="K124" s="1" t="str">
        <f>Details2!K420</f>
        <v>NULL</v>
      </c>
    </row>
    <row r="125" spans="2:11">
      <c r="B125" t="str">
        <f>Details2!B421</f>
        <v>Navy</v>
      </c>
      <c r="C125" t="str">
        <f>Details2!C421</f>
        <v>0038</v>
      </c>
      <c r="D125" t="str">
        <f>Details2!D421</f>
        <v>NH Pensacola</v>
      </c>
      <c r="E125" t="str">
        <f>Details2!E421</f>
        <v>H</v>
      </c>
      <c r="F125" s="1">
        <f>Details2!F421</f>
        <v>75802.570000000007</v>
      </c>
      <c r="G125" s="1">
        <f>Details2!G421</f>
        <v>125597.34</v>
      </c>
      <c r="H125" s="1">
        <f>Details2!H421</f>
        <v>130240.42</v>
      </c>
      <c r="I125" s="1">
        <f>Details2!I421</f>
        <v>75159.44</v>
      </c>
      <c r="J125" s="1">
        <f>Details2!J421</f>
        <v>125358.03</v>
      </c>
      <c r="K125" s="1">
        <f>Details2!K421</f>
        <v>164541.65</v>
      </c>
    </row>
    <row r="126" spans="2:11">
      <c r="B126" t="str">
        <f>Details2!B422</f>
        <v>Navy</v>
      </c>
      <c r="C126" t="str">
        <f>Details2!C422</f>
        <v>0039</v>
      </c>
      <c r="D126" t="str">
        <f>Details2!D422</f>
        <v>NH Jacksonville</v>
      </c>
      <c r="E126" t="str">
        <f>Details2!E422</f>
        <v>H</v>
      </c>
      <c r="F126" s="1">
        <f>Details2!F422</f>
        <v>242994.48</v>
      </c>
      <c r="G126" s="1">
        <f>Details2!G422</f>
        <v>178832.24</v>
      </c>
      <c r="H126" s="1">
        <f>Details2!H422</f>
        <v>189899.34</v>
      </c>
      <c r="I126" s="1">
        <f>Details2!I422</f>
        <v>241003.39</v>
      </c>
      <c r="J126" s="1">
        <f>Details2!J422</f>
        <v>128580.22</v>
      </c>
      <c r="K126" s="1">
        <f>Details2!K422</f>
        <v>116459.63</v>
      </c>
    </row>
    <row r="127" spans="2:11">
      <c r="B127" t="str">
        <f>Details2!B423</f>
        <v>Navy</v>
      </c>
      <c r="C127" t="str">
        <f>Details2!C423</f>
        <v>0056</v>
      </c>
      <c r="D127" t="str">
        <f>Details2!D423</f>
        <v>NHC Great Lakes</v>
      </c>
      <c r="E127" t="str">
        <f>Details2!E423</f>
        <v>C</v>
      </c>
      <c r="F127" s="1" t="str">
        <f>Details2!F423</f>
        <v>NULL</v>
      </c>
      <c r="G127" s="1">
        <f>Details2!G423</f>
        <v>0</v>
      </c>
      <c r="H127" s="1">
        <f>Details2!H423</f>
        <v>0</v>
      </c>
      <c r="I127" s="1" t="str">
        <f>Details2!I423</f>
        <v>NULL</v>
      </c>
      <c r="J127" s="1" t="str">
        <f>Details2!J423</f>
        <v>NULL</v>
      </c>
      <c r="K127" s="1" t="str">
        <f>Details2!K423</f>
        <v>NULL</v>
      </c>
    </row>
    <row r="128" spans="2:11">
      <c r="B128" t="str">
        <f>Details2!B424</f>
        <v>Navy</v>
      </c>
      <c r="C128" t="str">
        <f>Details2!C424</f>
        <v>0068</v>
      </c>
      <c r="D128" t="str">
        <f>Details2!D424</f>
        <v>NHC Patuxent River</v>
      </c>
      <c r="E128" t="str">
        <f>Details2!E424</f>
        <v>C</v>
      </c>
      <c r="F128" s="1" t="str">
        <f>Details2!F424</f>
        <v>NULL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>
      <c r="B129" t="str">
        <f>Details2!B425</f>
        <v>Navy</v>
      </c>
      <c r="C129" t="str">
        <f>Details2!C425</f>
        <v>0091</v>
      </c>
      <c r="D129" t="str">
        <f>Details2!D425</f>
        <v>NH Camp Lejeune</v>
      </c>
      <c r="E129" t="str">
        <f>Details2!E425</f>
        <v>H</v>
      </c>
      <c r="F129" s="1">
        <f>Details2!F425</f>
        <v>129519.18</v>
      </c>
      <c r="G129" s="1">
        <f>Details2!G425</f>
        <v>53043.63</v>
      </c>
      <c r="H129" s="1">
        <f>Details2!H425</f>
        <v>92568.35</v>
      </c>
      <c r="I129" s="1">
        <f>Details2!I425</f>
        <v>80465.919999999998</v>
      </c>
      <c r="J129" s="1">
        <f>Details2!J425</f>
        <v>40952.31</v>
      </c>
      <c r="K129" s="1">
        <f>Details2!K425</f>
        <v>38885.17</v>
      </c>
    </row>
    <row r="130" spans="2:12">
      <c r="B130" t="str">
        <f>Details2!B426</f>
        <v>Navy</v>
      </c>
      <c r="C130" t="str">
        <f>Details2!C426</f>
        <v>0092</v>
      </c>
      <c r="D130" t="str">
        <f>Details2!D426</f>
        <v>NHC Cherry Point</v>
      </c>
      <c r="E130" t="str">
        <f>Details2!E426</f>
        <v>H</v>
      </c>
      <c r="F130" s="1">
        <f>Details2!F426</f>
        <v>0</v>
      </c>
      <c r="G130" s="1">
        <f>Details2!G426</f>
        <v>0</v>
      </c>
      <c r="H130" s="1">
        <f>Details2!H426</f>
        <v>0</v>
      </c>
      <c r="I130" s="1" t="str">
        <f>Details2!I426</f>
        <v>NULL</v>
      </c>
      <c r="J130" s="1" t="str">
        <f>Details2!J426</f>
        <v>NULL</v>
      </c>
      <c r="K130" s="1" t="str">
        <f>Details2!K426</f>
        <v>NULL</v>
      </c>
    </row>
    <row r="131" spans="2:12">
      <c r="B131" t="str">
        <f>Details2!B427</f>
        <v>Navy</v>
      </c>
      <c r="C131" t="str">
        <f>Details2!C427</f>
        <v>0100</v>
      </c>
      <c r="D131" t="str">
        <f>Details2!D427</f>
        <v>NHC New England</v>
      </c>
      <c r="E131" t="str">
        <f>Details2!E427</f>
        <v>C</v>
      </c>
      <c r="F131" s="1">
        <f>Details2!F427</f>
        <v>0</v>
      </c>
      <c r="G131" s="1" t="str">
        <f>Details2!G427</f>
        <v>NULL</v>
      </c>
      <c r="H131" s="1" t="str">
        <f>Details2!H427</f>
        <v>NULL</v>
      </c>
      <c r="I131" s="1" t="str">
        <f>Details2!I427</f>
        <v>NULL</v>
      </c>
      <c r="J131" s="1" t="str">
        <f>Details2!J427</f>
        <v>NULL</v>
      </c>
      <c r="K131" s="1" t="str">
        <f>Details2!K427</f>
        <v>NULL</v>
      </c>
      <c r="L131" s="34" t="str">
        <f>'IP $ Collections by DMIS'!L131</f>
        <v>ok</v>
      </c>
    </row>
    <row r="132" spans="2:12">
      <c r="B132" t="str">
        <f>Details2!B428</f>
        <v>Navy</v>
      </c>
      <c r="C132" t="str">
        <f>Details2!C428</f>
        <v>0103</v>
      </c>
      <c r="D132" t="str">
        <f>Details2!D428</f>
        <v>NHC Charleston</v>
      </c>
      <c r="E132" t="str">
        <f>Details2!E428</f>
        <v>H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34" t="str">
        <f>'IP $ Collections by DMIS'!L132</f>
        <v>does not report IP</v>
      </c>
    </row>
    <row r="133" spans="2:12">
      <c r="B133" t="str">
        <f>Details2!B429</f>
        <v>Navy</v>
      </c>
      <c r="C133" t="str">
        <f>Details2!C429</f>
        <v>0104</v>
      </c>
      <c r="D133" t="str">
        <f>Details2!D429</f>
        <v>NH Beaufort</v>
      </c>
      <c r="E133" t="str">
        <f>Details2!E429</f>
        <v>H</v>
      </c>
      <c r="F133" s="1">
        <f>Details2!F429</f>
        <v>17517.95</v>
      </c>
      <c r="G133" s="1">
        <f>Details2!G429</f>
        <v>0</v>
      </c>
      <c r="H133" s="1">
        <f>Details2!H429</f>
        <v>0</v>
      </c>
      <c r="I133" s="1">
        <f>Details2!I429</f>
        <v>0</v>
      </c>
      <c r="J133" s="1">
        <f>Details2!J429</f>
        <v>5771.2</v>
      </c>
      <c r="K133" s="1">
        <f>Details2!K429</f>
        <v>0</v>
      </c>
    </row>
    <row r="134" spans="2:12">
      <c r="B134" t="str">
        <f>Details2!B430</f>
        <v>Navy</v>
      </c>
      <c r="C134" t="str">
        <f>Details2!C430</f>
        <v>0107</v>
      </c>
      <c r="D134" t="str">
        <f>Details2!D430</f>
        <v>NBHC NSA Mid-South</v>
      </c>
      <c r="E134" t="str">
        <f>Details2!E430</f>
        <v>C</v>
      </c>
      <c r="F134" s="1" t="str">
        <f>Details2!F430</f>
        <v>NULL</v>
      </c>
      <c r="G134" s="1" t="str">
        <f>Details2!G430</f>
        <v>NULL</v>
      </c>
      <c r="H134" s="1" t="str">
        <f>Details2!H430</f>
        <v>NULL</v>
      </c>
      <c r="I134" s="1" t="str">
        <f>Details2!I430</f>
        <v>NULL</v>
      </c>
      <c r="J134" s="1" t="str">
        <f>Details2!J430</f>
        <v>NULL</v>
      </c>
      <c r="K134" s="1" t="str">
        <f>Details2!K430</f>
        <v>NULL</v>
      </c>
    </row>
    <row r="135" spans="2:12">
      <c r="B135" t="str">
        <f>Details2!B431</f>
        <v>Navy</v>
      </c>
      <c r="C135" t="str">
        <f>Details2!C431</f>
        <v>0118</v>
      </c>
      <c r="D135" t="str">
        <f>Details2!D431</f>
        <v>NHC Corpus Christi</v>
      </c>
      <c r="E135" t="str">
        <f>Details2!E431</f>
        <v>C</v>
      </c>
      <c r="F135" s="1" t="str">
        <f>Details2!F431</f>
        <v>NULL</v>
      </c>
      <c r="G135" s="1" t="str">
        <f>Details2!G431</f>
        <v>NULL</v>
      </c>
      <c r="H135" s="1" t="str">
        <f>Details2!H431</f>
        <v>NULL</v>
      </c>
      <c r="I135" s="1" t="str">
        <f>Details2!I431</f>
        <v>NULL</v>
      </c>
      <c r="J135" s="1" t="str">
        <f>Details2!J431</f>
        <v>NULL</v>
      </c>
      <c r="K135" s="1" t="str">
        <f>Details2!K431</f>
        <v>NULL</v>
      </c>
    </row>
    <row r="136" spans="2:12">
      <c r="B136" t="str">
        <f>Details2!B432</f>
        <v>Navy</v>
      </c>
      <c r="C136" t="str">
        <f>Details2!C432</f>
        <v>0124</v>
      </c>
      <c r="D136" t="str">
        <f>Details2!D432</f>
        <v>NMC Portsmouth</v>
      </c>
      <c r="E136" t="str">
        <f>Details2!E432</f>
        <v>H</v>
      </c>
      <c r="F136" s="1">
        <f>Details2!F432</f>
        <v>832565.04</v>
      </c>
      <c r="G136" s="1">
        <f>Details2!G432</f>
        <v>498908.74</v>
      </c>
      <c r="H136" s="1">
        <f>Details2!H432</f>
        <v>853883.35</v>
      </c>
      <c r="I136" s="1">
        <f>Details2!I432</f>
        <v>665211.47</v>
      </c>
      <c r="J136" s="1">
        <f>Details2!J432</f>
        <v>753784.8</v>
      </c>
      <c r="K136" s="1">
        <f>Details2!K432</f>
        <v>856047.43</v>
      </c>
    </row>
    <row r="137" spans="2:12">
      <c r="B137" t="str">
        <f>Details2!B433</f>
        <v>Navy</v>
      </c>
      <c r="C137" t="str">
        <f>Details2!C433</f>
        <v>0126</v>
      </c>
      <c r="D137" t="str">
        <f>Details2!D433</f>
        <v>NH Bremerton</v>
      </c>
      <c r="E137" t="str">
        <f>Details2!E433</f>
        <v>H</v>
      </c>
      <c r="F137" s="1">
        <f>Details2!F433</f>
        <v>107223.51</v>
      </c>
      <c r="G137" s="1">
        <f>Details2!G433</f>
        <v>64511.91</v>
      </c>
      <c r="H137" s="1">
        <f>Details2!H433</f>
        <v>133849.73000000001</v>
      </c>
      <c r="I137" s="1">
        <f>Details2!I433</f>
        <v>64952.75</v>
      </c>
      <c r="J137" s="1">
        <f>Details2!J433</f>
        <v>131466.59</v>
      </c>
      <c r="K137" s="1">
        <f>Details2!K433</f>
        <v>108618.84</v>
      </c>
    </row>
    <row r="138" spans="2:12">
      <c r="B138" t="str">
        <f>Details2!B434</f>
        <v>Navy</v>
      </c>
      <c r="C138" t="str">
        <f>Details2!C434</f>
        <v>0127</v>
      </c>
      <c r="D138" t="str">
        <f>Details2!D434</f>
        <v>NH Oak Harbor</v>
      </c>
      <c r="E138" t="str">
        <f>Details2!E434</f>
        <v>H</v>
      </c>
      <c r="F138" s="1">
        <f>Details2!F434</f>
        <v>15848.81</v>
      </c>
      <c r="G138" s="1">
        <f>Details2!G434</f>
        <v>34574.22</v>
      </c>
      <c r="H138" s="1">
        <f>Details2!H434</f>
        <v>0</v>
      </c>
      <c r="I138" s="1">
        <f>Details2!I434</f>
        <v>10537.41</v>
      </c>
      <c r="J138" s="1">
        <f>Details2!J434</f>
        <v>0</v>
      </c>
      <c r="K138" s="1">
        <f>Details2!K434</f>
        <v>7379.37</v>
      </c>
    </row>
    <row r="139" spans="2:12">
      <c r="B139" t="str">
        <f>Details2!B435</f>
        <v>Navy</v>
      </c>
      <c r="C139" t="str">
        <f>Details2!C435</f>
        <v>0280</v>
      </c>
      <c r="D139" t="str">
        <f>Details2!D435</f>
        <v>NHC Hawaii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>
      <c r="B140" t="str">
        <f>Details2!B436</f>
        <v>Navy</v>
      </c>
      <c r="C140" t="str">
        <f>Details2!C436</f>
        <v>0297</v>
      </c>
      <c r="D140" t="str">
        <f>Details2!D436</f>
        <v>NACC New Orleans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>
      <c r="B141" t="str">
        <f>Details2!B437</f>
        <v>Navy</v>
      </c>
      <c r="C141" t="str">
        <f>Details2!C437</f>
        <v>0306</v>
      </c>
      <c r="D141" t="str">
        <f>Details2!D437</f>
        <v>NHC Annapolis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>
      <c r="B142" t="str">
        <f>Details2!B438</f>
        <v>Navy</v>
      </c>
      <c r="C142" t="str">
        <f>Details2!C438</f>
        <v>0321</v>
      </c>
      <c r="D142" t="str">
        <f>Details2!D438</f>
        <v>NBHC Portsmouth (NH)</v>
      </c>
      <c r="E142" t="str">
        <f>Details2!E438</f>
        <v>C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>
      <c r="B143" t="str">
        <f>Details2!B439</f>
        <v>Navy</v>
      </c>
      <c r="C143" t="str">
        <f>Details2!C439</f>
        <v>0385</v>
      </c>
      <c r="D143" t="str">
        <f>Details2!D439</f>
        <v>NHC Quantico</v>
      </c>
      <c r="E143" t="str">
        <f>Details2!E439</f>
        <v>C</v>
      </c>
      <c r="F143" s="1" t="str">
        <f>Details2!F439</f>
        <v>NULL</v>
      </c>
      <c r="G143" s="1" t="str">
        <f>Details2!G439</f>
        <v>NULL</v>
      </c>
      <c r="H143" s="1" t="str">
        <f>Details2!H439</f>
        <v>NULL</v>
      </c>
      <c r="I143" s="1" t="str">
        <f>Details2!I439</f>
        <v>NULL</v>
      </c>
      <c r="J143" s="1" t="str">
        <f>Details2!J439</f>
        <v>NULL</v>
      </c>
      <c r="K143" s="1" t="str">
        <f>Details2!K439</f>
        <v>NULL</v>
      </c>
    </row>
    <row r="144" spans="2:12">
      <c r="B144" t="str">
        <f>Details2!B440</f>
        <v>Navy</v>
      </c>
      <c r="C144" t="str">
        <f>Details2!C440</f>
        <v>0616</v>
      </c>
      <c r="D144" t="str">
        <f>Details2!D440</f>
        <v>NH Roosevelt Roads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34" t="str">
        <f>'IP $ Collections by DMIS'!L144</f>
        <v>closed</v>
      </c>
    </row>
    <row r="145" spans="2:12">
      <c r="B145" t="str">
        <f>Details2!B441</f>
        <v>Navy</v>
      </c>
      <c r="C145" t="str">
        <f>Details2!C441</f>
        <v>0620</v>
      </c>
      <c r="D145" t="str">
        <f>Details2!D441</f>
        <v>NH Guam</v>
      </c>
      <c r="E145" t="str">
        <f>Details2!E441</f>
        <v>H</v>
      </c>
      <c r="F145" s="1">
        <f>Details2!F441</f>
        <v>0</v>
      </c>
      <c r="G145" s="1">
        <f>Details2!G441</f>
        <v>150779.04</v>
      </c>
      <c r="H145" s="1">
        <f>Details2!H441</f>
        <v>370943.15</v>
      </c>
      <c r="I145" s="1">
        <f>Details2!I441</f>
        <v>179136.44</v>
      </c>
      <c r="J145" s="1">
        <f>Details2!J441</f>
        <v>0</v>
      </c>
      <c r="K145" s="1">
        <f>Details2!K441</f>
        <v>40222.11</v>
      </c>
    </row>
    <row r="146" spans="2:12">
      <c r="B146" t="str">
        <f>Details2!B442</f>
        <v>Navy</v>
      </c>
      <c r="C146" t="str">
        <f>Details2!C442</f>
        <v>0621</v>
      </c>
      <c r="D146" t="str">
        <f>Details2!D442</f>
        <v>NH Okinawa</v>
      </c>
      <c r="E146" t="str">
        <f>Details2!E442</f>
        <v>I</v>
      </c>
      <c r="F146" s="1" t="str">
        <f>Details2!F442</f>
        <v>NULL</v>
      </c>
      <c r="G146" s="1" t="str">
        <f>Details2!G442</f>
        <v>NULL</v>
      </c>
      <c r="H146" s="1" t="str">
        <f>Details2!H442</f>
        <v>NULL</v>
      </c>
      <c r="I146" s="1" t="str">
        <f>Details2!I442</f>
        <v>NULL</v>
      </c>
      <c r="J146" s="1" t="str">
        <f>Details2!J442</f>
        <v>NULL</v>
      </c>
      <c r="K146" s="1" t="str">
        <f>Details2!K442</f>
        <v>NULL</v>
      </c>
      <c r="L146" s="34" t="str">
        <f>'IP $ Collections by DMIS'!L146</f>
        <v>not reporting TPC</v>
      </c>
    </row>
    <row r="147" spans="2:12">
      <c r="B147" t="str">
        <f>Details2!B443</f>
        <v>Navy</v>
      </c>
      <c r="C147" t="str">
        <f>Details2!C443</f>
        <v>0622</v>
      </c>
      <c r="D147" t="str">
        <f>Details2!D443</f>
        <v>NH Yokosuka</v>
      </c>
      <c r="E147" t="str">
        <f>Details2!E443</f>
        <v>I</v>
      </c>
      <c r="F147" s="1" t="str">
        <f>Details2!F443</f>
        <v>NULL</v>
      </c>
      <c r="G147" s="1" t="str">
        <f>Details2!G443</f>
        <v>NULL</v>
      </c>
      <c r="H147" s="1" t="str">
        <f>Details2!H443</f>
        <v>NULL</v>
      </c>
      <c r="I147" s="1" t="str">
        <f>Details2!I443</f>
        <v>NULL</v>
      </c>
      <c r="J147" s="1" t="str">
        <f>Details2!J443</f>
        <v>NULL</v>
      </c>
      <c r="K147" s="1" t="str">
        <f>Details2!K443</f>
        <v>NULL</v>
      </c>
      <c r="L147" s="34" t="str">
        <f>'IP $ Collections by DMIS'!L147</f>
        <v>not reporting TPC</v>
      </c>
    </row>
    <row r="149" spans="2:12">
      <c r="B149" s="14" t="s">
        <v>135</v>
      </c>
      <c r="C149" s="9"/>
      <c r="F149" s="11">
        <f t="shared" ref="F149:K149" si="0">SUM(F5:F69)</f>
        <v>4881711.57</v>
      </c>
      <c r="G149" s="11">
        <f t="shared" si="0"/>
        <v>3790827.8699999996</v>
      </c>
      <c r="H149" s="11">
        <f t="shared" si="0"/>
        <v>410806.97</v>
      </c>
      <c r="I149" s="11">
        <f t="shared" si="0"/>
        <v>2949124.8400000003</v>
      </c>
      <c r="J149" s="11">
        <f t="shared" si="0"/>
        <v>2811703.99</v>
      </c>
      <c r="K149" s="11">
        <f t="shared" si="0"/>
        <v>2651644.2200000002</v>
      </c>
      <c r="L149" s="2"/>
    </row>
    <row r="150" spans="2:12">
      <c r="B150" s="14" t="s">
        <v>136</v>
      </c>
      <c r="C150" s="9"/>
      <c r="F150" s="11">
        <f>SUM(F71:F117)</f>
        <v>11211578.4</v>
      </c>
      <c r="G150" s="11">
        <f t="shared" ref="G150:K150" si="1">SUM(G71:G117)</f>
        <v>7865228.5700000012</v>
      </c>
      <c r="H150" s="11">
        <f t="shared" si="1"/>
        <v>204899.92</v>
      </c>
      <c r="I150" s="11">
        <f t="shared" si="1"/>
        <v>11680175.089999998</v>
      </c>
      <c r="J150" s="11">
        <f t="shared" si="1"/>
        <v>8090686.8100000015</v>
      </c>
      <c r="K150" s="11">
        <f t="shared" si="1"/>
        <v>7269423.5099999998</v>
      </c>
      <c r="L150" s="27"/>
    </row>
    <row r="151" spans="2:12">
      <c r="B151" s="14" t="s">
        <v>450</v>
      </c>
      <c r="C151" s="9"/>
      <c r="F151" s="11">
        <f>SUM(F118:F119)</f>
        <v>2149351.9</v>
      </c>
      <c r="G151" s="11">
        <f t="shared" ref="G151:K151" si="2">SUM(G118:G119)</f>
        <v>644870.05000000005</v>
      </c>
      <c r="H151" s="11">
        <f t="shared" si="2"/>
        <v>0</v>
      </c>
      <c r="I151" s="11">
        <f t="shared" si="2"/>
        <v>1302801.48</v>
      </c>
      <c r="J151" s="11">
        <f t="shared" si="2"/>
        <v>1851676.25</v>
      </c>
      <c r="K151" s="11">
        <f t="shared" si="2"/>
        <v>446287.04</v>
      </c>
      <c r="L151" s="35"/>
    </row>
    <row r="152" spans="2:12">
      <c r="B152" s="14" t="s">
        <v>317</v>
      </c>
      <c r="C152" s="9"/>
      <c r="F152" s="11">
        <f>SUM(F120:F147)</f>
        <v>1967030.91</v>
      </c>
      <c r="G152" s="11">
        <f t="shared" ref="G152:K152" si="3">SUM(G120:G147)</f>
        <v>1556393.02</v>
      </c>
      <c r="H152" s="11">
        <f t="shared" si="3"/>
        <v>1859532.2199999997</v>
      </c>
      <c r="I152" s="11">
        <f t="shared" si="3"/>
        <v>2375535.3000000003</v>
      </c>
      <c r="J152" s="11">
        <f t="shared" si="3"/>
        <v>1842304.1500000001</v>
      </c>
      <c r="K152" s="11">
        <f t="shared" si="3"/>
        <v>1883282.9300000004</v>
      </c>
      <c r="L152" s="35" t="s">
        <v>318</v>
      </c>
    </row>
    <row r="153" spans="2:12">
      <c r="B153" s="14" t="s">
        <v>140</v>
      </c>
      <c r="C153" s="9"/>
      <c r="F153" s="11">
        <f t="shared" ref="F153:K153" si="4">SUM(F5:F147)</f>
        <v>20209672.779999994</v>
      </c>
      <c r="G153" s="11">
        <f t="shared" si="4"/>
        <v>13857319.510000002</v>
      </c>
      <c r="H153" s="11">
        <f t="shared" si="4"/>
        <v>2475239.11</v>
      </c>
      <c r="I153" s="11">
        <f t="shared" si="4"/>
        <v>18307636.710000008</v>
      </c>
      <c r="J153" s="11">
        <f t="shared" si="4"/>
        <v>14596371.199999999</v>
      </c>
      <c r="K153" s="11">
        <f t="shared" si="4"/>
        <v>12250637.699999997</v>
      </c>
      <c r="L153" s="2"/>
    </row>
    <row r="154" spans="2:12">
      <c r="L154" s="2"/>
    </row>
    <row r="155" spans="2:12">
      <c r="B155" s="15" t="s">
        <v>425</v>
      </c>
      <c r="C155" s="3"/>
      <c r="D155" s="3"/>
      <c r="E155" s="3"/>
      <c r="F155" s="3" t="str">
        <f>IF(F149='Total Billings'!C6,"yes","no")</f>
        <v>yes</v>
      </c>
      <c r="G155" s="3" t="str">
        <f>IF(G149='Total Billings'!D6,"yes","no")</f>
        <v>yes</v>
      </c>
      <c r="H155" s="3" t="str">
        <f>IF(H149='Total Billings'!E6,"yes","no")</f>
        <v>yes</v>
      </c>
      <c r="I155" s="3" t="str">
        <f>IF(I149='Total Billings'!F6,"yes","no")</f>
        <v>yes</v>
      </c>
      <c r="J155" s="3" t="str">
        <f>IF(J149='Total Billings'!G6,"yes","no")</f>
        <v>yes</v>
      </c>
      <c r="K155" s="3" t="str">
        <f>IF(K149='Total Billings'!H6,"yes","no")</f>
        <v>yes</v>
      </c>
      <c r="L155" s="2"/>
    </row>
    <row r="156" spans="2:12">
      <c r="B156" s="15" t="s">
        <v>426</v>
      </c>
      <c r="C156" s="3"/>
      <c r="D156" s="3"/>
      <c r="E156" s="3"/>
      <c r="F156" s="3" t="str">
        <f>IF(F150='Total Billings'!C7,"yes","no")</f>
        <v>yes</v>
      </c>
      <c r="G156" s="3" t="str">
        <f>IF(G150='Total Billings'!D7,"yes","no")</f>
        <v>yes</v>
      </c>
      <c r="H156" s="3" t="str">
        <f>IF(H150='Total Billings'!E7,"yes","no")</f>
        <v>yes</v>
      </c>
      <c r="I156" s="3" t="str">
        <f>IF(I150='Total Billings'!F7,"yes","no")</f>
        <v>yes</v>
      </c>
      <c r="J156" s="3" t="str">
        <f>IF(J150='Total Billings'!G7,"yes","no")</f>
        <v>yes</v>
      </c>
      <c r="K156" s="3" t="str">
        <f>IF(K150='Total Billings'!H7,"yes","no")</f>
        <v>yes</v>
      </c>
      <c r="L156" s="2"/>
    </row>
    <row r="157" spans="2:12">
      <c r="B157" s="15" t="s">
        <v>427</v>
      </c>
      <c r="C157" s="3"/>
      <c r="D157" s="3"/>
      <c r="E157" s="3"/>
      <c r="F157" s="3" t="str">
        <f>IF(F152='Total Billings'!C9,"yes","no")</f>
        <v>yes</v>
      </c>
      <c r="G157" s="3" t="str">
        <f>IF(G152='Total Billings'!D9,"yes","no")</f>
        <v>yes</v>
      </c>
      <c r="H157" s="3" t="str">
        <f>IF(H152='Total Billings'!E9,"yes","no")</f>
        <v>yes</v>
      </c>
      <c r="I157" s="3" t="str">
        <f>IF(I152='Total Billings'!F9,"yes","no")</f>
        <v>yes</v>
      </c>
      <c r="J157" s="3" t="str">
        <f>IF(J152='Total Billings'!G9,"yes","no")</f>
        <v>yes</v>
      </c>
      <c r="K157" s="3" t="str">
        <f>IF(K152='Total Billings'!H9,"yes","no")</f>
        <v>yes</v>
      </c>
      <c r="L157" s="35" t="s">
        <v>318</v>
      </c>
    </row>
    <row r="158" spans="2:12">
      <c r="B158" s="15" t="s">
        <v>451</v>
      </c>
      <c r="C158" s="3"/>
      <c r="D158" s="3"/>
      <c r="E158" s="3"/>
      <c r="F158" s="3" t="str">
        <f>IF(F151='Total Billings'!C8,"yes","no")</f>
        <v>yes</v>
      </c>
      <c r="G158" s="3" t="str">
        <f>IF(G151='Total Billings'!D8,"yes","no")</f>
        <v>yes</v>
      </c>
      <c r="H158" s="3" t="str">
        <f>IF(H151='Total Billings'!E8,"yes","no")</f>
        <v>yes</v>
      </c>
      <c r="I158" s="3" t="str">
        <f>IF(I151='Total Billings'!F8,"yes","no")</f>
        <v>yes</v>
      </c>
      <c r="J158" s="3" t="str">
        <f>IF(J151='Total Billings'!G8,"yes","no")</f>
        <v>yes</v>
      </c>
      <c r="K158" s="3" t="str">
        <f>IF(K151='Total Billings'!H8,"yes","no")</f>
        <v>yes</v>
      </c>
      <c r="L158" s="35"/>
    </row>
    <row r="159" spans="2:12">
      <c r="B159" s="15" t="s">
        <v>428</v>
      </c>
      <c r="F159" s="3" t="str">
        <f>IF(F153='Total Billings'!C10,"yes","no")</f>
        <v>yes</v>
      </c>
      <c r="G159" s="3" t="str">
        <f>IF(G153='Total Billings'!D10,"yes","no")</f>
        <v>yes</v>
      </c>
      <c r="H159" s="3" t="str">
        <f>IF(H153='Total Billings'!E10,"yes","no")</f>
        <v>yes</v>
      </c>
      <c r="I159" s="3" t="str">
        <f>IF(I153='Total Billings'!F10,"yes","no")</f>
        <v>yes</v>
      </c>
      <c r="J159" s="3" t="str">
        <f>IF(J153='Total Billings'!G10,"yes","no")</f>
        <v>yes</v>
      </c>
      <c r="K159" s="3" t="str">
        <f>IF(K153='Total Billings'!H10,"yes","no")</f>
        <v>yes</v>
      </c>
    </row>
    <row r="160" spans="2:12">
      <c r="K160" s="3"/>
    </row>
    <row r="162" spans="12:12">
      <c r="L162" s="35"/>
    </row>
  </sheetData>
  <customSheetViews>
    <customSheetView guid="{8E6CF98D-1634-4ED3-81CA-763BCE5C79CD}" scale="85">
      <selection activeCell="G160" sqref="G160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3">
      <selection activeCell="F159" sqref="F159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5"/>
  <dimension ref="A1:P160"/>
  <sheetViews>
    <sheetView zoomScale="85" workbookViewId="0"/>
  </sheetViews>
  <sheetFormatPr defaultRowHeight="12.75"/>
  <cols>
    <col min="4" max="4" width="38.85546875" customWidth="1"/>
    <col min="5" max="5" width="4" customWidth="1"/>
    <col min="6" max="6" width="7.5703125" style="23" customWidth="1"/>
    <col min="7" max="8" width="6.85546875" style="23" customWidth="1"/>
    <col min="9" max="9" width="8" style="23" customWidth="1"/>
    <col min="10" max="10" width="7.85546875" style="23" customWidth="1"/>
    <col min="11" max="11" width="11.85546875" style="23" customWidth="1"/>
    <col min="12" max="13" width="12" customWidth="1"/>
    <col min="14" max="14" width="12" bestFit="1" customWidth="1"/>
  </cols>
  <sheetData>
    <row r="1" spans="1:13">
      <c r="A1" t="s">
        <v>143</v>
      </c>
    </row>
    <row r="3" spans="1:13" ht="13.5" thickBot="1">
      <c r="B3" t="s">
        <v>4</v>
      </c>
      <c r="C3" s="2" t="s">
        <v>8</v>
      </c>
      <c r="D3" s="2" t="s">
        <v>9</v>
      </c>
      <c r="E3" s="2" t="s">
        <v>291</v>
      </c>
      <c r="G3" s="23" t="s">
        <v>120</v>
      </c>
    </row>
    <row r="4" spans="1:13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3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23" t="str">
        <f>Details2!F597</f>
        <v>NULL</v>
      </c>
      <c r="G5" s="23" t="str">
        <f>Details2!G597</f>
        <v>NULL</v>
      </c>
      <c r="H5" s="23" t="str">
        <f>Details2!H597</f>
        <v>NULL</v>
      </c>
      <c r="I5" s="23" t="str">
        <f>Details2!I597</f>
        <v>NULL</v>
      </c>
      <c r="J5" s="23" t="str">
        <f>Details2!J597</f>
        <v>NULL</v>
      </c>
      <c r="K5" s="23" t="str">
        <f>Details2!K597</f>
        <v>NULL</v>
      </c>
      <c r="L5" t="str">
        <f>IF(AND(E5&lt;&gt;"H",K5="NULL")," ","review")</f>
        <v xml:space="preserve"> </v>
      </c>
    </row>
    <row r="6" spans="1:13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23">
        <f>Details2!F598</f>
        <v>1</v>
      </c>
      <c r="G6" s="23">
        <f>Details2!G598</f>
        <v>0</v>
      </c>
      <c r="H6" s="23">
        <f>Details2!H598</f>
        <v>0</v>
      </c>
      <c r="I6" s="23">
        <f>Details2!I598</f>
        <v>0</v>
      </c>
      <c r="J6" s="23">
        <f>Details2!J598</f>
        <v>0</v>
      </c>
      <c r="K6" s="23">
        <f>Details2!K598</f>
        <v>0</v>
      </c>
      <c r="M6" s="40"/>
    </row>
    <row r="7" spans="1:13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23" t="str">
        <f>Details2!F599</f>
        <v>NULL</v>
      </c>
      <c r="G7" s="23" t="str">
        <f>Details2!G599</f>
        <v>NULL</v>
      </c>
      <c r="H7" s="23" t="str">
        <f>Details2!H599</f>
        <v>NULL</v>
      </c>
      <c r="I7" s="23" t="str">
        <f>Details2!I599</f>
        <v>NULL</v>
      </c>
      <c r="J7" s="23" t="str">
        <f>Details2!J599</f>
        <v>NULL</v>
      </c>
      <c r="K7" s="23" t="str">
        <f>Details2!K599</f>
        <v>NULL</v>
      </c>
      <c r="M7" s="40"/>
    </row>
    <row r="8" spans="1:13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23" t="str">
        <f>Details2!F600</f>
        <v>NULL</v>
      </c>
      <c r="G8" s="23" t="str">
        <f>Details2!G600</f>
        <v>NULL</v>
      </c>
      <c r="H8" s="23" t="str">
        <f>Details2!H600</f>
        <v>NULL</v>
      </c>
      <c r="I8" s="23" t="str">
        <f>Details2!I600</f>
        <v>NULL</v>
      </c>
      <c r="J8" s="23" t="str">
        <f>Details2!J600</f>
        <v>NULL</v>
      </c>
      <c r="K8" s="23" t="str">
        <f>Details2!K600</f>
        <v>NULL</v>
      </c>
    </row>
    <row r="9" spans="1:13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23" t="str">
        <f>Details2!F601</f>
        <v>NULL</v>
      </c>
      <c r="G9" s="23" t="str">
        <f>Details2!G601</f>
        <v>NULL</v>
      </c>
      <c r="H9" s="23" t="str">
        <f>Details2!H601</f>
        <v>NULL</v>
      </c>
      <c r="I9" s="23" t="str">
        <f>Details2!I601</f>
        <v>NULL</v>
      </c>
      <c r="J9" s="23" t="str">
        <f>Details2!J601</f>
        <v>NULL</v>
      </c>
      <c r="K9" s="23" t="str">
        <f>Details2!K601</f>
        <v>NULL</v>
      </c>
    </row>
    <row r="10" spans="1:13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23">
        <f>Details2!F602</f>
        <v>0</v>
      </c>
      <c r="G10" s="23">
        <f>Details2!G602</f>
        <v>0</v>
      </c>
      <c r="H10" s="23">
        <f>Details2!H602</f>
        <v>0</v>
      </c>
      <c r="I10" s="23">
        <f>Details2!I602</f>
        <v>0</v>
      </c>
      <c r="J10" s="23">
        <f>Details2!J602</f>
        <v>0</v>
      </c>
      <c r="K10" s="23">
        <f>Details2!K602</f>
        <v>0</v>
      </c>
      <c r="M10" s="40"/>
    </row>
    <row r="11" spans="1:13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23" t="str">
        <f>Details2!F603</f>
        <v>NULL</v>
      </c>
      <c r="G11" s="23" t="str">
        <f>Details2!G603</f>
        <v>NULL</v>
      </c>
      <c r="H11" s="23" t="str">
        <f>Details2!H603</f>
        <v>NULL</v>
      </c>
      <c r="I11" s="23" t="str">
        <f>Details2!I603</f>
        <v>NULL</v>
      </c>
      <c r="J11" s="23" t="str">
        <f>Details2!J603</f>
        <v>NULL</v>
      </c>
      <c r="K11" s="23" t="str">
        <f>Details2!K603</f>
        <v>NULL</v>
      </c>
    </row>
    <row r="12" spans="1:13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23" t="str">
        <f>Details2!F604</f>
        <v>NULL</v>
      </c>
      <c r="G12" s="23" t="str">
        <f>Details2!G604</f>
        <v>NULL</v>
      </c>
      <c r="H12" s="23" t="str">
        <f>Details2!H604</f>
        <v>NULL</v>
      </c>
      <c r="I12" s="23" t="str">
        <f>Details2!I604</f>
        <v>NULL</v>
      </c>
      <c r="J12" s="23" t="str">
        <f>Details2!J604</f>
        <v>NULL</v>
      </c>
      <c r="K12" s="23" t="str">
        <f>Details2!K604</f>
        <v>NULL</v>
      </c>
    </row>
    <row r="13" spans="1:13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23" t="str">
        <f>Details2!F605</f>
        <v>NULL</v>
      </c>
      <c r="G13" s="23" t="str">
        <f>Details2!G605</f>
        <v>NULL</v>
      </c>
      <c r="H13" s="23" t="str">
        <f>Details2!H605</f>
        <v>NULL</v>
      </c>
      <c r="I13" s="23" t="str">
        <f>Details2!I605</f>
        <v>NULL</v>
      </c>
      <c r="J13" s="23" t="str">
        <f>Details2!J605</f>
        <v>NULL</v>
      </c>
      <c r="K13" s="23" t="str">
        <f>Details2!K605</f>
        <v>NULL</v>
      </c>
    </row>
    <row r="14" spans="1:13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23">
        <f>Details2!F606</f>
        <v>0</v>
      </c>
      <c r="G14" s="23">
        <f>Details2!G606</f>
        <v>0</v>
      </c>
      <c r="H14" s="23">
        <f>Details2!H606</f>
        <v>0</v>
      </c>
      <c r="I14" s="23" t="str">
        <f>Details2!I606</f>
        <v>NULL</v>
      </c>
      <c r="J14" s="23" t="str">
        <f>Details2!J606</f>
        <v>NULL</v>
      </c>
      <c r="K14" s="23" t="str">
        <f>Details2!K606</f>
        <v>NULL</v>
      </c>
    </row>
    <row r="15" spans="1:13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23" t="str">
        <f>Details2!F607</f>
        <v>NULL</v>
      </c>
      <c r="G15" s="23" t="str">
        <f>Details2!G607</f>
        <v>NULL</v>
      </c>
      <c r="H15" s="23" t="str">
        <f>Details2!H607</f>
        <v>NULL</v>
      </c>
      <c r="I15" s="23" t="str">
        <f>Details2!I607</f>
        <v>NULL</v>
      </c>
      <c r="J15" s="23" t="str">
        <f>Details2!J607</f>
        <v>NULL</v>
      </c>
      <c r="K15" s="23" t="str">
        <f>Details2!K607</f>
        <v>NULL</v>
      </c>
    </row>
    <row r="16" spans="1:13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23">
        <f>Details2!F608</f>
        <v>0</v>
      </c>
      <c r="G16" s="23">
        <f>Details2!G608</f>
        <v>0</v>
      </c>
      <c r="H16" s="23">
        <f>Details2!H608</f>
        <v>0</v>
      </c>
      <c r="I16" s="23">
        <f>Details2!I608</f>
        <v>0</v>
      </c>
      <c r="J16" s="23">
        <f>Details2!J608</f>
        <v>0</v>
      </c>
      <c r="K16" s="23">
        <f>Details2!K608</f>
        <v>0</v>
      </c>
    </row>
    <row r="17" spans="2:13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23" t="str">
        <f>Details2!F609</f>
        <v>NULL</v>
      </c>
      <c r="G17" s="23" t="str">
        <f>Details2!G609</f>
        <v>NULL</v>
      </c>
      <c r="H17" s="23" t="str">
        <f>Details2!H609</f>
        <v>NULL</v>
      </c>
      <c r="I17" s="23" t="str">
        <f>Details2!I609</f>
        <v>NULL</v>
      </c>
      <c r="J17" s="23" t="str">
        <f>Details2!J609</f>
        <v>NULL</v>
      </c>
      <c r="K17" s="23" t="str">
        <f>Details2!K609</f>
        <v>NULL</v>
      </c>
    </row>
    <row r="18" spans="2:13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23">
        <f>Details2!F610</f>
        <v>0</v>
      </c>
      <c r="G18" s="23" t="str">
        <f>Details2!G610</f>
        <v>NULL</v>
      </c>
      <c r="H18" s="23" t="str">
        <f>Details2!H610</f>
        <v>NULL</v>
      </c>
      <c r="I18" s="23" t="str">
        <f>Details2!I610</f>
        <v>NULL</v>
      </c>
      <c r="J18" s="23" t="str">
        <f>Details2!J610</f>
        <v>NULL</v>
      </c>
      <c r="K18" s="23" t="str">
        <f>Details2!K610</f>
        <v>NULL</v>
      </c>
    </row>
    <row r="19" spans="2:13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23" t="str">
        <f>Details2!F611</f>
        <v>NULL</v>
      </c>
      <c r="G19" s="23" t="str">
        <f>Details2!G611</f>
        <v>NULL</v>
      </c>
      <c r="H19" s="23" t="str">
        <f>Details2!H611</f>
        <v>NULL</v>
      </c>
      <c r="I19" s="23" t="str">
        <f>Details2!I611</f>
        <v>NULL</v>
      </c>
      <c r="J19" s="23" t="str">
        <f>Details2!J611</f>
        <v>NULL</v>
      </c>
      <c r="K19" s="23" t="str">
        <f>Details2!K611</f>
        <v>NULL</v>
      </c>
    </row>
    <row r="20" spans="2:13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23" t="str">
        <f>Details2!F612</f>
        <v>NULL</v>
      </c>
      <c r="G20" s="23" t="str">
        <f>Details2!G612</f>
        <v>NULL</v>
      </c>
      <c r="H20" s="23" t="str">
        <f>Details2!H612</f>
        <v>NULL</v>
      </c>
      <c r="I20" s="23" t="str">
        <f>Details2!I612</f>
        <v>NULL</v>
      </c>
      <c r="J20" s="23" t="str">
        <f>Details2!J612</f>
        <v>NULL</v>
      </c>
      <c r="K20" s="23" t="str">
        <f>Details2!K612</f>
        <v>NULL</v>
      </c>
    </row>
    <row r="21" spans="2:13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23" t="str">
        <f>Details2!F613</f>
        <v>NULL</v>
      </c>
      <c r="G21" s="23" t="str">
        <f>Details2!G613</f>
        <v>NULL</v>
      </c>
      <c r="H21" s="23" t="str">
        <f>Details2!H613</f>
        <v>NULL</v>
      </c>
      <c r="I21" s="23" t="str">
        <f>Details2!I613</f>
        <v>NULL</v>
      </c>
      <c r="J21" s="23" t="str">
        <f>Details2!J613</f>
        <v>NULL</v>
      </c>
      <c r="K21" s="23" t="str">
        <f>Details2!K613</f>
        <v>NULL</v>
      </c>
    </row>
    <row r="22" spans="2:13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23">
        <f>Details2!F614</f>
        <v>0</v>
      </c>
      <c r="G22" s="23">
        <f>Details2!G614</f>
        <v>0</v>
      </c>
      <c r="H22" s="23">
        <f>Details2!H614</f>
        <v>0</v>
      </c>
      <c r="I22" s="23">
        <f>Details2!I614</f>
        <v>0</v>
      </c>
      <c r="J22" s="23">
        <f>Details2!J614</f>
        <v>0</v>
      </c>
      <c r="K22" s="23">
        <f>Details2!K614</f>
        <v>0</v>
      </c>
      <c r="M22" s="40"/>
    </row>
    <row r="23" spans="2:13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23" t="str">
        <f>Details2!F615</f>
        <v>NULL</v>
      </c>
      <c r="G23" s="23" t="str">
        <f>Details2!G615</f>
        <v>NULL</v>
      </c>
      <c r="H23" s="23" t="str">
        <f>Details2!H615</f>
        <v>NULL</v>
      </c>
      <c r="I23" s="23" t="str">
        <f>Details2!I615</f>
        <v>NULL</v>
      </c>
      <c r="J23" s="23" t="str">
        <f>Details2!J615</f>
        <v>NULL</v>
      </c>
      <c r="K23" s="23" t="str">
        <f>Details2!K615</f>
        <v>NULL</v>
      </c>
      <c r="M23" s="40"/>
    </row>
    <row r="24" spans="2:13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23" t="str">
        <f>Details2!F616</f>
        <v>NULL</v>
      </c>
      <c r="G24" s="23" t="str">
        <f>Details2!G616</f>
        <v>NULL</v>
      </c>
      <c r="H24" s="23" t="str">
        <f>Details2!H616</f>
        <v>NULL</v>
      </c>
      <c r="I24" s="23" t="str">
        <f>Details2!I616</f>
        <v>NULL</v>
      </c>
      <c r="J24" s="23" t="str">
        <f>Details2!J616</f>
        <v>NULL</v>
      </c>
      <c r="K24" s="23" t="str">
        <f>Details2!K616</f>
        <v>NULL</v>
      </c>
    </row>
    <row r="25" spans="2:13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23" t="str">
        <f>Details2!F617</f>
        <v>NULL</v>
      </c>
      <c r="G25" s="23" t="str">
        <f>Details2!G617</f>
        <v>NULL</v>
      </c>
      <c r="H25" s="23" t="str">
        <f>Details2!H617</f>
        <v>NULL</v>
      </c>
      <c r="I25" s="23" t="str">
        <f>Details2!I617</f>
        <v>NULL</v>
      </c>
      <c r="J25" s="23" t="str">
        <f>Details2!J617</f>
        <v>NULL</v>
      </c>
      <c r="K25" s="23" t="str">
        <f>Details2!K617</f>
        <v>NULL</v>
      </c>
    </row>
    <row r="26" spans="2:13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23">
        <f>Details2!F618</f>
        <v>0</v>
      </c>
      <c r="G26" s="23">
        <f>Details2!G618</f>
        <v>0</v>
      </c>
      <c r="H26" s="23">
        <f>Details2!H618</f>
        <v>0</v>
      </c>
      <c r="I26" s="23">
        <f>Details2!I618</f>
        <v>0</v>
      </c>
      <c r="J26" s="23">
        <f>Details2!J618</f>
        <v>0</v>
      </c>
      <c r="K26" s="23">
        <f>Details2!K618</f>
        <v>0</v>
      </c>
      <c r="M26" s="40"/>
    </row>
    <row r="27" spans="2:13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23">
        <f>Details2!F619</f>
        <v>0</v>
      </c>
      <c r="G27" s="23">
        <f>Details2!G619</f>
        <v>0</v>
      </c>
      <c r="H27" s="23">
        <f>Details2!H619</f>
        <v>0</v>
      </c>
      <c r="I27" s="23">
        <f>Details2!I619</f>
        <v>0</v>
      </c>
      <c r="J27" s="23">
        <f>Details2!J619</f>
        <v>0</v>
      </c>
      <c r="K27" s="23">
        <f>Details2!K619</f>
        <v>0</v>
      </c>
      <c r="M27" s="40"/>
    </row>
    <row r="28" spans="2:13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23" t="str">
        <f>Details2!F620</f>
        <v>NULL</v>
      </c>
      <c r="G28" s="23" t="str">
        <f>Details2!G620</f>
        <v>NULL</v>
      </c>
      <c r="H28" s="23" t="str">
        <f>Details2!H620</f>
        <v>NULL</v>
      </c>
      <c r="I28" s="23" t="str">
        <f>Details2!I620</f>
        <v>NULL</v>
      </c>
      <c r="J28" s="23" t="str">
        <f>Details2!J620</f>
        <v>NULL</v>
      </c>
      <c r="K28" s="23" t="str">
        <f>Details2!K620</f>
        <v>NULL</v>
      </c>
    </row>
    <row r="29" spans="2:13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23" t="str">
        <f>Details2!F621</f>
        <v>NULL</v>
      </c>
      <c r="G29" s="23" t="str">
        <f>Details2!G621</f>
        <v>NULL</v>
      </c>
      <c r="H29" s="23" t="str">
        <f>Details2!H621</f>
        <v>NULL</v>
      </c>
      <c r="I29" s="23" t="str">
        <f>Details2!I621</f>
        <v>NULL</v>
      </c>
      <c r="J29" s="23" t="str">
        <f>Details2!J621</f>
        <v>NULL</v>
      </c>
      <c r="K29" s="23" t="str">
        <f>Details2!K621</f>
        <v>NULL</v>
      </c>
    </row>
    <row r="30" spans="2:13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23" t="str">
        <f>Details2!F622</f>
        <v>NULL</v>
      </c>
      <c r="G30" s="23" t="str">
        <f>Details2!G622</f>
        <v>NULL</v>
      </c>
      <c r="H30" s="23" t="str">
        <f>Details2!H622</f>
        <v>NULL</v>
      </c>
      <c r="I30" s="23" t="str">
        <f>Details2!I622</f>
        <v>NULL</v>
      </c>
      <c r="J30" s="23" t="str">
        <f>Details2!J622</f>
        <v>NULL</v>
      </c>
      <c r="K30" s="23" t="str">
        <f>Details2!K622</f>
        <v>NULL</v>
      </c>
    </row>
    <row r="31" spans="2:13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23" t="str">
        <f>Details2!F623</f>
        <v>NULL</v>
      </c>
      <c r="G31" s="23" t="str">
        <f>Details2!G623</f>
        <v>NULL</v>
      </c>
      <c r="H31" s="23" t="str">
        <f>Details2!H623</f>
        <v>NULL</v>
      </c>
      <c r="I31" s="23" t="str">
        <f>Details2!I623</f>
        <v>NULL</v>
      </c>
      <c r="J31" s="23" t="str">
        <f>Details2!J623</f>
        <v>NULL</v>
      </c>
      <c r="K31" s="23" t="str">
        <f>Details2!K623</f>
        <v>NULL</v>
      </c>
      <c r="M31" s="40"/>
    </row>
    <row r="32" spans="2:13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23">
        <f>Details2!F624</f>
        <v>0</v>
      </c>
      <c r="G32" s="23">
        <f>Details2!G624</f>
        <v>0</v>
      </c>
      <c r="H32" s="23">
        <f>Details2!H624</f>
        <v>0</v>
      </c>
      <c r="I32" s="23">
        <f>Details2!I624</f>
        <v>0</v>
      </c>
      <c r="J32" s="23">
        <f>Details2!J624</f>
        <v>0</v>
      </c>
      <c r="K32" s="23">
        <f>Details2!K624</f>
        <v>0</v>
      </c>
      <c r="M32" s="40"/>
    </row>
    <row r="33" spans="2:14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23" t="str">
        <f>Details2!F625</f>
        <v>NULL</v>
      </c>
      <c r="G33" s="23" t="str">
        <f>Details2!G625</f>
        <v>NULL</v>
      </c>
      <c r="H33" s="23" t="str">
        <f>Details2!H625</f>
        <v>NULL</v>
      </c>
      <c r="I33" s="23" t="str">
        <f>Details2!I625</f>
        <v>NULL</v>
      </c>
      <c r="J33" s="23" t="str">
        <f>Details2!J625</f>
        <v>NULL</v>
      </c>
      <c r="K33" s="23" t="str">
        <f>Details2!K625</f>
        <v>NULL</v>
      </c>
    </row>
    <row r="34" spans="2:14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23" t="str">
        <f>Details2!F626</f>
        <v>NULL</v>
      </c>
      <c r="G34" s="23" t="str">
        <f>Details2!G626</f>
        <v>NULL</v>
      </c>
      <c r="H34" s="23" t="str">
        <f>Details2!H626</f>
        <v>NULL</v>
      </c>
      <c r="I34" s="23" t="str">
        <f>Details2!I626</f>
        <v>NULL</v>
      </c>
      <c r="J34" s="23" t="str">
        <f>Details2!J626</f>
        <v>NULL</v>
      </c>
      <c r="K34" s="23" t="str">
        <f>Details2!K626</f>
        <v>NULL</v>
      </c>
    </row>
    <row r="35" spans="2:14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23" t="str">
        <f>Details2!F627</f>
        <v>NULL</v>
      </c>
      <c r="G35" s="23" t="str">
        <f>Details2!G627</f>
        <v>NULL</v>
      </c>
      <c r="H35" s="23" t="str">
        <f>Details2!H627</f>
        <v>NULL</v>
      </c>
      <c r="I35" s="23" t="str">
        <f>Details2!I627</f>
        <v>NULL</v>
      </c>
      <c r="J35" s="23" t="str">
        <f>Details2!J627</f>
        <v>NULL</v>
      </c>
      <c r="K35" s="23" t="str">
        <f>Details2!K627</f>
        <v>NULL</v>
      </c>
    </row>
    <row r="36" spans="2:14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23" t="str">
        <f>Details2!F628</f>
        <v>NULL</v>
      </c>
      <c r="G36" s="23" t="str">
        <f>Details2!G628</f>
        <v>NULL</v>
      </c>
      <c r="H36" s="23" t="str">
        <f>Details2!H628</f>
        <v>NULL</v>
      </c>
      <c r="I36" s="23" t="str">
        <f>Details2!I628</f>
        <v>NULL</v>
      </c>
      <c r="J36" s="23" t="str">
        <f>Details2!J628</f>
        <v>NULL</v>
      </c>
      <c r="K36" s="23" t="str">
        <f>Details2!K628</f>
        <v>NULL</v>
      </c>
    </row>
    <row r="37" spans="2:14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23" t="str">
        <f>Details2!F629</f>
        <v>NULL</v>
      </c>
      <c r="G37" s="23" t="str">
        <f>Details2!G629</f>
        <v>NULL</v>
      </c>
      <c r="H37" s="23" t="str">
        <f>Details2!H629</f>
        <v>NULL</v>
      </c>
      <c r="I37" s="23" t="str">
        <f>Details2!I629</f>
        <v>NULL</v>
      </c>
      <c r="J37" s="23" t="str">
        <f>Details2!J629</f>
        <v>NULL</v>
      </c>
      <c r="K37" s="23" t="str">
        <f>Details2!K629</f>
        <v>NULL</v>
      </c>
    </row>
    <row r="38" spans="2:14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23" t="str">
        <f>Details2!F630</f>
        <v>NULL</v>
      </c>
      <c r="G38" s="23" t="str">
        <f>Details2!G630</f>
        <v>NULL</v>
      </c>
      <c r="H38" s="23" t="str">
        <f>Details2!H630</f>
        <v>NULL</v>
      </c>
      <c r="I38" s="23" t="str">
        <f>Details2!I630</f>
        <v>NULL</v>
      </c>
      <c r="J38" s="23" t="str">
        <f>Details2!J630</f>
        <v>NULL</v>
      </c>
      <c r="K38" s="23" t="str">
        <f>Details2!K630</f>
        <v>NULL</v>
      </c>
    </row>
    <row r="39" spans="2:14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23">
        <f>Details2!F631</f>
        <v>12</v>
      </c>
      <c r="G39" s="23">
        <f>Details2!G631</f>
        <v>0</v>
      </c>
      <c r="H39" s="23">
        <f>Details2!H631</f>
        <v>0</v>
      </c>
      <c r="I39" s="23">
        <f>Details2!I631</f>
        <v>0</v>
      </c>
      <c r="J39" s="23">
        <f>Details2!J631</f>
        <v>0</v>
      </c>
      <c r="K39" s="23">
        <f>Details2!K631</f>
        <v>0</v>
      </c>
      <c r="M39" s="40"/>
      <c r="N39" t="s">
        <v>297</v>
      </c>
    </row>
    <row r="40" spans="2:14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23" t="str">
        <f>Details2!F632</f>
        <v>NULL</v>
      </c>
      <c r="G40" s="23" t="str">
        <f>Details2!G632</f>
        <v>NULL</v>
      </c>
      <c r="H40" s="23" t="str">
        <f>Details2!H632</f>
        <v>NULL</v>
      </c>
      <c r="I40" s="23" t="str">
        <f>Details2!I632</f>
        <v>NULL</v>
      </c>
      <c r="J40" s="23" t="str">
        <f>Details2!J632</f>
        <v>NULL</v>
      </c>
      <c r="K40" s="23" t="str">
        <f>Details2!K632</f>
        <v>NULL</v>
      </c>
    </row>
    <row r="41" spans="2:14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23" t="str">
        <f>Details2!F633</f>
        <v>NULL</v>
      </c>
      <c r="G41" s="23" t="str">
        <f>Details2!G633</f>
        <v>NULL</v>
      </c>
      <c r="H41" s="23" t="str">
        <f>Details2!H633</f>
        <v>NULL</v>
      </c>
      <c r="I41" s="23" t="str">
        <f>Details2!I633</f>
        <v>NULL</v>
      </c>
      <c r="J41" s="23" t="str">
        <f>Details2!J633</f>
        <v>NULL</v>
      </c>
      <c r="K41" s="23" t="str">
        <f>Details2!K633</f>
        <v>NULL</v>
      </c>
    </row>
    <row r="42" spans="2:14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23" t="str">
        <f>Details2!F634</f>
        <v>NULL</v>
      </c>
      <c r="G42" s="23" t="str">
        <f>Details2!G634</f>
        <v>NULL</v>
      </c>
      <c r="H42" s="23" t="str">
        <f>Details2!H634</f>
        <v>NULL</v>
      </c>
      <c r="I42" s="23" t="str">
        <f>Details2!I634</f>
        <v>NULL</v>
      </c>
      <c r="J42" s="23" t="str">
        <f>Details2!J634</f>
        <v>NULL</v>
      </c>
      <c r="K42" s="23" t="str">
        <f>Details2!K634</f>
        <v>NULL</v>
      </c>
    </row>
    <row r="43" spans="2:14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23" t="str">
        <f>Details2!F635</f>
        <v>NULL</v>
      </c>
      <c r="G43" s="23" t="str">
        <f>Details2!G635</f>
        <v>NULL</v>
      </c>
      <c r="H43" s="23" t="str">
        <f>Details2!H635</f>
        <v>NULL</v>
      </c>
      <c r="I43" s="23" t="str">
        <f>Details2!I635</f>
        <v>NULL</v>
      </c>
      <c r="J43" s="23" t="str">
        <f>Details2!J635</f>
        <v>NULL</v>
      </c>
      <c r="K43" s="23" t="str">
        <f>Details2!K635</f>
        <v>NULL</v>
      </c>
    </row>
    <row r="44" spans="2:14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23" t="str">
        <f>Details2!F636</f>
        <v>NULL</v>
      </c>
      <c r="G44" s="23" t="str">
        <f>Details2!G636</f>
        <v>NULL</v>
      </c>
      <c r="H44" s="23" t="str">
        <f>Details2!H636</f>
        <v>NULL</v>
      </c>
      <c r="I44" s="23" t="str">
        <f>Details2!I636</f>
        <v>NULL</v>
      </c>
      <c r="J44" s="23" t="str">
        <f>Details2!J636</f>
        <v>NULL</v>
      </c>
      <c r="K44" s="23" t="str">
        <f>Details2!K636</f>
        <v>NULL</v>
      </c>
    </row>
    <row r="45" spans="2:14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23" t="str">
        <f>Details2!F637</f>
        <v>NULL</v>
      </c>
      <c r="G45" s="23" t="str">
        <f>Details2!G637</f>
        <v>NULL</v>
      </c>
      <c r="H45" s="23" t="str">
        <f>Details2!H637</f>
        <v>NULL</v>
      </c>
      <c r="I45" s="23" t="str">
        <f>Details2!I637</f>
        <v>NULL</v>
      </c>
      <c r="J45" s="23" t="str">
        <f>Details2!J637</f>
        <v>NULL</v>
      </c>
      <c r="K45" s="23" t="str">
        <f>Details2!K637</f>
        <v>NULL</v>
      </c>
    </row>
    <row r="46" spans="2:14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23" t="str">
        <f>Details2!F638</f>
        <v>NULL</v>
      </c>
      <c r="G46" s="23" t="str">
        <f>Details2!G638</f>
        <v>NULL</v>
      </c>
      <c r="H46" s="23" t="str">
        <f>Details2!H638</f>
        <v>NULL</v>
      </c>
      <c r="I46" s="23" t="str">
        <f>Details2!I638</f>
        <v>NULL</v>
      </c>
      <c r="J46" s="23" t="str">
        <f>Details2!J638</f>
        <v>NULL</v>
      </c>
      <c r="K46" s="23" t="str">
        <f>Details2!K638</f>
        <v>NULL</v>
      </c>
    </row>
    <row r="47" spans="2:14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23">
        <f>Details2!F639</f>
        <v>0</v>
      </c>
      <c r="G47" s="23">
        <f>Details2!G639</f>
        <v>1</v>
      </c>
      <c r="H47" s="23">
        <f>Details2!H639</f>
        <v>0</v>
      </c>
      <c r="I47" s="23">
        <f>Details2!I639</f>
        <v>0</v>
      </c>
      <c r="J47" s="23">
        <f>Details2!J639</f>
        <v>0</v>
      </c>
      <c r="K47" s="23">
        <f>Details2!K639</f>
        <v>0</v>
      </c>
      <c r="M47" s="40"/>
    </row>
    <row r="48" spans="2:14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23" t="str">
        <f>Details2!F640</f>
        <v>NULL</v>
      </c>
      <c r="G48" s="23" t="str">
        <f>Details2!G640</f>
        <v>NULL</v>
      </c>
      <c r="H48" s="23" t="str">
        <f>Details2!H640</f>
        <v>NULL</v>
      </c>
      <c r="I48" s="23" t="str">
        <f>Details2!I640</f>
        <v>NULL</v>
      </c>
      <c r="J48" s="23" t="str">
        <f>Details2!J640</f>
        <v>NULL</v>
      </c>
      <c r="K48" s="23" t="str">
        <f>Details2!K640</f>
        <v>NULL</v>
      </c>
    </row>
    <row r="49" spans="2:11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23">
        <f>Details2!F641</f>
        <v>0</v>
      </c>
      <c r="G49" s="23">
        <f>Details2!G641</f>
        <v>0</v>
      </c>
      <c r="H49" s="23">
        <f>Details2!H641</f>
        <v>0</v>
      </c>
      <c r="I49" s="23">
        <f>Details2!I641</f>
        <v>0</v>
      </c>
      <c r="J49" s="23">
        <f>Details2!J641</f>
        <v>0</v>
      </c>
      <c r="K49" s="23">
        <f>Details2!K641</f>
        <v>0</v>
      </c>
    </row>
    <row r="50" spans="2:11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23" t="str">
        <f>Details2!F642</f>
        <v>NULL</v>
      </c>
      <c r="G50" s="23" t="str">
        <f>Details2!G642</f>
        <v>NULL</v>
      </c>
      <c r="H50" s="23" t="str">
        <f>Details2!H642</f>
        <v>NULL</v>
      </c>
      <c r="I50" s="23" t="str">
        <f>Details2!I642</f>
        <v>NULL</v>
      </c>
      <c r="J50" s="23" t="str">
        <f>Details2!J642</f>
        <v>NULL</v>
      </c>
      <c r="K50" s="23" t="str">
        <f>Details2!K642</f>
        <v>NULL</v>
      </c>
    </row>
    <row r="51" spans="2:11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23" t="str">
        <f>Details2!F643</f>
        <v>NULL</v>
      </c>
      <c r="G51" s="23" t="str">
        <f>Details2!G643</f>
        <v>NULL</v>
      </c>
      <c r="H51" s="23" t="str">
        <f>Details2!H643</f>
        <v>NULL</v>
      </c>
      <c r="I51" s="23" t="str">
        <f>Details2!I643</f>
        <v>NULL</v>
      </c>
      <c r="J51" s="23" t="str">
        <f>Details2!J643</f>
        <v>NULL</v>
      </c>
      <c r="K51" s="23" t="str">
        <f>Details2!K643</f>
        <v>NULL</v>
      </c>
    </row>
    <row r="52" spans="2:11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23" t="str">
        <f>Details2!F644</f>
        <v>NULL</v>
      </c>
      <c r="G52" s="23" t="str">
        <f>Details2!G644</f>
        <v>NULL</v>
      </c>
      <c r="H52" s="23" t="str">
        <f>Details2!H644</f>
        <v>NULL</v>
      </c>
      <c r="I52" s="23" t="str">
        <f>Details2!I644</f>
        <v>NULL</v>
      </c>
      <c r="J52" s="23" t="str">
        <f>Details2!J644</f>
        <v>NULL</v>
      </c>
      <c r="K52" s="23" t="str">
        <f>Details2!K644</f>
        <v>NULL</v>
      </c>
    </row>
    <row r="53" spans="2:11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23" t="str">
        <f>Details2!F645</f>
        <v>NULL</v>
      </c>
      <c r="G53" s="23" t="str">
        <f>Details2!G645</f>
        <v>NULL</v>
      </c>
      <c r="H53" s="23" t="str">
        <f>Details2!H645</f>
        <v>NULL</v>
      </c>
      <c r="I53" s="23" t="str">
        <f>Details2!I645</f>
        <v>NULL</v>
      </c>
      <c r="J53" s="23" t="str">
        <f>Details2!J645</f>
        <v>NULL</v>
      </c>
      <c r="K53" s="23" t="str">
        <f>Details2!K645</f>
        <v>NULL</v>
      </c>
    </row>
    <row r="54" spans="2:11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23" t="str">
        <f>Details2!F646</f>
        <v>NULL</v>
      </c>
      <c r="G54" s="23" t="str">
        <f>Details2!G646</f>
        <v>NULL</v>
      </c>
      <c r="H54" s="23" t="str">
        <f>Details2!H646</f>
        <v>NULL</v>
      </c>
      <c r="I54" s="23" t="str">
        <f>Details2!I646</f>
        <v>NULL</v>
      </c>
      <c r="J54" s="23" t="str">
        <f>Details2!J646</f>
        <v>NULL</v>
      </c>
      <c r="K54" s="23" t="str">
        <f>Details2!K646</f>
        <v>NULL</v>
      </c>
    </row>
    <row r="55" spans="2:11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23" t="str">
        <f>Details2!F647</f>
        <v>NULL</v>
      </c>
      <c r="G55" s="23" t="str">
        <f>Details2!G647</f>
        <v>NULL</v>
      </c>
      <c r="H55" s="23" t="str">
        <f>Details2!H647</f>
        <v>NULL</v>
      </c>
      <c r="I55" s="23" t="str">
        <f>Details2!I647</f>
        <v>NULL</v>
      </c>
      <c r="J55" s="23" t="str">
        <f>Details2!J647</f>
        <v>NULL</v>
      </c>
      <c r="K55" s="23" t="str">
        <f>Details2!K647</f>
        <v>NULL</v>
      </c>
    </row>
    <row r="56" spans="2:11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23" t="str">
        <f>Details2!F648</f>
        <v>NULL</v>
      </c>
      <c r="G56" s="23" t="str">
        <f>Details2!G648</f>
        <v>NULL</v>
      </c>
      <c r="H56" s="23" t="str">
        <f>Details2!H648</f>
        <v>NULL</v>
      </c>
      <c r="I56" s="23" t="str">
        <f>Details2!I648</f>
        <v>NULL</v>
      </c>
      <c r="J56" s="23" t="str">
        <f>Details2!J648</f>
        <v>NULL</v>
      </c>
      <c r="K56" s="23" t="str">
        <f>Details2!K648</f>
        <v>NULL</v>
      </c>
    </row>
    <row r="57" spans="2:11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23" t="str">
        <f>Details2!F649</f>
        <v>NULL</v>
      </c>
      <c r="G57" s="23" t="str">
        <f>Details2!G649</f>
        <v>NULL</v>
      </c>
      <c r="H57" s="23" t="str">
        <f>Details2!H649</f>
        <v>NULL</v>
      </c>
      <c r="I57" s="23" t="str">
        <f>Details2!I649</f>
        <v>NULL</v>
      </c>
      <c r="J57" s="23" t="str">
        <f>Details2!J649</f>
        <v>NULL</v>
      </c>
      <c r="K57" s="23" t="str">
        <f>Details2!K649</f>
        <v>NULL</v>
      </c>
    </row>
    <row r="58" spans="2:11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23" t="str">
        <f>Details2!F650</f>
        <v>NULL</v>
      </c>
      <c r="G58" s="23" t="str">
        <f>Details2!G650</f>
        <v>NULL</v>
      </c>
      <c r="H58" s="23" t="str">
        <f>Details2!H650</f>
        <v>NULL</v>
      </c>
      <c r="I58" s="23" t="str">
        <f>Details2!I650</f>
        <v>NULL</v>
      </c>
      <c r="J58" s="23" t="str">
        <f>Details2!J650</f>
        <v>NULL</v>
      </c>
      <c r="K58" s="23" t="str">
        <f>Details2!K650</f>
        <v>NULL</v>
      </c>
    </row>
    <row r="59" spans="2:11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23" t="str">
        <f>Details2!F651</f>
        <v>NULL</v>
      </c>
      <c r="G59" s="23" t="str">
        <f>Details2!G651</f>
        <v>NULL</v>
      </c>
      <c r="H59" s="23" t="str">
        <f>Details2!H651</f>
        <v>NULL</v>
      </c>
      <c r="I59" s="23" t="str">
        <f>Details2!I651</f>
        <v>NULL</v>
      </c>
      <c r="J59" s="23" t="str">
        <f>Details2!J651</f>
        <v>NULL</v>
      </c>
      <c r="K59" s="23" t="str">
        <f>Details2!K651</f>
        <v>NULL</v>
      </c>
    </row>
    <row r="60" spans="2:11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23" t="str">
        <f>Details2!F652</f>
        <v>NULL</v>
      </c>
      <c r="G60" s="23" t="str">
        <f>Details2!G652</f>
        <v>NULL</v>
      </c>
      <c r="H60" s="23" t="str">
        <f>Details2!H652</f>
        <v>NULL</v>
      </c>
      <c r="I60" s="23" t="str">
        <f>Details2!I652</f>
        <v>NULL</v>
      </c>
      <c r="J60" s="23" t="str">
        <f>Details2!J652</f>
        <v>NULL</v>
      </c>
      <c r="K60" s="23" t="str">
        <f>Details2!K652</f>
        <v>NULL</v>
      </c>
    </row>
    <row r="61" spans="2:11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23" t="str">
        <f>Details2!F653</f>
        <v>NULL</v>
      </c>
      <c r="G61" s="23" t="str">
        <f>Details2!G653</f>
        <v>NULL</v>
      </c>
      <c r="H61" s="23" t="str">
        <f>Details2!H653</f>
        <v>NULL</v>
      </c>
      <c r="I61" s="23" t="str">
        <f>Details2!I653</f>
        <v>NULL</v>
      </c>
      <c r="J61" s="23" t="str">
        <f>Details2!J653</f>
        <v>NULL</v>
      </c>
      <c r="K61" s="23" t="str">
        <f>Details2!K653</f>
        <v>NULL</v>
      </c>
    </row>
    <row r="62" spans="2:11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23" t="str">
        <f>Details2!F654</f>
        <v>NULL</v>
      </c>
      <c r="G62" s="23" t="str">
        <f>Details2!G654</f>
        <v>NULL</v>
      </c>
      <c r="H62" s="23" t="str">
        <f>Details2!H654</f>
        <v>NULL</v>
      </c>
      <c r="I62" s="23" t="str">
        <f>Details2!I654</f>
        <v>NULL</v>
      </c>
      <c r="J62" s="23" t="str">
        <f>Details2!J654</f>
        <v>NULL</v>
      </c>
      <c r="K62" s="23" t="str">
        <f>Details2!K654</f>
        <v>NULL</v>
      </c>
    </row>
    <row r="63" spans="2:11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23" t="str">
        <f>Details2!F655</f>
        <v>NULL</v>
      </c>
      <c r="G63" s="23" t="str">
        <f>Details2!G655</f>
        <v>NULL</v>
      </c>
      <c r="H63" s="23" t="str">
        <f>Details2!H655</f>
        <v>NULL</v>
      </c>
      <c r="I63" s="23" t="str">
        <f>Details2!I655</f>
        <v>NULL</v>
      </c>
      <c r="J63" s="23" t="str">
        <f>Details2!J655</f>
        <v>NULL</v>
      </c>
      <c r="K63" s="23" t="str">
        <f>Details2!K655</f>
        <v>NULL</v>
      </c>
    </row>
    <row r="64" spans="2:11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23" t="str">
        <f>Details2!F656</f>
        <v>NULL</v>
      </c>
      <c r="G64" s="23" t="str">
        <f>Details2!G656</f>
        <v>NULL</v>
      </c>
      <c r="H64" s="23" t="str">
        <f>Details2!H656</f>
        <v>NULL</v>
      </c>
      <c r="I64" s="23" t="str">
        <f>Details2!I656</f>
        <v>NULL</v>
      </c>
      <c r="J64" s="23" t="str">
        <f>Details2!J656</f>
        <v>NULL</v>
      </c>
      <c r="K64" s="23" t="str">
        <f>Details2!K656</f>
        <v>NULL</v>
      </c>
    </row>
    <row r="65" spans="2:16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23" t="str">
        <f>Details2!F657</f>
        <v>NULL</v>
      </c>
      <c r="G65" s="23" t="str">
        <f>Details2!G657</f>
        <v>NULL</v>
      </c>
      <c r="H65" s="23" t="str">
        <f>Details2!H657</f>
        <v>NULL</v>
      </c>
      <c r="I65" s="23" t="str">
        <f>Details2!I657</f>
        <v>NULL</v>
      </c>
      <c r="J65" s="23" t="str">
        <f>Details2!J657</f>
        <v>NULL</v>
      </c>
      <c r="K65" s="23" t="str">
        <f>Details2!K657</f>
        <v>NULL</v>
      </c>
    </row>
    <row r="66" spans="2:16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23" t="str">
        <f>Details2!F658</f>
        <v>NULL</v>
      </c>
      <c r="G66" s="23" t="str">
        <f>Details2!G658</f>
        <v>NULL</v>
      </c>
      <c r="H66" s="23" t="str">
        <f>Details2!H658</f>
        <v>NULL</v>
      </c>
      <c r="I66" s="23" t="str">
        <f>Details2!I658</f>
        <v>NULL</v>
      </c>
      <c r="J66" s="23" t="str">
        <f>Details2!J658</f>
        <v>NULL</v>
      </c>
      <c r="K66" s="23" t="str">
        <f>Details2!K658</f>
        <v>NULL</v>
      </c>
    </row>
    <row r="67" spans="2:16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23" t="str">
        <f>Details2!F659</f>
        <v>NULL</v>
      </c>
      <c r="G67" s="23" t="str">
        <f>Details2!G659</f>
        <v>NULL</v>
      </c>
      <c r="H67" s="23" t="str">
        <f>Details2!H659</f>
        <v>NULL</v>
      </c>
      <c r="I67" s="23" t="str">
        <f>Details2!I659</f>
        <v>NULL</v>
      </c>
      <c r="J67" s="23" t="str">
        <f>Details2!J659</f>
        <v>NULL</v>
      </c>
      <c r="K67" s="23" t="str">
        <f>Details2!K659</f>
        <v>NULL</v>
      </c>
    </row>
    <row r="68" spans="2:16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23" t="str">
        <f>Details2!F660</f>
        <v>NULL</v>
      </c>
      <c r="G68" s="23" t="str">
        <f>Details2!G660</f>
        <v>NULL</v>
      </c>
      <c r="H68" s="23" t="str">
        <f>Details2!H660</f>
        <v>NULL</v>
      </c>
      <c r="I68" s="23" t="str">
        <f>Details2!I660</f>
        <v>NULL</v>
      </c>
      <c r="J68" s="23" t="str">
        <f>Details2!J660</f>
        <v>NULL</v>
      </c>
      <c r="K68" s="23" t="str">
        <f>Details2!K660</f>
        <v>NULL</v>
      </c>
    </row>
    <row r="69" spans="2:16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23" t="str">
        <f>Details2!F661</f>
        <v>NULL</v>
      </c>
      <c r="G69" s="23" t="str">
        <f>Details2!G661</f>
        <v>NULL</v>
      </c>
      <c r="H69" s="23" t="str">
        <f>Details2!H661</f>
        <v>NULL</v>
      </c>
      <c r="I69" s="23" t="str">
        <f>Details2!I661</f>
        <v>NULL</v>
      </c>
      <c r="J69" s="23" t="str">
        <f>Details2!J661</f>
        <v>NULL</v>
      </c>
      <c r="K69" s="23" t="str">
        <f>Details2!K661</f>
        <v>NULL</v>
      </c>
    </row>
    <row r="70" spans="2:16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23" t="str">
        <f>Details2!F662</f>
        <v>NULL</v>
      </c>
      <c r="G70" s="23" t="str">
        <f>Details2!G662</f>
        <v>NULL</v>
      </c>
      <c r="H70" s="23" t="str">
        <f>Details2!H662</f>
        <v>NULL</v>
      </c>
      <c r="I70" s="23" t="str">
        <f>Details2!I662</f>
        <v>NULL</v>
      </c>
      <c r="J70" s="23" t="str">
        <f>Details2!J662</f>
        <v>NULL</v>
      </c>
      <c r="K70" s="23" t="str">
        <f>Details2!K662</f>
        <v>NULL</v>
      </c>
    </row>
    <row r="71" spans="2:16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23" t="str">
        <f>Details2!F663</f>
        <v>NULL</v>
      </c>
      <c r="G71" s="23" t="str">
        <f>Details2!G663</f>
        <v>NULL</v>
      </c>
      <c r="H71" s="23" t="str">
        <f>Details2!H663</f>
        <v>NULL</v>
      </c>
      <c r="I71" s="23" t="str">
        <f>Details2!I663</f>
        <v>NULL</v>
      </c>
      <c r="J71" s="23" t="str">
        <f>Details2!J663</f>
        <v>NULL</v>
      </c>
      <c r="K71" s="23" t="str">
        <f>Details2!K663</f>
        <v>NULL</v>
      </c>
      <c r="L71" s="2"/>
      <c r="P71" s="2"/>
    </row>
    <row r="72" spans="2:16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23" t="str">
        <f>Details2!F664</f>
        <v>NULL</v>
      </c>
      <c r="G72" s="23" t="str">
        <f>Details2!G664</f>
        <v>NULL</v>
      </c>
      <c r="H72" s="23" t="str">
        <f>Details2!H664</f>
        <v>NULL</v>
      </c>
      <c r="I72" s="23" t="str">
        <f>Details2!I664</f>
        <v>NULL</v>
      </c>
      <c r="J72" s="23" t="str">
        <f>Details2!J664</f>
        <v>NULL</v>
      </c>
      <c r="K72" s="23" t="str">
        <f>Details2!K664</f>
        <v>NULL</v>
      </c>
      <c r="L72" s="2"/>
      <c r="O72" s="4"/>
    </row>
    <row r="73" spans="2:16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23" t="str">
        <f>Details2!F665</f>
        <v>NULL</v>
      </c>
      <c r="G73" s="23" t="str">
        <f>Details2!G665</f>
        <v>NULL</v>
      </c>
      <c r="H73" s="23" t="str">
        <f>Details2!H665</f>
        <v>NULL</v>
      </c>
      <c r="I73" s="23" t="str">
        <f>Details2!I665</f>
        <v>NULL</v>
      </c>
      <c r="J73" s="23" t="str">
        <f>Details2!J665</f>
        <v>NULL</v>
      </c>
      <c r="K73" s="23" t="str">
        <f>Details2!K665</f>
        <v>NULL</v>
      </c>
      <c r="L73" s="27"/>
      <c r="O73" s="4"/>
    </row>
    <row r="74" spans="2:16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23">
        <f>Details2!F666</f>
        <v>2</v>
      </c>
      <c r="G74" s="23">
        <f>Details2!G666</f>
        <v>0</v>
      </c>
      <c r="H74" s="23">
        <f>Details2!H666</f>
        <v>1</v>
      </c>
      <c r="I74" s="23">
        <f>Details2!I666</f>
        <v>0</v>
      </c>
      <c r="J74" s="23">
        <f>Details2!J666</f>
        <v>3</v>
      </c>
      <c r="K74" s="23">
        <f>Details2!K666</f>
        <v>0</v>
      </c>
      <c r="L74" s="2"/>
      <c r="O74" s="4"/>
    </row>
    <row r="75" spans="2:16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23" t="str">
        <f>Details2!F667</f>
        <v>NULL</v>
      </c>
      <c r="G75" s="23" t="str">
        <f>Details2!G667</f>
        <v>NULL</v>
      </c>
      <c r="H75" s="23" t="str">
        <f>Details2!H667</f>
        <v>NULL</v>
      </c>
      <c r="I75" s="23" t="str">
        <f>Details2!I667</f>
        <v>NULL</v>
      </c>
      <c r="J75" s="23" t="str">
        <f>Details2!J667</f>
        <v>NULL</v>
      </c>
      <c r="K75" s="23" t="str">
        <f>Details2!K667</f>
        <v>NULL</v>
      </c>
      <c r="L75" s="2"/>
      <c r="O75" s="4"/>
    </row>
    <row r="76" spans="2:16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23">
        <f>Details2!F668</f>
        <v>0</v>
      </c>
      <c r="G76" s="23">
        <f>Details2!G668</f>
        <v>0</v>
      </c>
      <c r="H76" s="23">
        <f>Details2!H668</f>
        <v>0</v>
      </c>
      <c r="I76" s="23">
        <f>Details2!I668</f>
        <v>0</v>
      </c>
      <c r="J76" s="23">
        <f>Details2!J668</f>
        <v>0</v>
      </c>
      <c r="K76" s="23">
        <f>Details2!K668</f>
        <v>0</v>
      </c>
      <c r="L76" s="2"/>
      <c r="O76" s="4"/>
    </row>
    <row r="77" spans="2:16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23">
        <f>Details2!F669</f>
        <v>0</v>
      </c>
      <c r="G77" s="23">
        <f>Details2!G669</f>
        <v>0</v>
      </c>
      <c r="H77" s="23">
        <f>Details2!H669</f>
        <v>0</v>
      </c>
      <c r="I77" s="23">
        <f>Details2!I669</f>
        <v>8</v>
      </c>
      <c r="J77" s="23">
        <f>Details2!J669</f>
        <v>0</v>
      </c>
      <c r="K77" s="23">
        <f>Details2!K669</f>
        <v>0</v>
      </c>
      <c r="L77" s="2"/>
    </row>
    <row r="78" spans="2:16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23">
        <f>Details2!F670</f>
        <v>9</v>
      </c>
      <c r="G78" s="23">
        <f>Details2!G670</f>
        <v>0</v>
      </c>
      <c r="H78" s="23">
        <f>Details2!H670</f>
        <v>0</v>
      </c>
      <c r="I78" s="23">
        <f>Details2!I670</f>
        <v>12</v>
      </c>
      <c r="J78" s="23">
        <f>Details2!J670</f>
        <v>0</v>
      </c>
      <c r="K78" s="23">
        <f>Details2!K670</f>
        <v>0</v>
      </c>
      <c r="L78" s="2"/>
    </row>
    <row r="79" spans="2:16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23">
        <f>Details2!F671</f>
        <v>1</v>
      </c>
      <c r="G79" s="23">
        <f>Details2!G671</f>
        <v>0</v>
      </c>
      <c r="H79" s="23">
        <f>Details2!H671</f>
        <v>0</v>
      </c>
      <c r="I79" s="23">
        <f>Details2!I671</f>
        <v>0</v>
      </c>
      <c r="J79" s="23">
        <f>Details2!J671</f>
        <v>0</v>
      </c>
      <c r="K79" s="23">
        <f>Details2!K671</f>
        <v>0</v>
      </c>
      <c r="L79" s="2"/>
      <c r="N79" s="9"/>
    </row>
    <row r="80" spans="2:16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23">
        <f>Details2!F672</f>
        <v>14</v>
      </c>
      <c r="G80" s="23">
        <f>Details2!G672</f>
        <v>10</v>
      </c>
      <c r="H80" s="23">
        <f>Details2!H672</f>
        <v>1</v>
      </c>
      <c r="I80" s="23">
        <f>Details2!I672</f>
        <v>6</v>
      </c>
      <c r="J80" s="23">
        <f>Details2!J672</f>
        <v>4</v>
      </c>
      <c r="K80" s="23">
        <f>Details2!K672</f>
        <v>0</v>
      </c>
      <c r="N80" s="9"/>
    </row>
    <row r="81" spans="2:14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23">
        <f>Details2!F673</f>
        <v>18</v>
      </c>
      <c r="G81" s="23">
        <f>Details2!G673</f>
        <v>0</v>
      </c>
      <c r="H81" s="23">
        <f>Details2!H673</f>
        <v>0</v>
      </c>
      <c r="I81" s="23">
        <f>Details2!I673</f>
        <v>21</v>
      </c>
      <c r="J81" s="23">
        <f>Details2!J673</f>
        <v>0</v>
      </c>
      <c r="K81" s="23">
        <f>Details2!K673</f>
        <v>29</v>
      </c>
      <c r="N81" s="9"/>
    </row>
    <row r="82" spans="2:14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23">
        <f>Details2!F674</f>
        <v>0</v>
      </c>
      <c r="G82" s="23">
        <f>Details2!G674</f>
        <v>0</v>
      </c>
      <c r="H82" s="23">
        <f>Details2!H674</f>
        <v>0</v>
      </c>
      <c r="I82" s="23">
        <f>Details2!I674</f>
        <v>0</v>
      </c>
      <c r="J82" s="23">
        <f>Details2!J674</f>
        <v>0</v>
      </c>
      <c r="K82" s="23">
        <f>Details2!K674</f>
        <v>0</v>
      </c>
      <c r="L82" s="9"/>
      <c r="N82" s="9"/>
    </row>
    <row r="83" spans="2:14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23" t="str">
        <f>Details2!F675</f>
        <v>NULL</v>
      </c>
      <c r="G83" s="23" t="str">
        <f>Details2!G675</f>
        <v>NULL</v>
      </c>
      <c r="H83" s="23" t="str">
        <f>Details2!H675</f>
        <v>NULL</v>
      </c>
      <c r="I83" s="23" t="str">
        <f>Details2!I675</f>
        <v>NULL</v>
      </c>
      <c r="J83" s="23" t="str">
        <f>Details2!J675</f>
        <v>NULL</v>
      </c>
      <c r="K83" s="23" t="str">
        <f>Details2!K675</f>
        <v>NULL</v>
      </c>
      <c r="L83" s="9"/>
    </row>
    <row r="84" spans="2:14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23">
        <f>Details2!F676</f>
        <v>1</v>
      </c>
      <c r="G84" s="23">
        <f>Details2!G676</f>
        <v>0</v>
      </c>
      <c r="H84" s="23">
        <f>Details2!H676</f>
        <v>0</v>
      </c>
      <c r="I84" s="23">
        <f>Details2!I676</f>
        <v>0</v>
      </c>
      <c r="J84" s="23">
        <f>Details2!J676</f>
        <v>0</v>
      </c>
      <c r="K84" s="23">
        <f>Details2!K676</f>
        <v>2</v>
      </c>
      <c r="L84" s="9"/>
      <c r="N84" s="3"/>
    </row>
    <row r="85" spans="2:14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23">
        <f>Details2!F677</f>
        <v>0</v>
      </c>
      <c r="G85" s="23">
        <f>Details2!G677</f>
        <v>0</v>
      </c>
      <c r="H85" s="23">
        <f>Details2!H677</f>
        <v>0</v>
      </c>
      <c r="I85" s="23">
        <f>Details2!I677</f>
        <v>0</v>
      </c>
      <c r="J85" s="23">
        <f>Details2!J677</f>
        <v>0</v>
      </c>
      <c r="K85" s="23">
        <f>Details2!K677</f>
        <v>0</v>
      </c>
      <c r="L85" s="9"/>
      <c r="N85" s="3"/>
    </row>
    <row r="86" spans="2:14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23">
        <f>Details2!F678</f>
        <v>0</v>
      </c>
      <c r="G86" s="23">
        <f>Details2!G678</f>
        <v>0</v>
      </c>
      <c r="H86" s="23">
        <f>Details2!H678</f>
        <v>0</v>
      </c>
      <c r="I86" s="23">
        <f>Details2!I678</f>
        <v>0</v>
      </c>
      <c r="J86" s="23">
        <f>Details2!J678</f>
        <v>0</v>
      </c>
      <c r="K86" s="23">
        <f>Details2!K678</f>
        <v>0</v>
      </c>
      <c r="N86" s="3"/>
    </row>
    <row r="87" spans="2:14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23" t="str">
        <f>Details2!F679</f>
        <v>NULL</v>
      </c>
      <c r="G87" s="23" t="str">
        <f>Details2!G679</f>
        <v>NULL</v>
      </c>
      <c r="H87" s="23" t="str">
        <f>Details2!H679</f>
        <v>NULL</v>
      </c>
      <c r="I87" s="23" t="str">
        <f>Details2!I679</f>
        <v>NULL</v>
      </c>
      <c r="J87" s="23" t="str">
        <f>Details2!J679</f>
        <v>NULL</v>
      </c>
      <c r="K87" s="23" t="str">
        <f>Details2!K679</f>
        <v>NULL</v>
      </c>
      <c r="L87" s="3"/>
      <c r="N87" s="3"/>
    </row>
    <row r="88" spans="2:14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23">
        <f>Details2!F680</f>
        <v>0</v>
      </c>
      <c r="G88" s="23">
        <f>Details2!G680</f>
        <v>0</v>
      </c>
      <c r="H88" s="23">
        <f>Details2!H680</f>
        <v>0</v>
      </c>
      <c r="I88" s="23">
        <f>Details2!I680</f>
        <v>0</v>
      </c>
      <c r="J88" s="23">
        <f>Details2!J680</f>
        <v>0</v>
      </c>
      <c r="K88" s="23">
        <f>Details2!K680</f>
        <v>0</v>
      </c>
      <c r="L88" s="3"/>
    </row>
    <row r="89" spans="2:14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23" t="str">
        <f>Details2!F681</f>
        <v>NULL</v>
      </c>
      <c r="G89" s="23" t="str">
        <f>Details2!G681</f>
        <v>NULL</v>
      </c>
      <c r="H89" s="23" t="str">
        <f>Details2!H681</f>
        <v>NULL</v>
      </c>
      <c r="I89" s="23" t="str">
        <f>Details2!I681</f>
        <v>NULL</v>
      </c>
      <c r="J89" s="23" t="str">
        <f>Details2!J681</f>
        <v>NULL</v>
      </c>
      <c r="K89" s="23" t="str">
        <f>Details2!K681</f>
        <v>NULL</v>
      </c>
      <c r="L89" s="3"/>
    </row>
    <row r="90" spans="2:14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23">
        <f>Details2!F682</f>
        <v>0</v>
      </c>
      <c r="G90" s="23">
        <f>Details2!G682</f>
        <v>0</v>
      </c>
      <c r="H90" s="23">
        <f>Details2!H682</f>
        <v>0</v>
      </c>
      <c r="I90" s="23">
        <f>Details2!I682</f>
        <v>0</v>
      </c>
      <c r="J90" s="23">
        <f>Details2!J682</f>
        <v>0</v>
      </c>
      <c r="K90" s="23">
        <f>Details2!K682</f>
        <v>0</v>
      </c>
      <c r="L90" s="3"/>
    </row>
    <row r="91" spans="2:14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23">
        <f>Details2!F683</f>
        <v>0</v>
      </c>
      <c r="G91" s="23">
        <f>Details2!G683</f>
        <v>0</v>
      </c>
      <c r="H91" s="23">
        <f>Details2!H683</f>
        <v>0</v>
      </c>
      <c r="I91" s="23">
        <f>Details2!I683</f>
        <v>0</v>
      </c>
      <c r="J91" s="23">
        <f>Details2!J683</f>
        <v>0</v>
      </c>
      <c r="K91" s="23">
        <f>Details2!K683</f>
        <v>0</v>
      </c>
    </row>
    <row r="92" spans="2:14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23">
        <f>Details2!F684</f>
        <v>0</v>
      </c>
      <c r="G92" s="23">
        <f>Details2!G684</f>
        <v>0</v>
      </c>
      <c r="H92" s="23">
        <f>Details2!H684</f>
        <v>0</v>
      </c>
      <c r="I92" s="23">
        <f>Details2!I684</f>
        <v>2</v>
      </c>
      <c r="J92" s="23">
        <f>Details2!J684</f>
        <v>1</v>
      </c>
      <c r="K92" s="23">
        <f>Details2!K684</f>
        <v>0</v>
      </c>
    </row>
    <row r="93" spans="2:14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23">
        <f>Details2!F685</f>
        <v>0</v>
      </c>
      <c r="G93" s="23">
        <f>Details2!G685</f>
        <v>0</v>
      </c>
      <c r="H93" s="23">
        <f>Details2!H685</f>
        <v>0</v>
      </c>
      <c r="I93" s="23">
        <f>Details2!I685</f>
        <v>0</v>
      </c>
      <c r="J93" s="23">
        <f>Details2!J685</f>
        <v>0</v>
      </c>
      <c r="K93" s="23">
        <f>Details2!K685</f>
        <v>0</v>
      </c>
    </row>
    <row r="94" spans="2:14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23">
        <f>Details2!F686</f>
        <v>2</v>
      </c>
      <c r="G94" s="23">
        <f>Details2!G686</f>
        <v>3</v>
      </c>
      <c r="H94" s="23">
        <f>Details2!H686</f>
        <v>0</v>
      </c>
      <c r="I94" s="23">
        <f>Details2!I686</f>
        <v>0</v>
      </c>
      <c r="J94" s="23">
        <f>Details2!J686</f>
        <v>3</v>
      </c>
      <c r="K94" s="23">
        <f>Details2!K686</f>
        <v>0</v>
      </c>
    </row>
    <row r="95" spans="2:14">
      <c r="B95" t="str">
        <f>Details2!B687</f>
        <v>Army</v>
      </c>
      <c r="C95" t="str">
        <f>Details2!C687</f>
        <v>0109</v>
      </c>
      <c r="D95" t="str">
        <f>Details2!D687</f>
        <v>San Antonio Military Medical Center</v>
      </c>
      <c r="E95" t="str">
        <f>Details2!E687</f>
        <v>H</v>
      </c>
      <c r="F95" s="23">
        <f>Details2!F687</f>
        <v>0</v>
      </c>
      <c r="G95" s="23">
        <f>Details2!G687</f>
        <v>1</v>
      </c>
      <c r="H95" s="23">
        <f>Details2!H687</f>
        <v>0</v>
      </c>
      <c r="I95" s="23">
        <f>Details2!I687</f>
        <v>0</v>
      </c>
      <c r="J95" s="23">
        <f>Details2!J687</f>
        <v>0</v>
      </c>
      <c r="K95" s="23">
        <f>Details2!K687</f>
        <v>0</v>
      </c>
    </row>
    <row r="96" spans="2:14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23">
        <f>Details2!F688</f>
        <v>8</v>
      </c>
      <c r="G96" s="23">
        <f>Details2!G688</f>
        <v>1</v>
      </c>
      <c r="H96" s="23">
        <f>Details2!H688</f>
        <v>0</v>
      </c>
      <c r="I96" s="23">
        <f>Details2!I688</f>
        <v>0</v>
      </c>
      <c r="J96" s="23">
        <f>Details2!J688</f>
        <v>0</v>
      </c>
      <c r="K96" s="23">
        <f>Details2!K688</f>
        <v>0</v>
      </c>
    </row>
    <row r="97" spans="2:11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23">
        <f>Details2!F689</f>
        <v>0</v>
      </c>
      <c r="G97" s="23" t="str">
        <f>Details2!G689</f>
        <v>NULL</v>
      </c>
      <c r="H97" s="23" t="str">
        <f>Details2!H689</f>
        <v>NULL</v>
      </c>
      <c r="I97" s="23" t="str">
        <f>Details2!I689</f>
        <v>NULL</v>
      </c>
      <c r="J97" s="23" t="str">
        <f>Details2!J689</f>
        <v>NULL</v>
      </c>
      <c r="K97" s="23" t="str">
        <f>Details2!K689</f>
        <v>NULL</v>
      </c>
    </row>
    <row r="98" spans="2:11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23" t="str">
        <f>Details2!F690</f>
        <v>NULL</v>
      </c>
      <c r="G98" s="23" t="str">
        <f>Details2!G690</f>
        <v>NULL</v>
      </c>
      <c r="H98" s="23" t="str">
        <f>Details2!H690</f>
        <v>NULL</v>
      </c>
      <c r="I98" s="23" t="str">
        <f>Details2!I690</f>
        <v>NULL</v>
      </c>
      <c r="J98" s="23" t="str">
        <f>Details2!J690</f>
        <v>NULL</v>
      </c>
      <c r="K98" s="23" t="str">
        <f>Details2!K690</f>
        <v>NULL</v>
      </c>
    </row>
    <row r="99" spans="2:11">
      <c r="B99" t="str">
        <f>Details2!B691</f>
        <v>Army</v>
      </c>
      <c r="C99" t="str">
        <f>Details2!C691</f>
        <v>0125</v>
      </c>
      <c r="D99" t="str">
        <f>Details2!D691</f>
        <v>Ft. Lewis (Madigan Army Medical Center)</v>
      </c>
      <c r="E99" t="str">
        <f>Details2!E691</f>
        <v>H</v>
      </c>
      <c r="F99" s="23">
        <f>Details2!F691</f>
        <v>0</v>
      </c>
      <c r="G99" s="23">
        <f>Details2!G691</f>
        <v>0</v>
      </c>
      <c r="H99" s="23">
        <f>Details2!H691</f>
        <v>0</v>
      </c>
      <c r="I99" s="23">
        <f>Details2!I691</f>
        <v>1</v>
      </c>
      <c r="J99" s="23">
        <f>Details2!J691</f>
        <v>0</v>
      </c>
      <c r="K99" s="23">
        <f>Details2!K691</f>
        <v>5</v>
      </c>
    </row>
    <row r="100" spans="2:11">
      <c r="B100" t="str">
        <f>Details2!B692</f>
        <v>Army</v>
      </c>
      <c r="C100" t="str">
        <f>Details2!C692</f>
        <v>0131</v>
      </c>
      <c r="D100" t="str">
        <f>Details2!D692</f>
        <v>Ft. Irwin (Weed Army Community Hospital)</v>
      </c>
      <c r="E100" t="str">
        <f>Details2!E692</f>
        <v>H</v>
      </c>
      <c r="F100" s="23">
        <f>Details2!F692</f>
        <v>0</v>
      </c>
      <c r="G100" s="23">
        <f>Details2!G692</f>
        <v>0</v>
      </c>
      <c r="H100" s="23">
        <f>Details2!H692</f>
        <v>0</v>
      </c>
      <c r="I100" s="23">
        <f>Details2!I692</f>
        <v>0</v>
      </c>
      <c r="J100" s="23">
        <f>Details2!J692</f>
        <v>0</v>
      </c>
      <c r="K100" s="23">
        <f>Details2!K692</f>
        <v>0</v>
      </c>
    </row>
    <row r="101" spans="2:11">
      <c r="B101" t="str">
        <f>Details2!B693</f>
        <v>Army</v>
      </c>
      <c r="C101" t="str">
        <f>Details2!C693</f>
        <v>0206</v>
      </c>
      <c r="D101" t="str">
        <f>Details2!D693</f>
        <v>Yuma Proving Grounds</v>
      </c>
      <c r="E101" t="str">
        <f>Details2!E693</f>
        <v>I</v>
      </c>
      <c r="F101" s="23" t="str">
        <f>Details2!F693</f>
        <v>NULL</v>
      </c>
      <c r="G101" s="23" t="str">
        <f>Details2!G693</f>
        <v>NULL</v>
      </c>
      <c r="H101" s="23" t="str">
        <f>Details2!H693</f>
        <v>NULL</v>
      </c>
      <c r="I101" s="23" t="str">
        <f>Details2!I693</f>
        <v>NULL</v>
      </c>
      <c r="J101" s="23" t="str">
        <f>Details2!J693</f>
        <v>NULL</v>
      </c>
      <c r="K101" s="23" t="str">
        <f>Details2!K693</f>
        <v>NULL</v>
      </c>
    </row>
    <row r="102" spans="2:11">
      <c r="B102" t="str">
        <f>Details2!B694</f>
        <v>Army</v>
      </c>
      <c r="C102" t="str">
        <f>Details2!C694</f>
        <v>0256</v>
      </c>
      <c r="D102" t="str">
        <f>Details2!D694</f>
        <v>Pentagon Army Health Clinic</v>
      </c>
      <c r="E102" t="str">
        <f>Details2!E694</f>
        <v>I</v>
      </c>
      <c r="F102" s="23" t="str">
        <f>Details2!F694</f>
        <v>NULL</v>
      </c>
      <c r="G102" s="23" t="str">
        <f>Details2!G694</f>
        <v>NULL</v>
      </c>
      <c r="H102" s="23" t="str">
        <f>Details2!H694</f>
        <v>NULL</v>
      </c>
      <c r="I102" s="23" t="str">
        <f>Details2!I694</f>
        <v>NULL</v>
      </c>
      <c r="J102" s="23" t="str">
        <f>Details2!J694</f>
        <v>NULL</v>
      </c>
      <c r="K102" s="23" t="str">
        <f>Details2!K694</f>
        <v>NULL</v>
      </c>
    </row>
    <row r="103" spans="2:11">
      <c r="B103" t="str">
        <f>Details2!B695</f>
        <v>Army</v>
      </c>
      <c r="C103" t="str">
        <f>Details2!C695</f>
        <v>0273</v>
      </c>
      <c r="D103" t="str">
        <f>Details2!D695</f>
        <v>Ft. McPherson (Lawrence Joel Army Health Clinic)</v>
      </c>
      <c r="E103" t="str">
        <f>Details2!E695</f>
        <v>I</v>
      </c>
      <c r="F103" s="23" t="str">
        <f>Details2!F695</f>
        <v>NULL</v>
      </c>
      <c r="G103" s="23" t="str">
        <f>Details2!G695</f>
        <v>NULL</v>
      </c>
      <c r="H103" s="23" t="str">
        <f>Details2!H695</f>
        <v>NULL</v>
      </c>
      <c r="I103" s="23" t="str">
        <f>Details2!I695</f>
        <v>NULL</v>
      </c>
      <c r="J103" s="23" t="str">
        <f>Details2!J695</f>
        <v>NULL</v>
      </c>
      <c r="K103" s="23" t="str">
        <f>Details2!K695</f>
        <v>NULL</v>
      </c>
    </row>
    <row r="104" spans="2:11">
      <c r="B104" t="str">
        <f>Details2!B696</f>
        <v>Army</v>
      </c>
      <c r="C104" t="str">
        <f>Details2!C696</f>
        <v>0308</v>
      </c>
      <c r="D104" t="str">
        <f>Details2!D696</f>
        <v>Aberdeen Proving Grounds (Kirk Army Health Clinic)</v>
      </c>
      <c r="E104" t="str">
        <f>Details2!E696</f>
        <v>I</v>
      </c>
      <c r="F104" s="23" t="str">
        <f>Details2!F696</f>
        <v>NULL</v>
      </c>
      <c r="G104" s="23" t="str">
        <f>Details2!G696</f>
        <v>NULL</v>
      </c>
      <c r="H104" s="23" t="str">
        <f>Details2!H696</f>
        <v>NULL</v>
      </c>
      <c r="I104" s="23" t="str">
        <f>Details2!I696</f>
        <v>NULL</v>
      </c>
      <c r="J104" s="23" t="str">
        <f>Details2!J696</f>
        <v>NULL</v>
      </c>
      <c r="K104" s="23" t="str">
        <f>Details2!K696</f>
        <v>NULL</v>
      </c>
    </row>
    <row r="105" spans="2:11">
      <c r="B105" t="str">
        <f>Details2!B697</f>
        <v>Army</v>
      </c>
      <c r="C105" t="str">
        <f>Details2!C697</f>
        <v>0309</v>
      </c>
      <c r="D105" t="str">
        <f>Details2!D697</f>
        <v>Ft. Detrick US Army Health Clinic</v>
      </c>
      <c r="E105" t="str">
        <f>Details2!E697</f>
        <v>I</v>
      </c>
      <c r="F105" s="23" t="str">
        <f>Details2!F697</f>
        <v>NULL</v>
      </c>
      <c r="G105" s="23" t="str">
        <f>Details2!G697</f>
        <v>NULL</v>
      </c>
      <c r="H105" s="23" t="str">
        <f>Details2!H697</f>
        <v>NULL</v>
      </c>
      <c r="I105" s="23" t="str">
        <f>Details2!I697</f>
        <v>NULL</v>
      </c>
      <c r="J105" s="23" t="str">
        <f>Details2!J697</f>
        <v>NULL</v>
      </c>
      <c r="K105" s="23" t="str">
        <f>Details2!K697</f>
        <v>NULL</v>
      </c>
    </row>
    <row r="106" spans="2:11">
      <c r="B106" t="str">
        <f>Details2!B698</f>
        <v>Army</v>
      </c>
      <c r="C106" t="str">
        <f>Details2!C698</f>
        <v>0330</v>
      </c>
      <c r="D106" t="str">
        <f>Details2!D698</f>
        <v>Ft. Drum (Guthrie Army Health Clinic)</v>
      </c>
      <c r="E106" t="str">
        <f>Details2!E698</f>
        <v>C</v>
      </c>
      <c r="F106" s="23" t="str">
        <f>Details2!F698</f>
        <v>NULL</v>
      </c>
      <c r="G106" s="23" t="str">
        <f>Details2!G698</f>
        <v>NULL</v>
      </c>
      <c r="H106" s="23" t="str">
        <f>Details2!H698</f>
        <v>NULL</v>
      </c>
      <c r="I106" s="23" t="str">
        <f>Details2!I698</f>
        <v>NULL</v>
      </c>
      <c r="J106" s="23" t="str">
        <f>Details2!J698</f>
        <v>NULL</v>
      </c>
      <c r="K106" s="23" t="str">
        <f>Details2!K698</f>
        <v>NULL</v>
      </c>
    </row>
    <row r="107" spans="2:11">
      <c r="B107" t="str">
        <f>Details2!B699</f>
        <v>Army</v>
      </c>
      <c r="C107" t="str">
        <f>Details2!C699</f>
        <v>0350</v>
      </c>
      <c r="D107" t="str">
        <f>Details2!D699</f>
        <v>Ft. Indiantown Gap US Army Health Clinic</v>
      </c>
      <c r="E107" t="str">
        <f>Details2!E699</f>
        <v>I</v>
      </c>
      <c r="F107" s="23" t="str">
        <f>Details2!F699</f>
        <v>NULL</v>
      </c>
      <c r="G107" s="23" t="str">
        <f>Details2!G699</f>
        <v>NULL</v>
      </c>
      <c r="H107" s="23" t="str">
        <f>Details2!H699</f>
        <v>NULL</v>
      </c>
      <c r="I107" s="23" t="str">
        <f>Details2!I699</f>
        <v>NULL</v>
      </c>
      <c r="J107" s="23" t="str">
        <f>Details2!J699</f>
        <v>NULL</v>
      </c>
      <c r="K107" s="23" t="str">
        <f>Details2!K699</f>
        <v>NULL</v>
      </c>
    </row>
    <row r="108" spans="2:11">
      <c r="B108" t="str">
        <f>Details2!B700</f>
        <v>Army</v>
      </c>
      <c r="C108" t="str">
        <f>Details2!C700</f>
        <v>0351</v>
      </c>
      <c r="D108" t="str">
        <f>Details2!D700</f>
        <v>Letterkenny US Army Health Clinic</v>
      </c>
      <c r="E108" t="str">
        <f>Details2!E700</f>
        <v>I</v>
      </c>
      <c r="F108" s="23" t="str">
        <f>Details2!F700</f>
        <v>NULL</v>
      </c>
      <c r="G108" s="23" t="str">
        <f>Details2!G700</f>
        <v>NULL</v>
      </c>
      <c r="H108" s="23" t="str">
        <f>Details2!H700</f>
        <v>NULL</v>
      </c>
      <c r="I108" s="23" t="str">
        <f>Details2!I700</f>
        <v>NULL</v>
      </c>
      <c r="J108" s="23" t="str">
        <f>Details2!J700</f>
        <v>NULL</v>
      </c>
      <c r="K108" s="23" t="str">
        <f>Details2!K700</f>
        <v>NULL</v>
      </c>
    </row>
    <row r="109" spans="2:11">
      <c r="B109" t="str">
        <f>Details2!B701</f>
        <v>Army</v>
      </c>
      <c r="C109" t="str">
        <f>Details2!C701</f>
        <v>0352</v>
      </c>
      <c r="D109" t="str">
        <f>Details2!D701</f>
        <v>Carlisle (Dunham Army Health Clinic)</v>
      </c>
      <c r="E109" t="str">
        <f>Details2!E701</f>
        <v>C</v>
      </c>
      <c r="F109" s="23" t="str">
        <f>Details2!F701</f>
        <v>NULL</v>
      </c>
      <c r="G109" s="23" t="str">
        <f>Details2!G701</f>
        <v>NULL</v>
      </c>
      <c r="H109" s="23" t="str">
        <f>Details2!H701</f>
        <v>NULL</v>
      </c>
      <c r="I109" s="23" t="str">
        <f>Details2!I701</f>
        <v>NULL</v>
      </c>
      <c r="J109" s="23" t="str">
        <f>Details2!J701</f>
        <v>NULL</v>
      </c>
      <c r="K109" s="23" t="str">
        <f>Details2!K701</f>
        <v>NULL</v>
      </c>
    </row>
    <row r="110" spans="2:11">
      <c r="B110" t="str">
        <f>Details2!B702</f>
        <v>Army</v>
      </c>
      <c r="C110" t="str">
        <f>Details2!C702</f>
        <v>0353</v>
      </c>
      <c r="D110" t="str">
        <f>Details2!D702</f>
        <v>Tobyhanna US Army Health Clinic</v>
      </c>
      <c r="E110" t="str">
        <f>Details2!E702</f>
        <v>I</v>
      </c>
      <c r="F110" s="23" t="str">
        <f>Details2!F702</f>
        <v>NULL</v>
      </c>
      <c r="G110" s="23" t="str">
        <f>Details2!G702</f>
        <v>NULL</v>
      </c>
      <c r="H110" s="23" t="str">
        <f>Details2!H702</f>
        <v>NULL</v>
      </c>
      <c r="I110" s="23" t="str">
        <f>Details2!I702</f>
        <v>NULL</v>
      </c>
      <c r="J110" s="23" t="str">
        <f>Details2!J702</f>
        <v>NULL</v>
      </c>
      <c r="K110" s="23" t="str">
        <f>Details2!K702</f>
        <v>NULL</v>
      </c>
    </row>
    <row r="111" spans="2:11">
      <c r="B111" t="str">
        <f>Details2!B703</f>
        <v>Army</v>
      </c>
      <c r="C111" t="str">
        <f>Details2!C703</f>
        <v>0371</v>
      </c>
      <c r="D111" t="str">
        <f>Details2!D703</f>
        <v>Dugway Proving Ground</v>
      </c>
      <c r="E111" t="str">
        <f>Details2!E703</f>
        <v>I</v>
      </c>
      <c r="F111" s="23" t="str">
        <f>Details2!F703</f>
        <v>NULL</v>
      </c>
      <c r="G111" s="23" t="str">
        <f>Details2!G703</f>
        <v>NULL</v>
      </c>
      <c r="H111" s="23" t="str">
        <f>Details2!H703</f>
        <v>NULL</v>
      </c>
      <c r="I111" s="23" t="str">
        <f>Details2!I703</f>
        <v>NULL</v>
      </c>
      <c r="J111" s="23" t="str">
        <f>Details2!J703</f>
        <v>NULL</v>
      </c>
      <c r="K111" s="23" t="str">
        <f>Details2!K703</f>
        <v>NULL</v>
      </c>
    </row>
    <row r="112" spans="2:11">
      <c r="B112" t="str">
        <f>Details2!B704</f>
        <v>Army</v>
      </c>
      <c r="C112" t="str">
        <f>Details2!C704</f>
        <v>0441</v>
      </c>
      <c r="D112" t="str">
        <f>Details2!D704</f>
        <v>New Cumberland US Army Health Clinic</v>
      </c>
      <c r="E112" t="str">
        <f>Details2!E704</f>
        <v>I</v>
      </c>
      <c r="F112" s="23" t="str">
        <f>Details2!F704</f>
        <v>NULL</v>
      </c>
      <c r="G112" s="23" t="str">
        <f>Details2!G704</f>
        <v>NULL</v>
      </c>
      <c r="H112" s="23" t="str">
        <f>Details2!H704</f>
        <v>NULL</v>
      </c>
      <c r="I112" s="23" t="str">
        <f>Details2!I704</f>
        <v>NULL</v>
      </c>
      <c r="J112" s="23" t="str">
        <f>Details2!J704</f>
        <v>NULL</v>
      </c>
      <c r="K112" s="23" t="str">
        <f>Details2!K704</f>
        <v>NULL</v>
      </c>
    </row>
    <row r="113" spans="2:11">
      <c r="B113" t="str">
        <f>Details2!B705</f>
        <v>Army</v>
      </c>
      <c r="C113" t="str">
        <f>Details2!C705</f>
        <v>0606</v>
      </c>
      <c r="D113" t="str">
        <f>Details2!D705</f>
        <v>Heidelberg MEDDAC</v>
      </c>
      <c r="E113" t="str">
        <f>Details2!E705</f>
        <v>C</v>
      </c>
      <c r="F113" s="23">
        <f>Details2!F705</f>
        <v>0</v>
      </c>
      <c r="G113" s="23">
        <f>Details2!G705</f>
        <v>0</v>
      </c>
      <c r="H113" s="23">
        <f>Details2!H705</f>
        <v>0</v>
      </c>
      <c r="I113" s="23" t="str">
        <f>Details2!I705</f>
        <v>NULL</v>
      </c>
      <c r="J113" s="23" t="str">
        <f>Details2!J705</f>
        <v>NULL</v>
      </c>
      <c r="K113" s="23" t="str">
        <f>Details2!K705</f>
        <v>NULL</v>
      </c>
    </row>
    <row r="114" spans="2:11">
      <c r="B114" t="str">
        <f>Details2!B706</f>
        <v>Army</v>
      </c>
      <c r="C114" t="str">
        <f>Details2!C706</f>
        <v>0607</v>
      </c>
      <c r="D114" t="str">
        <f>Details2!D706</f>
        <v>Landstuhl Regional Medical Center</v>
      </c>
      <c r="E114" t="str">
        <f>Details2!E706</f>
        <v>H</v>
      </c>
      <c r="F114" s="23">
        <f>Details2!F706</f>
        <v>2</v>
      </c>
      <c r="G114" s="23">
        <f>Details2!G706</f>
        <v>0</v>
      </c>
      <c r="H114" s="23">
        <f>Details2!H706</f>
        <v>0</v>
      </c>
      <c r="I114" s="23">
        <f>Details2!I706</f>
        <v>0</v>
      </c>
      <c r="J114" s="23">
        <f>Details2!J706</f>
        <v>0</v>
      </c>
      <c r="K114" s="23">
        <f>Details2!K706</f>
        <v>1</v>
      </c>
    </row>
    <row r="115" spans="2:11">
      <c r="B115" t="str">
        <f>Details2!B707</f>
        <v>Army</v>
      </c>
      <c r="C115" t="str">
        <f>Details2!C707</f>
        <v>0609</v>
      </c>
      <c r="D115" t="str">
        <f>Details2!D707</f>
        <v>Bavaria MEDDAC</v>
      </c>
      <c r="E115" t="str">
        <f>Details2!E707</f>
        <v>C</v>
      </c>
      <c r="F115" s="23">
        <f>Details2!F707</f>
        <v>0</v>
      </c>
      <c r="G115" s="23" t="str">
        <f>Details2!G707</f>
        <v>NULL</v>
      </c>
      <c r="H115" s="23" t="str">
        <f>Details2!H707</f>
        <v>NULL</v>
      </c>
      <c r="I115" s="23" t="str">
        <f>Details2!I707</f>
        <v>NULL</v>
      </c>
      <c r="J115" s="23" t="str">
        <f>Details2!J707</f>
        <v>NULL</v>
      </c>
      <c r="K115" s="23" t="str">
        <f>Details2!K707</f>
        <v>NULL</v>
      </c>
    </row>
    <row r="116" spans="2:11">
      <c r="B116" t="str">
        <f>Details2!B708</f>
        <v>Army</v>
      </c>
      <c r="C116" t="str">
        <f>Details2!C708</f>
        <v>0610</v>
      </c>
      <c r="D116" t="str">
        <f>Details2!D708</f>
        <v>BG CRAWFORD SAMS AHC-CAMP ZAMA</v>
      </c>
      <c r="E116" t="str">
        <f>Details2!E708</f>
        <v>I</v>
      </c>
      <c r="F116" s="23" t="str">
        <f>Details2!F708</f>
        <v>NULL</v>
      </c>
      <c r="G116" s="23" t="str">
        <f>Details2!G708</f>
        <v>NULL</v>
      </c>
      <c r="H116" s="23" t="str">
        <f>Details2!H708</f>
        <v>NULL</v>
      </c>
      <c r="I116" s="23" t="str">
        <f>Details2!I708</f>
        <v>NULL</v>
      </c>
      <c r="J116" s="23" t="str">
        <f>Details2!J708</f>
        <v>NULL</v>
      </c>
      <c r="K116" s="23" t="str">
        <f>Details2!K708</f>
        <v>NULL</v>
      </c>
    </row>
    <row r="117" spans="2:11">
      <c r="B117" t="str">
        <f>Details2!B709</f>
        <v>Army</v>
      </c>
      <c r="C117" t="str">
        <f>Details2!C709</f>
        <v>0612</v>
      </c>
      <c r="D117" t="str">
        <f>Details2!D709</f>
        <v>Brian Allgood ACH - Seoul</v>
      </c>
      <c r="E117" t="str">
        <f>Details2!E709</f>
        <v>H</v>
      </c>
      <c r="F117" s="23">
        <f>Details2!F709</f>
        <v>2</v>
      </c>
      <c r="G117" s="23">
        <f>Details2!G709</f>
        <v>0</v>
      </c>
      <c r="H117" s="23">
        <f>Details2!H709</f>
        <v>0</v>
      </c>
      <c r="I117" s="23">
        <f>Details2!I709</f>
        <v>2</v>
      </c>
      <c r="J117" s="23">
        <f>Details2!J709</f>
        <v>0</v>
      </c>
      <c r="K117" s="23">
        <f>Details2!K709</f>
        <v>0</v>
      </c>
    </row>
    <row r="118" spans="2:11">
      <c r="B118" t="str">
        <f>Details2!B710</f>
        <v>JTF</v>
      </c>
      <c r="C118" t="str">
        <f>Details2!C710</f>
        <v>0067</v>
      </c>
      <c r="D118" t="str">
        <f>Details2!D710</f>
        <v>Walter Reed National Military Medical Center</v>
      </c>
      <c r="E118" t="str">
        <f>Details2!E710</f>
        <v>H</v>
      </c>
      <c r="F118" s="23">
        <f>Details2!F710</f>
        <v>5</v>
      </c>
      <c r="G118" s="23">
        <f>Details2!G710</f>
        <v>1</v>
      </c>
      <c r="H118" s="23">
        <f>Details2!H710</f>
        <v>0</v>
      </c>
      <c r="I118" s="23">
        <f>Details2!I710</f>
        <v>9</v>
      </c>
      <c r="J118" s="23">
        <f>Details2!J710</f>
        <v>4</v>
      </c>
      <c r="K118" s="23">
        <f>Details2!K710</f>
        <v>0</v>
      </c>
    </row>
    <row r="119" spans="2:11">
      <c r="B119" t="str">
        <f>Details2!B711</f>
        <v>JTF</v>
      </c>
      <c r="C119" t="str">
        <f>Details2!C711</f>
        <v>0123</v>
      </c>
      <c r="D119" t="str">
        <f>Details2!D711</f>
        <v>Ft. Belvoir (FT. Belvoir Community Hospital)</v>
      </c>
      <c r="E119" t="str">
        <f>Details2!E711</f>
        <v>H</v>
      </c>
      <c r="F119" s="23">
        <f>Details2!F711</f>
        <v>1</v>
      </c>
      <c r="G119" s="23">
        <f>Details2!G711</f>
        <v>0</v>
      </c>
      <c r="H119" s="23">
        <f>Details2!H711</f>
        <v>0</v>
      </c>
      <c r="I119" s="23">
        <f>Details2!I711</f>
        <v>0</v>
      </c>
      <c r="J119" s="23">
        <f>Details2!J711</f>
        <v>0</v>
      </c>
      <c r="K119" s="23">
        <f>Details2!K711</f>
        <v>0</v>
      </c>
    </row>
    <row r="120" spans="2:11">
      <c r="B120" t="str">
        <f>Details2!B712</f>
        <v>Navy</v>
      </c>
      <c r="C120" t="str">
        <f>Details2!C712</f>
        <v>0024</v>
      </c>
      <c r="D120" t="str">
        <f>Details2!D712</f>
        <v>NH Camp Pendelton</v>
      </c>
      <c r="E120" t="str">
        <f>Details2!E712</f>
        <v>H</v>
      </c>
      <c r="F120" s="23">
        <f>Details2!F712</f>
        <v>0</v>
      </c>
      <c r="G120" s="23">
        <f>Details2!G712</f>
        <v>0</v>
      </c>
      <c r="H120" s="23">
        <f>Details2!H712</f>
        <v>0</v>
      </c>
      <c r="I120" s="23">
        <f>Details2!I712</f>
        <v>0</v>
      </c>
      <c r="J120" s="23">
        <f>Details2!J712</f>
        <v>0</v>
      </c>
      <c r="K120" s="23">
        <f>Details2!K712</f>
        <v>0</v>
      </c>
    </row>
    <row r="121" spans="2:11">
      <c r="B121" t="str">
        <f>Details2!B713</f>
        <v>Navy</v>
      </c>
      <c r="C121" t="str">
        <f>Details2!C713</f>
        <v>0028</v>
      </c>
      <c r="D121" t="str">
        <f>Details2!D713</f>
        <v>NH Lemoore</v>
      </c>
      <c r="E121" t="str">
        <f>Details2!E713</f>
        <v>H</v>
      </c>
      <c r="F121" s="23">
        <f>Details2!F713</f>
        <v>0</v>
      </c>
      <c r="G121" s="23">
        <f>Details2!G713</f>
        <v>0</v>
      </c>
      <c r="H121" s="23">
        <f>Details2!H713</f>
        <v>0</v>
      </c>
      <c r="I121" s="23">
        <f>Details2!I713</f>
        <v>0</v>
      </c>
      <c r="J121" s="23">
        <f>Details2!J713</f>
        <v>0</v>
      </c>
      <c r="K121" s="23">
        <f>Details2!K713</f>
        <v>0</v>
      </c>
    </row>
    <row r="122" spans="2:11">
      <c r="B122" t="str">
        <f>Details2!B714</f>
        <v>Navy</v>
      </c>
      <c r="C122" t="str">
        <f>Details2!C714</f>
        <v>0029</v>
      </c>
      <c r="D122" t="str">
        <f>Details2!D714</f>
        <v>NMC San Diego</v>
      </c>
      <c r="E122" t="str">
        <f>Details2!E714</f>
        <v>H</v>
      </c>
      <c r="F122" s="23">
        <f>Details2!F714</f>
        <v>3</v>
      </c>
      <c r="G122" s="23">
        <f>Details2!G714</f>
        <v>2</v>
      </c>
      <c r="H122" s="23">
        <f>Details2!H714</f>
        <v>2</v>
      </c>
      <c r="I122" s="23">
        <f>Details2!I714</f>
        <v>5</v>
      </c>
      <c r="J122" s="23">
        <f>Details2!J714</f>
        <v>1</v>
      </c>
      <c r="K122" s="23">
        <f>Details2!K714</f>
        <v>3</v>
      </c>
    </row>
    <row r="123" spans="2:11">
      <c r="B123" t="str">
        <f>Details2!B715</f>
        <v>Navy</v>
      </c>
      <c r="C123" t="str">
        <f>Details2!C715</f>
        <v>0030</v>
      </c>
      <c r="D123" t="str">
        <f>Details2!D715</f>
        <v>NH 29 Palms</v>
      </c>
      <c r="E123" t="str">
        <f>Details2!E715</f>
        <v>H</v>
      </c>
      <c r="F123" s="23">
        <f>Details2!F715</f>
        <v>0</v>
      </c>
      <c r="G123" s="23">
        <f>Details2!G715</f>
        <v>1</v>
      </c>
      <c r="H123" s="23">
        <f>Details2!H715</f>
        <v>0</v>
      </c>
      <c r="I123" s="23">
        <f>Details2!I715</f>
        <v>0</v>
      </c>
      <c r="J123" s="23">
        <f>Details2!J715</f>
        <v>0</v>
      </c>
      <c r="K123" s="23">
        <f>Details2!K715</f>
        <v>0</v>
      </c>
    </row>
    <row r="124" spans="2:11">
      <c r="B124" t="str">
        <f>Details2!B716</f>
        <v>Navy</v>
      </c>
      <c r="C124" t="str">
        <f>Details2!C716</f>
        <v>0035</v>
      </c>
      <c r="D124" t="str">
        <f>Details2!D716</f>
        <v>NBHC Groton</v>
      </c>
      <c r="E124" t="str">
        <f>Details2!E716</f>
        <v>C</v>
      </c>
      <c r="F124" s="23" t="str">
        <f>Details2!F716</f>
        <v>NULL</v>
      </c>
      <c r="G124" s="23" t="str">
        <f>Details2!G716</f>
        <v>NULL</v>
      </c>
      <c r="H124" s="23" t="str">
        <f>Details2!H716</f>
        <v>NULL</v>
      </c>
      <c r="I124" s="23" t="str">
        <f>Details2!I716</f>
        <v>NULL</v>
      </c>
      <c r="J124" s="23" t="str">
        <f>Details2!J716</f>
        <v>NULL</v>
      </c>
      <c r="K124" s="23" t="str">
        <f>Details2!K716</f>
        <v>NULL</v>
      </c>
    </row>
    <row r="125" spans="2:11">
      <c r="B125" t="str">
        <f>Details2!B717</f>
        <v>Navy</v>
      </c>
      <c r="C125" t="str">
        <f>Details2!C717</f>
        <v>0038</v>
      </c>
      <c r="D125" t="str">
        <f>Details2!D717</f>
        <v>NH Pensacola</v>
      </c>
      <c r="E125" t="str">
        <f>Details2!E717</f>
        <v>H</v>
      </c>
      <c r="F125" s="23">
        <f>Details2!F717</f>
        <v>2</v>
      </c>
      <c r="G125" s="23">
        <f>Details2!G717</f>
        <v>0</v>
      </c>
      <c r="H125" s="23">
        <f>Details2!H717</f>
        <v>0</v>
      </c>
      <c r="I125" s="23">
        <f>Details2!I717</f>
        <v>0</v>
      </c>
      <c r="J125" s="23">
        <f>Details2!J717</f>
        <v>0</v>
      </c>
      <c r="K125" s="23">
        <f>Details2!K717</f>
        <v>0</v>
      </c>
    </row>
    <row r="126" spans="2:11">
      <c r="B126" t="str">
        <f>Details2!B718</f>
        <v>Navy</v>
      </c>
      <c r="C126" t="str">
        <f>Details2!C718</f>
        <v>0039</v>
      </c>
      <c r="D126" t="str">
        <f>Details2!D718</f>
        <v>NH Jacksonville</v>
      </c>
      <c r="E126" t="str">
        <f>Details2!E718</f>
        <v>H</v>
      </c>
      <c r="F126" s="23">
        <f>Details2!F718</f>
        <v>5</v>
      </c>
      <c r="G126" s="23">
        <f>Details2!G718</f>
        <v>0</v>
      </c>
      <c r="H126" s="23">
        <f>Details2!H718</f>
        <v>8</v>
      </c>
      <c r="I126" s="23">
        <f>Details2!I718</f>
        <v>2</v>
      </c>
      <c r="J126" s="23">
        <f>Details2!J718</f>
        <v>0</v>
      </c>
      <c r="K126" s="23">
        <f>Details2!K718</f>
        <v>1</v>
      </c>
    </row>
    <row r="127" spans="2:11">
      <c r="B127" t="str">
        <f>Details2!B719</f>
        <v>Navy</v>
      </c>
      <c r="C127" t="str">
        <f>Details2!C719</f>
        <v>0056</v>
      </c>
      <c r="D127" t="str">
        <f>Details2!D719</f>
        <v>NHC Great Lakes</v>
      </c>
      <c r="E127" t="str">
        <f>Details2!E719</f>
        <v>C</v>
      </c>
      <c r="F127" s="23" t="str">
        <f>Details2!F719</f>
        <v>NULL</v>
      </c>
      <c r="G127" s="23">
        <f>Details2!G719</f>
        <v>0</v>
      </c>
      <c r="H127" s="23">
        <f>Details2!H719</f>
        <v>0</v>
      </c>
      <c r="I127" s="23" t="str">
        <f>Details2!I719</f>
        <v>NULL</v>
      </c>
      <c r="J127" s="23" t="str">
        <f>Details2!J719</f>
        <v>NULL</v>
      </c>
      <c r="K127" s="23" t="str">
        <f>Details2!K719</f>
        <v>NULL</v>
      </c>
    </row>
    <row r="128" spans="2:11">
      <c r="B128" t="str">
        <f>Details2!B720</f>
        <v>Navy</v>
      </c>
      <c r="C128" t="str">
        <f>Details2!C720</f>
        <v>0068</v>
      </c>
      <c r="D128" t="str">
        <f>Details2!D720</f>
        <v>NHC Patuxent River</v>
      </c>
      <c r="E128" t="str">
        <f>Details2!E720</f>
        <v>C</v>
      </c>
      <c r="F128" s="23" t="str">
        <f>Details2!F720</f>
        <v>NULL</v>
      </c>
      <c r="G128" s="23" t="str">
        <f>Details2!G720</f>
        <v>NULL</v>
      </c>
      <c r="H128" s="23" t="str">
        <f>Details2!H720</f>
        <v>NULL</v>
      </c>
      <c r="I128" s="23" t="str">
        <f>Details2!I720</f>
        <v>NULL</v>
      </c>
      <c r="J128" s="23" t="str">
        <f>Details2!J720</f>
        <v>NULL</v>
      </c>
      <c r="K128" s="23" t="str">
        <f>Details2!K720</f>
        <v>NULL</v>
      </c>
    </row>
    <row r="129" spans="2:12">
      <c r="B129" t="str">
        <f>Details2!B721</f>
        <v>Navy</v>
      </c>
      <c r="C129" t="str">
        <f>Details2!C721</f>
        <v>0091</v>
      </c>
      <c r="D129" t="str">
        <f>Details2!D721</f>
        <v>NH Camp Lejeune</v>
      </c>
      <c r="E129" t="str">
        <f>Details2!E721</f>
        <v>H</v>
      </c>
      <c r="F129" s="23">
        <f>Details2!F721</f>
        <v>1</v>
      </c>
      <c r="G129" s="23">
        <f>Details2!G721</f>
        <v>1</v>
      </c>
      <c r="H129" s="23">
        <f>Details2!H721</f>
        <v>4</v>
      </c>
      <c r="I129" s="23">
        <f>Details2!I721</f>
        <v>4</v>
      </c>
      <c r="J129" s="23">
        <f>Details2!J721</f>
        <v>1</v>
      </c>
      <c r="K129" s="23">
        <f>Details2!K721</f>
        <v>4</v>
      </c>
    </row>
    <row r="130" spans="2:12">
      <c r="B130" t="str">
        <f>Details2!B722</f>
        <v>Navy</v>
      </c>
      <c r="C130" t="str">
        <f>Details2!C722</f>
        <v>0092</v>
      </c>
      <c r="D130" t="str">
        <f>Details2!D722</f>
        <v>NHC Cherry Point</v>
      </c>
      <c r="E130" t="str">
        <f>Details2!E722</f>
        <v>H</v>
      </c>
      <c r="F130" s="23">
        <f>Details2!F722</f>
        <v>0</v>
      </c>
      <c r="G130" s="23">
        <f>Details2!G722</f>
        <v>0</v>
      </c>
      <c r="H130" s="23">
        <f>Details2!H722</f>
        <v>0</v>
      </c>
      <c r="I130" s="23" t="str">
        <f>Details2!I722</f>
        <v>NULL</v>
      </c>
      <c r="J130" s="23" t="str">
        <f>Details2!J722</f>
        <v>NULL</v>
      </c>
      <c r="K130" s="23" t="str">
        <f>Details2!K722</f>
        <v>NULL</v>
      </c>
    </row>
    <row r="131" spans="2:12">
      <c r="B131" t="str">
        <f>Details2!B723</f>
        <v>Navy</v>
      </c>
      <c r="C131" t="str">
        <f>Details2!C723</f>
        <v>0100</v>
      </c>
      <c r="D131" t="str">
        <f>Details2!D723</f>
        <v>NHC New England</v>
      </c>
      <c r="E131" t="str">
        <f>Details2!E723</f>
        <v>C</v>
      </c>
      <c r="F131" s="23">
        <f>Details2!F723</f>
        <v>0</v>
      </c>
      <c r="G131" s="23" t="str">
        <f>Details2!G723</f>
        <v>NULL</v>
      </c>
      <c r="H131" s="23" t="str">
        <f>Details2!H723</f>
        <v>NULL</v>
      </c>
      <c r="I131" s="23" t="str">
        <f>Details2!I723</f>
        <v>NULL</v>
      </c>
      <c r="J131" s="23" t="str">
        <f>Details2!J723</f>
        <v>NULL</v>
      </c>
      <c r="K131" s="23" t="str">
        <f>Details2!K723</f>
        <v>NULL</v>
      </c>
      <c r="L131" s="34" t="s">
        <v>297</v>
      </c>
    </row>
    <row r="132" spans="2:12">
      <c r="B132" t="str">
        <f>Details2!B724</f>
        <v>Navy</v>
      </c>
      <c r="C132" t="str">
        <f>Details2!C724</f>
        <v>0103</v>
      </c>
      <c r="D132" t="str">
        <f>Details2!D724</f>
        <v>NHC Charleston</v>
      </c>
      <c r="E132" t="str">
        <f>Details2!E724</f>
        <v>H</v>
      </c>
      <c r="F132" s="23" t="str">
        <f>Details2!F724</f>
        <v>NULL</v>
      </c>
      <c r="G132" s="23" t="str">
        <f>Details2!G724</f>
        <v>NULL</v>
      </c>
      <c r="H132" s="23" t="str">
        <f>Details2!H724</f>
        <v>NULL</v>
      </c>
      <c r="I132" s="23" t="str">
        <f>Details2!I724</f>
        <v>NULL</v>
      </c>
      <c r="J132" s="23" t="str">
        <f>Details2!J724</f>
        <v>NULL</v>
      </c>
      <c r="K132" s="23" t="str">
        <f>Details2!K724</f>
        <v>NULL</v>
      </c>
      <c r="L132" s="34" t="s">
        <v>296</v>
      </c>
    </row>
    <row r="133" spans="2:12">
      <c r="B133" t="str">
        <f>Details2!B725</f>
        <v>Navy</v>
      </c>
      <c r="C133" t="str">
        <f>Details2!C725</f>
        <v>0104</v>
      </c>
      <c r="D133" t="str">
        <f>Details2!D725</f>
        <v>NH Beaufort</v>
      </c>
      <c r="E133" t="str">
        <f>Details2!E725</f>
        <v>H</v>
      </c>
      <c r="F133" s="23">
        <f>Details2!F725</f>
        <v>0</v>
      </c>
      <c r="G133" s="23">
        <f>Details2!G725</f>
        <v>0</v>
      </c>
      <c r="H133" s="23">
        <f>Details2!H725</f>
        <v>0</v>
      </c>
      <c r="I133" s="23">
        <f>Details2!I725</f>
        <v>0</v>
      </c>
      <c r="J133" s="23">
        <f>Details2!J725</f>
        <v>0</v>
      </c>
      <c r="K133" s="23">
        <f>Details2!K725</f>
        <v>0</v>
      </c>
      <c r="L133" s="34"/>
    </row>
    <row r="134" spans="2:12">
      <c r="B134" t="str">
        <f>Details2!B726</f>
        <v>Navy</v>
      </c>
      <c r="C134" t="str">
        <f>Details2!C726</f>
        <v>0107</v>
      </c>
      <c r="D134" t="str">
        <f>Details2!D726</f>
        <v>NBHC NSA Mid-South</v>
      </c>
      <c r="E134" t="str">
        <f>Details2!E726</f>
        <v>C</v>
      </c>
      <c r="F134" s="23" t="str">
        <f>Details2!F726</f>
        <v>NULL</v>
      </c>
      <c r="G134" s="23" t="str">
        <f>Details2!G726</f>
        <v>NULL</v>
      </c>
      <c r="H134" s="23" t="str">
        <f>Details2!H726</f>
        <v>NULL</v>
      </c>
      <c r="I134" s="23" t="str">
        <f>Details2!I726</f>
        <v>NULL</v>
      </c>
      <c r="J134" s="23" t="str">
        <f>Details2!J726</f>
        <v>NULL</v>
      </c>
      <c r="K134" s="23" t="str">
        <f>Details2!K726</f>
        <v>NULL</v>
      </c>
      <c r="L134" s="34"/>
    </row>
    <row r="135" spans="2:12">
      <c r="B135" t="str">
        <f>Details2!B727</f>
        <v>Navy</v>
      </c>
      <c r="C135" t="str">
        <f>Details2!C727</f>
        <v>0118</v>
      </c>
      <c r="D135" t="str">
        <f>Details2!D727</f>
        <v>NHC Corpus Christi</v>
      </c>
      <c r="E135" t="str">
        <f>Details2!E727</f>
        <v>C</v>
      </c>
      <c r="F135" s="23" t="str">
        <f>Details2!F727</f>
        <v>NULL</v>
      </c>
      <c r="G135" s="23" t="str">
        <f>Details2!G727</f>
        <v>NULL</v>
      </c>
      <c r="H135" s="23" t="str">
        <f>Details2!H727</f>
        <v>NULL</v>
      </c>
      <c r="I135" s="23" t="str">
        <f>Details2!I727</f>
        <v>NULL</v>
      </c>
      <c r="J135" s="23" t="str">
        <f>Details2!J727</f>
        <v>NULL</v>
      </c>
      <c r="K135" s="23" t="str">
        <f>Details2!K727</f>
        <v>NULL</v>
      </c>
      <c r="L135" s="34"/>
    </row>
    <row r="136" spans="2:12">
      <c r="B136" t="str">
        <f>Details2!B728</f>
        <v>Navy</v>
      </c>
      <c r="C136" t="str">
        <f>Details2!C728</f>
        <v>0124</v>
      </c>
      <c r="D136" t="str">
        <f>Details2!D728</f>
        <v>NMC Portsmouth</v>
      </c>
      <c r="E136" t="str">
        <f>Details2!E728</f>
        <v>H</v>
      </c>
      <c r="F136" s="23">
        <f>Details2!F728</f>
        <v>3</v>
      </c>
      <c r="G136" s="23">
        <f>Details2!G728</f>
        <v>0</v>
      </c>
      <c r="H136" s="23">
        <f>Details2!H728</f>
        <v>0</v>
      </c>
      <c r="I136" s="23">
        <f>Details2!I728</f>
        <v>0</v>
      </c>
      <c r="J136" s="23">
        <f>Details2!J728</f>
        <v>0</v>
      </c>
      <c r="K136" s="23">
        <f>Details2!K728</f>
        <v>0</v>
      </c>
      <c r="L136" s="34"/>
    </row>
    <row r="137" spans="2:12">
      <c r="B137" t="str">
        <f>Details2!B729</f>
        <v>Navy</v>
      </c>
      <c r="C137" t="str">
        <f>Details2!C729</f>
        <v>0126</v>
      </c>
      <c r="D137" t="str">
        <f>Details2!D729</f>
        <v>NH Bremerton</v>
      </c>
      <c r="E137" t="str">
        <f>Details2!E729</f>
        <v>H</v>
      </c>
      <c r="F137" s="23">
        <f>Details2!F729</f>
        <v>3</v>
      </c>
      <c r="G137" s="23">
        <f>Details2!G729</f>
        <v>0</v>
      </c>
      <c r="H137" s="23">
        <f>Details2!H729</f>
        <v>3</v>
      </c>
      <c r="I137" s="23">
        <f>Details2!I729</f>
        <v>4</v>
      </c>
      <c r="J137" s="23">
        <f>Details2!J729</f>
        <v>0</v>
      </c>
      <c r="K137" s="23">
        <f>Details2!K729</f>
        <v>3</v>
      </c>
      <c r="L137" s="34"/>
    </row>
    <row r="138" spans="2:12">
      <c r="B138" t="str">
        <f>Details2!B730</f>
        <v>Navy</v>
      </c>
      <c r="C138" t="str">
        <f>Details2!C730</f>
        <v>0127</v>
      </c>
      <c r="D138" t="str">
        <f>Details2!D730</f>
        <v>NH Oak Harbor</v>
      </c>
      <c r="E138" t="str">
        <f>Details2!E730</f>
        <v>H</v>
      </c>
      <c r="F138" s="23">
        <f>Details2!F730</f>
        <v>0</v>
      </c>
      <c r="G138" s="23">
        <f>Details2!G730</f>
        <v>0</v>
      </c>
      <c r="H138" s="23">
        <f>Details2!H730</f>
        <v>0</v>
      </c>
      <c r="I138" s="23">
        <f>Details2!I730</f>
        <v>0</v>
      </c>
      <c r="J138" s="23">
        <f>Details2!J730</f>
        <v>0</v>
      </c>
      <c r="K138" s="23">
        <f>Details2!K730</f>
        <v>1</v>
      </c>
      <c r="L138" s="34"/>
    </row>
    <row r="139" spans="2:12">
      <c r="B139" t="str">
        <f>Details2!B731</f>
        <v>Navy</v>
      </c>
      <c r="C139" t="str">
        <f>Details2!C731</f>
        <v>0280</v>
      </c>
      <c r="D139" t="str">
        <f>Details2!D731</f>
        <v>NHC Hawaii</v>
      </c>
      <c r="E139" t="str">
        <f>Details2!E731</f>
        <v>C</v>
      </c>
      <c r="F139" s="23" t="str">
        <f>Details2!F731</f>
        <v>NULL</v>
      </c>
      <c r="G139" s="23" t="str">
        <f>Details2!G731</f>
        <v>NULL</v>
      </c>
      <c r="H139" s="23" t="str">
        <f>Details2!H731</f>
        <v>NULL</v>
      </c>
      <c r="I139" s="23" t="str">
        <f>Details2!I731</f>
        <v>NULL</v>
      </c>
      <c r="J139" s="23" t="str">
        <f>Details2!J731</f>
        <v>NULL</v>
      </c>
      <c r="K139" s="23" t="str">
        <f>Details2!K731</f>
        <v>NULL</v>
      </c>
      <c r="L139" s="34"/>
    </row>
    <row r="140" spans="2:12">
      <c r="B140" t="str">
        <f>Details2!B732</f>
        <v>Navy</v>
      </c>
      <c r="C140" t="str">
        <f>Details2!C732</f>
        <v>0297</v>
      </c>
      <c r="D140" t="str">
        <f>Details2!D732</f>
        <v>NACC New Orleans</v>
      </c>
      <c r="E140" t="str">
        <f>Details2!E732</f>
        <v>C</v>
      </c>
      <c r="F140" s="23" t="str">
        <f>Details2!F732</f>
        <v>NULL</v>
      </c>
      <c r="G140" s="23" t="str">
        <f>Details2!G732</f>
        <v>NULL</v>
      </c>
      <c r="H140" s="23" t="str">
        <f>Details2!H732</f>
        <v>NULL</v>
      </c>
      <c r="I140" s="23" t="str">
        <f>Details2!I732</f>
        <v>NULL</v>
      </c>
      <c r="J140" s="23" t="str">
        <f>Details2!J732</f>
        <v>NULL</v>
      </c>
      <c r="K140" s="23" t="str">
        <f>Details2!K732</f>
        <v>NULL</v>
      </c>
      <c r="L140" s="34"/>
    </row>
    <row r="141" spans="2:12">
      <c r="B141" t="str">
        <f>Details2!B733</f>
        <v>Navy</v>
      </c>
      <c r="C141" t="str">
        <f>Details2!C733</f>
        <v>0306</v>
      </c>
      <c r="D141" t="str">
        <f>Details2!D733</f>
        <v>NHC Annapolis</v>
      </c>
      <c r="E141" t="str">
        <f>Details2!E733</f>
        <v>C</v>
      </c>
      <c r="F141" s="23" t="str">
        <f>Details2!F733</f>
        <v>NULL</v>
      </c>
      <c r="G141" s="23" t="str">
        <f>Details2!G733</f>
        <v>NULL</v>
      </c>
      <c r="H141" s="23" t="str">
        <f>Details2!H733</f>
        <v>NULL</v>
      </c>
      <c r="I141" s="23" t="str">
        <f>Details2!I733</f>
        <v>NULL</v>
      </c>
      <c r="J141" s="23" t="str">
        <f>Details2!J733</f>
        <v>NULL</v>
      </c>
      <c r="K141" s="23" t="str">
        <f>Details2!K733</f>
        <v>NULL</v>
      </c>
      <c r="L141" s="34"/>
    </row>
    <row r="142" spans="2:12">
      <c r="B142" t="str">
        <f>Details2!B734</f>
        <v>Navy</v>
      </c>
      <c r="C142" t="str">
        <f>Details2!C734</f>
        <v>0321</v>
      </c>
      <c r="D142" t="str">
        <f>Details2!D734</f>
        <v>NBHC Portsmouth (NH)</v>
      </c>
      <c r="E142" t="str">
        <f>Details2!E734</f>
        <v>C</v>
      </c>
      <c r="F142" s="23" t="str">
        <f>Details2!F734</f>
        <v>NULL</v>
      </c>
      <c r="G142" s="23" t="str">
        <f>Details2!G734</f>
        <v>NULL</v>
      </c>
      <c r="H142" s="23" t="str">
        <f>Details2!H734</f>
        <v>NULL</v>
      </c>
      <c r="I142" s="23" t="str">
        <f>Details2!I734</f>
        <v>NULL</v>
      </c>
      <c r="J142" s="23" t="str">
        <f>Details2!J734</f>
        <v>NULL</v>
      </c>
      <c r="K142" s="23" t="str">
        <f>Details2!K734</f>
        <v>NULL</v>
      </c>
      <c r="L142" s="34"/>
    </row>
    <row r="143" spans="2:12">
      <c r="B143" t="str">
        <f>Details2!B735</f>
        <v>Navy</v>
      </c>
      <c r="C143" t="str">
        <f>Details2!C735</f>
        <v>0385</v>
      </c>
      <c r="D143" t="str">
        <f>Details2!D735</f>
        <v>NHC Quantico</v>
      </c>
      <c r="E143" t="str">
        <f>Details2!E735</f>
        <v>C</v>
      </c>
      <c r="F143" s="23" t="str">
        <f>Details2!F735</f>
        <v>NULL</v>
      </c>
      <c r="G143" s="23" t="str">
        <f>Details2!G735</f>
        <v>NULL</v>
      </c>
      <c r="H143" s="23" t="str">
        <f>Details2!H735</f>
        <v>NULL</v>
      </c>
      <c r="I143" s="23" t="str">
        <f>Details2!I735</f>
        <v>NULL</v>
      </c>
      <c r="J143" s="23" t="str">
        <f>Details2!J735</f>
        <v>NULL</v>
      </c>
      <c r="K143" s="23" t="str">
        <f>Details2!K735</f>
        <v>NULL</v>
      </c>
      <c r="L143" s="34"/>
    </row>
    <row r="144" spans="2:12">
      <c r="B144" t="str">
        <f>Details2!B736</f>
        <v>Navy</v>
      </c>
      <c r="C144" t="str">
        <f>Details2!C736</f>
        <v>0616</v>
      </c>
      <c r="D144" t="str">
        <f>Details2!D736</f>
        <v>NH Roosevelt Roads</v>
      </c>
      <c r="E144" t="str">
        <f>Details2!E736</f>
        <v>I</v>
      </c>
      <c r="F144" s="23" t="str">
        <f>Details2!F736</f>
        <v>NULL</v>
      </c>
      <c r="G144" s="23" t="str">
        <f>Details2!G736</f>
        <v>NULL</v>
      </c>
      <c r="H144" s="23" t="str">
        <f>Details2!H736</f>
        <v>NULL</v>
      </c>
      <c r="I144" s="23" t="str">
        <f>Details2!I736</f>
        <v>NULL</v>
      </c>
      <c r="J144" s="23" t="str">
        <f>Details2!J736</f>
        <v>NULL</v>
      </c>
      <c r="K144" s="23" t="str">
        <f>Details2!K736</f>
        <v>NULL</v>
      </c>
      <c r="L144" s="34" t="s">
        <v>130</v>
      </c>
    </row>
    <row r="145" spans="2:12">
      <c r="B145" t="str">
        <f>Details2!B737</f>
        <v>Navy</v>
      </c>
      <c r="C145" t="str">
        <f>Details2!C737</f>
        <v>0620</v>
      </c>
      <c r="D145" t="str">
        <f>Details2!D737</f>
        <v>NH Guam</v>
      </c>
      <c r="E145" t="str">
        <f>Details2!E737</f>
        <v>H</v>
      </c>
      <c r="F145" s="23">
        <f>Details2!F737</f>
        <v>0</v>
      </c>
      <c r="G145" s="23">
        <f>Details2!G737</f>
        <v>0</v>
      </c>
      <c r="H145" s="23">
        <f>Details2!H737</f>
        <v>0</v>
      </c>
      <c r="I145" s="23">
        <f>Details2!I737</f>
        <v>0</v>
      </c>
      <c r="J145" s="23">
        <f>Details2!J737</f>
        <v>0</v>
      </c>
      <c r="K145" s="23">
        <f>Details2!K737</f>
        <v>0</v>
      </c>
    </row>
    <row r="146" spans="2:12">
      <c r="B146" t="str">
        <f>Details2!B738</f>
        <v>Navy</v>
      </c>
      <c r="C146" t="str">
        <f>Details2!C738</f>
        <v>0621</v>
      </c>
      <c r="D146" t="str">
        <f>Details2!D738</f>
        <v>NH Okinawa</v>
      </c>
      <c r="E146" t="str">
        <f>Details2!E738</f>
        <v>I</v>
      </c>
      <c r="F146" s="23" t="str">
        <f>Details2!F738</f>
        <v>NULL</v>
      </c>
      <c r="G146" s="23" t="str">
        <f>Details2!G738</f>
        <v>NULL</v>
      </c>
      <c r="H146" s="23" t="str">
        <f>Details2!H738</f>
        <v>NULL</v>
      </c>
      <c r="I146" s="23" t="str">
        <f>Details2!I738</f>
        <v>NULL</v>
      </c>
      <c r="J146" s="23" t="str">
        <f>Details2!J738</f>
        <v>NULL</v>
      </c>
      <c r="K146" s="23" t="str">
        <f>Details2!K738</f>
        <v>NULL</v>
      </c>
      <c r="L146" s="34" t="s">
        <v>344</v>
      </c>
    </row>
    <row r="147" spans="2:12">
      <c r="B147" t="str">
        <f>Details2!B739</f>
        <v>Navy</v>
      </c>
      <c r="C147" t="str">
        <f>Details2!C739</f>
        <v>0622</v>
      </c>
      <c r="D147" t="str">
        <f>Details2!D739</f>
        <v>NH Yokosuka</v>
      </c>
      <c r="E147" t="str">
        <f>Details2!E739</f>
        <v>I</v>
      </c>
      <c r="F147" s="23" t="str">
        <f>Details2!F739</f>
        <v>NULL</v>
      </c>
      <c r="G147" s="23" t="str">
        <f>Details2!G739</f>
        <v>NULL</v>
      </c>
      <c r="H147" s="23" t="str">
        <f>Details2!H739</f>
        <v>NULL</v>
      </c>
      <c r="I147" s="23" t="str">
        <f>Details2!I739</f>
        <v>NULL</v>
      </c>
      <c r="J147" s="23" t="str">
        <f>Details2!J739</f>
        <v>NULL</v>
      </c>
      <c r="K147" s="23" t="str">
        <f>Details2!K739</f>
        <v>NULL</v>
      </c>
      <c r="L147" s="34" t="s">
        <v>344</v>
      </c>
    </row>
    <row r="149" spans="2:12">
      <c r="B149" s="14" t="s">
        <v>135</v>
      </c>
      <c r="C149" s="9"/>
      <c r="F149" s="54">
        <f t="shared" ref="F149:K149" si="0">SUM(F5:F69)</f>
        <v>13</v>
      </c>
      <c r="G149" s="54">
        <f t="shared" si="0"/>
        <v>1</v>
      </c>
      <c r="H149" s="54">
        <f t="shared" si="0"/>
        <v>0</v>
      </c>
      <c r="I149" s="54">
        <f t="shared" si="0"/>
        <v>0</v>
      </c>
      <c r="J149" s="24">
        <f t="shared" si="0"/>
        <v>0</v>
      </c>
      <c r="K149" s="24">
        <f t="shared" si="0"/>
        <v>0</v>
      </c>
      <c r="L149" s="2"/>
    </row>
    <row r="150" spans="2:12">
      <c r="B150" s="14" t="s">
        <v>136</v>
      </c>
      <c r="C150" s="9"/>
      <c r="F150" s="24">
        <f>SUM(F71:F117)</f>
        <v>59</v>
      </c>
      <c r="G150" s="24">
        <f t="shared" ref="G150:K150" si="1">SUM(G71:G117)</f>
        <v>15</v>
      </c>
      <c r="H150" s="24">
        <f t="shared" si="1"/>
        <v>2</v>
      </c>
      <c r="I150" s="24">
        <f t="shared" si="1"/>
        <v>52</v>
      </c>
      <c r="J150" s="24">
        <f t="shared" si="1"/>
        <v>11</v>
      </c>
      <c r="K150" s="24">
        <f t="shared" si="1"/>
        <v>37</v>
      </c>
      <c r="L150" s="27"/>
    </row>
    <row r="151" spans="2:12">
      <c r="B151" s="14" t="s">
        <v>450</v>
      </c>
      <c r="C151" s="9"/>
      <c r="F151" s="24">
        <f>SUM(F118:F119)</f>
        <v>6</v>
      </c>
      <c r="G151" s="24">
        <f t="shared" ref="G151:K151" si="2">SUM(G118:G119)</f>
        <v>1</v>
      </c>
      <c r="H151" s="24">
        <f t="shared" si="2"/>
        <v>0</v>
      </c>
      <c r="I151" s="24">
        <f t="shared" si="2"/>
        <v>9</v>
      </c>
      <c r="J151" s="24">
        <f t="shared" si="2"/>
        <v>4</v>
      </c>
      <c r="K151" s="24">
        <f t="shared" si="2"/>
        <v>0</v>
      </c>
      <c r="L151" s="35"/>
    </row>
    <row r="152" spans="2:12">
      <c r="B152" s="14" t="s">
        <v>316</v>
      </c>
      <c r="C152" s="9"/>
      <c r="F152" s="24">
        <f>SUM(F120:F147)</f>
        <v>17</v>
      </c>
      <c r="G152" s="24">
        <f t="shared" ref="G152:K152" si="3">SUM(G120:G147)</f>
        <v>4</v>
      </c>
      <c r="H152" s="24">
        <f t="shared" si="3"/>
        <v>17</v>
      </c>
      <c r="I152" s="24">
        <f t="shared" si="3"/>
        <v>15</v>
      </c>
      <c r="J152" s="24">
        <f t="shared" si="3"/>
        <v>2</v>
      </c>
      <c r="K152" s="24">
        <f t="shared" si="3"/>
        <v>12</v>
      </c>
      <c r="L152" s="35" t="s">
        <v>318</v>
      </c>
    </row>
    <row r="153" spans="2:12">
      <c r="B153" s="14" t="s">
        <v>140</v>
      </c>
      <c r="C153" s="9"/>
      <c r="F153" s="24">
        <f t="shared" ref="F153:K153" si="4">SUM(F5:F147)</f>
        <v>95</v>
      </c>
      <c r="G153" s="24">
        <f t="shared" si="4"/>
        <v>21</v>
      </c>
      <c r="H153" s="24">
        <f t="shared" si="4"/>
        <v>19</v>
      </c>
      <c r="I153" s="24">
        <f t="shared" si="4"/>
        <v>76</v>
      </c>
      <c r="J153" s="24">
        <f t="shared" si="4"/>
        <v>17</v>
      </c>
      <c r="K153" s="24">
        <f t="shared" si="4"/>
        <v>49</v>
      </c>
      <c r="L153" s="2"/>
    </row>
    <row r="154" spans="2:12">
      <c r="L154" s="2"/>
    </row>
    <row r="155" spans="2:12">
      <c r="B155" s="15" t="s">
        <v>416</v>
      </c>
      <c r="C155" s="3"/>
      <c r="D155" s="3"/>
      <c r="E155" s="3"/>
      <c r="F155" s="55" t="str">
        <f>IF(F149='Collected to Claims Ratio'!C7,"yes","no")</f>
        <v>yes</v>
      </c>
      <c r="G155" s="55" t="str">
        <f>IF(G149='Collected to Claims Ratio'!D7,"yes","no")</f>
        <v>yes</v>
      </c>
      <c r="H155" s="55" t="str">
        <f>IF(H149='Collected to Claims Ratio'!E7,"yes","no")</f>
        <v>yes</v>
      </c>
      <c r="I155" s="55" t="str">
        <f>IF(I149='Collected to Claims Ratio'!F7,"yes","no")</f>
        <v>yes</v>
      </c>
      <c r="J155" s="55" t="str">
        <f>IF(J149='Collected to Claims Ratio'!G7,"yes","no")</f>
        <v>yes</v>
      </c>
      <c r="K155" s="55" t="str">
        <f>IF(K149='Collected to Claims Ratio'!H7,"yes","no")</f>
        <v>yes</v>
      </c>
      <c r="L155" s="2"/>
    </row>
    <row r="156" spans="2:12">
      <c r="B156" s="15" t="s">
        <v>424</v>
      </c>
      <c r="C156" s="3"/>
      <c r="D156" s="3"/>
      <c r="E156" s="3"/>
      <c r="F156" s="55" t="str">
        <f>IF(F150='Collected to Claims Ratio'!C8,"yes","no")</f>
        <v>yes</v>
      </c>
      <c r="G156" s="55" t="str">
        <f>IF(G150='Collected to Claims Ratio'!D8,"yes","no")</f>
        <v>yes</v>
      </c>
      <c r="H156" s="55" t="str">
        <f>IF(H150='Collected to Claims Ratio'!E8,"yes","no")</f>
        <v>yes</v>
      </c>
      <c r="I156" s="55" t="str">
        <f>IF(I150='Collected to Claims Ratio'!F8,"yes","no")</f>
        <v>yes</v>
      </c>
      <c r="J156" s="55" t="str">
        <f>IF(J150='Collected to Claims Ratio'!G8,"yes","no")</f>
        <v>yes</v>
      </c>
      <c r="K156" s="55" t="str">
        <f>IF(K150='Collected to Claims Ratio'!H8,"yes","no")</f>
        <v>yes</v>
      </c>
      <c r="L156" s="2"/>
    </row>
    <row r="157" spans="2:12">
      <c r="B157" s="15" t="s">
        <v>418</v>
      </c>
      <c r="C157" s="3"/>
      <c r="D157" s="3"/>
      <c r="E157" s="3"/>
      <c r="F157" s="55" t="str">
        <f>IF(F152='Collected to Claims Ratio'!C10,"yes","no")</f>
        <v>yes</v>
      </c>
      <c r="G157" s="55" t="str">
        <f>IF(G152='Collected to Claims Ratio'!D10,"yes","no")</f>
        <v>yes</v>
      </c>
      <c r="H157" s="55" t="str">
        <f>IF(H152='Collected to Claims Ratio'!E10,"yes","no")</f>
        <v>yes</v>
      </c>
      <c r="I157" s="55" t="str">
        <f>IF(I152='Collected to Claims Ratio'!F10,"yes","no")</f>
        <v>yes</v>
      </c>
      <c r="J157" s="55" t="str">
        <f>IF(J152='Collected to Claims Ratio'!G10,"yes","no")</f>
        <v>yes</v>
      </c>
      <c r="K157" s="55" t="str">
        <f>IF(K152='Collected to Claims Ratio'!H10,"yes","no")</f>
        <v>yes</v>
      </c>
      <c r="L157" s="35" t="s">
        <v>318</v>
      </c>
    </row>
    <row r="158" spans="2:12">
      <c r="B158" s="15" t="s">
        <v>477</v>
      </c>
      <c r="C158" s="3"/>
      <c r="D158" s="3"/>
      <c r="E158" s="3"/>
      <c r="F158" s="55" t="str">
        <f>IF(F151='Collected to Claims Ratio'!C9,"yes","no")</f>
        <v>yes</v>
      </c>
      <c r="G158" s="55" t="str">
        <f>IF(G151='Collected to Claims Ratio'!D9,"yes","no")</f>
        <v>yes</v>
      </c>
      <c r="H158" s="55" t="str">
        <f>IF(H151='Collected to Claims Ratio'!E9,"yes","no")</f>
        <v>yes</v>
      </c>
      <c r="I158" s="55" t="str">
        <f>IF(I151='Collected to Claims Ratio'!F9,"yes","no")</f>
        <v>yes</v>
      </c>
      <c r="J158" s="55" t="str">
        <f>IF(J151='Collected to Claims Ratio'!G9,"yes","no")</f>
        <v>yes</v>
      </c>
      <c r="K158" s="55" t="str">
        <f>IF(K151='Collected to Claims Ratio'!H9,"yes","no")</f>
        <v>yes</v>
      </c>
      <c r="L158" s="35"/>
    </row>
    <row r="159" spans="2:12">
      <c r="B159" s="15" t="s">
        <v>419</v>
      </c>
      <c r="F159" s="55" t="str">
        <f>IF(F153='Collected to Claims Ratio'!C11,"yes","no")</f>
        <v>yes</v>
      </c>
      <c r="G159" s="55" t="str">
        <f>IF(G153='Collected to Claims Ratio'!D11,"yes","no")</f>
        <v>yes</v>
      </c>
      <c r="H159" s="55" t="str">
        <f>IF(H153='Collected to Claims Ratio'!E11,"yes","no")</f>
        <v>yes</v>
      </c>
      <c r="I159" s="55" t="str">
        <f>IF(I153='Collected to Claims Ratio'!F11,"yes","no")</f>
        <v>yes</v>
      </c>
      <c r="J159" s="55" t="str">
        <f>IF(J153='Collected to Claims Ratio'!G11,"yes","no")</f>
        <v>yes</v>
      </c>
      <c r="K159" s="55" t="str">
        <f>IF(K153='Collected to Claims Ratio'!H11,"yes","no")</f>
        <v>yes</v>
      </c>
    </row>
    <row r="160" spans="2:12">
      <c r="K160" s="55"/>
    </row>
  </sheetData>
  <customSheetViews>
    <customSheetView guid="{8E6CF98D-1634-4ED3-81CA-763BCE5C79CD}" scale="85" topLeftCell="A58">
      <selection activeCell="K153" sqref="K153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6">
      <selection activeCell="F158" sqref="F158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6"/>
  <dimension ref="A1:P162"/>
  <sheetViews>
    <sheetView zoomScale="85" workbookViewId="0"/>
  </sheetViews>
  <sheetFormatPr defaultRowHeight="12.75"/>
  <cols>
    <col min="4" max="4" width="38.85546875" customWidth="1"/>
    <col min="5" max="5" width="4" customWidth="1"/>
    <col min="6" max="6" width="9.7109375" style="23" customWidth="1"/>
    <col min="7" max="8" width="6.140625" style="23" customWidth="1"/>
    <col min="9" max="9" width="9.28515625" style="23" customWidth="1"/>
    <col min="10" max="11" width="7.28515625" style="23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t="s">
        <v>4</v>
      </c>
      <c r="C3" s="2" t="s">
        <v>8</v>
      </c>
      <c r="D3" s="2" t="s">
        <v>9</v>
      </c>
      <c r="E3" s="2" t="s">
        <v>291</v>
      </c>
      <c r="G3" s="23" t="s">
        <v>121</v>
      </c>
    </row>
    <row r="4" spans="1:12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23" t="str">
        <f>Details2!F745</f>
        <v>NULL</v>
      </c>
      <c r="G5" s="23" t="str">
        <f>Details2!G745</f>
        <v>NULL</v>
      </c>
      <c r="H5" s="23" t="str">
        <f>Details2!H745</f>
        <v>NULL</v>
      </c>
      <c r="I5" s="23" t="str">
        <f>Details2!I745</f>
        <v>NULL</v>
      </c>
      <c r="J5" s="23" t="str">
        <f>Details2!J745</f>
        <v>NULL</v>
      </c>
      <c r="K5" s="23" t="str">
        <f>Details2!K745</f>
        <v>NULL</v>
      </c>
      <c r="L5" t="str">
        <f>IF(AND(E5&lt;&gt;"H",K5="NULL")," ","review")</f>
        <v xml:space="preserve"> </v>
      </c>
    </row>
    <row r="6" spans="1:1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23">
        <f>Details2!F746</f>
        <v>8</v>
      </c>
      <c r="G6" s="23">
        <f>Details2!G746</f>
        <v>0</v>
      </c>
      <c r="H6" s="23">
        <f>Details2!H746</f>
        <v>0</v>
      </c>
      <c r="I6" s="56">
        <f>Details2!I746</f>
        <v>26</v>
      </c>
      <c r="J6" s="53">
        <f>Details2!J746</f>
        <v>2</v>
      </c>
      <c r="K6" s="53">
        <f>Details2!K746</f>
        <v>40</v>
      </c>
      <c r="L6" s="49"/>
    </row>
    <row r="7" spans="1:1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23" t="str">
        <f>Details2!F747</f>
        <v>NULL</v>
      </c>
      <c r="G7" s="23" t="str">
        <f>Details2!G747</f>
        <v>NULL</v>
      </c>
      <c r="H7" s="23" t="str">
        <f>Details2!H747</f>
        <v>NULL</v>
      </c>
      <c r="I7" s="23" t="str">
        <f>Details2!I747</f>
        <v>NULL</v>
      </c>
      <c r="J7" s="23" t="str">
        <f>Details2!J747</f>
        <v>NULL</v>
      </c>
      <c r="K7" s="23" t="str">
        <f>Details2!K747</f>
        <v>NULL</v>
      </c>
      <c r="L7" s="49" t="str">
        <f>'IP $ Collections by DMIS'!L7</f>
        <v>Inpatient closed down</v>
      </c>
    </row>
    <row r="8" spans="1:1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23" t="str">
        <f>Details2!F748</f>
        <v>NULL</v>
      </c>
      <c r="G8" s="23" t="str">
        <f>Details2!G748</f>
        <v>NULL</v>
      </c>
      <c r="H8" s="23" t="str">
        <f>Details2!H748</f>
        <v>NULL</v>
      </c>
      <c r="I8" s="23" t="str">
        <f>Details2!I748</f>
        <v>NULL</v>
      </c>
      <c r="J8" s="23" t="str">
        <f>Details2!J748</f>
        <v>NULL</v>
      </c>
      <c r="K8" s="23" t="str">
        <f>Details2!K748</f>
        <v>NULL</v>
      </c>
    </row>
    <row r="9" spans="1:1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23" t="str">
        <f>Details2!F749</f>
        <v>NULL</v>
      </c>
      <c r="G9" s="23" t="str">
        <f>Details2!G749</f>
        <v>NULL</v>
      </c>
      <c r="H9" s="23" t="str">
        <f>Details2!H749</f>
        <v>NULL</v>
      </c>
      <c r="I9" s="23" t="str">
        <f>Details2!I749</f>
        <v>NULL</v>
      </c>
      <c r="J9" s="23" t="str">
        <f>Details2!J749</f>
        <v>NULL</v>
      </c>
      <c r="K9" s="23" t="str">
        <f>Details2!K749</f>
        <v>NULL</v>
      </c>
    </row>
    <row r="10" spans="1:1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23">
        <f>Details2!F750</f>
        <v>7</v>
      </c>
      <c r="G10" s="23">
        <f>Details2!G750</f>
        <v>3</v>
      </c>
      <c r="H10" s="23">
        <f>Details2!H750</f>
        <v>0</v>
      </c>
      <c r="I10" s="23">
        <f>Details2!I750</f>
        <v>9</v>
      </c>
      <c r="J10" s="23">
        <f>Details2!J750</f>
        <v>16</v>
      </c>
      <c r="K10" s="23">
        <f>Details2!K750</f>
        <v>41</v>
      </c>
    </row>
    <row r="11" spans="1:1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23" t="str">
        <f>Details2!F751</f>
        <v>NULL</v>
      </c>
      <c r="G11" s="23" t="str">
        <f>Details2!G751</f>
        <v>NULL</v>
      </c>
      <c r="H11" s="23" t="str">
        <f>Details2!H751</f>
        <v>NULL</v>
      </c>
      <c r="I11" s="23" t="str">
        <f>Details2!I751</f>
        <v>NULL</v>
      </c>
      <c r="J11" s="23" t="str">
        <f>Details2!J751</f>
        <v>NULL</v>
      </c>
      <c r="K11" s="23" t="str">
        <f>Details2!K751</f>
        <v>NULL</v>
      </c>
    </row>
    <row r="12" spans="1:1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23" t="str">
        <f>Details2!F752</f>
        <v>NULL</v>
      </c>
      <c r="G12" s="23" t="str">
        <f>Details2!G752</f>
        <v>NULL</v>
      </c>
      <c r="H12" s="23" t="str">
        <f>Details2!H752</f>
        <v>NULL</v>
      </c>
      <c r="I12" s="23" t="str">
        <f>Details2!I752</f>
        <v>NULL</v>
      </c>
      <c r="J12" s="23" t="str">
        <f>Details2!J752</f>
        <v>NULL</v>
      </c>
      <c r="K12" s="23" t="str">
        <f>Details2!K752</f>
        <v>NULL</v>
      </c>
    </row>
    <row r="13" spans="1:1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23" t="str">
        <f>Details2!F753</f>
        <v>NULL</v>
      </c>
      <c r="G13" s="23" t="str">
        <f>Details2!G753</f>
        <v>NULL</v>
      </c>
      <c r="H13" s="23" t="str">
        <f>Details2!H753</f>
        <v>NULL</v>
      </c>
      <c r="I13" s="23" t="str">
        <f>Details2!I753</f>
        <v>NULL</v>
      </c>
      <c r="J13" s="23" t="str">
        <f>Details2!J753</f>
        <v>NULL</v>
      </c>
      <c r="K13" s="23" t="str">
        <f>Details2!K753</f>
        <v>NULL</v>
      </c>
    </row>
    <row r="14" spans="1:1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23">
        <f>Details2!F754</f>
        <v>0</v>
      </c>
      <c r="G14" s="23">
        <f>Details2!G754</f>
        <v>0</v>
      </c>
      <c r="H14" s="23">
        <f>Details2!H754</f>
        <v>0</v>
      </c>
      <c r="I14" s="23" t="str">
        <f>Details2!I754</f>
        <v>NULL</v>
      </c>
      <c r="J14" s="23" t="str">
        <f>Details2!J754</f>
        <v>NULL</v>
      </c>
      <c r="K14" s="23" t="str">
        <f>Details2!K754</f>
        <v>NULL</v>
      </c>
    </row>
    <row r="15" spans="1:1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23" t="str">
        <f>Details2!F755</f>
        <v>NULL</v>
      </c>
      <c r="G15" s="23" t="str">
        <f>Details2!G755</f>
        <v>NULL</v>
      </c>
      <c r="H15" s="23" t="str">
        <f>Details2!H755</f>
        <v>NULL</v>
      </c>
      <c r="I15" s="23" t="str">
        <f>Details2!I755</f>
        <v>NULL</v>
      </c>
      <c r="J15" s="23" t="str">
        <f>Details2!J755</f>
        <v>NULL</v>
      </c>
      <c r="K15" s="23" t="str">
        <f>Details2!K755</f>
        <v>NULL</v>
      </c>
    </row>
    <row r="16" spans="1:1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23">
        <f>Details2!F756</f>
        <v>13</v>
      </c>
      <c r="G16" s="23">
        <f>Details2!G756</f>
        <v>4</v>
      </c>
      <c r="H16" s="23">
        <f>Details2!H756</f>
        <v>0</v>
      </c>
      <c r="I16" s="23">
        <f>Details2!I756</f>
        <v>0</v>
      </c>
      <c r="J16" s="23">
        <f>Details2!J756</f>
        <v>19</v>
      </c>
      <c r="K16" s="23">
        <f>Details2!K756</f>
        <v>13</v>
      </c>
    </row>
    <row r="17" spans="2:13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23" t="str">
        <f>Details2!F757</f>
        <v>NULL</v>
      </c>
      <c r="G17" s="23" t="str">
        <f>Details2!G757</f>
        <v>NULL</v>
      </c>
      <c r="H17" s="23" t="str">
        <f>Details2!H757</f>
        <v>NULL</v>
      </c>
      <c r="I17" s="23" t="str">
        <f>Details2!I757</f>
        <v>NULL</v>
      </c>
      <c r="J17" s="23" t="str">
        <f>Details2!J757</f>
        <v>NULL</v>
      </c>
      <c r="K17" s="23" t="str">
        <f>Details2!K757</f>
        <v>NULL</v>
      </c>
    </row>
    <row r="18" spans="2:13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23">
        <f>Details2!F758</f>
        <v>0</v>
      </c>
      <c r="G18" s="23" t="str">
        <f>Details2!G758</f>
        <v>NULL</v>
      </c>
      <c r="H18" s="23" t="str">
        <f>Details2!H758</f>
        <v>NULL</v>
      </c>
      <c r="I18" s="23" t="str">
        <f>Details2!I758</f>
        <v>NULL</v>
      </c>
      <c r="J18" s="23" t="str">
        <f>Details2!J758</f>
        <v>NULL</v>
      </c>
      <c r="K18" s="23" t="str">
        <f>Details2!K758</f>
        <v>NULL</v>
      </c>
      <c r="L18" s="49" t="str">
        <f>'IP $ Collections by DMIS'!L18</f>
        <v>Inpatient closed down</v>
      </c>
    </row>
    <row r="19" spans="2:13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23" t="str">
        <f>Details2!F759</f>
        <v>NULL</v>
      </c>
      <c r="G19" s="23" t="str">
        <f>Details2!G759</f>
        <v>NULL</v>
      </c>
      <c r="H19" s="23" t="str">
        <f>Details2!H759</f>
        <v>NULL</v>
      </c>
      <c r="I19" s="23" t="str">
        <f>Details2!I759</f>
        <v>NULL</v>
      </c>
      <c r="J19" s="23" t="str">
        <f>Details2!J759</f>
        <v>NULL</v>
      </c>
      <c r="K19" s="23" t="str">
        <f>Details2!K759</f>
        <v>NULL</v>
      </c>
    </row>
    <row r="20" spans="2:13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23" t="str">
        <f>Details2!F760</f>
        <v>NULL</v>
      </c>
      <c r="G20" s="23" t="str">
        <f>Details2!G760</f>
        <v>NULL</v>
      </c>
      <c r="H20" s="23" t="str">
        <f>Details2!H760</f>
        <v>NULL</v>
      </c>
      <c r="I20" s="23" t="str">
        <f>Details2!I760</f>
        <v>NULL</v>
      </c>
      <c r="J20" s="23" t="str">
        <f>Details2!J760</f>
        <v>NULL</v>
      </c>
      <c r="K20" s="23" t="str">
        <f>Details2!K760</f>
        <v>NULL</v>
      </c>
    </row>
    <row r="21" spans="2:13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23" t="str">
        <f>Details2!F761</f>
        <v>NULL</v>
      </c>
      <c r="G21" s="23" t="str">
        <f>Details2!G761</f>
        <v>NULL</v>
      </c>
      <c r="H21" s="23" t="str">
        <f>Details2!H761</f>
        <v>NULL</v>
      </c>
      <c r="I21" s="23" t="str">
        <f>Details2!I761</f>
        <v>NULL</v>
      </c>
      <c r="J21" s="23" t="str">
        <f>Details2!J761</f>
        <v>NULL</v>
      </c>
      <c r="K21" s="23" t="str">
        <f>Details2!K761</f>
        <v>NULL</v>
      </c>
    </row>
    <row r="22" spans="2:13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23">
        <f>Details2!F762</f>
        <v>2</v>
      </c>
      <c r="G22" s="23">
        <f>Details2!G762</f>
        <v>0</v>
      </c>
      <c r="H22" s="23">
        <f>Details2!H762</f>
        <v>0</v>
      </c>
      <c r="I22" s="23">
        <f>Details2!I762</f>
        <v>0</v>
      </c>
      <c r="J22" s="23">
        <f>Details2!J762</f>
        <v>0</v>
      </c>
      <c r="K22" s="23">
        <f>Details2!K762</f>
        <v>0</v>
      </c>
    </row>
    <row r="23" spans="2:13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23" t="str">
        <f>Details2!F763</f>
        <v>NULL</v>
      </c>
      <c r="G23" s="23" t="str">
        <f>Details2!G763</f>
        <v>NULL</v>
      </c>
      <c r="H23" s="23" t="str">
        <f>Details2!H763</f>
        <v>NULL</v>
      </c>
      <c r="I23" s="23" t="str">
        <f>Details2!I763</f>
        <v>NULL</v>
      </c>
      <c r="J23" s="23" t="str">
        <f>Details2!J763</f>
        <v>NULL</v>
      </c>
      <c r="K23" s="23" t="str">
        <f>Details2!K763</f>
        <v>NULL</v>
      </c>
    </row>
    <row r="24" spans="2:13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23" t="str">
        <f>Details2!F764</f>
        <v>NULL</v>
      </c>
      <c r="G24" s="23" t="str">
        <f>Details2!G764</f>
        <v>NULL</v>
      </c>
      <c r="H24" s="23" t="str">
        <f>Details2!H764</f>
        <v>NULL</v>
      </c>
      <c r="I24" s="23" t="str">
        <f>Details2!I764</f>
        <v>NULL</v>
      </c>
      <c r="J24" s="23" t="str">
        <f>Details2!J764</f>
        <v>NULL</v>
      </c>
      <c r="K24" s="23" t="str">
        <f>Details2!K764</f>
        <v>NULL</v>
      </c>
    </row>
    <row r="25" spans="2:13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23" t="str">
        <f>Details2!F765</f>
        <v>NULL</v>
      </c>
      <c r="G25" s="23" t="str">
        <f>Details2!G765</f>
        <v>NULL</v>
      </c>
      <c r="H25" s="23" t="str">
        <f>Details2!H765</f>
        <v>NULL</v>
      </c>
      <c r="I25" s="23" t="str">
        <f>Details2!I765</f>
        <v>NULL</v>
      </c>
      <c r="J25" s="23" t="str">
        <f>Details2!J765</f>
        <v>NULL</v>
      </c>
      <c r="K25" s="23" t="str">
        <f>Details2!K765</f>
        <v>NULL</v>
      </c>
    </row>
    <row r="26" spans="2:13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23">
        <f>Details2!F766</f>
        <v>6</v>
      </c>
      <c r="G26" s="23">
        <f>Details2!G766</f>
        <v>0</v>
      </c>
      <c r="H26" s="23">
        <f>Details2!H766</f>
        <v>0</v>
      </c>
      <c r="I26" s="23">
        <f>Details2!I766</f>
        <v>15</v>
      </c>
      <c r="J26" s="23">
        <f>Details2!J766</f>
        <v>0</v>
      </c>
      <c r="K26" s="23">
        <f>Details2!K766</f>
        <v>0</v>
      </c>
    </row>
    <row r="27" spans="2:13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23">
        <f>Details2!F767</f>
        <v>14</v>
      </c>
      <c r="G27" s="23">
        <f>Details2!G767</f>
        <v>4</v>
      </c>
      <c r="H27" s="23">
        <f>Details2!H767</f>
        <v>0</v>
      </c>
      <c r="I27" s="23">
        <f>Details2!I767</f>
        <v>17</v>
      </c>
      <c r="J27" s="23">
        <f>Details2!J767</f>
        <v>14</v>
      </c>
      <c r="K27" s="53">
        <f>Details2!K767</f>
        <v>1</v>
      </c>
      <c r="L27" s="49" t="str">
        <f>'IP $ Collections by DMIS'!L27</f>
        <v>Inpatient closed down</v>
      </c>
    </row>
    <row r="28" spans="2:13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23" t="str">
        <f>Details2!F768</f>
        <v>NULL</v>
      </c>
      <c r="G28" s="23" t="str">
        <f>Details2!G768</f>
        <v>NULL</v>
      </c>
      <c r="H28" s="23" t="str">
        <f>Details2!H768</f>
        <v>NULL</v>
      </c>
      <c r="I28" s="23" t="str">
        <f>Details2!I768</f>
        <v>NULL</v>
      </c>
      <c r="J28" s="23" t="str">
        <f>Details2!J768</f>
        <v>NULL</v>
      </c>
      <c r="K28" s="23" t="str">
        <f>Details2!K768</f>
        <v>NULL</v>
      </c>
    </row>
    <row r="29" spans="2:13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23" t="str">
        <f>Details2!F769</f>
        <v>NULL</v>
      </c>
      <c r="G29" s="23" t="str">
        <f>Details2!G769</f>
        <v>NULL</v>
      </c>
      <c r="H29" s="23" t="str">
        <f>Details2!H769</f>
        <v>NULL</v>
      </c>
      <c r="I29" s="23" t="str">
        <f>Details2!I769</f>
        <v>NULL</v>
      </c>
      <c r="J29" s="23" t="str">
        <f>Details2!J769</f>
        <v>NULL</v>
      </c>
      <c r="K29" s="23" t="str">
        <f>Details2!K769</f>
        <v>NULL</v>
      </c>
    </row>
    <row r="30" spans="2:13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23" t="str">
        <f>Details2!F770</f>
        <v>NULL</v>
      </c>
      <c r="G30" s="23" t="str">
        <f>Details2!G770</f>
        <v>NULL</v>
      </c>
      <c r="H30" s="23" t="str">
        <f>Details2!H770</f>
        <v>NULL</v>
      </c>
      <c r="I30" s="23" t="str">
        <f>Details2!I770</f>
        <v>NULL</v>
      </c>
      <c r="J30" s="23" t="str">
        <f>Details2!J770</f>
        <v>NULL</v>
      </c>
      <c r="K30" s="23" t="str">
        <f>Details2!K770</f>
        <v>NULL</v>
      </c>
    </row>
    <row r="31" spans="2:13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23" t="str">
        <f>Details2!F771</f>
        <v>NULL</v>
      </c>
      <c r="G31" s="23" t="str">
        <f>Details2!G771</f>
        <v>NULL</v>
      </c>
      <c r="H31" s="23" t="str">
        <f>Details2!H771</f>
        <v>NULL</v>
      </c>
      <c r="I31" s="23" t="str">
        <f>Details2!I771</f>
        <v>NULL</v>
      </c>
      <c r="J31" s="23" t="str">
        <f>Details2!J771</f>
        <v>NULL</v>
      </c>
      <c r="K31" s="53" t="str">
        <f>Details2!K771</f>
        <v>NULL</v>
      </c>
      <c r="L31" s="49" t="str">
        <f>'IP $ Collections by DMIS'!L31</f>
        <v>Inpatient closed down</v>
      </c>
      <c r="M31" s="2"/>
    </row>
    <row r="32" spans="2:13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23">
        <f>Details2!F772</f>
        <v>11</v>
      </c>
      <c r="G32" s="23">
        <f>Details2!G772</f>
        <v>5</v>
      </c>
      <c r="H32" s="23">
        <f>Details2!H772</f>
        <v>0</v>
      </c>
      <c r="I32" s="23">
        <f>Details2!I772</f>
        <v>20</v>
      </c>
      <c r="J32" s="23">
        <f>Details2!J772</f>
        <v>31</v>
      </c>
      <c r="K32" s="23">
        <f>Details2!K772</f>
        <v>11</v>
      </c>
    </row>
    <row r="33" spans="2:11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23" t="str">
        <f>Details2!F773</f>
        <v>NULL</v>
      </c>
      <c r="G33" s="23" t="str">
        <f>Details2!G773</f>
        <v>NULL</v>
      </c>
      <c r="H33" s="23" t="str">
        <f>Details2!H773</f>
        <v>NULL</v>
      </c>
      <c r="I33" s="23" t="str">
        <f>Details2!I773</f>
        <v>NULL</v>
      </c>
      <c r="J33" s="23" t="str">
        <f>Details2!J773</f>
        <v>NULL</v>
      </c>
      <c r="K33" s="23" t="str">
        <f>Details2!K773</f>
        <v>NULL</v>
      </c>
    </row>
    <row r="34" spans="2:11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23" t="str">
        <f>Details2!F774</f>
        <v>NULL</v>
      </c>
      <c r="G34" s="23" t="str">
        <f>Details2!G774</f>
        <v>NULL</v>
      </c>
      <c r="H34" s="23" t="str">
        <f>Details2!H774</f>
        <v>NULL</v>
      </c>
      <c r="I34" s="23" t="str">
        <f>Details2!I774</f>
        <v>NULL</v>
      </c>
      <c r="J34" s="23" t="str">
        <f>Details2!J774</f>
        <v>NULL</v>
      </c>
      <c r="K34" s="23" t="str">
        <f>Details2!K774</f>
        <v>NULL</v>
      </c>
    </row>
    <row r="35" spans="2:11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23" t="str">
        <f>Details2!F775</f>
        <v>NULL</v>
      </c>
      <c r="G35" s="23" t="str">
        <f>Details2!G775</f>
        <v>NULL</v>
      </c>
      <c r="H35" s="23" t="str">
        <f>Details2!H775</f>
        <v>NULL</v>
      </c>
      <c r="I35" s="23" t="str">
        <f>Details2!I775</f>
        <v>NULL</v>
      </c>
      <c r="J35" s="23" t="str">
        <f>Details2!J775</f>
        <v>NULL</v>
      </c>
      <c r="K35" s="23" t="str">
        <f>Details2!K775</f>
        <v>NULL</v>
      </c>
    </row>
    <row r="36" spans="2:11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23" t="str">
        <f>Details2!F776</f>
        <v>NULL</v>
      </c>
      <c r="G36" s="23" t="str">
        <f>Details2!G776</f>
        <v>NULL</v>
      </c>
      <c r="H36" s="23" t="str">
        <f>Details2!H776</f>
        <v>NULL</v>
      </c>
      <c r="I36" s="23" t="str">
        <f>Details2!I776</f>
        <v>NULL</v>
      </c>
      <c r="J36" s="23" t="str">
        <f>Details2!J776</f>
        <v>NULL</v>
      </c>
      <c r="K36" s="23" t="str">
        <f>Details2!K776</f>
        <v>NULL</v>
      </c>
    </row>
    <row r="37" spans="2:11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23" t="str">
        <f>Details2!F777</f>
        <v>NULL</v>
      </c>
      <c r="G37" s="23" t="str">
        <f>Details2!G777</f>
        <v>NULL</v>
      </c>
      <c r="H37" s="23" t="str">
        <f>Details2!H777</f>
        <v>NULL</v>
      </c>
      <c r="I37" s="23" t="str">
        <f>Details2!I777</f>
        <v>NULL</v>
      </c>
      <c r="J37" s="23" t="str">
        <f>Details2!J777</f>
        <v>NULL</v>
      </c>
      <c r="K37" s="23" t="str">
        <f>Details2!K777</f>
        <v>NULL</v>
      </c>
    </row>
    <row r="38" spans="2:11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23" t="str">
        <f>Details2!F778</f>
        <v>NULL</v>
      </c>
      <c r="G38" s="23" t="str">
        <f>Details2!G778</f>
        <v>NULL</v>
      </c>
      <c r="H38" s="23" t="str">
        <f>Details2!H778</f>
        <v>NULL</v>
      </c>
      <c r="I38" s="23" t="str">
        <f>Details2!I778</f>
        <v>NULL</v>
      </c>
      <c r="J38" s="23" t="str">
        <f>Details2!J778</f>
        <v>NULL</v>
      </c>
      <c r="K38" s="23" t="str">
        <f>Details2!K778</f>
        <v>NULL</v>
      </c>
    </row>
    <row r="39" spans="2:11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23">
        <f>Details2!F779</f>
        <v>71</v>
      </c>
      <c r="G39" s="23">
        <f>Details2!G779</f>
        <v>0</v>
      </c>
      <c r="H39" s="23">
        <f>Details2!H779</f>
        <v>0</v>
      </c>
      <c r="I39" s="23">
        <f>Details2!I779</f>
        <v>14</v>
      </c>
      <c r="J39" s="23">
        <f>Details2!J779</f>
        <v>81</v>
      </c>
      <c r="K39" s="23">
        <f>Details2!K779</f>
        <v>63</v>
      </c>
    </row>
    <row r="40" spans="2:11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23" t="str">
        <f>Details2!F780</f>
        <v>NULL</v>
      </c>
      <c r="G40" s="23" t="str">
        <f>Details2!G780</f>
        <v>NULL</v>
      </c>
      <c r="H40" s="23" t="str">
        <f>Details2!H780</f>
        <v>NULL</v>
      </c>
      <c r="I40" s="23" t="str">
        <f>Details2!I780</f>
        <v>NULL</v>
      </c>
      <c r="J40" s="23" t="str">
        <f>Details2!J780</f>
        <v>NULL</v>
      </c>
      <c r="K40" s="23" t="str">
        <f>Details2!K780</f>
        <v>NULL</v>
      </c>
    </row>
    <row r="41" spans="2:11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23" t="str">
        <f>Details2!F781</f>
        <v>NULL</v>
      </c>
      <c r="G41" s="23" t="str">
        <f>Details2!G781</f>
        <v>NULL</v>
      </c>
      <c r="H41" s="23" t="str">
        <f>Details2!H781</f>
        <v>NULL</v>
      </c>
      <c r="I41" s="23" t="str">
        <f>Details2!I781</f>
        <v>NULL</v>
      </c>
      <c r="J41" s="23" t="str">
        <f>Details2!J781</f>
        <v>NULL</v>
      </c>
      <c r="K41" s="23" t="str">
        <f>Details2!K781</f>
        <v>NULL</v>
      </c>
    </row>
    <row r="42" spans="2:11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23" t="str">
        <f>Details2!F782</f>
        <v>NULL</v>
      </c>
      <c r="G42" s="23" t="str">
        <f>Details2!G782</f>
        <v>NULL</v>
      </c>
      <c r="H42" s="23" t="str">
        <f>Details2!H782</f>
        <v>NULL</v>
      </c>
      <c r="I42" s="23" t="str">
        <f>Details2!I782</f>
        <v>NULL</v>
      </c>
      <c r="J42" s="23" t="str">
        <f>Details2!J782</f>
        <v>NULL</v>
      </c>
      <c r="K42" s="23" t="str">
        <f>Details2!K782</f>
        <v>NULL</v>
      </c>
    </row>
    <row r="43" spans="2:11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23" t="str">
        <f>Details2!F783</f>
        <v>NULL</v>
      </c>
      <c r="G43" s="23" t="str">
        <f>Details2!G783</f>
        <v>NULL</v>
      </c>
      <c r="H43" s="23" t="str">
        <f>Details2!H783</f>
        <v>NULL</v>
      </c>
      <c r="I43" s="23" t="str">
        <f>Details2!I783</f>
        <v>NULL</v>
      </c>
      <c r="J43" s="23" t="str">
        <f>Details2!J783</f>
        <v>NULL</v>
      </c>
      <c r="K43" s="23" t="str">
        <f>Details2!K783</f>
        <v>NULL</v>
      </c>
    </row>
    <row r="44" spans="2:11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23" t="str">
        <f>Details2!F784</f>
        <v>NULL</v>
      </c>
      <c r="G44" s="23" t="str">
        <f>Details2!G784</f>
        <v>NULL</v>
      </c>
      <c r="H44" s="23" t="str">
        <f>Details2!H784</f>
        <v>NULL</v>
      </c>
      <c r="I44" s="23" t="str">
        <f>Details2!I784</f>
        <v>NULL</v>
      </c>
      <c r="J44" s="23" t="str">
        <f>Details2!J784</f>
        <v>NULL</v>
      </c>
      <c r="K44" s="23" t="str">
        <f>Details2!K784</f>
        <v>NULL</v>
      </c>
    </row>
    <row r="45" spans="2:11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23" t="str">
        <f>Details2!F785</f>
        <v>NULL</v>
      </c>
      <c r="G45" s="23" t="str">
        <f>Details2!G785</f>
        <v>NULL</v>
      </c>
      <c r="H45" s="23" t="str">
        <f>Details2!H785</f>
        <v>NULL</v>
      </c>
      <c r="I45" s="23" t="str">
        <f>Details2!I785</f>
        <v>NULL</v>
      </c>
      <c r="J45" s="23" t="str">
        <f>Details2!J785</f>
        <v>NULL</v>
      </c>
      <c r="K45" s="23" t="str">
        <f>Details2!K785</f>
        <v>NULL</v>
      </c>
    </row>
    <row r="46" spans="2:11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23" t="str">
        <f>Details2!F786</f>
        <v>NULL</v>
      </c>
      <c r="G46" s="23" t="str">
        <f>Details2!G786</f>
        <v>NULL</v>
      </c>
      <c r="H46" s="23" t="str">
        <f>Details2!H786</f>
        <v>NULL</v>
      </c>
      <c r="I46" s="23" t="str">
        <f>Details2!I786</f>
        <v>NULL</v>
      </c>
      <c r="J46" s="23" t="str">
        <f>Details2!J786</f>
        <v>NULL</v>
      </c>
      <c r="K46" s="23" t="str">
        <f>Details2!K786</f>
        <v>NULL</v>
      </c>
    </row>
    <row r="47" spans="2:11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23">
        <f>Details2!F787</f>
        <v>82</v>
      </c>
      <c r="G47" s="23">
        <f>Details2!G787</f>
        <v>85</v>
      </c>
      <c r="H47" s="23">
        <f>Details2!H787</f>
        <v>0</v>
      </c>
      <c r="I47" s="23">
        <f>Details2!I787</f>
        <v>69</v>
      </c>
      <c r="J47" s="23">
        <f>Details2!J787</f>
        <v>0</v>
      </c>
      <c r="K47" s="23">
        <f>Details2!K787</f>
        <v>0</v>
      </c>
    </row>
    <row r="48" spans="2:11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23" t="str">
        <f>Details2!F788</f>
        <v>NULL</v>
      </c>
      <c r="G48" s="23" t="str">
        <f>Details2!G788</f>
        <v>NULL</v>
      </c>
      <c r="H48" s="23" t="str">
        <f>Details2!H788</f>
        <v>NULL</v>
      </c>
      <c r="I48" s="23" t="str">
        <f>Details2!I788</f>
        <v>NULL</v>
      </c>
      <c r="J48" s="23" t="str">
        <f>Details2!J788</f>
        <v>NULL</v>
      </c>
      <c r="K48" s="23" t="str">
        <f>Details2!K788</f>
        <v>NULL</v>
      </c>
    </row>
    <row r="49" spans="2:13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23">
        <f>Details2!F789</f>
        <v>1</v>
      </c>
      <c r="G49" s="23">
        <f>Details2!G789</f>
        <v>1</v>
      </c>
      <c r="H49" s="23">
        <f>Details2!H789</f>
        <v>0</v>
      </c>
      <c r="I49" s="23">
        <f>Details2!I789</f>
        <v>7</v>
      </c>
      <c r="J49" s="23">
        <f>Details2!J789</f>
        <v>1</v>
      </c>
      <c r="K49" s="23">
        <f>Details2!K789</f>
        <v>6</v>
      </c>
    </row>
    <row r="50" spans="2:13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23" t="str">
        <f>Details2!F790</f>
        <v>NULL</v>
      </c>
      <c r="G50" s="23" t="str">
        <f>Details2!G790</f>
        <v>NULL</v>
      </c>
      <c r="H50" s="23" t="str">
        <f>Details2!H790</f>
        <v>NULL</v>
      </c>
      <c r="I50" s="23" t="str">
        <f>Details2!I790</f>
        <v>NULL</v>
      </c>
      <c r="J50" s="23" t="str">
        <f>Details2!J790</f>
        <v>NULL</v>
      </c>
      <c r="K50" s="23" t="str">
        <f>Details2!K790</f>
        <v>NULL</v>
      </c>
    </row>
    <row r="51" spans="2:13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23" t="str">
        <f>Details2!F791</f>
        <v>NULL</v>
      </c>
      <c r="G51" s="23" t="str">
        <f>Details2!G791</f>
        <v>NULL</v>
      </c>
      <c r="H51" s="23" t="str">
        <f>Details2!H791</f>
        <v>NULL</v>
      </c>
      <c r="I51" s="23" t="str">
        <f>Details2!I791</f>
        <v>NULL</v>
      </c>
      <c r="J51" s="23" t="str">
        <f>Details2!J791</f>
        <v>NULL</v>
      </c>
      <c r="K51" s="23" t="str">
        <f>Details2!K791</f>
        <v>NULL</v>
      </c>
    </row>
    <row r="52" spans="2:13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23" t="str">
        <f>Details2!F792</f>
        <v>NULL</v>
      </c>
      <c r="G52" s="23" t="str">
        <f>Details2!G792</f>
        <v>NULL</v>
      </c>
      <c r="H52" s="23" t="str">
        <f>Details2!H792</f>
        <v>NULL</v>
      </c>
      <c r="I52" s="23" t="str">
        <f>Details2!I792</f>
        <v>NULL</v>
      </c>
      <c r="J52" s="23" t="str">
        <f>Details2!J792</f>
        <v>NULL</v>
      </c>
      <c r="K52" s="23" t="str">
        <f>Details2!K792</f>
        <v>NULL</v>
      </c>
    </row>
    <row r="53" spans="2:13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23" t="str">
        <f>Details2!F793</f>
        <v>NULL</v>
      </c>
      <c r="G53" s="23" t="str">
        <f>Details2!G793</f>
        <v>NULL</v>
      </c>
      <c r="H53" s="23" t="str">
        <f>Details2!H793</f>
        <v>NULL</v>
      </c>
      <c r="I53" s="23" t="str">
        <f>Details2!I793</f>
        <v>NULL</v>
      </c>
      <c r="J53" s="23" t="str">
        <f>Details2!J793</f>
        <v>NULL</v>
      </c>
      <c r="K53" s="23" t="str">
        <f>Details2!K793</f>
        <v>NULL</v>
      </c>
    </row>
    <row r="54" spans="2:13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23" t="str">
        <f>Details2!F794</f>
        <v>NULL</v>
      </c>
      <c r="G54" s="23" t="str">
        <f>Details2!G794</f>
        <v>NULL</v>
      </c>
      <c r="H54" s="23" t="str">
        <f>Details2!H794</f>
        <v>NULL</v>
      </c>
      <c r="I54" s="23" t="str">
        <f>Details2!I794</f>
        <v>NULL</v>
      </c>
      <c r="J54" s="23" t="str">
        <f>Details2!J794</f>
        <v>NULL</v>
      </c>
      <c r="K54" s="23" t="str">
        <f>Details2!K794</f>
        <v>NULL</v>
      </c>
    </row>
    <row r="55" spans="2:13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23" t="str">
        <f>Details2!F795</f>
        <v>NULL</v>
      </c>
      <c r="G55" s="23" t="str">
        <f>Details2!G795</f>
        <v>NULL</v>
      </c>
      <c r="H55" s="23" t="str">
        <f>Details2!H795</f>
        <v>NULL</v>
      </c>
      <c r="I55" s="23" t="str">
        <f>Details2!I795</f>
        <v>NULL</v>
      </c>
      <c r="J55" s="23" t="str">
        <f>Details2!J795</f>
        <v>NULL</v>
      </c>
      <c r="K55" s="23" t="str">
        <f>Details2!K795</f>
        <v>NULL</v>
      </c>
    </row>
    <row r="56" spans="2:13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23" t="str">
        <f>Details2!F796</f>
        <v>NULL</v>
      </c>
      <c r="G56" s="23" t="str">
        <f>Details2!G796</f>
        <v>NULL</v>
      </c>
      <c r="H56" s="23" t="str">
        <f>Details2!H796</f>
        <v>NULL</v>
      </c>
      <c r="I56" s="23" t="str">
        <f>Details2!I796</f>
        <v>NULL</v>
      </c>
      <c r="J56" s="23" t="str">
        <f>Details2!J796</f>
        <v>NULL</v>
      </c>
      <c r="K56" s="23" t="str">
        <f>Details2!K796</f>
        <v>NULL</v>
      </c>
    </row>
    <row r="57" spans="2:13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23" t="str">
        <f>Details2!F797</f>
        <v>NULL</v>
      </c>
      <c r="G57" s="23" t="str">
        <f>Details2!G797</f>
        <v>NULL</v>
      </c>
      <c r="H57" s="23" t="str">
        <f>Details2!H797</f>
        <v>NULL</v>
      </c>
      <c r="I57" s="23" t="str">
        <f>Details2!I797</f>
        <v>NULL</v>
      </c>
      <c r="J57" s="23" t="str">
        <f>Details2!J797</f>
        <v>NULL</v>
      </c>
      <c r="K57" s="23" t="str">
        <f>Details2!K797</f>
        <v>NULL</v>
      </c>
    </row>
    <row r="58" spans="2:13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23" t="str">
        <f>Details2!F798</f>
        <v>NULL</v>
      </c>
      <c r="G58" s="23" t="str">
        <f>Details2!G798</f>
        <v>NULL</v>
      </c>
      <c r="H58" s="23" t="str">
        <f>Details2!H798</f>
        <v>NULL</v>
      </c>
      <c r="I58" s="23" t="str">
        <f>Details2!I798</f>
        <v>NULL</v>
      </c>
      <c r="J58" s="23" t="str">
        <f>Details2!J798</f>
        <v>NULL</v>
      </c>
      <c r="K58" s="23" t="str">
        <f>Details2!K798</f>
        <v>NULL</v>
      </c>
    </row>
    <row r="59" spans="2:13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23" t="str">
        <f>Details2!F799</f>
        <v>NULL</v>
      </c>
      <c r="G59" s="23" t="str">
        <f>Details2!G799</f>
        <v>NULL</v>
      </c>
      <c r="H59" s="23" t="str">
        <f>Details2!H799</f>
        <v>NULL</v>
      </c>
      <c r="I59" s="23" t="str">
        <f>Details2!I799</f>
        <v>NULL</v>
      </c>
      <c r="J59" s="23" t="str">
        <f>Details2!J799</f>
        <v>NULL</v>
      </c>
      <c r="K59" s="23" t="str">
        <f>Details2!K799</f>
        <v>NULL</v>
      </c>
    </row>
    <row r="60" spans="2:13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23" t="str">
        <f>Details2!F800</f>
        <v>NULL</v>
      </c>
      <c r="G60" s="23" t="str">
        <f>Details2!G800</f>
        <v>NULL</v>
      </c>
      <c r="H60" s="23" t="str">
        <f>Details2!H800</f>
        <v>NULL</v>
      </c>
      <c r="I60" s="23" t="str">
        <f>Details2!I800</f>
        <v>NULL</v>
      </c>
      <c r="J60" s="23" t="str">
        <f>Details2!J800</f>
        <v>NULL</v>
      </c>
      <c r="K60" s="23" t="str">
        <f>Details2!K800</f>
        <v>NULL</v>
      </c>
    </row>
    <row r="61" spans="2:13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23" t="str">
        <f>Details2!F801</f>
        <v>NULL</v>
      </c>
      <c r="G61" s="23" t="str">
        <f>Details2!G801</f>
        <v>NULL</v>
      </c>
      <c r="H61" s="23" t="str">
        <f>Details2!H801</f>
        <v>NULL</v>
      </c>
      <c r="I61" s="23" t="str">
        <f>Details2!I801</f>
        <v>NULL</v>
      </c>
      <c r="J61" s="23" t="str">
        <f>Details2!J801</f>
        <v>NULL</v>
      </c>
      <c r="K61" s="23" t="str">
        <f>Details2!K801</f>
        <v>NULL</v>
      </c>
    </row>
    <row r="62" spans="2:13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23" t="str">
        <f>Details2!F802</f>
        <v>NULL</v>
      </c>
      <c r="G62" s="23" t="str">
        <f>Details2!G802</f>
        <v>NULL</v>
      </c>
      <c r="H62" s="23" t="str">
        <f>Details2!H802</f>
        <v>NULL</v>
      </c>
      <c r="I62" s="23" t="str">
        <f>Details2!I802</f>
        <v>NULL</v>
      </c>
      <c r="J62" s="23" t="str">
        <f>Details2!J802</f>
        <v>NULL</v>
      </c>
      <c r="K62" s="23" t="str">
        <f>Details2!K802</f>
        <v>NULL</v>
      </c>
      <c r="M62" s="2"/>
    </row>
    <row r="63" spans="2:13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23" t="str">
        <f>Details2!F803</f>
        <v>NULL</v>
      </c>
      <c r="G63" s="23" t="str">
        <f>Details2!G803</f>
        <v>NULL</v>
      </c>
      <c r="H63" s="23" t="str">
        <f>Details2!H803</f>
        <v>NULL</v>
      </c>
      <c r="I63" s="23" t="str">
        <f>Details2!I803</f>
        <v>NULL</v>
      </c>
      <c r="J63" s="23" t="str">
        <f>Details2!J803</f>
        <v>NULL</v>
      </c>
      <c r="K63" s="23" t="str">
        <f>Details2!K803</f>
        <v>NULL</v>
      </c>
    </row>
    <row r="64" spans="2:13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23" t="str">
        <f>Details2!F804</f>
        <v>NULL</v>
      </c>
      <c r="G64" s="23" t="str">
        <f>Details2!G804</f>
        <v>NULL</v>
      </c>
      <c r="H64" s="23" t="str">
        <f>Details2!H804</f>
        <v>NULL</v>
      </c>
      <c r="I64" s="23" t="str">
        <f>Details2!I804</f>
        <v>NULL</v>
      </c>
      <c r="J64" s="23" t="str">
        <f>Details2!J804</f>
        <v>NULL</v>
      </c>
      <c r="K64" s="23" t="str">
        <f>Details2!K804</f>
        <v>NULL</v>
      </c>
    </row>
    <row r="65" spans="2:16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23" t="str">
        <f>Details2!F805</f>
        <v>NULL</v>
      </c>
      <c r="G65" s="23" t="str">
        <f>Details2!G805</f>
        <v>NULL</v>
      </c>
      <c r="H65" s="23" t="str">
        <f>Details2!H805</f>
        <v>NULL</v>
      </c>
      <c r="I65" s="23" t="str">
        <f>Details2!I805</f>
        <v>NULL</v>
      </c>
      <c r="J65" s="23" t="str">
        <f>Details2!J805</f>
        <v>NULL</v>
      </c>
      <c r="K65" s="23" t="str">
        <f>Details2!K805</f>
        <v>NULL</v>
      </c>
    </row>
    <row r="66" spans="2:16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23" t="str">
        <f>Details2!F806</f>
        <v>NULL</v>
      </c>
      <c r="G66" s="23" t="str">
        <f>Details2!G806</f>
        <v>NULL</v>
      </c>
      <c r="H66" s="23" t="str">
        <f>Details2!H806</f>
        <v>NULL</v>
      </c>
      <c r="I66" s="23" t="str">
        <f>Details2!I806</f>
        <v>NULL</v>
      </c>
      <c r="J66" s="23" t="str">
        <f>Details2!J806</f>
        <v>NULL</v>
      </c>
      <c r="K66" s="23" t="str">
        <f>Details2!K806</f>
        <v>NULL</v>
      </c>
    </row>
    <row r="67" spans="2:16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23" t="str">
        <f>Details2!F807</f>
        <v>NULL</v>
      </c>
      <c r="G67" s="23" t="str">
        <f>Details2!G807</f>
        <v>NULL</v>
      </c>
      <c r="H67" s="23" t="str">
        <f>Details2!H807</f>
        <v>NULL</v>
      </c>
      <c r="I67" s="23" t="str">
        <f>Details2!I807</f>
        <v>NULL</v>
      </c>
      <c r="J67" s="23" t="str">
        <f>Details2!J807</f>
        <v>NULL</v>
      </c>
      <c r="K67" s="23" t="str">
        <f>Details2!K807</f>
        <v>NULL</v>
      </c>
    </row>
    <row r="68" spans="2:16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23" t="str">
        <f>Details2!F808</f>
        <v>NULL</v>
      </c>
      <c r="G68" s="23" t="str">
        <f>Details2!G808</f>
        <v>NULL</v>
      </c>
      <c r="H68" s="23" t="str">
        <f>Details2!H808</f>
        <v>NULL</v>
      </c>
      <c r="I68" s="23" t="str">
        <f>Details2!I808</f>
        <v>NULL</v>
      </c>
      <c r="J68" s="23" t="str">
        <f>Details2!J808</f>
        <v>NULL</v>
      </c>
      <c r="K68" s="23" t="str">
        <f>Details2!K808</f>
        <v>NULL</v>
      </c>
    </row>
    <row r="69" spans="2:16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23" t="str">
        <f>Details2!F809</f>
        <v>NULL</v>
      </c>
      <c r="G69" s="23" t="str">
        <f>Details2!G809</f>
        <v>NULL</v>
      </c>
      <c r="H69" s="23" t="str">
        <f>Details2!H809</f>
        <v>NULL</v>
      </c>
      <c r="I69" s="23" t="str">
        <f>Details2!I809</f>
        <v>NULL</v>
      </c>
      <c r="J69" s="23" t="str">
        <f>Details2!J809</f>
        <v>NULL</v>
      </c>
      <c r="K69" s="23" t="str">
        <f>Details2!K809</f>
        <v>NULL</v>
      </c>
    </row>
    <row r="70" spans="2:16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23" t="str">
        <f>Details2!F810</f>
        <v>NULL</v>
      </c>
      <c r="G70" s="23" t="str">
        <f>Details2!G810</f>
        <v>NULL</v>
      </c>
      <c r="H70" s="23" t="str">
        <f>Details2!H810</f>
        <v>NULL</v>
      </c>
      <c r="I70" s="23" t="str">
        <f>Details2!I810</f>
        <v>NULL</v>
      </c>
      <c r="J70" s="23" t="str">
        <f>Details2!J810</f>
        <v>NULL</v>
      </c>
      <c r="K70" s="23" t="str">
        <f>Details2!K810</f>
        <v>NULL</v>
      </c>
    </row>
    <row r="71" spans="2:16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23" t="str">
        <f>Details2!F811</f>
        <v>NULL</v>
      </c>
      <c r="G71" s="23" t="str">
        <f>Details2!G811</f>
        <v>NULL</v>
      </c>
      <c r="H71" s="23" t="str">
        <f>Details2!H811</f>
        <v>NULL</v>
      </c>
      <c r="I71" s="23" t="str">
        <f>Details2!I811</f>
        <v>NULL</v>
      </c>
      <c r="J71" s="23" t="str">
        <f>Details2!J811</f>
        <v>NULL</v>
      </c>
      <c r="K71" s="23" t="str">
        <f>Details2!K811</f>
        <v>NULL</v>
      </c>
      <c r="L71" s="2"/>
      <c r="M71" s="2"/>
      <c r="P71" s="2"/>
    </row>
    <row r="72" spans="2:16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23" t="str">
        <f>Details2!F812</f>
        <v>NULL</v>
      </c>
      <c r="G72" s="23" t="str">
        <f>Details2!G812</f>
        <v>NULL</v>
      </c>
      <c r="H72" s="23" t="str">
        <f>Details2!H812</f>
        <v>NULL</v>
      </c>
      <c r="I72" s="23" t="str">
        <f>Details2!I812</f>
        <v>NULL</v>
      </c>
      <c r="J72" s="23" t="str">
        <f>Details2!J812</f>
        <v>NULL</v>
      </c>
      <c r="K72" s="23" t="str">
        <f>Details2!K812</f>
        <v>NULL</v>
      </c>
      <c r="L72" s="2"/>
      <c r="M72" s="2"/>
      <c r="O72" s="4"/>
    </row>
    <row r="73" spans="2:16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23" t="str">
        <f>Details2!F813</f>
        <v>NULL</v>
      </c>
      <c r="G73" s="23" t="str">
        <f>Details2!G813</f>
        <v>NULL</v>
      </c>
      <c r="H73" s="23" t="str">
        <f>Details2!H813</f>
        <v>NULL</v>
      </c>
      <c r="I73" s="23" t="str">
        <f>Details2!I813</f>
        <v>NULL</v>
      </c>
      <c r="J73" s="23" t="str">
        <f>Details2!J813</f>
        <v>NULL</v>
      </c>
      <c r="K73" s="23" t="str">
        <f>Details2!K813</f>
        <v>NULL</v>
      </c>
      <c r="L73" s="49" t="str">
        <f>'IP $ Collections by DMIS'!L73</f>
        <v>Inpatient closed down</v>
      </c>
      <c r="M73" s="2"/>
      <c r="O73" s="4"/>
    </row>
    <row r="74" spans="2:16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23">
        <f>Details2!F814</f>
        <v>17</v>
      </c>
      <c r="G74" s="23">
        <f>Details2!G814</f>
        <v>0</v>
      </c>
      <c r="H74" s="23">
        <f>Details2!H814</f>
        <v>1</v>
      </c>
      <c r="I74" s="23">
        <f>Details2!I814</f>
        <v>11</v>
      </c>
      <c r="J74" s="23">
        <f>Details2!J814</f>
        <v>16</v>
      </c>
      <c r="K74" s="23">
        <f>Details2!K814</f>
        <v>9</v>
      </c>
      <c r="L74" s="2"/>
      <c r="M74" s="2"/>
      <c r="O74" s="4"/>
    </row>
    <row r="75" spans="2:16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23" t="str">
        <f>Details2!F815</f>
        <v>NULL</v>
      </c>
      <c r="G75" s="23" t="str">
        <f>Details2!G815</f>
        <v>NULL</v>
      </c>
      <c r="H75" s="23" t="str">
        <f>Details2!H815</f>
        <v>NULL</v>
      </c>
      <c r="I75" s="23" t="str">
        <f>Details2!I815</f>
        <v>NULL</v>
      </c>
      <c r="J75" s="23" t="str">
        <f>Details2!J815</f>
        <v>NULL</v>
      </c>
      <c r="K75" s="23" t="str">
        <f>Details2!K815</f>
        <v>NULL</v>
      </c>
      <c r="L75" s="2"/>
      <c r="M75" s="2"/>
      <c r="O75" s="4"/>
    </row>
    <row r="76" spans="2:16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23">
        <f>Details2!F816</f>
        <v>4</v>
      </c>
      <c r="G76" s="23">
        <f>Details2!G816</f>
        <v>3</v>
      </c>
      <c r="H76" s="23">
        <f>Details2!H816</f>
        <v>0</v>
      </c>
      <c r="I76" s="23">
        <f>Details2!I816</f>
        <v>7</v>
      </c>
      <c r="J76" s="23">
        <f>Details2!J816</f>
        <v>10</v>
      </c>
      <c r="K76" s="23">
        <f>Details2!K816</f>
        <v>10</v>
      </c>
      <c r="L76" s="2"/>
      <c r="M76" s="2"/>
      <c r="O76" s="4"/>
    </row>
    <row r="77" spans="2:16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23">
        <f>Details2!F817</f>
        <v>66</v>
      </c>
      <c r="G77" s="23">
        <f>Details2!G817</f>
        <v>93</v>
      </c>
      <c r="H77" s="23">
        <f>Details2!H817</f>
        <v>1</v>
      </c>
      <c r="I77" s="23">
        <f>Details2!I817</f>
        <v>96</v>
      </c>
      <c r="J77" s="23">
        <f>Details2!J817</f>
        <v>0</v>
      </c>
      <c r="K77" s="23">
        <f>Details2!K817</f>
        <v>0</v>
      </c>
      <c r="L77" s="2"/>
      <c r="M77" s="2"/>
    </row>
    <row r="78" spans="2:16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23">
        <f>Details2!F818</f>
        <v>33</v>
      </c>
      <c r="G78" s="23">
        <f>Details2!G818</f>
        <v>16</v>
      </c>
      <c r="H78" s="23">
        <f>Details2!H818</f>
        <v>0</v>
      </c>
      <c r="I78" s="23">
        <f>Details2!I818</f>
        <v>40</v>
      </c>
      <c r="J78" s="23">
        <f>Details2!J818</f>
        <v>16</v>
      </c>
      <c r="K78" s="23">
        <f>Details2!K818</f>
        <v>36</v>
      </c>
      <c r="L78" s="2"/>
      <c r="M78" s="2"/>
    </row>
    <row r="79" spans="2:16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23">
        <f>Details2!F819</f>
        <v>16</v>
      </c>
      <c r="G79" s="23">
        <f>Details2!G819</f>
        <v>22</v>
      </c>
      <c r="H79" s="23">
        <f>Details2!H819</f>
        <v>0</v>
      </c>
      <c r="I79" s="23">
        <f>Details2!I819</f>
        <v>9</v>
      </c>
      <c r="J79" s="23">
        <f>Details2!J819</f>
        <v>8</v>
      </c>
      <c r="K79" s="23">
        <f>Details2!K819</f>
        <v>2</v>
      </c>
      <c r="L79" s="2"/>
      <c r="M79" s="2"/>
      <c r="N79" s="9"/>
    </row>
    <row r="80" spans="2:16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23">
        <f>Details2!F820</f>
        <v>10</v>
      </c>
      <c r="G80" s="23">
        <f>Details2!G820</f>
        <v>7</v>
      </c>
      <c r="H80" s="23">
        <f>Details2!H820</f>
        <v>5</v>
      </c>
      <c r="I80" s="23">
        <f>Details2!I820</f>
        <v>9</v>
      </c>
      <c r="J80" s="23">
        <f>Details2!J820</f>
        <v>5</v>
      </c>
      <c r="K80" s="23">
        <f>Details2!K820</f>
        <v>6</v>
      </c>
      <c r="N80" s="9"/>
    </row>
    <row r="81" spans="2:14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23">
        <f>Details2!F821</f>
        <v>52</v>
      </c>
      <c r="G81" s="23">
        <f>Details2!G821</f>
        <v>22</v>
      </c>
      <c r="H81" s="23">
        <f>Details2!H821</f>
        <v>0</v>
      </c>
      <c r="I81" s="23">
        <f>Details2!I821</f>
        <v>72</v>
      </c>
      <c r="J81" s="23">
        <f>Details2!J821</f>
        <v>53</v>
      </c>
      <c r="K81" s="23">
        <f>Details2!K821</f>
        <v>51</v>
      </c>
      <c r="N81" s="9"/>
    </row>
    <row r="82" spans="2:14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23">
        <f>Details2!F822</f>
        <v>3</v>
      </c>
      <c r="G82" s="23">
        <f>Details2!G822</f>
        <v>2</v>
      </c>
      <c r="H82" s="23">
        <f>Details2!H822</f>
        <v>5</v>
      </c>
      <c r="I82" s="23">
        <f>Details2!I822</f>
        <v>4</v>
      </c>
      <c r="J82" s="23">
        <f>Details2!J822</f>
        <v>5</v>
      </c>
      <c r="K82" s="23">
        <f>Details2!K822</f>
        <v>4</v>
      </c>
      <c r="L82" s="9"/>
      <c r="M82" s="9"/>
      <c r="N82" s="9"/>
    </row>
    <row r="83" spans="2:14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23" t="str">
        <f>Details2!F823</f>
        <v>NULL</v>
      </c>
      <c r="G83" s="23" t="str">
        <f>Details2!G823</f>
        <v>NULL</v>
      </c>
      <c r="H83" s="23" t="str">
        <f>Details2!H823</f>
        <v>NULL</v>
      </c>
      <c r="I83" s="23" t="str">
        <f>Details2!I823</f>
        <v>NULL</v>
      </c>
      <c r="J83" s="23" t="str">
        <f>Details2!J823</f>
        <v>NULL</v>
      </c>
      <c r="K83" s="23" t="str">
        <f>Details2!K823</f>
        <v>NULL</v>
      </c>
      <c r="L83" s="9"/>
      <c r="M83" s="9"/>
    </row>
    <row r="84" spans="2:14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23">
        <f>Details2!F824</f>
        <v>4</v>
      </c>
      <c r="G84" s="23">
        <f>Details2!G824</f>
        <v>13</v>
      </c>
      <c r="H84" s="23">
        <f>Details2!H824</f>
        <v>0</v>
      </c>
      <c r="I84" s="23">
        <f>Details2!I824</f>
        <v>6</v>
      </c>
      <c r="J84" s="23">
        <f>Details2!J824</f>
        <v>4</v>
      </c>
      <c r="K84" s="23">
        <f>Details2!K824</f>
        <v>3</v>
      </c>
      <c r="L84" s="9"/>
      <c r="M84" s="9"/>
      <c r="N84" s="3"/>
    </row>
    <row r="85" spans="2:14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23">
        <f>Details2!F825</f>
        <v>0</v>
      </c>
      <c r="G85" s="23">
        <f>Details2!G825</f>
        <v>0</v>
      </c>
      <c r="H85" s="23">
        <f>Details2!H825</f>
        <v>0</v>
      </c>
      <c r="I85" s="23">
        <f>Details2!I825</f>
        <v>5</v>
      </c>
      <c r="J85" s="23">
        <f>Details2!J825</f>
        <v>0</v>
      </c>
      <c r="K85" s="23">
        <f>Details2!K825</f>
        <v>2</v>
      </c>
      <c r="L85" s="9"/>
      <c r="M85" s="9"/>
      <c r="N85" s="3"/>
    </row>
    <row r="86" spans="2:14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23">
        <f>Details2!F826</f>
        <v>1</v>
      </c>
      <c r="G86" s="23">
        <f>Details2!G826</f>
        <v>1</v>
      </c>
      <c r="H86" s="23">
        <f>Details2!H826</f>
        <v>0</v>
      </c>
      <c r="I86" s="23">
        <f>Details2!I826</f>
        <v>1</v>
      </c>
      <c r="J86" s="23">
        <f>Details2!J826</f>
        <v>0</v>
      </c>
      <c r="K86" s="23">
        <f>Details2!K826</f>
        <v>1</v>
      </c>
      <c r="N86" s="3"/>
    </row>
    <row r="87" spans="2:14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23" t="str">
        <f>Details2!F827</f>
        <v>NULL</v>
      </c>
      <c r="G87" s="23" t="str">
        <f>Details2!G827</f>
        <v>NULL</v>
      </c>
      <c r="H87" s="23" t="str">
        <f>Details2!H827</f>
        <v>NULL</v>
      </c>
      <c r="I87" s="23" t="str">
        <f>Details2!I827</f>
        <v>NULL</v>
      </c>
      <c r="J87" s="23" t="str">
        <f>Details2!J827</f>
        <v>NULL</v>
      </c>
      <c r="K87" s="23" t="str">
        <f>Details2!K827</f>
        <v>NULL</v>
      </c>
      <c r="L87" s="3"/>
      <c r="M87" s="3"/>
      <c r="N87" s="3"/>
    </row>
    <row r="88" spans="2:14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23">
        <f>Details2!F828</f>
        <v>3</v>
      </c>
      <c r="G88" s="23">
        <f>Details2!G828</f>
        <v>6</v>
      </c>
      <c r="H88" s="23">
        <f>Details2!H828</f>
        <v>0</v>
      </c>
      <c r="I88" s="23">
        <f>Details2!I828</f>
        <v>1</v>
      </c>
      <c r="J88" s="23">
        <f>Details2!J828</f>
        <v>2</v>
      </c>
      <c r="K88" s="23">
        <f>Details2!K828</f>
        <v>7</v>
      </c>
      <c r="L88" s="3"/>
      <c r="M88" s="3"/>
    </row>
    <row r="89" spans="2:14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23" t="str">
        <f>Details2!F829</f>
        <v>NULL</v>
      </c>
      <c r="G89" s="23" t="str">
        <f>Details2!G829</f>
        <v>NULL</v>
      </c>
      <c r="H89" s="23" t="str">
        <f>Details2!H829</f>
        <v>NULL</v>
      </c>
      <c r="I89" s="23" t="str">
        <f>Details2!I829</f>
        <v>NULL</v>
      </c>
      <c r="J89" s="23" t="str">
        <f>Details2!J829</f>
        <v>NULL</v>
      </c>
      <c r="K89" s="23" t="str">
        <f>Details2!K829</f>
        <v>NULL</v>
      </c>
      <c r="L89" s="3"/>
      <c r="M89" s="3"/>
    </row>
    <row r="90" spans="2:14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23">
        <f>Details2!F830</f>
        <v>4</v>
      </c>
      <c r="G90" s="23">
        <f>Details2!G830</f>
        <v>0</v>
      </c>
      <c r="H90" s="23">
        <f>Details2!H830</f>
        <v>0</v>
      </c>
      <c r="I90" s="23">
        <f>Details2!I830</f>
        <v>1</v>
      </c>
      <c r="J90" s="23">
        <f>Details2!J830</f>
        <v>0</v>
      </c>
      <c r="K90" s="23">
        <f>Details2!K830</f>
        <v>2</v>
      </c>
      <c r="L90" s="3"/>
      <c r="M90" s="3"/>
    </row>
    <row r="91" spans="2:14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23">
        <f>Details2!F831</f>
        <v>27</v>
      </c>
      <c r="G91" s="23">
        <f>Details2!G831</f>
        <v>34</v>
      </c>
      <c r="H91" s="23">
        <f>Details2!H831</f>
        <v>0</v>
      </c>
      <c r="I91" s="23">
        <f>Details2!I831</f>
        <v>43</v>
      </c>
      <c r="J91" s="23">
        <f>Details2!J831</f>
        <v>40</v>
      </c>
      <c r="K91" s="23">
        <f>Details2!K831</f>
        <v>34</v>
      </c>
    </row>
    <row r="92" spans="2:14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23">
        <f>Details2!F832</f>
        <v>3</v>
      </c>
      <c r="G92" s="23">
        <f>Details2!G832</f>
        <v>1</v>
      </c>
      <c r="H92" s="23">
        <f>Details2!H832</f>
        <v>0</v>
      </c>
      <c r="I92" s="23">
        <f>Details2!I832</f>
        <v>5</v>
      </c>
      <c r="J92" s="23">
        <f>Details2!J832</f>
        <v>2</v>
      </c>
      <c r="K92" s="23">
        <f>Details2!K832</f>
        <v>8</v>
      </c>
    </row>
    <row r="93" spans="2:14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23">
        <f>Details2!F833</f>
        <v>0</v>
      </c>
      <c r="G93" s="23">
        <f>Details2!G833</f>
        <v>2</v>
      </c>
      <c r="H93" s="23">
        <f>Details2!H833</f>
        <v>0</v>
      </c>
      <c r="I93" s="23">
        <f>Details2!I833</f>
        <v>1</v>
      </c>
      <c r="J93" s="23">
        <f>Details2!J833</f>
        <v>3</v>
      </c>
      <c r="K93" s="23">
        <f>Details2!K833</f>
        <v>0</v>
      </c>
    </row>
    <row r="94" spans="2:14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23">
        <f>Details2!F834</f>
        <v>30</v>
      </c>
      <c r="G94" s="23">
        <f>Details2!G834</f>
        <v>47</v>
      </c>
      <c r="H94" s="23">
        <f>Details2!H834</f>
        <v>0</v>
      </c>
      <c r="I94" s="23">
        <f>Details2!I834</f>
        <v>18</v>
      </c>
      <c r="J94" s="23">
        <f>Details2!J834</f>
        <v>21</v>
      </c>
      <c r="K94" s="23">
        <f>Details2!K834</f>
        <v>8</v>
      </c>
    </row>
    <row r="95" spans="2:14">
      <c r="B95" t="str">
        <f>Details2!B835</f>
        <v>Army</v>
      </c>
      <c r="C95" t="str">
        <f>Details2!C835</f>
        <v>0109</v>
      </c>
      <c r="D95" t="str">
        <f>Details2!D835</f>
        <v>San Antonio Military Medical Center</v>
      </c>
      <c r="E95" t="str">
        <f>Details2!E835</f>
        <v>H</v>
      </c>
      <c r="F95" s="23">
        <f>Details2!F835</f>
        <v>44</v>
      </c>
      <c r="G95" s="23">
        <f>Details2!G835</f>
        <v>48</v>
      </c>
      <c r="H95" s="23">
        <f>Details2!H835</f>
        <v>0</v>
      </c>
      <c r="I95" s="23">
        <f>Details2!I835</f>
        <v>114</v>
      </c>
      <c r="J95" s="23">
        <f>Details2!J835</f>
        <v>77</v>
      </c>
      <c r="K95" s="23">
        <f>Details2!K835</f>
        <v>109</v>
      </c>
    </row>
    <row r="96" spans="2:14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23">
        <f>Details2!F836</f>
        <v>19</v>
      </c>
      <c r="G96" s="23">
        <f>Details2!G836</f>
        <v>16</v>
      </c>
      <c r="H96" s="23">
        <f>Details2!H836</f>
        <v>0</v>
      </c>
      <c r="I96" s="23">
        <f>Details2!I836</f>
        <v>7</v>
      </c>
      <c r="J96" s="23">
        <f>Details2!J836</f>
        <v>5</v>
      </c>
      <c r="K96" s="23">
        <f>Details2!K836</f>
        <v>10</v>
      </c>
    </row>
    <row r="97" spans="2:11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23">
        <f>Details2!F837</f>
        <v>0</v>
      </c>
      <c r="G97" s="23" t="str">
        <f>Details2!G837</f>
        <v>NULL</v>
      </c>
      <c r="H97" s="23" t="str">
        <f>Details2!H837</f>
        <v>NULL</v>
      </c>
      <c r="I97" s="23" t="str">
        <f>Details2!I837</f>
        <v>NULL</v>
      </c>
      <c r="J97" s="23" t="str">
        <f>Details2!J837</f>
        <v>NULL</v>
      </c>
      <c r="K97" s="23" t="str">
        <f>Details2!K837</f>
        <v>NULL</v>
      </c>
    </row>
    <row r="98" spans="2:11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23" t="str">
        <f>Details2!F838</f>
        <v>NULL</v>
      </c>
      <c r="G98" s="23" t="str">
        <f>Details2!G838</f>
        <v>NULL</v>
      </c>
      <c r="H98" s="23" t="str">
        <f>Details2!H838</f>
        <v>NULL</v>
      </c>
      <c r="I98" s="23" t="str">
        <f>Details2!I838</f>
        <v>NULL</v>
      </c>
      <c r="J98" s="23" t="str">
        <f>Details2!J838</f>
        <v>NULL</v>
      </c>
      <c r="K98" s="23" t="str">
        <f>Details2!K838</f>
        <v>NULL</v>
      </c>
    </row>
    <row r="99" spans="2:11">
      <c r="B99" t="str">
        <f>Details2!B839</f>
        <v>Army</v>
      </c>
      <c r="C99" t="str">
        <f>Details2!C839</f>
        <v>0125</v>
      </c>
      <c r="D99" t="str">
        <f>Details2!D839</f>
        <v>Ft. Lewis (Madigan Army Medical Center)</v>
      </c>
      <c r="E99" t="str">
        <f>Details2!E839</f>
        <v>H</v>
      </c>
      <c r="F99" s="23">
        <f>Details2!F839</f>
        <v>87</v>
      </c>
      <c r="G99" s="23">
        <f>Details2!G839</f>
        <v>76</v>
      </c>
      <c r="H99" s="23">
        <f>Details2!H839</f>
        <v>0</v>
      </c>
      <c r="I99" s="23">
        <f>Details2!I839</f>
        <v>64</v>
      </c>
      <c r="J99" s="23">
        <f>Details2!J839</f>
        <v>77</v>
      </c>
      <c r="K99" s="23">
        <f>Details2!K839</f>
        <v>76</v>
      </c>
    </row>
    <row r="100" spans="2:11">
      <c r="B100" t="str">
        <f>Details2!B840</f>
        <v>Army</v>
      </c>
      <c r="C100" t="str">
        <f>Details2!C840</f>
        <v>0131</v>
      </c>
      <c r="D100" t="str">
        <f>Details2!D840</f>
        <v>Ft. Irwin (Weed Army Community Hospital)</v>
      </c>
      <c r="E100" t="str">
        <f>Details2!E840</f>
        <v>H</v>
      </c>
      <c r="F100" s="23">
        <f>Details2!F840</f>
        <v>0</v>
      </c>
      <c r="G100" s="23">
        <f>Details2!G840</f>
        <v>0</v>
      </c>
      <c r="H100" s="23">
        <f>Details2!H840</f>
        <v>0</v>
      </c>
      <c r="I100" s="23">
        <f>Details2!I840</f>
        <v>0</v>
      </c>
      <c r="J100" s="23">
        <f>Details2!J840</f>
        <v>0</v>
      </c>
      <c r="K100" s="23">
        <f>Details2!K840</f>
        <v>0</v>
      </c>
    </row>
    <row r="101" spans="2:11">
      <c r="B101" t="str">
        <f>Details2!B841</f>
        <v>Army</v>
      </c>
      <c r="C101" t="str">
        <f>Details2!C841</f>
        <v>0206</v>
      </c>
      <c r="D101" t="str">
        <f>Details2!D841</f>
        <v>Yuma Proving Grounds</v>
      </c>
      <c r="E101" t="str">
        <f>Details2!E841</f>
        <v>I</v>
      </c>
      <c r="F101" s="23" t="str">
        <f>Details2!F841</f>
        <v>NULL</v>
      </c>
      <c r="G101" s="23" t="str">
        <f>Details2!G841</f>
        <v>NULL</v>
      </c>
      <c r="H101" s="23" t="str">
        <f>Details2!H841</f>
        <v>NULL</v>
      </c>
      <c r="I101" s="23" t="str">
        <f>Details2!I841</f>
        <v>NULL</v>
      </c>
      <c r="J101" s="23" t="str">
        <f>Details2!J841</f>
        <v>NULL</v>
      </c>
      <c r="K101" s="23" t="str">
        <f>Details2!K841</f>
        <v>NULL</v>
      </c>
    </row>
    <row r="102" spans="2:11">
      <c r="B102" t="str">
        <f>Details2!B842</f>
        <v>Army</v>
      </c>
      <c r="C102" t="str">
        <f>Details2!C842</f>
        <v>0256</v>
      </c>
      <c r="D102" t="str">
        <f>Details2!D842</f>
        <v>Pentagon Army Health Clinic</v>
      </c>
      <c r="E102" t="str">
        <f>Details2!E842</f>
        <v>I</v>
      </c>
      <c r="F102" s="23" t="str">
        <f>Details2!F842</f>
        <v>NULL</v>
      </c>
      <c r="G102" s="23" t="str">
        <f>Details2!G842</f>
        <v>NULL</v>
      </c>
      <c r="H102" s="23" t="str">
        <f>Details2!H842</f>
        <v>NULL</v>
      </c>
      <c r="I102" s="23" t="str">
        <f>Details2!I842</f>
        <v>NULL</v>
      </c>
      <c r="J102" s="23" t="str">
        <f>Details2!J842</f>
        <v>NULL</v>
      </c>
      <c r="K102" s="23" t="str">
        <f>Details2!K842</f>
        <v>NULL</v>
      </c>
    </row>
    <row r="103" spans="2:11">
      <c r="B103" t="str">
        <f>Details2!B843</f>
        <v>Army</v>
      </c>
      <c r="C103" t="str">
        <f>Details2!C843</f>
        <v>0273</v>
      </c>
      <c r="D103" t="str">
        <f>Details2!D843</f>
        <v>Ft. McPherson (Lawrence Joel Army Health Clinic)</v>
      </c>
      <c r="E103" t="str">
        <f>Details2!E843</f>
        <v>I</v>
      </c>
      <c r="F103" s="23" t="str">
        <f>Details2!F843</f>
        <v>NULL</v>
      </c>
      <c r="G103" s="23" t="str">
        <f>Details2!G843</f>
        <v>NULL</v>
      </c>
      <c r="H103" s="23" t="str">
        <f>Details2!H843</f>
        <v>NULL</v>
      </c>
      <c r="I103" s="23" t="str">
        <f>Details2!I843</f>
        <v>NULL</v>
      </c>
      <c r="J103" s="23" t="str">
        <f>Details2!J843</f>
        <v>NULL</v>
      </c>
      <c r="K103" s="23" t="str">
        <f>Details2!K843</f>
        <v>NULL</v>
      </c>
    </row>
    <row r="104" spans="2:11">
      <c r="B104" t="str">
        <f>Details2!B844</f>
        <v>Army</v>
      </c>
      <c r="C104" t="str">
        <f>Details2!C844</f>
        <v>0308</v>
      </c>
      <c r="D104" t="str">
        <f>Details2!D844</f>
        <v>Aberdeen Proving Grounds (Kirk Army Health Clinic)</v>
      </c>
      <c r="E104" t="str">
        <f>Details2!E844</f>
        <v>I</v>
      </c>
      <c r="F104" s="23" t="str">
        <f>Details2!F844</f>
        <v>NULL</v>
      </c>
      <c r="G104" s="23" t="str">
        <f>Details2!G844</f>
        <v>NULL</v>
      </c>
      <c r="H104" s="23" t="str">
        <f>Details2!H844</f>
        <v>NULL</v>
      </c>
      <c r="I104" s="23" t="str">
        <f>Details2!I844</f>
        <v>NULL</v>
      </c>
      <c r="J104" s="23" t="str">
        <f>Details2!J844</f>
        <v>NULL</v>
      </c>
      <c r="K104" s="23" t="str">
        <f>Details2!K844</f>
        <v>NULL</v>
      </c>
    </row>
    <row r="105" spans="2:11">
      <c r="B105" t="str">
        <f>Details2!B845</f>
        <v>Army</v>
      </c>
      <c r="C105" t="str">
        <f>Details2!C845</f>
        <v>0309</v>
      </c>
      <c r="D105" t="str">
        <f>Details2!D845</f>
        <v>Ft. Detrick US Army Health Clinic</v>
      </c>
      <c r="E105" t="str">
        <f>Details2!E845</f>
        <v>I</v>
      </c>
      <c r="F105" s="23" t="str">
        <f>Details2!F845</f>
        <v>NULL</v>
      </c>
      <c r="G105" s="23" t="str">
        <f>Details2!G845</f>
        <v>NULL</v>
      </c>
      <c r="H105" s="23" t="str">
        <f>Details2!H845</f>
        <v>NULL</v>
      </c>
      <c r="I105" s="23" t="str">
        <f>Details2!I845</f>
        <v>NULL</v>
      </c>
      <c r="J105" s="23" t="str">
        <f>Details2!J845</f>
        <v>NULL</v>
      </c>
      <c r="K105" s="23" t="str">
        <f>Details2!K845</f>
        <v>NULL</v>
      </c>
    </row>
    <row r="106" spans="2:11">
      <c r="B106" t="str">
        <f>Details2!B846</f>
        <v>Army</v>
      </c>
      <c r="C106" t="str">
        <f>Details2!C846</f>
        <v>0330</v>
      </c>
      <c r="D106" t="str">
        <f>Details2!D846</f>
        <v>Ft. Drum (Guthrie Army Health Clinic)</v>
      </c>
      <c r="E106" t="str">
        <f>Details2!E846</f>
        <v>C</v>
      </c>
      <c r="F106" s="23" t="str">
        <f>Details2!F846</f>
        <v>NULL</v>
      </c>
      <c r="G106" s="23" t="str">
        <f>Details2!G846</f>
        <v>NULL</v>
      </c>
      <c r="H106" s="23" t="str">
        <f>Details2!H846</f>
        <v>NULL</v>
      </c>
      <c r="I106" s="23" t="str">
        <f>Details2!I846</f>
        <v>NULL</v>
      </c>
      <c r="J106" s="23" t="str">
        <f>Details2!J846</f>
        <v>NULL</v>
      </c>
      <c r="K106" s="23" t="str">
        <f>Details2!K846</f>
        <v>NULL</v>
      </c>
    </row>
    <row r="107" spans="2:11">
      <c r="B107" t="str">
        <f>Details2!B847</f>
        <v>Army</v>
      </c>
      <c r="C107" t="str">
        <f>Details2!C847</f>
        <v>0350</v>
      </c>
      <c r="D107" t="str">
        <f>Details2!D847</f>
        <v>Ft. Indiantown Gap US Army Health Clinic</v>
      </c>
      <c r="E107" t="str">
        <f>Details2!E847</f>
        <v>I</v>
      </c>
      <c r="F107" s="23" t="str">
        <f>Details2!F847</f>
        <v>NULL</v>
      </c>
      <c r="G107" s="23" t="str">
        <f>Details2!G847</f>
        <v>NULL</v>
      </c>
      <c r="H107" s="23" t="str">
        <f>Details2!H847</f>
        <v>NULL</v>
      </c>
      <c r="I107" s="23" t="str">
        <f>Details2!I847</f>
        <v>NULL</v>
      </c>
      <c r="J107" s="23" t="str">
        <f>Details2!J847</f>
        <v>NULL</v>
      </c>
      <c r="K107" s="23" t="str">
        <f>Details2!K847</f>
        <v>NULL</v>
      </c>
    </row>
    <row r="108" spans="2:11">
      <c r="B108" t="str">
        <f>Details2!B848</f>
        <v>Army</v>
      </c>
      <c r="C108" t="str">
        <f>Details2!C848</f>
        <v>0351</v>
      </c>
      <c r="D108" t="str">
        <f>Details2!D848</f>
        <v>Letterkenny US Army Health Clinic</v>
      </c>
      <c r="E108" t="str">
        <f>Details2!E848</f>
        <v>I</v>
      </c>
      <c r="F108" s="23" t="str">
        <f>Details2!F848</f>
        <v>NULL</v>
      </c>
      <c r="G108" s="23" t="str">
        <f>Details2!G848</f>
        <v>NULL</v>
      </c>
      <c r="H108" s="23" t="str">
        <f>Details2!H848</f>
        <v>NULL</v>
      </c>
      <c r="I108" s="23" t="str">
        <f>Details2!I848</f>
        <v>NULL</v>
      </c>
      <c r="J108" s="23" t="str">
        <f>Details2!J848</f>
        <v>NULL</v>
      </c>
      <c r="K108" s="23" t="str">
        <f>Details2!K848</f>
        <v>NULL</v>
      </c>
    </row>
    <row r="109" spans="2:11">
      <c r="B109" t="str">
        <f>Details2!B849</f>
        <v>Army</v>
      </c>
      <c r="C109" t="str">
        <f>Details2!C849</f>
        <v>0352</v>
      </c>
      <c r="D109" t="str">
        <f>Details2!D849</f>
        <v>Carlisle (Dunham Army Health Clinic)</v>
      </c>
      <c r="E109" t="str">
        <f>Details2!E849</f>
        <v>C</v>
      </c>
      <c r="F109" s="23" t="str">
        <f>Details2!F849</f>
        <v>NULL</v>
      </c>
      <c r="G109" s="23" t="str">
        <f>Details2!G849</f>
        <v>NULL</v>
      </c>
      <c r="H109" s="23" t="str">
        <f>Details2!H849</f>
        <v>NULL</v>
      </c>
      <c r="I109" s="23" t="str">
        <f>Details2!I849</f>
        <v>NULL</v>
      </c>
      <c r="J109" s="23" t="str">
        <f>Details2!J849</f>
        <v>NULL</v>
      </c>
      <c r="K109" s="23" t="str">
        <f>Details2!K849</f>
        <v>NULL</v>
      </c>
    </row>
    <row r="110" spans="2:11">
      <c r="B110" t="str">
        <f>Details2!B850</f>
        <v>Army</v>
      </c>
      <c r="C110" t="str">
        <f>Details2!C850</f>
        <v>0353</v>
      </c>
      <c r="D110" t="str">
        <f>Details2!D850</f>
        <v>Tobyhanna US Army Health Clinic</v>
      </c>
      <c r="E110" t="str">
        <f>Details2!E850</f>
        <v>I</v>
      </c>
      <c r="F110" s="23" t="str">
        <f>Details2!F850</f>
        <v>NULL</v>
      </c>
      <c r="G110" s="23" t="str">
        <f>Details2!G850</f>
        <v>NULL</v>
      </c>
      <c r="H110" s="23" t="str">
        <f>Details2!H850</f>
        <v>NULL</v>
      </c>
      <c r="I110" s="23" t="str">
        <f>Details2!I850</f>
        <v>NULL</v>
      </c>
      <c r="J110" s="23" t="str">
        <f>Details2!J850</f>
        <v>NULL</v>
      </c>
      <c r="K110" s="23" t="str">
        <f>Details2!K850</f>
        <v>NULL</v>
      </c>
    </row>
    <row r="111" spans="2:11">
      <c r="B111" t="str">
        <f>Details2!B851</f>
        <v>Army</v>
      </c>
      <c r="C111" t="str">
        <f>Details2!C851</f>
        <v>0371</v>
      </c>
      <c r="D111" t="str">
        <f>Details2!D851</f>
        <v>Dugway Proving Ground</v>
      </c>
      <c r="E111" t="str">
        <f>Details2!E851</f>
        <v>I</v>
      </c>
      <c r="F111" s="23" t="str">
        <f>Details2!F851</f>
        <v>NULL</v>
      </c>
      <c r="G111" s="23" t="str">
        <f>Details2!G851</f>
        <v>NULL</v>
      </c>
      <c r="H111" s="23" t="str">
        <f>Details2!H851</f>
        <v>NULL</v>
      </c>
      <c r="I111" s="23" t="str">
        <f>Details2!I851</f>
        <v>NULL</v>
      </c>
      <c r="J111" s="23" t="str">
        <f>Details2!J851</f>
        <v>NULL</v>
      </c>
      <c r="K111" s="23" t="str">
        <f>Details2!K851</f>
        <v>NULL</v>
      </c>
    </row>
    <row r="112" spans="2:11">
      <c r="B112" t="str">
        <f>Details2!B852</f>
        <v>Army</v>
      </c>
      <c r="C112" t="str">
        <f>Details2!C852</f>
        <v>0441</v>
      </c>
      <c r="D112" t="str">
        <f>Details2!D852</f>
        <v>New Cumberland US Army Health Clinic</v>
      </c>
      <c r="E112" t="str">
        <f>Details2!E852</f>
        <v>I</v>
      </c>
      <c r="F112" s="23" t="str">
        <f>Details2!F852</f>
        <v>NULL</v>
      </c>
      <c r="G112" s="23" t="str">
        <f>Details2!G852</f>
        <v>NULL</v>
      </c>
      <c r="H112" s="23" t="str">
        <f>Details2!H852</f>
        <v>NULL</v>
      </c>
      <c r="I112" s="23" t="str">
        <f>Details2!I852</f>
        <v>NULL</v>
      </c>
      <c r="J112" s="23" t="str">
        <f>Details2!J852</f>
        <v>NULL</v>
      </c>
      <c r="K112" s="23" t="str">
        <f>Details2!K852</f>
        <v>NULL</v>
      </c>
    </row>
    <row r="113" spans="2:11">
      <c r="B113" t="str">
        <f>Details2!B853</f>
        <v>Army</v>
      </c>
      <c r="C113" t="str">
        <f>Details2!C853</f>
        <v>0606</v>
      </c>
      <c r="D113" t="str">
        <f>Details2!D853</f>
        <v>Heidelberg MEDDAC</v>
      </c>
      <c r="E113" t="str">
        <f>Details2!E853</f>
        <v>C</v>
      </c>
      <c r="F113" s="23">
        <f>Details2!F853</f>
        <v>4</v>
      </c>
      <c r="G113" s="23">
        <f>Details2!G853</f>
        <v>0</v>
      </c>
      <c r="H113" s="23">
        <f>Details2!H853</f>
        <v>0</v>
      </c>
      <c r="I113" s="23" t="str">
        <f>Details2!I853</f>
        <v>NULL</v>
      </c>
      <c r="J113" s="23" t="str">
        <f>Details2!J853</f>
        <v>NULL</v>
      </c>
      <c r="K113" s="23" t="str">
        <f>Details2!K853</f>
        <v>NULL</v>
      </c>
    </row>
    <row r="114" spans="2:11">
      <c r="B114" t="str">
        <f>Details2!B854</f>
        <v>Army</v>
      </c>
      <c r="C114" t="str">
        <f>Details2!C854</f>
        <v>0607</v>
      </c>
      <c r="D114" t="str">
        <f>Details2!D854</f>
        <v>Landstuhl Regional Medical Center</v>
      </c>
      <c r="E114" t="str">
        <f>Details2!E854</f>
        <v>H</v>
      </c>
      <c r="F114" s="23">
        <f>Details2!F854</f>
        <v>27</v>
      </c>
      <c r="G114" s="23">
        <f>Details2!G854</f>
        <v>20</v>
      </c>
      <c r="H114" s="23">
        <f>Details2!H854</f>
        <v>7</v>
      </c>
      <c r="I114" s="23">
        <f>Details2!I854</f>
        <v>14</v>
      </c>
      <c r="J114" s="23">
        <f>Details2!J854</f>
        <v>15</v>
      </c>
      <c r="K114" s="23">
        <f>Details2!K854</f>
        <v>15</v>
      </c>
    </row>
    <row r="115" spans="2:11">
      <c r="B115" t="str">
        <f>Details2!B855</f>
        <v>Army</v>
      </c>
      <c r="C115" t="str">
        <f>Details2!C855</f>
        <v>0609</v>
      </c>
      <c r="D115" t="str">
        <f>Details2!D855</f>
        <v>Bavaria MEDDAC</v>
      </c>
      <c r="E115" t="str">
        <f>Details2!E855</f>
        <v>C</v>
      </c>
      <c r="F115" s="23">
        <f>Details2!F855</f>
        <v>0</v>
      </c>
      <c r="G115" s="23" t="str">
        <f>Details2!G855</f>
        <v>NULL</v>
      </c>
      <c r="H115" s="23" t="str">
        <f>Details2!H855</f>
        <v>NULL</v>
      </c>
      <c r="I115" s="23" t="str">
        <f>Details2!I855</f>
        <v>NULL</v>
      </c>
      <c r="J115" s="23" t="str">
        <f>Details2!J855</f>
        <v>NULL</v>
      </c>
      <c r="K115" s="23" t="str">
        <f>Details2!K855</f>
        <v>NULL</v>
      </c>
    </row>
    <row r="116" spans="2:11">
      <c r="B116" t="str">
        <f>Details2!B856</f>
        <v>Army</v>
      </c>
      <c r="C116" t="str">
        <f>Details2!C856</f>
        <v>0610</v>
      </c>
      <c r="D116" t="str">
        <f>Details2!D856</f>
        <v>BG CRAWFORD SAMS AHC-CAMP ZAMA</v>
      </c>
      <c r="E116" t="str">
        <f>Details2!E856</f>
        <v>I</v>
      </c>
      <c r="F116" s="23" t="str">
        <f>Details2!F856</f>
        <v>NULL</v>
      </c>
      <c r="G116" s="23" t="str">
        <f>Details2!G856</f>
        <v>NULL</v>
      </c>
      <c r="H116" s="23" t="str">
        <f>Details2!H856</f>
        <v>NULL</v>
      </c>
      <c r="I116" s="23" t="str">
        <f>Details2!I856</f>
        <v>NULL</v>
      </c>
      <c r="J116" s="23" t="str">
        <f>Details2!J856</f>
        <v>NULL</v>
      </c>
      <c r="K116" s="23" t="str">
        <f>Details2!K856</f>
        <v>NULL</v>
      </c>
    </row>
    <row r="117" spans="2:11">
      <c r="B117" t="str">
        <f>Details2!B857</f>
        <v>Army</v>
      </c>
      <c r="C117" t="str">
        <f>Details2!C857</f>
        <v>0612</v>
      </c>
      <c r="D117" t="str">
        <f>Details2!D857</f>
        <v>Brian Allgood ACH - Seoul</v>
      </c>
      <c r="E117" t="str">
        <f>Details2!E857</f>
        <v>H</v>
      </c>
      <c r="F117" s="23">
        <f>Details2!F857</f>
        <v>4</v>
      </c>
      <c r="G117" s="23">
        <f>Details2!G857</f>
        <v>0</v>
      </c>
      <c r="H117" s="23">
        <f>Details2!H857</f>
        <v>1</v>
      </c>
      <c r="I117" s="23">
        <f>Details2!I857</f>
        <v>4</v>
      </c>
      <c r="J117" s="23">
        <f>Details2!J857</f>
        <v>5</v>
      </c>
      <c r="K117" s="23">
        <f>Details2!K857</f>
        <v>0</v>
      </c>
    </row>
    <row r="118" spans="2:11">
      <c r="B118" t="str">
        <f>Details2!B858</f>
        <v>JTF</v>
      </c>
      <c r="C118" t="str">
        <f>Details2!C858</f>
        <v>0067</v>
      </c>
      <c r="D118" t="str">
        <f>Details2!D858</f>
        <v>Walter Reed National Military Medical Center</v>
      </c>
      <c r="E118" t="str">
        <f>Details2!E858</f>
        <v>H</v>
      </c>
      <c r="F118" s="23">
        <f>Details2!F858</f>
        <v>88</v>
      </c>
      <c r="G118" s="23">
        <f>Details2!G858</f>
        <v>35</v>
      </c>
      <c r="H118" s="23">
        <f>Details2!H858</f>
        <v>0</v>
      </c>
      <c r="I118" s="23">
        <f>Details2!I858</f>
        <v>61</v>
      </c>
      <c r="J118" s="23">
        <f>Details2!J858</f>
        <v>47</v>
      </c>
      <c r="K118" s="23">
        <f>Details2!K858</f>
        <v>1</v>
      </c>
    </row>
    <row r="119" spans="2:11">
      <c r="B119" t="str">
        <f>Details2!B859</f>
        <v>JTF</v>
      </c>
      <c r="C119" t="str">
        <f>Details2!C859</f>
        <v>0123</v>
      </c>
      <c r="D119" t="str">
        <f>Details2!D859</f>
        <v>Ft. Belvoir (FT. Belvoir Community Hospital)</v>
      </c>
      <c r="E119" t="str">
        <f>Details2!E859</f>
        <v>H</v>
      </c>
      <c r="F119" s="23">
        <f>Details2!F859</f>
        <v>13</v>
      </c>
      <c r="G119" s="23">
        <f>Details2!G859</f>
        <v>0</v>
      </c>
      <c r="H119" s="23">
        <f>Details2!H859</f>
        <v>0</v>
      </c>
      <c r="I119" s="23">
        <f>Details2!I859</f>
        <v>11</v>
      </c>
      <c r="J119" s="23">
        <f>Details2!J859</f>
        <v>0</v>
      </c>
      <c r="K119" s="23">
        <f>Details2!K859</f>
        <v>0</v>
      </c>
    </row>
    <row r="120" spans="2:11">
      <c r="B120" t="str">
        <f>Details2!B860</f>
        <v>Navy</v>
      </c>
      <c r="C120" t="str">
        <f>Details2!C860</f>
        <v>0024</v>
      </c>
      <c r="D120" t="str">
        <f>Details2!D860</f>
        <v>NH Camp Pendelton</v>
      </c>
      <c r="E120" t="str">
        <f>Details2!E860</f>
        <v>H</v>
      </c>
      <c r="F120" s="23">
        <f>Details2!F860</f>
        <v>1</v>
      </c>
      <c r="G120" s="23">
        <f>Details2!G860</f>
        <v>0</v>
      </c>
      <c r="H120" s="23">
        <f>Details2!H860</f>
        <v>1</v>
      </c>
      <c r="I120" s="23">
        <f>Details2!I860</f>
        <v>0</v>
      </c>
      <c r="J120" s="23">
        <f>Details2!J860</f>
        <v>6</v>
      </c>
      <c r="K120" s="23">
        <f>Details2!K860</f>
        <v>4</v>
      </c>
    </row>
    <row r="121" spans="2:11">
      <c r="B121" t="str">
        <f>Details2!B861</f>
        <v>Navy</v>
      </c>
      <c r="C121" t="str">
        <f>Details2!C861</f>
        <v>0028</v>
      </c>
      <c r="D121" t="str">
        <f>Details2!D861</f>
        <v>NH Lemoore</v>
      </c>
      <c r="E121" t="str">
        <f>Details2!E861</f>
        <v>H</v>
      </c>
      <c r="F121" s="23">
        <f>Details2!F861</f>
        <v>3</v>
      </c>
      <c r="G121" s="23">
        <f>Details2!G861</f>
        <v>0</v>
      </c>
      <c r="H121" s="23">
        <f>Details2!H861</f>
        <v>0</v>
      </c>
      <c r="I121" s="23">
        <f>Details2!I861</f>
        <v>0</v>
      </c>
      <c r="J121" s="23">
        <f>Details2!J861</f>
        <v>0</v>
      </c>
      <c r="K121" s="23">
        <f>Details2!K861</f>
        <v>0</v>
      </c>
    </row>
    <row r="122" spans="2:11">
      <c r="B122" t="str">
        <f>Details2!B862</f>
        <v>Navy</v>
      </c>
      <c r="C122" t="str">
        <f>Details2!C862</f>
        <v>0029</v>
      </c>
      <c r="D122" t="str">
        <f>Details2!D862</f>
        <v>NMC San Diego</v>
      </c>
      <c r="E122" t="str">
        <f>Details2!E862</f>
        <v>H</v>
      </c>
      <c r="F122" s="23">
        <f>Details2!F862</f>
        <v>38</v>
      </c>
      <c r="G122" s="23">
        <f>Details2!G862</f>
        <v>28</v>
      </c>
      <c r="H122" s="23">
        <f>Details2!H862</f>
        <v>3</v>
      </c>
      <c r="I122" s="23">
        <f>Details2!I862</f>
        <v>42</v>
      </c>
      <c r="J122" s="23">
        <f>Details2!J862</f>
        <v>30</v>
      </c>
      <c r="K122" s="23">
        <f>Details2!K862</f>
        <v>28</v>
      </c>
    </row>
    <row r="123" spans="2:11">
      <c r="B123" t="str">
        <f>Details2!B863</f>
        <v>Navy</v>
      </c>
      <c r="C123" t="str">
        <f>Details2!C863</f>
        <v>0030</v>
      </c>
      <c r="D123" t="str">
        <f>Details2!D863</f>
        <v>NH 29 Palms</v>
      </c>
      <c r="E123" t="str">
        <f>Details2!E863</f>
        <v>H</v>
      </c>
      <c r="F123" s="23">
        <f>Details2!F863</f>
        <v>0</v>
      </c>
      <c r="G123" s="23">
        <f>Details2!G863</f>
        <v>3</v>
      </c>
      <c r="H123" s="23">
        <f>Details2!H863</f>
        <v>3</v>
      </c>
      <c r="I123" s="23">
        <f>Details2!I863</f>
        <v>0</v>
      </c>
      <c r="J123" s="23">
        <f>Details2!J863</f>
        <v>1</v>
      </c>
      <c r="K123" s="23">
        <f>Details2!K863</f>
        <v>3</v>
      </c>
    </row>
    <row r="124" spans="2:11">
      <c r="B124" t="str">
        <f>Details2!B864</f>
        <v>Navy</v>
      </c>
      <c r="C124" t="str">
        <f>Details2!C864</f>
        <v>0035</v>
      </c>
      <c r="D124" t="str">
        <f>Details2!D864</f>
        <v>NBHC Groton</v>
      </c>
      <c r="E124" t="str">
        <f>Details2!E864</f>
        <v>C</v>
      </c>
      <c r="F124" s="23" t="str">
        <f>Details2!F864</f>
        <v>NULL</v>
      </c>
      <c r="G124" s="23" t="str">
        <f>Details2!G864</f>
        <v>NULL</v>
      </c>
      <c r="H124" s="23" t="str">
        <f>Details2!H864</f>
        <v>NULL</v>
      </c>
      <c r="I124" s="23" t="str">
        <f>Details2!I864</f>
        <v>NULL</v>
      </c>
      <c r="J124" s="23" t="str">
        <f>Details2!J864</f>
        <v>NULL</v>
      </c>
      <c r="K124" s="23" t="str">
        <f>Details2!K864</f>
        <v>NULL</v>
      </c>
    </row>
    <row r="125" spans="2:11">
      <c r="B125" t="str">
        <f>Details2!B865</f>
        <v>Navy</v>
      </c>
      <c r="C125" t="str">
        <f>Details2!C865</f>
        <v>0038</v>
      </c>
      <c r="D125" t="str">
        <f>Details2!D865</f>
        <v>NH Pensacola</v>
      </c>
      <c r="E125" t="str">
        <f>Details2!E865</f>
        <v>H</v>
      </c>
      <c r="F125" s="23">
        <f>Details2!F865</f>
        <v>6</v>
      </c>
      <c r="G125" s="23">
        <f>Details2!G865</f>
        <v>0</v>
      </c>
      <c r="H125" s="23">
        <f>Details2!H865</f>
        <v>9</v>
      </c>
      <c r="I125" s="23">
        <f>Details2!I865</f>
        <v>0</v>
      </c>
      <c r="J125" s="23">
        <f>Details2!J865</f>
        <v>11</v>
      </c>
      <c r="K125" s="23">
        <f>Details2!K865</f>
        <v>11</v>
      </c>
    </row>
    <row r="126" spans="2:11">
      <c r="B126" t="str">
        <f>Details2!B866</f>
        <v>Navy</v>
      </c>
      <c r="C126" t="str">
        <f>Details2!C866</f>
        <v>0039</v>
      </c>
      <c r="D126" t="str">
        <f>Details2!D866</f>
        <v>NH Jacksonville</v>
      </c>
      <c r="E126" t="str">
        <f>Details2!E866</f>
        <v>H</v>
      </c>
      <c r="F126" s="23">
        <f>Details2!F866</f>
        <v>17</v>
      </c>
      <c r="G126" s="23">
        <f>Details2!G866</f>
        <v>17</v>
      </c>
      <c r="H126" s="23">
        <f>Details2!H866</f>
        <v>16</v>
      </c>
      <c r="I126" s="23">
        <f>Details2!I866</f>
        <v>16</v>
      </c>
      <c r="J126" s="23">
        <f>Details2!J866</f>
        <v>4</v>
      </c>
      <c r="K126" s="23">
        <f>Details2!K866</f>
        <v>8</v>
      </c>
    </row>
    <row r="127" spans="2:11">
      <c r="B127" t="str">
        <f>Details2!B867</f>
        <v>Navy</v>
      </c>
      <c r="C127" t="str">
        <f>Details2!C867</f>
        <v>0056</v>
      </c>
      <c r="D127" t="str">
        <f>Details2!D867</f>
        <v>NHC Great Lakes</v>
      </c>
      <c r="E127" t="str">
        <f>Details2!E867</f>
        <v>C</v>
      </c>
      <c r="F127" s="23" t="str">
        <f>Details2!F867</f>
        <v>NULL</v>
      </c>
      <c r="G127" s="23">
        <f>Details2!G867</f>
        <v>0</v>
      </c>
      <c r="H127" s="23">
        <f>Details2!H867</f>
        <v>0</v>
      </c>
      <c r="I127" s="23" t="str">
        <f>Details2!I867</f>
        <v>NULL</v>
      </c>
      <c r="J127" s="23" t="str">
        <f>Details2!J867</f>
        <v>NULL</v>
      </c>
      <c r="K127" s="23" t="str">
        <f>Details2!K867</f>
        <v>NULL</v>
      </c>
    </row>
    <row r="128" spans="2:11">
      <c r="B128" t="str">
        <f>Details2!B868</f>
        <v>Navy</v>
      </c>
      <c r="C128" t="str">
        <f>Details2!C868</f>
        <v>0068</v>
      </c>
      <c r="D128" t="str">
        <f>Details2!D868</f>
        <v>NHC Patuxent River</v>
      </c>
      <c r="E128" t="str">
        <f>Details2!E868</f>
        <v>C</v>
      </c>
      <c r="F128" s="23" t="str">
        <f>Details2!F868</f>
        <v>NULL</v>
      </c>
      <c r="G128" s="23" t="str">
        <f>Details2!G868</f>
        <v>NULL</v>
      </c>
      <c r="H128" s="23" t="str">
        <f>Details2!H868</f>
        <v>NULL</v>
      </c>
      <c r="I128" s="23" t="str">
        <f>Details2!I868</f>
        <v>NULL</v>
      </c>
      <c r="J128" s="23" t="str">
        <f>Details2!J868</f>
        <v>NULL</v>
      </c>
      <c r="K128" s="23" t="str">
        <f>Details2!K868</f>
        <v>NULL</v>
      </c>
    </row>
    <row r="129" spans="2:12">
      <c r="B129" t="str">
        <f>Details2!B869</f>
        <v>Navy</v>
      </c>
      <c r="C129" t="str">
        <f>Details2!C869</f>
        <v>0091</v>
      </c>
      <c r="D129" t="str">
        <f>Details2!D869</f>
        <v>NH Camp Lejeune</v>
      </c>
      <c r="E129" t="str">
        <f>Details2!E869</f>
        <v>H</v>
      </c>
      <c r="F129" s="23">
        <f>Details2!F869</f>
        <v>14</v>
      </c>
      <c r="G129" s="23">
        <f>Details2!G869</f>
        <v>6</v>
      </c>
      <c r="H129" s="23">
        <f>Details2!H869</f>
        <v>14</v>
      </c>
      <c r="I129" s="23">
        <f>Details2!I869</f>
        <v>11</v>
      </c>
      <c r="J129" s="23">
        <f>Details2!J869</f>
        <v>3</v>
      </c>
      <c r="K129" s="23">
        <f>Details2!K869</f>
        <v>5</v>
      </c>
    </row>
    <row r="130" spans="2:12">
      <c r="B130" t="str">
        <f>Details2!B870</f>
        <v>Navy</v>
      </c>
      <c r="C130" t="str">
        <f>Details2!C870</f>
        <v>0092</v>
      </c>
      <c r="D130" t="str">
        <f>Details2!D870</f>
        <v>NHC Cherry Point</v>
      </c>
      <c r="E130" t="str">
        <f>Details2!E870</f>
        <v>H</v>
      </c>
      <c r="F130" s="23">
        <f>Details2!F870</f>
        <v>0</v>
      </c>
      <c r="G130" s="23">
        <f>Details2!G870</f>
        <v>0</v>
      </c>
      <c r="H130" s="23">
        <f>Details2!H870</f>
        <v>0</v>
      </c>
      <c r="I130" s="23" t="str">
        <f>Details2!I870</f>
        <v>NULL</v>
      </c>
      <c r="J130" s="23" t="str">
        <f>Details2!J870</f>
        <v>NULL</v>
      </c>
      <c r="K130" s="23" t="str">
        <f>Details2!K870</f>
        <v>NULL</v>
      </c>
    </row>
    <row r="131" spans="2:12">
      <c r="B131" t="str">
        <f>Details2!B871</f>
        <v>Navy</v>
      </c>
      <c r="C131" t="str">
        <f>Details2!C871</f>
        <v>0100</v>
      </c>
      <c r="D131" t="str">
        <f>Details2!D871</f>
        <v>NHC New England</v>
      </c>
      <c r="E131" t="str">
        <f>Details2!E871</f>
        <v>C</v>
      </c>
      <c r="F131" s="23">
        <f>Details2!F871</f>
        <v>0</v>
      </c>
      <c r="G131" s="23" t="str">
        <f>Details2!G871</f>
        <v>NULL</v>
      </c>
      <c r="H131" s="23" t="str">
        <f>Details2!H871</f>
        <v>NULL</v>
      </c>
      <c r="I131" s="23" t="str">
        <f>Details2!I871</f>
        <v>NULL</v>
      </c>
      <c r="J131" s="23" t="str">
        <f>Details2!J871</f>
        <v>NULL</v>
      </c>
      <c r="K131" s="23" t="str">
        <f>Details2!K871</f>
        <v>NULL</v>
      </c>
      <c r="L131" s="34"/>
    </row>
    <row r="132" spans="2:12">
      <c r="B132" t="str">
        <f>Details2!B872</f>
        <v>Navy</v>
      </c>
      <c r="C132" t="str">
        <f>Details2!C872</f>
        <v>0103</v>
      </c>
      <c r="D132" t="str">
        <f>Details2!D872</f>
        <v>NHC Charleston</v>
      </c>
      <c r="E132" t="str">
        <f>Details2!E872</f>
        <v>H</v>
      </c>
      <c r="F132" s="23" t="str">
        <f>Details2!F872</f>
        <v>NULL</v>
      </c>
      <c r="G132" s="23" t="str">
        <f>Details2!G872</f>
        <v>NULL</v>
      </c>
      <c r="H132" s="23" t="str">
        <f>Details2!H872</f>
        <v>NULL</v>
      </c>
      <c r="I132" s="23" t="str">
        <f>Details2!I872</f>
        <v>NULL</v>
      </c>
      <c r="J132" s="23" t="str">
        <f>Details2!J872</f>
        <v>NULL</v>
      </c>
      <c r="K132" s="23" t="str">
        <f>Details2!K872</f>
        <v>NULL</v>
      </c>
      <c r="L132" s="34" t="s">
        <v>296</v>
      </c>
    </row>
    <row r="133" spans="2:12">
      <c r="B133" t="str">
        <f>Details2!B873</f>
        <v>Navy</v>
      </c>
      <c r="C133" t="str">
        <f>Details2!C873</f>
        <v>0104</v>
      </c>
      <c r="D133" t="str">
        <f>Details2!D873</f>
        <v>NH Beaufort</v>
      </c>
      <c r="E133" t="str">
        <f>Details2!E873</f>
        <v>H</v>
      </c>
      <c r="F133" s="23">
        <f>Details2!F873</f>
        <v>2</v>
      </c>
      <c r="G133" s="23">
        <f>Details2!G873</f>
        <v>0</v>
      </c>
      <c r="H133" s="23">
        <f>Details2!H873</f>
        <v>0</v>
      </c>
      <c r="I133" s="23">
        <f>Details2!I873</f>
        <v>0</v>
      </c>
      <c r="J133" s="23">
        <f>Details2!J873</f>
        <v>1</v>
      </c>
      <c r="K133" s="23">
        <f>Details2!K873</f>
        <v>0</v>
      </c>
      <c r="L133" s="34"/>
    </row>
    <row r="134" spans="2:12">
      <c r="B134" t="str">
        <f>Details2!B874</f>
        <v>Navy</v>
      </c>
      <c r="C134" t="str">
        <f>Details2!C874</f>
        <v>0107</v>
      </c>
      <c r="D134" t="str">
        <f>Details2!D874</f>
        <v>NBHC NSA Mid-South</v>
      </c>
      <c r="E134" t="str">
        <f>Details2!E874</f>
        <v>C</v>
      </c>
      <c r="F134" s="23" t="str">
        <f>Details2!F874</f>
        <v>NULL</v>
      </c>
      <c r="G134" s="23" t="str">
        <f>Details2!G874</f>
        <v>NULL</v>
      </c>
      <c r="H134" s="23" t="str">
        <f>Details2!H874</f>
        <v>NULL</v>
      </c>
      <c r="I134" s="23" t="str">
        <f>Details2!I874</f>
        <v>NULL</v>
      </c>
      <c r="J134" s="23" t="str">
        <f>Details2!J874</f>
        <v>NULL</v>
      </c>
      <c r="K134" s="23" t="str">
        <f>Details2!K874</f>
        <v>NULL</v>
      </c>
      <c r="L134" s="34"/>
    </row>
    <row r="135" spans="2:12">
      <c r="B135" t="str">
        <f>Details2!B875</f>
        <v>Navy</v>
      </c>
      <c r="C135" t="str">
        <f>Details2!C875</f>
        <v>0118</v>
      </c>
      <c r="D135" t="str">
        <f>Details2!D875</f>
        <v>NHC Corpus Christi</v>
      </c>
      <c r="E135" t="str">
        <f>Details2!E875</f>
        <v>C</v>
      </c>
      <c r="F135" s="23" t="str">
        <f>Details2!F875</f>
        <v>NULL</v>
      </c>
      <c r="G135" s="23" t="str">
        <f>Details2!G875</f>
        <v>NULL</v>
      </c>
      <c r="H135" s="23" t="str">
        <f>Details2!H875</f>
        <v>NULL</v>
      </c>
      <c r="I135" s="23" t="str">
        <f>Details2!I875</f>
        <v>NULL</v>
      </c>
      <c r="J135" s="23" t="str">
        <f>Details2!J875</f>
        <v>NULL</v>
      </c>
      <c r="K135" s="23" t="str">
        <f>Details2!K875</f>
        <v>NULL</v>
      </c>
      <c r="L135" s="34"/>
    </row>
    <row r="136" spans="2:12">
      <c r="B136" t="str">
        <f>Details2!B876</f>
        <v>Navy</v>
      </c>
      <c r="C136" t="str">
        <f>Details2!C876</f>
        <v>0124</v>
      </c>
      <c r="D136" t="str">
        <f>Details2!D876</f>
        <v>NMC Portsmouth</v>
      </c>
      <c r="E136" t="str">
        <f>Details2!E876</f>
        <v>H</v>
      </c>
      <c r="F136" s="23">
        <f>Details2!F876</f>
        <v>51</v>
      </c>
      <c r="G136" s="23">
        <f>Details2!G876</f>
        <v>38</v>
      </c>
      <c r="H136" s="23">
        <f>Details2!H876</f>
        <v>47</v>
      </c>
      <c r="I136" s="23">
        <f>Details2!I876</f>
        <v>43</v>
      </c>
      <c r="J136" s="23">
        <f>Details2!J876</f>
        <v>40</v>
      </c>
      <c r="K136" s="23">
        <f>Details2!K876</f>
        <v>44</v>
      </c>
      <c r="L136" s="34"/>
    </row>
    <row r="137" spans="2:12">
      <c r="B137" t="str">
        <f>Details2!B877</f>
        <v>Navy</v>
      </c>
      <c r="C137" t="str">
        <f>Details2!C877</f>
        <v>0126</v>
      </c>
      <c r="D137" t="str">
        <f>Details2!D877</f>
        <v>NH Bremerton</v>
      </c>
      <c r="E137" t="str">
        <f>Details2!E877</f>
        <v>H</v>
      </c>
      <c r="F137" s="23">
        <f>Details2!F877</f>
        <v>9</v>
      </c>
      <c r="G137" s="23">
        <f>Details2!G877</f>
        <v>3</v>
      </c>
      <c r="H137" s="23">
        <f>Details2!H877</f>
        <v>15</v>
      </c>
      <c r="I137" s="23">
        <f>Details2!I877</f>
        <v>8</v>
      </c>
      <c r="J137" s="23">
        <f>Details2!J877</f>
        <v>12</v>
      </c>
      <c r="K137" s="23">
        <f>Details2!K877</f>
        <v>12</v>
      </c>
      <c r="L137" s="34"/>
    </row>
    <row r="138" spans="2:12">
      <c r="B138" t="str">
        <f>Details2!B878</f>
        <v>Navy</v>
      </c>
      <c r="C138" t="str">
        <f>Details2!C878</f>
        <v>0127</v>
      </c>
      <c r="D138" t="str">
        <f>Details2!D878</f>
        <v>NH Oak Harbor</v>
      </c>
      <c r="E138" t="str">
        <f>Details2!E878</f>
        <v>H</v>
      </c>
      <c r="F138" s="23">
        <f>Details2!F878</f>
        <v>2</v>
      </c>
      <c r="G138" s="23">
        <f>Details2!G878</f>
        <v>3</v>
      </c>
      <c r="H138" s="23">
        <f>Details2!H878</f>
        <v>0</v>
      </c>
      <c r="I138" s="23">
        <f>Details2!I878</f>
        <v>0</v>
      </c>
      <c r="J138" s="23">
        <f>Details2!J878</f>
        <v>0</v>
      </c>
      <c r="K138" s="23">
        <f>Details2!K878</f>
        <v>1</v>
      </c>
      <c r="L138" s="34"/>
    </row>
    <row r="139" spans="2:12">
      <c r="B139" t="str">
        <f>Details2!B879</f>
        <v>Navy</v>
      </c>
      <c r="C139" t="str">
        <f>Details2!C879</f>
        <v>0280</v>
      </c>
      <c r="D139" t="str">
        <f>Details2!D879</f>
        <v>NHC Hawaii</v>
      </c>
      <c r="E139" t="str">
        <f>Details2!E879</f>
        <v>C</v>
      </c>
      <c r="F139" s="23" t="str">
        <f>Details2!F879</f>
        <v>NULL</v>
      </c>
      <c r="G139" s="23" t="str">
        <f>Details2!G879</f>
        <v>NULL</v>
      </c>
      <c r="H139" s="23" t="str">
        <f>Details2!H879</f>
        <v>NULL</v>
      </c>
      <c r="I139" s="23" t="str">
        <f>Details2!I879</f>
        <v>NULL</v>
      </c>
      <c r="J139" s="23" t="str">
        <f>Details2!J879</f>
        <v>NULL</v>
      </c>
      <c r="K139" s="23" t="str">
        <f>Details2!K879</f>
        <v>NULL</v>
      </c>
      <c r="L139" s="34"/>
    </row>
    <row r="140" spans="2:12">
      <c r="B140" t="str">
        <f>Details2!B880</f>
        <v>Navy</v>
      </c>
      <c r="C140" t="str">
        <f>Details2!C880</f>
        <v>0297</v>
      </c>
      <c r="D140" t="str">
        <f>Details2!D880</f>
        <v>NACC New Orleans</v>
      </c>
      <c r="E140" t="str">
        <f>Details2!E880</f>
        <v>C</v>
      </c>
      <c r="F140" s="23" t="str">
        <f>Details2!F880</f>
        <v>NULL</v>
      </c>
      <c r="G140" s="23" t="str">
        <f>Details2!G880</f>
        <v>NULL</v>
      </c>
      <c r="H140" s="23" t="str">
        <f>Details2!H880</f>
        <v>NULL</v>
      </c>
      <c r="I140" s="23" t="str">
        <f>Details2!I880</f>
        <v>NULL</v>
      </c>
      <c r="J140" s="23" t="str">
        <f>Details2!J880</f>
        <v>NULL</v>
      </c>
      <c r="K140" s="23" t="str">
        <f>Details2!K880</f>
        <v>NULL</v>
      </c>
      <c r="L140" s="34"/>
    </row>
    <row r="141" spans="2:12">
      <c r="B141" t="str">
        <f>Details2!B881</f>
        <v>Navy</v>
      </c>
      <c r="C141" t="str">
        <f>Details2!C881</f>
        <v>0306</v>
      </c>
      <c r="D141" t="str">
        <f>Details2!D881</f>
        <v>NHC Annapolis</v>
      </c>
      <c r="E141" t="str">
        <f>Details2!E881</f>
        <v>C</v>
      </c>
      <c r="F141" s="23" t="str">
        <f>Details2!F881</f>
        <v>NULL</v>
      </c>
      <c r="G141" s="23" t="str">
        <f>Details2!G881</f>
        <v>NULL</v>
      </c>
      <c r="H141" s="23" t="str">
        <f>Details2!H881</f>
        <v>NULL</v>
      </c>
      <c r="I141" s="23" t="str">
        <f>Details2!I881</f>
        <v>NULL</v>
      </c>
      <c r="J141" s="23" t="str">
        <f>Details2!J881</f>
        <v>NULL</v>
      </c>
      <c r="K141" s="23" t="str">
        <f>Details2!K881</f>
        <v>NULL</v>
      </c>
      <c r="L141" s="34"/>
    </row>
    <row r="142" spans="2:12">
      <c r="B142" t="str">
        <f>Details2!B882</f>
        <v>Navy</v>
      </c>
      <c r="C142" t="str">
        <f>Details2!C882</f>
        <v>0321</v>
      </c>
      <c r="D142" t="str">
        <f>Details2!D882</f>
        <v>NBHC Portsmouth (NH)</v>
      </c>
      <c r="E142" t="str">
        <f>Details2!E882</f>
        <v>C</v>
      </c>
      <c r="F142" s="23" t="str">
        <f>Details2!F882</f>
        <v>NULL</v>
      </c>
      <c r="G142" s="23" t="str">
        <f>Details2!G882</f>
        <v>NULL</v>
      </c>
      <c r="H142" s="23" t="str">
        <f>Details2!H882</f>
        <v>NULL</v>
      </c>
      <c r="I142" s="23" t="str">
        <f>Details2!I882</f>
        <v>NULL</v>
      </c>
      <c r="J142" s="23" t="str">
        <f>Details2!J882</f>
        <v>NULL</v>
      </c>
      <c r="K142" s="23" t="str">
        <f>Details2!K882</f>
        <v>NULL</v>
      </c>
      <c r="L142" s="34"/>
    </row>
    <row r="143" spans="2:12">
      <c r="B143" t="str">
        <f>Details2!B883</f>
        <v>Navy</v>
      </c>
      <c r="C143" t="str">
        <f>Details2!C883</f>
        <v>0385</v>
      </c>
      <c r="D143" t="str">
        <f>Details2!D883</f>
        <v>NHC Quantico</v>
      </c>
      <c r="E143" t="str">
        <f>Details2!E883</f>
        <v>C</v>
      </c>
      <c r="F143" s="23" t="str">
        <f>Details2!F883</f>
        <v>NULL</v>
      </c>
      <c r="G143" s="23" t="str">
        <f>Details2!G883</f>
        <v>NULL</v>
      </c>
      <c r="H143" s="23" t="str">
        <f>Details2!H883</f>
        <v>NULL</v>
      </c>
      <c r="I143" s="23" t="str">
        <f>Details2!I883</f>
        <v>NULL</v>
      </c>
      <c r="J143" s="23" t="str">
        <f>Details2!J883</f>
        <v>NULL</v>
      </c>
      <c r="K143" s="23" t="str">
        <f>Details2!K883</f>
        <v>NULL</v>
      </c>
      <c r="L143" s="34"/>
    </row>
    <row r="144" spans="2:12">
      <c r="B144" t="str">
        <f>Details2!B884</f>
        <v>Navy</v>
      </c>
      <c r="C144" t="str">
        <f>Details2!C884</f>
        <v>0616</v>
      </c>
      <c r="D144" t="str">
        <f>Details2!D884</f>
        <v>NH Roosevelt Roads</v>
      </c>
      <c r="E144" t="str">
        <f>Details2!E884</f>
        <v>I</v>
      </c>
      <c r="F144" s="23" t="str">
        <f>Details2!F884</f>
        <v>NULL</v>
      </c>
      <c r="G144" s="23" t="str">
        <f>Details2!G884</f>
        <v>NULL</v>
      </c>
      <c r="H144" s="23" t="str">
        <f>Details2!H884</f>
        <v>NULL</v>
      </c>
      <c r="I144" s="23" t="str">
        <f>Details2!I884</f>
        <v>NULL</v>
      </c>
      <c r="J144" s="23" t="str">
        <f>Details2!J884</f>
        <v>NULL</v>
      </c>
      <c r="K144" s="23" t="str">
        <f>Details2!K884</f>
        <v>NULL</v>
      </c>
      <c r="L144" s="34" t="s">
        <v>130</v>
      </c>
    </row>
    <row r="145" spans="2:12">
      <c r="B145" t="str">
        <f>Details2!B885</f>
        <v>Navy</v>
      </c>
      <c r="C145" t="str">
        <f>Details2!C885</f>
        <v>0620</v>
      </c>
      <c r="D145" t="str">
        <f>Details2!D885</f>
        <v>NH Guam</v>
      </c>
      <c r="E145" t="str">
        <f>Details2!E885</f>
        <v>H</v>
      </c>
      <c r="F145" s="23">
        <f>Details2!F885</f>
        <v>0</v>
      </c>
      <c r="G145" s="23">
        <f>Details2!G885</f>
        <v>14</v>
      </c>
      <c r="H145" s="23">
        <f>Details2!H885</f>
        <v>20</v>
      </c>
      <c r="I145" s="23">
        <f>Details2!I885</f>
        <v>0</v>
      </c>
      <c r="J145" s="23">
        <f>Details2!J885</f>
        <v>0</v>
      </c>
      <c r="K145" s="23">
        <f>Details2!K885</f>
        <v>0</v>
      </c>
    </row>
    <row r="146" spans="2:12">
      <c r="B146" t="str">
        <f>Details2!B886</f>
        <v>Navy</v>
      </c>
      <c r="C146" t="str">
        <f>Details2!C886</f>
        <v>0621</v>
      </c>
      <c r="D146" t="str">
        <f>Details2!D886</f>
        <v>NH Okinawa</v>
      </c>
      <c r="E146" t="str">
        <f>Details2!E886</f>
        <v>I</v>
      </c>
      <c r="F146" s="23" t="str">
        <f>Details2!F886</f>
        <v>NULL</v>
      </c>
      <c r="G146" s="23" t="str">
        <f>Details2!G886</f>
        <v>NULL</v>
      </c>
      <c r="H146" s="23" t="str">
        <f>Details2!H886</f>
        <v>NULL</v>
      </c>
      <c r="I146" s="23" t="str">
        <f>Details2!I886</f>
        <v>NULL</v>
      </c>
      <c r="J146" s="23" t="str">
        <f>Details2!J886</f>
        <v>NULL</v>
      </c>
      <c r="K146" s="23" t="str">
        <f>Details2!K886</f>
        <v>NULL</v>
      </c>
      <c r="L146" s="34" t="s">
        <v>344</v>
      </c>
    </row>
    <row r="147" spans="2:12">
      <c r="B147" t="str">
        <f>Details2!B887</f>
        <v>Navy</v>
      </c>
      <c r="C147" t="str">
        <f>Details2!C887</f>
        <v>0622</v>
      </c>
      <c r="D147" t="str">
        <f>Details2!D887</f>
        <v>NH Yokosuka</v>
      </c>
      <c r="E147" t="str">
        <f>Details2!E887</f>
        <v>I</v>
      </c>
      <c r="F147" s="23" t="str">
        <f>Details2!F887</f>
        <v>NULL</v>
      </c>
      <c r="G147" s="23" t="str">
        <f>Details2!G887</f>
        <v>NULL</v>
      </c>
      <c r="H147" s="23" t="str">
        <f>Details2!H887</f>
        <v>NULL</v>
      </c>
      <c r="I147" s="23" t="str">
        <f>Details2!I887</f>
        <v>NULL</v>
      </c>
      <c r="J147" s="23" t="str">
        <f>Details2!J887</f>
        <v>NULL</v>
      </c>
      <c r="K147" s="23" t="str">
        <f>Details2!K887</f>
        <v>NULL</v>
      </c>
      <c r="L147" s="34" t="s">
        <v>344</v>
      </c>
    </row>
    <row r="151" spans="2:12">
      <c r="B151" s="14" t="s">
        <v>135</v>
      </c>
      <c r="C151" s="9"/>
      <c r="F151" s="24">
        <f t="shared" ref="F151:K151" si="0">SUM(F5:F69)</f>
        <v>215</v>
      </c>
      <c r="G151" s="24">
        <f t="shared" si="0"/>
        <v>102</v>
      </c>
      <c r="H151" s="24">
        <f t="shared" si="0"/>
        <v>0</v>
      </c>
      <c r="I151" s="24">
        <f t="shared" si="0"/>
        <v>177</v>
      </c>
      <c r="J151" s="24">
        <f t="shared" si="0"/>
        <v>164</v>
      </c>
      <c r="K151" s="24">
        <f t="shared" si="0"/>
        <v>175</v>
      </c>
      <c r="L151" s="2"/>
    </row>
    <row r="152" spans="2:12">
      <c r="B152" s="14" t="s">
        <v>136</v>
      </c>
      <c r="C152" s="9"/>
      <c r="F152" s="24">
        <f>SUM(F71:F117)</f>
        <v>458</v>
      </c>
      <c r="G152" s="24">
        <f t="shared" ref="G152:K152" si="1">SUM(G71:G117)</f>
        <v>429</v>
      </c>
      <c r="H152" s="24">
        <f t="shared" si="1"/>
        <v>20</v>
      </c>
      <c r="I152" s="24">
        <f t="shared" si="1"/>
        <v>532</v>
      </c>
      <c r="J152" s="24">
        <f t="shared" si="1"/>
        <v>364</v>
      </c>
      <c r="K152" s="24">
        <f t="shared" si="1"/>
        <v>393</v>
      </c>
      <c r="L152" s="27"/>
    </row>
    <row r="153" spans="2:12">
      <c r="B153" s="14" t="s">
        <v>450</v>
      </c>
      <c r="C153" s="9"/>
      <c r="F153" s="24">
        <f>SUM(F118:F119)</f>
        <v>101</v>
      </c>
      <c r="G153" s="24">
        <f t="shared" ref="G153:K153" si="2">SUM(G118:G119)</f>
        <v>35</v>
      </c>
      <c r="H153" s="24">
        <f t="shared" si="2"/>
        <v>0</v>
      </c>
      <c r="I153" s="24">
        <f t="shared" si="2"/>
        <v>72</v>
      </c>
      <c r="J153" s="24">
        <f t="shared" si="2"/>
        <v>47</v>
      </c>
      <c r="K153" s="24">
        <f t="shared" si="2"/>
        <v>1</v>
      </c>
      <c r="L153" s="35"/>
    </row>
    <row r="154" spans="2:12">
      <c r="B154" s="14" t="s">
        <v>316</v>
      </c>
      <c r="C154" s="9"/>
      <c r="F154" s="24">
        <f>SUM(F120:F147)</f>
        <v>143</v>
      </c>
      <c r="G154" s="24">
        <f t="shared" ref="G154:K154" si="3">SUM(G120:G147)</f>
        <v>112</v>
      </c>
      <c r="H154" s="24">
        <f t="shared" si="3"/>
        <v>128</v>
      </c>
      <c r="I154" s="24">
        <f t="shared" si="3"/>
        <v>120</v>
      </c>
      <c r="J154" s="24">
        <f t="shared" si="3"/>
        <v>108</v>
      </c>
      <c r="K154" s="24">
        <f t="shared" si="3"/>
        <v>116</v>
      </c>
      <c r="L154" s="35" t="s">
        <v>318</v>
      </c>
    </row>
    <row r="155" spans="2:12">
      <c r="B155" s="14" t="s">
        <v>140</v>
      </c>
      <c r="C155" s="9"/>
      <c r="F155" s="24">
        <f t="shared" ref="F155:K155" si="4">SUM(F5:F147)</f>
        <v>917</v>
      </c>
      <c r="G155" s="24">
        <f t="shared" si="4"/>
        <v>678</v>
      </c>
      <c r="H155" s="24">
        <f t="shared" si="4"/>
        <v>148</v>
      </c>
      <c r="I155" s="24">
        <f t="shared" si="4"/>
        <v>901</v>
      </c>
      <c r="J155" s="24">
        <f t="shared" si="4"/>
        <v>683</v>
      </c>
      <c r="K155" s="24">
        <f t="shared" si="4"/>
        <v>685</v>
      </c>
      <c r="L155" s="2"/>
    </row>
    <row r="156" spans="2:12">
      <c r="L156" s="2"/>
    </row>
    <row r="157" spans="2:12">
      <c r="B157" s="15" t="s">
        <v>415</v>
      </c>
      <c r="C157" s="3"/>
      <c r="D157" s="3"/>
      <c r="E157" s="3"/>
      <c r="F157" s="55" t="str">
        <f>IF(F151='Collected to Claims Ratio'!C15,"yes","no")</f>
        <v>yes</v>
      </c>
      <c r="G157" s="55" t="str">
        <f>IF(G151='Collected to Claims Ratio'!D15,"yes","no")</f>
        <v>yes</v>
      </c>
      <c r="H157" s="55" t="str">
        <f>IF(H151='Collected to Claims Ratio'!E15,"yes","no")</f>
        <v>yes</v>
      </c>
      <c r="I157" s="55" t="str">
        <f>IF(I151='Collected to Claims Ratio'!F15,"yes","no")</f>
        <v>yes</v>
      </c>
      <c r="J157" s="55" t="str">
        <f>IF(J151='Collected to Claims Ratio'!G15,"yes","no")</f>
        <v>yes</v>
      </c>
      <c r="K157" s="55" t="str">
        <f>IF(K151='Collected to Claims Ratio'!H15,"yes","no")</f>
        <v>yes</v>
      </c>
      <c r="L157" s="2"/>
    </row>
    <row r="158" spans="2:12">
      <c r="B158" s="15" t="s">
        <v>412</v>
      </c>
      <c r="C158" s="3"/>
      <c r="D158" s="3"/>
      <c r="E158" s="3"/>
      <c r="F158" s="55" t="str">
        <f>IF(F152='Collected to Claims Ratio'!C16,"yes","no")</f>
        <v>yes</v>
      </c>
      <c r="G158" s="55" t="str">
        <f>IF(G152='Collected to Claims Ratio'!D16,"yes","no")</f>
        <v>yes</v>
      </c>
      <c r="H158" s="55" t="str">
        <f>IF(H152='Collected to Claims Ratio'!E16,"yes","no")</f>
        <v>yes</v>
      </c>
      <c r="I158" s="55" t="str">
        <f>IF(I152='Collected to Claims Ratio'!F16,"yes","no")</f>
        <v>yes</v>
      </c>
      <c r="J158" s="55" t="str">
        <f>IF(J152='Collected to Claims Ratio'!G16,"yes","no")</f>
        <v>yes</v>
      </c>
      <c r="K158" s="55" t="str">
        <f>IF(K152='Collected to Claims Ratio'!H16,"yes","no")</f>
        <v>yes</v>
      </c>
      <c r="L158" s="2"/>
    </row>
    <row r="159" spans="2:12">
      <c r="B159" s="15" t="s">
        <v>413</v>
      </c>
      <c r="C159" s="3"/>
      <c r="D159" s="3"/>
      <c r="E159" s="3"/>
      <c r="F159" s="55" t="str">
        <f>IF(F154='Collected to Claims Ratio'!C18,"yes","no")</f>
        <v>yes</v>
      </c>
      <c r="G159" s="55" t="str">
        <f>IF(G154='Collected to Claims Ratio'!D18,"yes","no")</f>
        <v>yes</v>
      </c>
      <c r="H159" s="55" t="str">
        <f>IF(H154='Collected to Claims Ratio'!E18,"yes","no")</f>
        <v>yes</v>
      </c>
      <c r="I159" s="55" t="str">
        <f>IF(I154='Collected to Claims Ratio'!F18,"yes","no")</f>
        <v>yes</v>
      </c>
      <c r="J159" s="55" t="str">
        <f>IF(J154='Collected to Claims Ratio'!G18,"yes","no")</f>
        <v>yes</v>
      </c>
      <c r="K159" s="55" t="str">
        <f>IF(K154='Collected to Claims Ratio'!H18,"yes","no")</f>
        <v>yes</v>
      </c>
      <c r="L159" s="35" t="s">
        <v>318</v>
      </c>
    </row>
    <row r="160" spans="2:12">
      <c r="B160" s="15" t="s">
        <v>478</v>
      </c>
      <c r="C160" s="3"/>
      <c r="D160" s="3"/>
      <c r="E160" s="3"/>
      <c r="F160" s="55" t="str">
        <f>IF(F153='Collected to Claims Ratio'!C17,"yes","no")</f>
        <v>yes</v>
      </c>
      <c r="G160" s="55" t="str">
        <f>IF(G153='Collected to Claims Ratio'!D17,"yes","no")</f>
        <v>yes</v>
      </c>
      <c r="H160" s="55" t="str">
        <f>IF(H153='Collected to Claims Ratio'!E17,"yes","no")</f>
        <v>yes</v>
      </c>
      <c r="I160" s="55" t="str">
        <f>IF(I153='Collected to Claims Ratio'!F17,"yes","no")</f>
        <v>yes</v>
      </c>
      <c r="J160" s="55" t="str">
        <f>IF(J153='Collected to Claims Ratio'!G17,"yes","no")</f>
        <v>yes</v>
      </c>
      <c r="K160" s="55" t="str">
        <f>IF(K153='Collected to Claims Ratio'!H17,"yes","no")</f>
        <v>yes</v>
      </c>
      <c r="L160" s="35"/>
    </row>
    <row r="161" spans="2:11">
      <c r="B161" s="15" t="s">
        <v>414</v>
      </c>
      <c r="F161" s="55" t="str">
        <f>IF(F155='Collected to Claims Ratio'!C19,"yes","no")</f>
        <v>yes</v>
      </c>
      <c r="G161" s="55" t="str">
        <f>IF(G155='Collected to Claims Ratio'!D19,"yes","no")</f>
        <v>yes</v>
      </c>
      <c r="H161" s="55" t="str">
        <f>IF(H155='Collected to Claims Ratio'!E19,"yes","no")</f>
        <v>yes</v>
      </c>
      <c r="I161" s="55" t="str">
        <f>IF(I155='Collected to Claims Ratio'!F19,"yes","no")</f>
        <v>yes</v>
      </c>
      <c r="J161" s="55" t="str">
        <f>IF(J155='Collected to Claims Ratio'!G19,"yes","no")</f>
        <v>yes</v>
      </c>
      <c r="K161" s="55" t="str">
        <f>IF(K155='Collected to Claims Ratio'!H19,"yes","no")</f>
        <v>yes</v>
      </c>
    </row>
    <row r="162" spans="2:11">
      <c r="K162" s="55"/>
    </row>
  </sheetData>
  <customSheetViews>
    <customSheetView guid="{8E6CF98D-1634-4ED3-81CA-763BCE5C79CD}" scale="85" topLeftCell="A124">
      <selection activeCell="F154" sqref="F154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42">
      <selection activeCell="F160" sqref="F160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7"/>
  <dimension ref="A1:T162"/>
  <sheetViews>
    <sheetView zoomScale="85" workbookViewId="0"/>
  </sheetViews>
  <sheetFormatPr defaultRowHeight="12.75"/>
  <cols>
    <col min="4" max="4" width="38.85546875" customWidth="1"/>
    <col min="5" max="5" width="4" customWidth="1"/>
    <col min="6" max="6" width="9.28515625" style="23" customWidth="1"/>
    <col min="7" max="7" width="9.140625" style="23"/>
    <col min="8" max="8" width="8.7109375" style="23" customWidth="1"/>
    <col min="9" max="9" width="7.85546875" style="23" customWidth="1"/>
    <col min="10" max="11" width="8.140625" style="23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t="s">
        <v>4</v>
      </c>
      <c r="C3" s="2" t="s">
        <v>8</v>
      </c>
      <c r="D3" s="2" t="s">
        <v>9</v>
      </c>
      <c r="E3" s="2" t="s">
        <v>291</v>
      </c>
      <c r="G3" s="23" t="s">
        <v>123</v>
      </c>
    </row>
    <row r="4" spans="1:12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23" t="str">
        <f>Details2!F893</f>
        <v>NULL</v>
      </c>
      <c r="G5" s="23" t="str">
        <f>Details2!G893</f>
        <v>NULL</v>
      </c>
      <c r="H5" s="23" t="str">
        <f>Details2!H893</f>
        <v>NULL</v>
      </c>
      <c r="I5" s="23" t="str">
        <f>Details2!I893</f>
        <v>NULL</v>
      </c>
      <c r="J5" s="23" t="str">
        <f>Details2!J893</f>
        <v>NULL</v>
      </c>
      <c r="K5" s="23" t="str">
        <f>Details2!K893</f>
        <v>NULL</v>
      </c>
      <c r="L5" t="str">
        <f>IF(AND(E5&lt;&gt;"H",K5="NULL")," ","review")</f>
        <v xml:space="preserve"> </v>
      </c>
    </row>
    <row r="6" spans="1:1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23">
        <f>Details2!F894</f>
        <v>725</v>
      </c>
      <c r="G6" s="23">
        <f>Details2!G894</f>
        <v>750</v>
      </c>
      <c r="H6" s="23">
        <f>Details2!H894</f>
        <v>723</v>
      </c>
      <c r="I6" s="23">
        <f>Details2!I894</f>
        <v>600</v>
      </c>
      <c r="J6" s="23">
        <f>Details2!J894</f>
        <v>792</v>
      </c>
      <c r="K6" s="23">
        <f>Details2!K894</f>
        <v>795</v>
      </c>
    </row>
    <row r="7" spans="1:1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40" t="str">
        <f>Details2!E895</f>
        <v>C</v>
      </c>
      <c r="F7" s="23" t="str">
        <f>Details2!F895</f>
        <v>NULL</v>
      </c>
      <c r="G7" s="23" t="str">
        <f>Details2!G895</f>
        <v>NULL</v>
      </c>
      <c r="H7" s="23" t="str">
        <f>Details2!H895</f>
        <v>NULL</v>
      </c>
      <c r="I7" s="23" t="str">
        <f>Details2!I895</f>
        <v>NULL</v>
      </c>
      <c r="J7" s="23" t="str">
        <f>Details2!J895</f>
        <v>NULL</v>
      </c>
      <c r="K7" s="53" t="str">
        <f>Details2!K895</f>
        <v>NULL</v>
      </c>
      <c r="L7" s="49" t="str">
        <f>'IP $ Collections by DMIS'!L7</f>
        <v>Inpatient closed down</v>
      </c>
    </row>
    <row r="8" spans="1:1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23" t="str">
        <f>Details2!F896</f>
        <v>NULL</v>
      </c>
      <c r="G8" s="23" t="str">
        <f>Details2!G896</f>
        <v>NULL</v>
      </c>
      <c r="H8" s="23" t="str">
        <f>Details2!H896</f>
        <v>NULL</v>
      </c>
      <c r="I8" s="23" t="str">
        <f>Details2!I896</f>
        <v>NULL</v>
      </c>
      <c r="J8" s="23" t="str">
        <f>Details2!J896</f>
        <v>NULL</v>
      </c>
      <c r="K8" s="23" t="str">
        <f>Details2!K896</f>
        <v>NULL</v>
      </c>
    </row>
    <row r="9" spans="1:1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23" t="str">
        <f>Details2!F897</f>
        <v>NULL</v>
      </c>
      <c r="G9" s="23" t="str">
        <f>Details2!G897</f>
        <v>NULL</v>
      </c>
      <c r="H9" s="23" t="str">
        <f>Details2!H897</f>
        <v>NULL</v>
      </c>
      <c r="I9" s="23" t="str">
        <f>Details2!I897</f>
        <v>NULL</v>
      </c>
      <c r="J9" s="23" t="str">
        <f>Details2!J897</f>
        <v>NULL</v>
      </c>
      <c r="K9" s="23" t="str">
        <f>Details2!K897</f>
        <v>NULL</v>
      </c>
    </row>
    <row r="10" spans="1:1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23">
        <f>Details2!F898</f>
        <v>771</v>
      </c>
      <c r="G10" s="23">
        <f>Details2!G898</f>
        <v>718</v>
      </c>
      <c r="H10" s="23">
        <f>Details2!H898</f>
        <v>1065</v>
      </c>
      <c r="I10" s="23">
        <f>Details2!I898</f>
        <v>1177</v>
      </c>
      <c r="J10" s="23">
        <f>Details2!J898</f>
        <v>1311</v>
      </c>
      <c r="K10" s="23">
        <f>Details2!K898</f>
        <v>1481</v>
      </c>
    </row>
    <row r="11" spans="1:1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23" t="str">
        <f>Details2!F899</f>
        <v>NULL</v>
      </c>
      <c r="G11" s="23" t="str">
        <f>Details2!G899</f>
        <v>NULL</v>
      </c>
      <c r="H11" s="23" t="str">
        <f>Details2!H899</f>
        <v>NULL</v>
      </c>
      <c r="I11" s="23" t="str">
        <f>Details2!I899</f>
        <v>NULL</v>
      </c>
      <c r="J11" s="23" t="str">
        <f>Details2!J899</f>
        <v>NULL</v>
      </c>
      <c r="K11" s="23" t="str">
        <f>Details2!K899</f>
        <v>NULL</v>
      </c>
    </row>
    <row r="12" spans="1:1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23" t="str">
        <f>Details2!F900</f>
        <v>NULL</v>
      </c>
      <c r="G12" s="23" t="str">
        <f>Details2!G900</f>
        <v>NULL</v>
      </c>
      <c r="H12" s="23" t="str">
        <f>Details2!H900</f>
        <v>NULL</v>
      </c>
      <c r="I12" s="23" t="str">
        <f>Details2!I900</f>
        <v>NULL</v>
      </c>
      <c r="J12" s="23" t="str">
        <f>Details2!J900</f>
        <v>NULL</v>
      </c>
      <c r="K12" s="23" t="str">
        <f>Details2!K900</f>
        <v>NULL</v>
      </c>
    </row>
    <row r="13" spans="1:1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23" t="str">
        <f>Details2!F901</f>
        <v>NULL</v>
      </c>
      <c r="G13" s="23" t="str">
        <f>Details2!G901</f>
        <v>NULL</v>
      </c>
      <c r="H13" s="23" t="str">
        <f>Details2!H901</f>
        <v>NULL</v>
      </c>
      <c r="I13" s="23" t="str">
        <f>Details2!I901</f>
        <v>NULL</v>
      </c>
      <c r="J13" s="23" t="str">
        <f>Details2!J901</f>
        <v>NULL</v>
      </c>
      <c r="K13" s="23" t="str">
        <f>Details2!K901</f>
        <v>NULL</v>
      </c>
    </row>
    <row r="14" spans="1:1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23">
        <f>Details2!F902</f>
        <v>86</v>
      </c>
      <c r="G14" s="23">
        <f>Details2!G902</f>
        <v>0</v>
      </c>
      <c r="H14" s="23">
        <f>Details2!H902</f>
        <v>0</v>
      </c>
      <c r="I14" s="23" t="str">
        <f>Details2!I902</f>
        <v>NULL</v>
      </c>
      <c r="J14" s="23" t="str">
        <f>Details2!J902</f>
        <v>NULL</v>
      </c>
      <c r="K14" s="23" t="str">
        <f>Details2!K902</f>
        <v>NULL</v>
      </c>
    </row>
    <row r="15" spans="1:1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23" t="str">
        <f>Details2!F903</f>
        <v>NULL</v>
      </c>
      <c r="G15" s="23" t="str">
        <f>Details2!G903</f>
        <v>NULL</v>
      </c>
      <c r="H15" s="23" t="str">
        <f>Details2!H903</f>
        <v>NULL</v>
      </c>
      <c r="I15" s="23" t="str">
        <f>Details2!I903</f>
        <v>NULL</v>
      </c>
      <c r="J15" s="23" t="str">
        <f>Details2!J903</f>
        <v>NULL</v>
      </c>
      <c r="K15" s="23" t="str">
        <f>Details2!K903</f>
        <v>NULL</v>
      </c>
    </row>
    <row r="16" spans="1:1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23">
        <f>Details2!F904</f>
        <v>836</v>
      </c>
      <c r="G16" s="23">
        <f>Details2!G904</f>
        <v>752</v>
      </c>
      <c r="H16" s="23">
        <f>Details2!H904</f>
        <v>738</v>
      </c>
      <c r="I16" s="23">
        <f>Details2!I904</f>
        <v>774</v>
      </c>
      <c r="J16" s="23">
        <f>Details2!J904</f>
        <v>860</v>
      </c>
      <c r="K16" s="23">
        <f>Details2!K904</f>
        <v>834</v>
      </c>
    </row>
    <row r="17" spans="2:20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23" t="str">
        <f>Details2!F905</f>
        <v>NULL</v>
      </c>
      <c r="G17" s="23" t="str">
        <f>Details2!G905</f>
        <v>NULL</v>
      </c>
      <c r="H17" s="23" t="str">
        <f>Details2!H905</f>
        <v>NULL</v>
      </c>
      <c r="I17" s="23" t="str">
        <f>Details2!I905</f>
        <v>NULL</v>
      </c>
      <c r="J17" s="23" t="str">
        <f>Details2!J905</f>
        <v>NULL</v>
      </c>
      <c r="K17" s="23" t="str">
        <f>Details2!K905</f>
        <v>NULL</v>
      </c>
    </row>
    <row r="18" spans="2:20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23">
        <f>Details2!F906</f>
        <v>0</v>
      </c>
      <c r="G18" s="23" t="str">
        <f>Details2!G906</f>
        <v>NULL</v>
      </c>
      <c r="H18" s="23" t="str">
        <f>Details2!H906</f>
        <v>NULL</v>
      </c>
      <c r="I18" s="23" t="str">
        <f>Details2!I906</f>
        <v>NULL</v>
      </c>
      <c r="J18" s="23" t="str">
        <f>Details2!J906</f>
        <v>NULL</v>
      </c>
      <c r="K18" s="53" t="str">
        <f>Details2!K906</f>
        <v>NULL</v>
      </c>
      <c r="L18" s="49" t="str">
        <f>'IP $ Collections by DMIS'!L18</f>
        <v>Inpatient closed down</v>
      </c>
    </row>
    <row r="19" spans="2:20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23" t="str">
        <f>Details2!F907</f>
        <v>NULL</v>
      </c>
      <c r="G19" s="23" t="str">
        <f>Details2!G907</f>
        <v>NULL</v>
      </c>
      <c r="H19" s="23" t="str">
        <f>Details2!H907</f>
        <v>NULL</v>
      </c>
      <c r="I19" s="23" t="str">
        <f>Details2!I907</f>
        <v>NULL</v>
      </c>
      <c r="J19" s="23" t="str">
        <f>Details2!J907</f>
        <v>NULL</v>
      </c>
      <c r="K19" s="23" t="str">
        <f>Details2!K907</f>
        <v>NULL</v>
      </c>
    </row>
    <row r="20" spans="2:20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23" t="str">
        <f>Details2!F908</f>
        <v>NULL</v>
      </c>
      <c r="G20" s="23" t="str">
        <f>Details2!G908</f>
        <v>NULL</v>
      </c>
      <c r="H20" s="23" t="str">
        <f>Details2!H908</f>
        <v>NULL</v>
      </c>
      <c r="I20" s="23" t="str">
        <f>Details2!I908</f>
        <v>NULL</v>
      </c>
      <c r="J20" s="23" t="str">
        <f>Details2!J908</f>
        <v>NULL</v>
      </c>
      <c r="K20" s="23" t="str">
        <f>Details2!K908</f>
        <v>NULL</v>
      </c>
    </row>
    <row r="21" spans="2:20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23" t="str">
        <f>Details2!F909</f>
        <v>NULL</v>
      </c>
      <c r="G21" s="23" t="str">
        <f>Details2!G909</f>
        <v>NULL</v>
      </c>
      <c r="H21" s="23" t="str">
        <f>Details2!H909</f>
        <v>NULL</v>
      </c>
      <c r="I21" s="23" t="str">
        <f>Details2!I909</f>
        <v>NULL</v>
      </c>
      <c r="J21" s="23" t="str">
        <f>Details2!J909</f>
        <v>NULL</v>
      </c>
      <c r="K21" s="23" t="str">
        <f>Details2!K909</f>
        <v>NULL</v>
      </c>
    </row>
    <row r="22" spans="2:20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23">
        <f>Details2!F910</f>
        <v>111</v>
      </c>
      <c r="G22" s="23">
        <f>Details2!G910</f>
        <v>100</v>
      </c>
      <c r="H22" s="23">
        <f>Details2!H910</f>
        <v>126</v>
      </c>
      <c r="I22" s="23">
        <f>Details2!I910</f>
        <v>106</v>
      </c>
      <c r="J22" s="23">
        <f>Details2!J910</f>
        <v>119</v>
      </c>
      <c r="K22" s="23">
        <f>Details2!K910</f>
        <v>55</v>
      </c>
    </row>
    <row r="23" spans="2:20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23" t="str">
        <f>Details2!F911</f>
        <v>NULL</v>
      </c>
      <c r="G23" s="23" t="str">
        <f>Details2!G911</f>
        <v>NULL</v>
      </c>
      <c r="H23" s="23" t="str">
        <f>Details2!H911</f>
        <v>NULL</v>
      </c>
      <c r="I23" s="23" t="str">
        <f>Details2!I911</f>
        <v>NULL</v>
      </c>
      <c r="J23" s="23" t="str">
        <f>Details2!J911</f>
        <v>NULL</v>
      </c>
      <c r="K23" s="23" t="str">
        <f>Details2!K911</f>
        <v>NULL</v>
      </c>
    </row>
    <row r="24" spans="2:20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23" t="str">
        <f>Details2!F912</f>
        <v>NULL</v>
      </c>
      <c r="G24" s="23" t="str">
        <f>Details2!G912</f>
        <v>NULL</v>
      </c>
      <c r="H24" s="23" t="str">
        <f>Details2!H912</f>
        <v>NULL</v>
      </c>
      <c r="I24" s="23" t="str">
        <f>Details2!I912</f>
        <v>NULL</v>
      </c>
      <c r="J24" s="23" t="str">
        <f>Details2!J912</f>
        <v>NULL</v>
      </c>
      <c r="K24" s="23" t="str">
        <f>Details2!K912</f>
        <v>NULL</v>
      </c>
    </row>
    <row r="25" spans="2:20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23" t="str">
        <f>Details2!F913</f>
        <v>NULL</v>
      </c>
      <c r="G25" s="23" t="str">
        <f>Details2!G913</f>
        <v>NULL</v>
      </c>
      <c r="H25" s="23" t="str">
        <f>Details2!H913</f>
        <v>NULL</v>
      </c>
      <c r="I25" s="23" t="str">
        <f>Details2!I913</f>
        <v>NULL</v>
      </c>
      <c r="J25" s="23" t="str">
        <f>Details2!J913</f>
        <v>NULL</v>
      </c>
      <c r="K25" s="23" t="str">
        <f>Details2!K913</f>
        <v>NULL</v>
      </c>
      <c r="T25" s="40"/>
    </row>
    <row r="26" spans="2:20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23">
        <f>Details2!F914</f>
        <v>239</v>
      </c>
      <c r="G26" s="23">
        <f>Details2!G914</f>
        <v>278</v>
      </c>
      <c r="H26" s="23">
        <f>Details2!H914</f>
        <v>323</v>
      </c>
      <c r="I26" s="23">
        <f>Details2!I914</f>
        <v>119</v>
      </c>
      <c r="J26" s="23">
        <f>Details2!J914</f>
        <v>2</v>
      </c>
      <c r="K26" s="23">
        <f>Details2!K914</f>
        <v>0</v>
      </c>
    </row>
    <row r="27" spans="2:20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23">
        <f>Details2!F915</f>
        <v>607</v>
      </c>
      <c r="G27" s="23">
        <f>Details2!G915</f>
        <v>655</v>
      </c>
      <c r="H27" s="23">
        <f>Details2!H915</f>
        <v>693</v>
      </c>
      <c r="I27" s="23">
        <f>Details2!I915</f>
        <v>447</v>
      </c>
      <c r="J27" s="23">
        <f>Details2!J915</f>
        <v>896</v>
      </c>
      <c r="K27" s="23">
        <f>Details2!K915</f>
        <v>863</v>
      </c>
      <c r="L27" s="49" t="str">
        <f>'IP $ Collections by DMIS'!L27</f>
        <v>Inpatient closed down</v>
      </c>
    </row>
    <row r="28" spans="2:20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23" t="str">
        <f>Details2!F916</f>
        <v>NULL</v>
      </c>
      <c r="G28" s="23" t="str">
        <f>Details2!G916</f>
        <v>NULL</v>
      </c>
      <c r="H28" s="23" t="str">
        <f>Details2!H916</f>
        <v>NULL</v>
      </c>
      <c r="I28" s="23" t="str">
        <f>Details2!I916</f>
        <v>NULL</v>
      </c>
      <c r="J28" s="23" t="str">
        <f>Details2!J916</f>
        <v>NULL</v>
      </c>
      <c r="K28" s="23" t="str">
        <f>Details2!K916</f>
        <v>NULL</v>
      </c>
    </row>
    <row r="29" spans="2:20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23" t="str">
        <f>Details2!F917</f>
        <v>NULL</v>
      </c>
      <c r="G29" s="23" t="str">
        <f>Details2!G917</f>
        <v>NULL</v>
      </c>
      <c r="H29" s="23" t="str">
        <f>Details2!H917</f>
        <v>NULL</v>
      </c>
      <c r="I29" s="23" t="str">
        <f>Details2!I917</f>
        <v>NULL</v>
      </c>
      <c r="J29" s="23" t="str">
        <f>Details2!J917</f>
        <v>NULL</v>
      </c>
      <c r="K29" s="23" t="str">
        <f>Details2!K917</f>
        <v>NULL</v>
      </c>
    </row>
    <row r="30" spans="2:20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23" t="str">
        <f>Details2!F918</f>
        <v>NULL</v>
      </c>
      <c r="G30" s="23" t="str">
        <f>Details2!G918</f>
        <v>NULL</v>
      </c>
      <c r="H30" s="23" t="str">
        <f>Details2!H918</f>
        <v>NULL</v>
      </c>
      <c r="I30" s="23" t="str">
        <f>Details2!I918</f>
        <v>NULL</v>
      </c>
      <c r="J30" s="23" t="str">
        <f>Details2!J918</f>
        <v>NULL</v>
      </c>
      <c r="K30" s="23" t="str">
        <f>Details2!K918</f>
        <v>NULL</v>
      </c>
    </row>
    <row r="31" spans="2:20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23" t="str">
        <f>Details2!F919</f>
        <v>NULL</v>
      </c>
      <c r="G31" s="23" t="str">
        <f>Details2!G919</f>
        <v>NULL</v>
      </c>
      <c r="H31" s="23" t="str">
        <f>Details2!H919</f>
        <v>NULL</v>
      </c>
      <c r="I31" s="23" t="str">
        <f>Details2!I919</f>
        <v>NULL</v>
      </c>
      <c r="J31" s="23" t="str">
        <f>Details2!J919</f>
        <v>NULL</v>
      </c>
      <c r="K31" s="53" t="str">
        <f>Details2!K919</f>
        <v>NULL</v>
      </c>
      <c r="L31" s="49" t="str">
        <f>'IP $ Collections by DMIS'!L31</f>
        <v>Inpatient closed down</v>
      </c>
      <c r="M31" s="2"/>
    </row>
    <row r="32" spans="2:20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23">
        <f>Details2!F920</f>
        <v>608</v>
      </c>
      <c r="G32" s="23">
        <f>Details2!G920</f>
        <v>616</v>
      </c>
      <c r="H32" s="23">
        <f>Details2!H920</f>
        <v>696</v>
      </c>
      <c r="I32" s="23">
        <f>Details2!I920</f>
        <v>790</v>
      </c>
      <c r="J32" s="23">
        <f>Details2!J920</f>
        <v>771</v>
      </c>
      <c r="K32" s="23">
        <f>Details2!K920</f>
        <v>959</v>
      </c>
    </row>
    <row r="33" spans="2:11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23" t="str">
        <f>Details2!F921</f>
        <v>NULL</v>
      </c>
      <c r="G33" s="23" t="str">
        <f>Details2!G921</f>
        <v>NULL</v>
      </c>
      <c r="H33" s="23" t="str">
        <f>Details2!H921</f>
        <v>NULL</v>
      </c>
      <c r="I33" s="23" t="str">
        <f>Details2!I921</f>
        <v>NULL</v>
      </c>
      <c r="J33" s="23" t="str">
        <f>Details2!J921</f>
        <v>NULL</v>
      </c>
      <c r="K33" s="23" t="str">
        <f>Details2!K921</f>
        <v>NULL</v>
      </c>
    </row>
    <row r="34" spans="2:11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23" t="str">
        <f>Details2!F922</f>
        <v>NULL</v>
      </c>
      <c r="G34" s="23" t="str">
        <f>Details2!G922</f>
        <v>NULL</v>
      </c>
      <c r="H34" s="23" t="str">
        <f>Details2!H922</f>
        <v>NULL</v>
      </c>
      <c r="I34" s="23" t="str">
        <f>Details2!I922</f>
        <v>NULL</v>
      </c>
      <c r="J34" s="23" t="str">
        <f>Details2!J922</f>
        <v>NULL</v>
      </c>
      <c r="K34" s="23" t="str">
        <f>Details2!K922</f>
        <v>NULL</v>
      </c>
    </row>
    <row r="35" spans="2:11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23" t="str">
        <f>Details2!F923</f>
        <v>NULL</v>
      </c>
      <c r="G35" s="23" t="str">
        <f>Details2!G923</f>
        <v>NULL</v>
      </c>
      <c r="H35" s="23" t="str">
        <f>Details2!H923</f>
        <v>NULL</v>
      </c>
      <c r="I35" s="23" t="str">
        <f>Details2!I923</f>
        <v>NULL</v>
      </c>
      <c r="J35" s="23" t="str">
        <f>Details2!J923</f>
        <v>NULL</v>
      </c>
      <c r="K35" s="23" t="str">
        <f>Details2!K923</f>
        <v>NULL</v>
      </c>
    </row>
    <row r="36" spans="2:11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23" t="str">
        <f>Details2!F924</f>
        <v>NULL</v>
      </c>
      <c r="G36" s="23" t="str">
        <f>Details2!G924</f>
        <v>NULL</v>
      </c>
      <c r="H36" s="23" t="str">
        <f>Details2!H924</f>
        <v>NULL</v>
      </c>
      <c r="I36" s="23" t="str">
        <f>Details2!I924</f>
        <v>NULL</v>
      </c>
      <c r="J36" s="23" t="str">
        <f>Details2!J924</f>
        <v>NULL</v>
      </c>
      <c r="K36" s="23" t="str">
        <f>Details2!K924</f>
        <v>NULL</v>
      </c>
    </row>
    <row r="37" spans="2:11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23" t="str">
        <f>Details2!F925</f>
        <v>NULL</v>
      </c>
      <c r="G37" s="23" t="str">
        <f>Details2!G925</f>
        <v>NULL</v>
      </c>
      <c r="H37" s="23" t="str">
        <f>Details2!H925</f>
        <v>NULL</v>
      </c>
      <c r="I37" s="23" t="str">
        <f>Details2!I925</f>
        <v>NULL</v>
      </c>
      <c r="J37" s="23" t="str">
        <f>Details2!J925</f>
        <v>NULL</v>
      </c>
      <c r="K37" s="23" t="str">
        <f>Details2!K925</f>
        <v>NULL</v>
      </c>
    </row>
    <row r="38" spans="2:11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23" t="str">
        <f>Details2!F926</f>
        <v>NULL</v>
      </c>
      <c r="G38" s="23" t="str">
        <f>Details2!G926</f>
        <v>NULL</v>
      </c>
      <c r="H38" s="23" t="str">
        <f>Details2!H926</f>
        <v>NULL</v>
      </c>
      <c r="I38" s="23" t="str">
        <f>Details2!I926</f>
        <v>NULL</v>
      </c>
      <c r="J38" s="23" t="str">
        <f>Details2!J926</f>
        <v>NULL</v>
      </c>
      <c r="K38" s="23" t="str">
        <f>Details2!K926</f>
        <v>NULL</v>
      </c>
    </row>
    <row r="39" spans="2:11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23">
        <f>Details2!F927</f>
        <v>885</v>
      </c>
      <c r="G39" s="23">
        <f>Details2!G927</f>
        <v>907</v>
      </c>
      <c r="H39" s="23">
        <f>Details2!H927</f>
        <v>946</v>
      </c>
      <c r="I39" s="23">
        <f>Details2!I927</f>
        <v>857</v>
      </c>
      <c r="J39" s="23">
        <f>Details2!J927</f>
        <v>871</v>
      </c>
      <c r="K39" s="23">
        <f>Details2!K927</f>
        <v>874</v>
      </c>
    </row>
    <row r="40" spans="2:11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23" t="str">
        <f>Details2!F928</f>
        <v>NULL</v>
      </c>
      <c r="G40" s="23" t="str">
        <f>Details2!G928</f>
        <v>NULL</v>
      </c>
      <c r="H40" s="23" t="str">
        <f>Details2!H928</f>
        <v>NULL</v>
      </c>
      <c r="I40" s="23" t="str">
        <f>Details2!I928</f>
        <v>NULL</v>
      </c>
      <c r="J40" s="23" t="str">
        <f>Details2!J928</f>
        <v>NULL</v>
      </c>
      <c r="K40" s="23" t="str">
        <f>Details2!K928</f>
        <v>NULL</v>
      </c>
    </row>
    <row r="41" spans="2:11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23" t="str">
        <f>Details2!F929</f>
        <v>NULL</v>
      </c>
      <c r="G41" s="23" t="str">
        <f>Details2!G929</f>
        <v>NULL</v>
      </c>
      <c r="H41" s="23" t="str">
        <f>Details2!H929</f>
        <v>NULL</v>
      </c>
      <c r="I41" s="23" t="str">
        <f>Details2!I929</f>
        <v>NULL</v>
      </c>
      <c r="J41" s="23" t="str">
        <f>Details2!J929</f>
        <v>NULL</v>
      </c>
      <c r="K41" s="23" t="str">
        <f>Details2!K929</f>
        <v>NULL</v>
      </c>
    </row>
    <row r="42" spans="2:11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23" t="str">
        <f>Details2!F930</f>
        <v>NULL</v>
      </c>
      <c r="G42" s="23" t="str">
        <f>Details2!G930</f>
        <v>NULL</v>
      </c>
      <c r="H42" s="23" t="str">
        <f>Details2!H930</f>
        <v>NULL</v>
      </c>
      <c r="I42" s="23" t="str">
        <f>Details2!I930</f>
        <v>NULL</v>
      </c>
      <c r="J42" s="23" t="str">
        <f>Details2!J930</f>
        <v>NULL</v>
      </c>
      <c r="K42" s="23" t="str">
        <f>Details2!K930</f>
        <v>NULL</v>
      </c>
    </row>
    <row r="43" spans="2:11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23" t="str">
        <f>Details2!F931</f>
        <v>NULL</v>
      </c>
      <c r="G43" s="23" t="str">
        <f>Details2!G931</f>
        <v>NULL</v>
      </c>
      <c r="H43" s="23" t="str">
        <f>Details2!H931</f>
        <v>NULL</v>
      </c>
      <c r="I43" s="23" t="str">
        <f>Details2!I931</f>
        <v>NULL</v>
      </c>
      <c r="J43" s="23" t="str">
        <f>Details2!J931</f>
        <v>NULL</v>
      </c>
      <c r="K43" s="23" t="str">
        <f>Details2!K931</f>
        <v>NULL</v>
      </c>
    </row>
    <row r="44" spans="2:11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23" t="str">
        <f>Details2!F932</f>
        <v>NULL</v>
      </c>
      <c r="G44" s="23" t="str">
        <f>Details2!G932</f>
        <v>NULL</v>
      </c>
      <c r="H44" s="23" t="str">
        <f>Details2!H932</f>
        <v>NULL</v>
      </c>
      <c r="I44" s="23" t="str">
        <f>Details2!I932</f>
        <v>NULL</v>
      </c>
      <c r="J44" s="23" t="str">
        <f>Details2!J932</f>
        <v>NULL</v>
      </c>
      <c r="K44" s="23" t="str">
        <f>Details2!K932</f>
        <v>NULL</v>
      </c>
    </row>
    <row r="45" spans="2:11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23" t="str">
        <f>Details2!F933</f>
        <v>NULL</v>
      </c>
      <c r="G45" s="23" t="str">
        <f>Details2!G933</f>
        <v>NULL</v>
      </c>
      <c r="H45" s="23" t="str">
        <f>Details2!H933</f>
        <v>NULL</v>
      </c>
      <c r="I45" s="23" t="str">
        <f>Details2!I933</f>
        <v>NULL</v>
      </c>
      <c r="J45" s="23" t="str">
        <f>Details2!J933</f>
        <v>NULL</v>
      </c>
      <c r="K45" s="23" t="str">
        <f>Details2!K933</f>
        <v>NULL</v>
      </c>
    </row>
    <row r="46" spans="2:11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23" t="str">
        <f>Details2!F934</f>
        <v>NULL</v>
      </c>
      <c r="G46" s="23" t="str">
        <f>Details2!G934</f>
        <v>NULL</v>
      </c>
      <c r="H46" s="23" t="str">
        <f>Details2!H934</f>
        <v>NULL</v>
      </c>
      <c r="I46" s="23" t="str">
        <f>Details2!I934</f>
        <v>NULL</v>
      </c>
      <c r="J46" s="23" t="str">
        <f>Details2!J934</f>
        <v>NULL</v>
      </c>
      <c r="K46" s="23" t="str">
        <f>Details2!K934</f>
        <v>NULL</v>
      </c>
    </row>
    <row r="47" spans="2:11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23">
        <f>Details2!F935</f>
        <v>3296</v>
      </c>
      <c r="G47" s="23">
        <f>Details2!G935</f>
        <v>3483</v>
      </c>
      <c r="H47" s="23">
        <f>Details2!H935</f>
        <v>3092</v>
      </c>
      <c r="I47" s="23">
        <f>Details2!I935</f>
        <v>2399</v>
      </c>
      <c r="J47" s="23">
        <f>Details2!J935</f>
        <v>0</v>
      </c>
      <c r="K47" s="23">
        <f>Details2!K935</f>
        <v>0</v>
      </c>
    </row>
    <row r="48" spans="2:11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23" t="str">
        <f>Details2!F936</f>
        <v>NULL</v>
      </c>
      <c r="G48" s="23" t="str">
        <f>Details2!G936</f>
        <v>NULL</v>
      </c>
      <c r="H48" s="23" t="str">
        <f>Details2!H936</f>
        <v>NULL</v>
      </c>
      <c r="I48" s="23" t="str">
        <f>Details2!I936</f>
        <v>NULL</v>
      </c>
      <c r="J48" s="23" t="str">
        <f>Details2!J936</f>
        <v>NULL</v>
      </c>
      <c r="K48" s="23" t="str">
        <f>Details2!K936</f>
        <v>NULL</v>
      </c>
    </row>
    <row r="49" spans="2:13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23">
        <f>Details2!F937</f>
        <v>525</v>
      </c>
      <c r="G49" s="23">
        <f>Details2!G937</f>
        <v>568</v>
      </c>
      <c r="H49" s="23">
        <f>Details2!H937</f>
        <v>662</v>
      </c>
      <c r="I49" s="23">
        <f>Details2!I937</f>
        <v>686</v>
      </c>
      <c r="J49" s="23">
        <f>Details2!J937</f>
        <v>668</v>
      </c>
      <c r="K49" s="23">
        <f>Details2!K937</f>
        <v>776</v>
      </c>
    </row>
    <row r="50" spans="2:13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23" t="str">
        <f>Details2!F938</f>
        <v>NULL</v>
      </c>
      <c r="G50" s="23" t="str">
        <f>Details2!G938</f>
        <v>NULL</v>
      </c>
      <c r="H50" s="23" t="str">
        <f>Details2!H938</f>
        <v>NULL</v>
      </c>
      <c r="I50" s="23" t="str">
        <f>Details2!I938</f>
        <v>NULL</v>
      </c>
      <c r="J50" s="23" t="str">
        <f>Details2!J938</f>
        <v>NULL</v>
      </c>
      <c r="K50" s="23" t="str">
        <f>Details2!K938</f>
        <v>NULL</v>
      </c>
    </row>
    <row r="51" spans="2:13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23" t="str">
        <f>Details2!F939</f>
        <v>NULL</v>
      </c>
      <c r="G51" s="23" t="str">
        <f>Details2!G939</f>
        <v>NULL</v>
      </c>
      <c r="H51" s="23" t="str">
        <f>Details2!H939</f>
        <v>NULL</v>
      </c>
      <c r="I51" s="23" t="str">
        <f>Details2!I939</f>
        <v>NULL</v>
      </c>
      <c r="J51" s="23" t="str">
        <f>Details2!J939</f>
        <v>NULL</v>
      </c>
      <c r="K51" s="23" t="str">
        <f>Details2!K939</f>
        <v>NULL</v>
      </c>
    </row>
    <row r="52" spans="2:13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23" t="str">
        <f>Details2!F940</f>
        <v>NULL</v>
      </c>
      <c r="G52" s="23" t="str">
        <f>Details2!G940</f>
        <v>NULL</v>
      </c>
      <c r="H52" s="23" t="str">
        <f>Details2!H940</f>
        <v>NULL</v>
      </c>
      <c r="I52" s="23" t="str">
        <f>Details2!I940</f>
        <v>NULL</v>
      </c>
      <c r="J52" s="23" t="str">
        <f>Details2!J940</f>
        <v>NULL</v>
      </c>
      <c r="K52" s="23" t="str">
        <f>Details2!K940</f>
        <v>NULL</v>
      </c>
    </row>
    <row r="53" spans="2:13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23" t="str">
        <f>Details2!F941</f>
        <v>NULL</v>
      </c>
      <c r="G53" s="23" t="str">
        <f>Details2!G941</f>
        <v>NULL</v>
      </c>
      <c r="H53" s="23" t="str">
        <f>Details2!H941</f>
        <v>NULL</v>
      </c>
      <c r="I53" s="23" t="str">
        <f>Details2!I941</f>
        <v>NULL</v>
      </c>
      <c r="J53" s="23" t="str">
        <f>Details2!J941</f>
        <v>NULL</v>
      </c>
      <c r="K53" s="23" t="str">
        <f>Details2!K941</f>
        <v>NULL</v>
      </c>
    </row>
    <row r="54" spans="2:13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23" t="str">
        <f>Details2!F942</f>
        <v>NULL</v>
      </c>
      <c r="G54" s="23" t="str">
        <f>Details2!G942</f>
        <v>NULL</v>
      </c>
      <c r="H54" s="23" t="str">
        <f>Details2!H942</f>
        <v>NULL</v>
      </c>
      <c r="I54" s="23" t="str">
        <f>Details2!I942</f>
        <v>NULL</v>
      </c>
      <c r="J54" s="23" t="str">
        <f>Details2!J942</f>
        <v>NULL</v>
      </c>
      <c r="K54" s="23" t="str">
        <f>Details2!K942</f>
        <v>NULL</v>
      </c>
    </row>
    <row r="55" spans="2:13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23" t="str">
        <f>Details2!F943</f>
        <v>NULL</v>
      </c>
      <c r="G55" s="23" t="str">
        <f>Details2!G943</f>
        <v>NULL</v>
      </c>
      <c r="H55" s="23" t="str">
        <f>Details2!H943</f>
        <v>NULL</v>
      </c>
      <c r="I55" s="23" t="str">
        <f>Details2!I943</f>
        <v>NULL</v>
      </c>
      <c r="J55" s="23" t="str">
        <f>Details2!J943</f>
        <v>NULL</v>
      </c>
      <c r="K55" s="23" t="str">
        <f>Details2!K943</f>
        <v>NULL</v>
      </c>
    </row>
    <row r="56" spans="2:13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23" t="str">
        <f>Details2!F944</f>
        <v>NULL</v>
      </c>
      <c r="G56" s="23" t="str">
        <f>Details2!G944</f>
        <v>NULL</v>
      </c>
      <c r="H56" s="23" t="str">
        <f>Details2!H944</f>
        <v>NULL</v>
      </c>
      <c r="I56" s="23" t="str">
        <f>Details2!I944</f>
        <v>NULL</v>
      </c>
      <c r="J56" s="23" t="str">
        <f>Details2!J944</f>
        <v>NULL</v>
      </c>
      <c r="K56" s="23" t="str">
        <f>Details2!K944</f>
        <v>NULL</v>
      </c>
    </row>
    <row r="57" spans="2:13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23" t="str">
        <f>Details2!F945</f>
        <v>NULL</v>
      </c>
      <c r="G57" s="23" t="str">
        <f>Details2!G945</f>
        <v>NULL</v>
      </c>
      <c r="H57" s="23" t="str">
        <f>Details2!H945</f>
        <v>NULL</v>
      </c>
      <c r="I57" s="23" t="str">
        <f>Details2!I945</f>
        <v>NULL</v>
      </c>
      <c r="J57" s="23" t="str">
        <f>Details2!J945</f>
        <v>NULL</v>
      </c>
      <c r="K57" s="23" t="str">
        <f>Details2!K945</f>
        <v>NULL</v>
      </c>
    </row>
    <row r="58" spans="2:13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23" t="str">
        <f>Details2!F946</f>
        <v>NULL</v>
      </c>
      <c r="G58" s="23" t="str">
        <f>Details2!G946</f>
        <v>NULL</v>
      </c>
      <c r="H58" s="23" t="str">
        <f>Details2!H946</f>
        <v>NULL</v>
      </c>
      <c r="I58" s="23" t="str">
        <f>Details2!I946</f>
        <v>NULL</v>
      </c>
      <c r="J58" s="23" t="str">
        <f>Details2!J946</f>
        <v>NULL</v>
      </c>
      <c r="K58" s="23" t="str">
        <f>Details2!K946</f>
        <v>NULL</v>
      </c>
    </row>
    <row r="59" spans="2:13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23" t="str">
        <f>Details2!F947</f>
        <v>NULL</v>
      </c>
      <c r="G59" s="23" t="str">
        <f>Details2!G947</f>
        <v>NULL</v>
      </c>
      <c r="H59" s="23" t="str">
        <f>Details2!H947</f>
        <v>NULL</v>
      </c>
      <c r="I59" s="23" t="str">
        <f>Details2!I947</f>
        <v>NULL</v>
      </c>
      <c r="J59" s="23" t="str">
        <f>Details2!J947</f>
        <v>NULL</v>
      </c>
      <c r="K59" s="23" t="str">
        <f>Details2!K947</f>
        <v>NULL</v>
      </c>
    </row>
    <row r="60" spans="2:13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23" t="str">
        <f>Details2!F948</f>
        <v>NULL</v>
      </c>
      <c r="G60" s="23" t="str">
        <f>Details2!G948</f>
        <v>NULL</v>
      </c>
      <c r="H60" s="23" t="str">
        <f>Details2!H948</f>
        <v>NULL</v>
      </c>
      <c r="I60" s="23" t="str">
        <f>Details2!I948</f>
        <v>NULL</v>
      </c>
      <c r="J60" s="23" t="str">
        <f>Details2!J948</f>
        <v>NULL</v>
      </c>
      <c r="K60" s="23" t="str">
        <f>Details2!K948</f>
        <v>NULL</v>
      </c>
    </row>
    <row r="61" spans="2:13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23" t="str">
        <f>Details2!F949</f>
        <v>NULL</v>
      </c>
      <c r="G61" s="23" t="str">
        <f>Details2!G949</f>
        <v>NULL</v>
      </c>
      <c r="H61" s="23" t="str">
        <f>Details2!H949</f>
        <v>NULL</v>
      </c>
      <c r="I61" s="23" t="str">
        <f>Details2!I949</f>
        <v>NULL</v>
      </c>
      <c r="J61" s="23" t="str">
        <f>Details2!J949</f>
        <v>NULL</v>
      </c>
      <c r="K61" s="23" t="str">
        <f>Details2!K949</f>
        <v>NULL</v>
      </c>
    </row>
    <row r="62" spans="2:13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23" t="str">
        <f>Details2!F950</f>
        <v>NULL</v>
      </c>
      <c r="G62" s="23" t="str">
        <f>Details2!G950</f>
        <v>NULL</v>
      </c>
      <c r="H62" s="23" t="str">
        <f>Details2!H950</f>
        <v>NULL</v>
      </c>
      <c r="I62" s="23" t="str">
        <f>Details2!I950</f>
        <v>NULL</v>
      </c>
      <c r="J62" s="23" t="str">
        <f>Details2!J950</f>
        <v>NULL</v>
      </c>
      <c r="K62" s="23" t="str">
        <f>Details2!K950</f>
        <v>NULL</v>
      </c>
      <c r="M62" s="2"/>
    </row>
    <row r="63" spans="2:13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23" t="str">
        <f>Details2!F951</f>
        <v>NULL</v>
      </c>
      <c r="G63" s="23" t="str">
        <f>Details2!G951</f>
        <v>NULL</v>
      </c>
      <c r="H63" s="23" t="str">
        <f>Details2!H951</f>
        <v>NULL</v>
      </c>
      <c r="I63" s="23" t="str">
        <f>Details2!I951</f>
        <v>NULL</v>
      </c>
      <c r="J63" s="23" t="str">
        <f>Details2!J951</f>
        <v>NULL</v>
      </c>
      <c r="K63" s="23" t="str">
        <f>Details2!K951</f>
        <v>NULL</v>
      </c>
    </row>
    <row r="64" spans="2:13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23" t="str">
        <f>Details2!F952</f>
        <v>NULL</v>
      </c>
      <c r="G64" s="23" t="str">
        <f>Details2!G952</f>
        <v>NULL</v>
      </c>
      <c r="H64" s="23" t="str">
        <f>Details2!H952</f>
        <v>NULL</v>
      </c>
      <c r="I64" s="23" t="str">
        <f>Details2!I952</f>
        <v>NULL</v>
      </c>
      <c r="J64" s="23" t="str">
        <f>Details2!J952</f>
        <v>NULL</v>
      </c>
      <c r="K64" s="23" t="str">
        <f>Details2!K952</f>
        <v>NULL</v>
      </c>
    </row>
    <row r="65" spans="2:16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23" t="str">
        <f>Details2!F953</f>
        <v>NULL</v>
      </c>
      <c r="G65" s="23" t="str">
        <f>Details2!G953</f>
        <v>NULL</v>
      </c>
      <c r="H65" s="23" t="str">
        <f>Details2!H953</f>
        <v>NULL</v>
      </c>
      <c r="I65" s="23" t="str">
        <f>Details2!I953</f>
        <v>NULL</v>
      </c>
      <c r="J65" s="23" t="str">
        <f>Details2!J953</f>
        <v>NULL</v>
      </c>
      <c r="K65" s="23" t="str">
        <f>Details2!K953</f>
        <v>NULL</v>
      </c>
    </row>
    <row r="66" spans="2:16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23" t="str">
        <f>Details2!F954</f>
        <v>NULL</v>
      </c>
      <c r="G66" s="23" t="str">
        <f>Details2!G954</f>
        <v>NULL</v>
      </c>
      <c r="H66" s="23" t="str">
        <f>Details2!H954</f>
        <v>NULL</v>
      </c>
      <c r="I66" s="23" t="str">
        <f>Details2!I954</f>
        <v>NULL</v>
      </c>
      <c r="J66" s="23" t="str">
        <f>Details2!J954</f>
        <v>NULL</v>
      </c>
      <c r="K66" s="23" t="str">
        <f>Details2!K954</f>
        <v>NULL</v>
      </c>
    </row>
    <row r="67" spans="2:16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23" t="str">
        <f>Details2!F955</f>
        <v>NULL</v>
      </c>
      <c r="G67" s="23" t="str">
        <f>Details2!G955</f>
        <v>NULL</v>
      </c>
      <c r="H67" s="23" t="str">
        <f>Details2!H955</f>
        <v>NULL</v>
      </c>
      <c r="I67" s="23" t="str">
        <f>Details2!I955</f>
        <v>NULL</v>
      </c>
      <c r="J67" s="23" t="str">
        <f>Details2!J955</f>
        <v>NULL</v>
      </c>
      <c r="K67" s="23" t="str">
        <f>Details2!K955</f>
        <v>NULL</v>
      </c>
    </row>
    <row r="68" spans="2:16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23" t="str">
        <f>Details2!F956</f>
        <v>NULL</v>
      </c>
      <c r="G68" s="23" t="str">
        <f>Details2!G956</f>
        <v>NULL</v>
      </c>
      <c r="H68" s="23" t="str">
        <f>Details2!H956</f>
        <v>NULL</v>
      </c>
      <c r="I68" s="23" t="str">
        <f>Details2!I956</f>
        <v>NULL</v>
      </c>
      <c r="J68" s="23" t="str">
        <f>Details2!J956</f>
        <v>NULL</v>
      </c>
      <c r="K68" s="23" t="str">
        <f>Details2!K956</f>
        <v>NULL</v>
      </c>
    </row>
    <row r="69" spans="2:16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23" t="str">
        <f>Details2!F957</f>
        <v>NULL</v>
      </c>
      <c r="G69" s="23" t="str">
        <f>Details2!G957</f>
        <v>NULL</v>
      </c>
      <c r="H69" s="23" t="str">
        <f>Details2!H957</f>
        <v>NULL</v>
      </c>
      <c r="I69" s="23" t="str">
        <f>Details2!I957</f>
        <v>NULL</v>
      </c>
      <c r="J69" s="23" t="str">
        <f>Details2!J957</f>
        <v>NULL</v>
      </c>
      <c r="K69" s="23" t="str">
        <f>Details2!K957</f>
        <v>NULL</v>
      </c>
    </row>
    <row r="70" spans="2:16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23" t="str">
        <f>Details2!F958</f>
        <v>NULL</v>
      </c>
      <c r="G70" s="23" t="str">
        <f>Details2!G958</f>
        <v>NULL</v>
      </c>
      <c r="H70" s="23" t="str">
        <f>Details2!H958</f>
        <v>NULL</v>
      </c>
      <c r="I70" s="23" t="str">
        <f>Details2!I958</f>
        <v>NULL</v>
      </c>
      <c r="J70" s="23" t="str">
        <f>Details2!J958</f>
        <v>NULL</v>
      </c>
      <c r="K70" s="23" t="str">
        <f>Details2!K958</f>
        <v>NULL</v>
      </c>
    </row>
    <row r="71" spans="2:16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23" t="str">
        <f>Details2!F959</f>
        <v>NULL</v>
      </c>
      <c r="G71" s="23" t="str">
        <f>Details2!G959</f>
        <v>NULL</v>
      </c>
      <c r="H71" s="23" t="str">
        <f>Details2!H959</f>
        <v>NULL</v>
      </c>
      <c r="I71" s="23" t="str">
        <f>Details2!I959</f>
        <v>NULL</v>
      </c>
      <c r="J71" s="23" t="str">
        <f>Details2!J959</f>
        <v>NULL</v>
      </c>
      <c r="K71" s="23" t="str">
        <f>Details2!K959</f>
        <v>NULL</v>
      </c>
      <c r="L71" s="2"/>
      <c r="M71" s="2"/>
      <c r="P71" s="2"/>
    </row>
    <row r="72" spans="2:16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23" t="str">
        <f>Details2!F960</f>
        <v>NULL</v>
      </c>
      <c r="G72" s="23" t="str">
        <f>Details2!G960</f>
        <v>NULL</v>
      </c>
      <c r="H72" s="23" t="str">
        <f>Details2!H960</f>
        <v>NULL</v>
      </c>
      <c r="I72" s="23" t="str">
        <f>Details2!I960</f>
        <v>NULL</v>
      </c>
      <c r="J72" s="23" t="str">
        <f>Details2!J960</f>
        <v>NULL</v>
      </c>
      <c r="K72" s="23" t="str">
        <f>Details2!K960</f>
        <v>NULL</v>
      </c>
      <c r="L72" s="2"/>
      <c r="M72" s="2"/>
      <c r="O72" s="4"/>
    </row>
    <row r="73" spans="2:16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23" t="str">
        <f>Details2!F961</f>
        <v>NULL</v>
      </c>
      <c r="G73" s="23" t="str">
        <f>Details2!G961</f>
        <v>NULL</v>
      </c>
      <c r="H73" s="23" t="str">
        <f>Details2!H961</f>
        <v>NULL</v>
      </c>
      <c r="I73" s="23" t="str">
        <f>Details2!I961</f>
        <v>NULL</v>
      </c>
      <c r="J73" s="23" t="str">
        <f>Details2!J961</f>
        <v>NULL</v>
      </c>
      <c r="K73" s="53" t="str">
        <f>Details2!K961</f>
        <v>NULL</v>
      </c>
      <c r="L73" s="50" t="str">
        <f>'IP $ Collections by DMIS'!L73</f>
        <v>Inpatient closed down</v>
      </c>
      <c r="M73" s="2"/>
      <c r="O73" s="4"/>
    </row>
    <row r="74" spans="2:16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23">
        <f>Details2!F962</f>
        <v>475</v>
      </c>
      <c r="G74" s="23">
        <f>Details2!G962</f>
        <v>398</v>
      </c>
      <c r="H74" s="23">
        <f>Details2!H962</f>
        <v>363</v>
      </c>
      <c r="I74" s="23">
        <f>Details2!I962</f>
        <v>428</v>
      </c>
      <c r="J74" s="23">
        <f>Details2!J962</f>
        <v>387</v>
      </c>
      <c r="K74" s="23">
        <f>Details2!K962</f>
        <v>322</v>
      </c>
      <c r="L74" s="2"/>
      <c r="M74" s="2"/>
      <c r="O74" s="4"/>
    </row>
    <row r="75" spans="2:16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23" t="str">
        <f>Details2!F963</f>
        <v>NULL</v>
      </c>
      <c r="G75" s="23" t="str">
        <f>Details2!G963</f>
        <v>NULL</v>
      </c>
      <c r="H75" s="23" t="str">
        <f>Details2!H963</f>
        <v>NULL</v>
      </c>
      <c r="I75" s="23" t="str">
        <f>Details2!I963</f>
        <v>NULL</v>
      </c>
      <c r="J75" s="23" t="str">
        <f>Details2!J963</f>
        <v>NULL</v>
      </c>
      <c r="K75" s="23" t="str">
        <f>Details2!K963</f>
        <v>NULL</v>
      </c>
      <c r="L75" s="2"/>
      <c r="M75" s="2"/>
      <c r="O75" s="4"/>
    </row>
    <row r="76" spans="2:16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23">
        <f>Details2!F964</f>
        <v>1177</v>
      </c>
      <c r="G76" s="23">
        <f>Details2!G964</f>
        <v>1080</v>
      </c>
      <c r="H76" s="23">
        <f>Details2!H964</f>
        <v>1370</v>
      </c>
      <c r="I76" s="23">
        <f>Details2!I964</f>
        <v>1416</v>
      </c>
      <c r="J76" s="23">
        <f>Details2!J964</f>
        <v>1467</v>
      </c>
      <c r="K76" s="23">
        <f>Details2!K964</f>
        <v>1483</v>
      </c>
      <c r="L76" s="2"/>
      <c r="M76" s="2"/>
      <c r="O76" s="4"/>
    </row>
    <row r="77" spans="2:16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23">
        <f>Details2!F965</f>
        <v>1769</v>
      </c>
      <c r="G77" s="23">
        <f>Details2!G965</f>
        <v>1850</v>
      </c>
      <c r="H77" s="23">
        <f>Details2!H965</f>
        <v>1693</v>
      </c>
      <c r="I77" s="23">
        <f>Details2!I965</f>
        <v>1651</v>
      </c>
      <c r="J77" s="23">
        <f>Details2!J965</f>
        <v>0</v>
      </c>
      <c r="K77" s="23">
        <f>Details2!K965</f>
        <v>0</v>
      </c>
      <c r="L77" s="2"/>
      <c r="M77" s="2"/>
    </row>
    <row r="78" spans="2:16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23">
        <f>Details2!F966</f>
        <v>771</v>
      </c>
      <c r="G78" s="23">
        <f>Details2!G966</f>
        <v>799</v>
      </c>
      <c r="H78" s="23">
        <f>Details2!H966</f>
        <v>788</v>
      </c>
      <c r="I78" s="23">
        <f>Details2!I966</f>
        <v>930</v>
      </c>
      <c r="J78" s="23">
        <f>Details2!J966</f>
        <v>738</v>
      </c>
      <c r="K78" s="23">
        <f>Details2!K966</f>
        <v>830</v>
      </c>
      <c r="L78" s="2"/>
      <c r="M78" s="2"/>
    </row>
    <row r="79" spans="2:16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23">
        <f>Details2!F967</f>
        <v>716</v>
      </c>
      <c r="G79" s="23">
        <f>Details2!G967</f>
        <v>714</v>
      </c>
      <c r="H79" s="23">
        <f>Details2!H967</f>
        <v>740</v>
      </c>
      <c r="I79" s="23">
        <f>Details2!I967</f>
        <v>569</v>
      </c>
      <c r="J79" s="23">
        <f>Details2!J967</f>
        <v>806</v>
      </c>
      <c r="K79" s="23">
        <f>Details2!K967</f>
        <v>743</v>
      </c>
      <c r="L79" s="2"/>
      <c r="M79" s="2"/>
      <c r="N79" s="9"/>
    </row>
    <row r="80" spans="2:16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23">
        <f>Details2!F968</f>
        <v>788</v>
      </c>
      <c r="G80" s="23">
        <f>Details2!G968</f>
        <v>537</v>
      </c>
      <c r="H80" s="23">
        <f>Details2!H968</f>
        <v>731</v>
      </c>
      <c r="I80" s="23">
        <f>Details2!I968</f>
        <v>501</v>
      </c>
      <c r="J80" s="23">
        <f>Details2!J968</f>
        <v>907</v>
      </c>
      <c r="K80" s="23">
        <f>Details2!K968</f>
        <v>831</v>
      </c>
      <c r="N80" s="9"/>
    </row>
    <row r="81" spans="2:14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23">
        <f>Details2!F969</f>
        <v>2709</v>
      </c>
      <c r="G81" s="23">
        <f>Details2!G969</f>
        <v>2960</v>
      </c>
      <c r="H81" s="23">
        <f>Details2!H969</f>
        <v>2997</v>
      </c>
      <c r="I81" s="23">
        <f>Details2!I969</f>
        <v>3315</v>
      </c>
      <c r="J81" s="23">
        <f>Details2!J969</f>
        <v>3282</v>
      </c>
      <c r="K81" s="23">
        <f>Details2!K969</f>
        <v>3157</v>
      </c>
      <c r="N81" s="9"/>
    </row>
    <row r="82" spans="2:14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23">
        <f>Details2!F970</f>
        <v>507</v>
      </c>
      <c r="G82" s="23">
        <f>Details2!G970</f>
        <v>478</v>
      </c>
      <c r="H82" s="23">
        <f>Details2!H970</f>
        <v>587</v>
      </c>
      <c r="I82" s="23">
        <f>Details2!I970</f>
        <v>707</v>
      </c>
      <c r="J82" s="23">
        <f>Details2!J970</f>
        <v>668</v>
      </c>
      <c r="K82" s="23">
        <f>Details2!K970</f>
        <v>681</v>
      </c>
      <c r="L82" s="9"/>
      <c r="M82" s="9"/>
      <c r="N82" s="9"/>
    </row>
    <row r="83" spans="2:14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23" t="str">
        <f>Details2!F971</f>
        <v>NULL</v>
      </c>
      <c r="G83" s="23" t="str">
        <f>Details2!G971</f>
        <v>NULL</v>
      </c>
      <c r="H83" s="23" t="str">
        <f>Details2!H971</f>
        <v>NULL</v>
      </c>
      <c r="I83" s="23" t="str">
        <f>Details2!I971</f>
        <v>NULL</v>
      </c>
      <c r="J83" s="23" t="str">
        <f>Details2!J971</f>
        <v>NULL</v>
      </c>
      <c r="K83" s="23" t="str">
        <f>Details2!K971</f>
        <v>NULL</v>
      </c>
      <c r="L83" s="9"/>
      <c r="M83" s="9"/>
    </row>
    <row r="84" spans="2:14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23">
        <f>Details2!F972</f>
        <v>1450</v>
      </c>
      <c r="G84" s="23">
        <f>Details2!G972</f>
        <v>1024</v>
      </c>
      <c r="H84" s="23">
        <f>Details2!H972</f>
        <v>1157</v>
      </c>
      <c r="I84" s="23">
        <f>Details2!I972</f>
        <v>1199</v>
      </c>
      <c r="J84" s="23">
        <f>Details2!J972</f>
        <v>1159</v>
      </c>
      <c r="K84" s="23">
        <f>Details2!K972</f>
        <v>1163</v>
      </c>
      <c r="L84" s="9"/>
      <c r="M84" s="9"/>
      <c r="N84" s="3"/>
    </row>
    <row r="85" spans="2:14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23">
        <f>Details2!F973</f>
        <v>335</v>
      </c>
      <c r="G85" s="23">
        <f>Details2!G973</f>
        <v>321</v>
      </c>
      <c r="H85" s="23">
        <f>Details2!H973</f>
        <v>398</v>
      </c>
      <c r="I85" s="23">
        <f>Details2!I973</f>
        <v>432</v>
      </c>
      <c r="J85" s="23">
        <f>Details2!J973</f>
        <v>255</v>
      </c>
      <c r="K85" s="23">
        <f>Details2!K973</f>
        <v>422</v>
      </c>
      <c r="L85" s="9"/>
      <c r="M85" s="9"/>
      <c r="N85" s="3"/>
    </row>
    <row r="86" spans="2:14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23">
        <f>Details2!F974</f>
        <v>374</v>
      </c>
      <c r="G86" s="23">
        <f>Details2!G974</f>
        <v>326</v>
      </c>
      <c r="H86" s="23">
        <f>Details2!H974</f>
        <v>374</v>
      </c>
      <c r="I86" s="23">
        <f>Details2!I974</f>
        <v>348</v>
      </c>
      <c r="J86" s="23">
        <f>Details2!J974</f>
        <v>316</v>
      </c>
      <c r="K86" s="23">
        <f>Details2!K974</f>
        <v>326</v>
      </c>
      <c r="N86" s="3"/>
    </row>
    <row r="87" spans="2:14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23" t="str">
        <f>Details2!F975</f>
        <v>NULL</v>
      </c>
      <c r="G87" s="23" t="str">
        <f>Details2!G975</f>
        <v>NULL</v>
      </c>
      <c r="H87" s="23" t="str">
        <f>Details2!H975</f>
        <v>NULL</v>
      </c>
      <c r="I87" s="23" t="str">
        <f>Details2!I975</f>
        <v>NULL</v>
      </c>
      <c r="J87" s="23" t="str">
        <f>Details2!J975</f>
        <v>NULL</v>
      </c>
      <c r="K87" s="23" t="str">
        <f>Details2!K975</f>
        <v>NULL</v>
      </c>
      <c r="L87" s="3"/>
      <c r="M87" s="3"/>
      <c r="N87" s="3"/>
    </row>
    <row r="88" spans="2:14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23">
        <f>Details2!F976</f>
        <v>360</v>
      </c>
      <c r="G88" s="23">
        <f>Details2!G976</f>
        <v>460</v>
      </c>
      <c r="H88" s="23">
        <f>Details2!H976</f>
        <v>402</v>
      </c>
      <c r="I88" s="23">
        <f>Details2!I976</f>
        <v>448</v>
      </c>
      <c r="J88" s="23">
        <f>Details2!J976</f>
        <v>514</v>
      </c>
      <c r="K88" s="23">
        <f>Details2!K976</f>
        <v>556</v>
      </c>
      <c r="L88" s="3"/>
      <c r="M88" s="3"/>
    </row>
    <row r="89" spans="2:14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23" t="str">
        <f>Details2!F977</f>
        <v>NULL</v>
      </c>
      <c r="G89" s="23" t="str">
        <f>Details2!G977</f>
        <v>NULL</v>
      </c>
      <c r="H89" s="23" t="str">
        <f>Details2!H977</f>
        <v>NULL</v>
      </c>
      <c r="I89" s="23" t="str">
        <f>Details2!I977</f>
        <v>NULL</v>
      </c>
      <c r="J89" s="23" t="str">
        <f>Details2!J977</f>
        <v>NULL</v>
      </c>
      <c r="K89" s="23" t="str">
        <f>Details2!K977</f>
        <v>NULL</v>
      </c>
      <c r="L89" s="3"/>
      <c r="M89" s="3"/>
    </row>
    <row r="90" spans="2:14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23">
        <f>Details2!F978</f>
        <v>111</v>
      </c>
      <c r="G90" s="23">
        <f>Details2!G978</f>
        <v>147</v>
      </c>
      <c r="H90" s="23">
        <f>Details2!H978</f>
        <v>147</v>
      </c>
      <c r="I90" s="23">
        <f>Details2!I978</f>
        <v>109</v>
      </c>
      <c r="J90" s="23">
        <f>Details2!J978</f>
        <v>113</v>
      </c>
      <c r="K90" s="23">
        <f>Details2!K978</f>
        <v>96</v>
      </c>
      <c r="L90" s="3"/>
      <c r="M90" s="3"/>
    </row>
    <row r="91" spans="2:14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23">
        <f>Details2!F979</f>
        <v>2033</v>
      </c>
      <c r="G91" s="23">
        <f>Details2!G979</f>
        <v>2368</v>
      </c>
      <c r="H91" s="23">
        <f>Details2!H979</f>
        <v>2358</v>
      </c>
      <c r="I91" s="23">
        <f>Details2!I979</f>
        <v>2580</v>
      </c>
      <c r="J91" s="23">
        <f>Details2!J979</f>
        <v>2315</v>
      </c>
      <c r="K91" s="23">
        <f>Details2!K979</f>
        <v>2359</v>
      </c>
    </row>
    <row r="92" spans="2:14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23">
        <f>Details2!F980</f>
        <v>620</v>
      </c>
      <c r="G92" s="23">
        <f>Details2!G980</f>
        <v>634</v>
      </c>
      <c r="H92" s="23">
        <f>Details2!H980</f>
        <v>589</v>
      </c>
      <c r="I92" s="23">
        <f>Details2!I980</f>
        <v>647</v>
      </c>
      <c r="J92" s="23">
        <f>Details2!J980</f>
        <v>424</v>
      </c>
      <c r="K92" s="23">
        <f>Details2!K980</f>
        <v>513</v>
      </c>
    </row>
    <row r="93" spans="2:14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23">
        <f>Details2!F981</f>
        <v>41</v>
      </c>
      <c r="G93" s="23">
        <f>Details2!G981</f>
        <v>35</v>
      </c>
      <c r="H93" s="23">
        <f>Details2!H981</f>
        <v>40</v>
      </c>
      <c r="I93" s="23">
        <f>Details2!I981</f>
        <v>37</v>
      </c>
      <c r="J93" s="23">
        <f>Details2!J981</f>
        <v>36</v>
      </c>
      <c r="K93" s="23">
        <f>Details2!K981</f>
        <v>53</v>
      </c>
    </row>
    <row r="94" spans="2:14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23">
        <f>Details2!F982</f>
        <v>1518</v>
      </c>
      <c r="G94" s="23">
        <f>Details2!G982</f>
        <v>1527</v>
      </c>
      <c r="H94" s="23">
        <f>Details2!H982</f>
        <v>1676</v>
      </c>
      <c r="I94" s="23">
        <f>Details2!I982</f>
        <v>1717</v>
      </c>
      <c r="J94" s="23">
        <f>Details2!J982</f>
        <v>1674</v>
      </c>
      <c r="K94" s="23">
        <f>Details2!K982</f>
        <v>2006</v>
      </c>
    </row>
    <row r="95" spans="2:14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23">
        <f>Details2!F983</f>
        <v>2107</v>
      </c>
      <c r="G95" s="23">
        <f>Details2!G983</f>
        <v>2248</v>
      </c>
      <c r="H95" s="23">
        <f>Details2!H983</f>
        <v>2254</v>
      </c>
      <c r="I95" s="23">
        <f>Details2!I983</f>
        <v>2854</v>
      </c>
      <c r="J95" s="23">
        <f>Details2!J983</f>
        <v>4550</v>
      </c>
      <c r="K95" s="23">
        <f>Details2!K983</f>
        <v>5037</v>
      </c>
    </row>
    <row r="96" spans="2:14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23">
        <f>Details2!F984</f>
        <v>1849</v>
      </c>
      <c r="G96" s="23">
        <f>Details2!G984</f>
        <v>1937</v>
      </c>
      <c r="H96" s="23">
        <f>Details2!H984</f>
        <v>1711</v>
      </c>
      <c r="I96" s="23">
        <f>Details2!I984</f>
        <v>1696</v>
      </c>
      <c r="J96" s="23">
        <f>Details2!J984</f>
        <v>1712</v>
      </c>
      <c r="K96" s="23">
        <f>Details2!K984</f>
        <v>1902</v>
      </c>
    </row>
    <row r="97" spans="2:11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23">
        <f>Details2!F985</f>
        <v>0</v>
      </c>
      <c r="G97" s="23" t="str">
        <f>Details2!G985</f>
        <v>NULL</v>
      </c>
      <c r="H97" s="23" t="str">
        <f>Details2!H985</f>
        <v>NULL</v>
      </c>
      <c r="I97" s="23" t="str">
        <f>Details2!I985</f>
        <v>NULL</v>
      </c>
      <c r="J97" s="23" t="str">
        <f>Details2!J985</f>
        <v>NULL</v>
      </c>
      <c r="K97" s="23" t="str">
        <f>Details2!K985</f>
        <v>NULL</v>
      </c>
    </row>
    <row r="98" spans="2:11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23" t="str">
        <f>Details2!F986</f>
        <v>NULL</v>
      </c>
      <c r="G98" s="23" t="str">
        <f>Details2!G986</f>
        <v>NULL</v>
      </c>
      <c r="H98" s="23" t="str">
        <f>Details2!H986</f>
        <v>NULL</v>
      </c>
      <c r="I98" s="23" t="str">
        <f>Details2!I986</f>
        <v>NULL</v>
      </c>
      <c r="J98" s="23" t="str">
        <f>Details2!J986</f>
        <v>NULL</v>
      </c>
      <c r="K98" s="23" t="str">
        <f>Details2!K986</f>
        <v>NULL</v>
      </c>
    </row>
    <row r="99" spans="2:11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23">
        <f>Details2!F987</f>
        <v>2657</v>
      </c>
      <c r="G99" s="23">
        <f>Details2!G987</f>
        <v>3199</v>
      </c>
      <c r="H99" s="23">
        <f>Details2!H987</f>
        <v>3163</v>
      </c>
      <c r="I99" s="23">
        <f>Details2!I987</f>
        <v>2888</v>
      </c>
      <c r="J99" s="23">
        <f>Details2!J987</f>
        <v>3524</v>
      </c>
      <c r="K99" s="23">
        <f>Details2!K987</f>
        <v>3147</v>
      </c>
    </row>
    <row r="100" spans="2:11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23">
        <f>Details2!F988</f>
        <v>215</v>
      </c>
      <c r="G100" s="23">
        <f>Details2!G988</f>
        <v>174</v>
      </c>
      <c r="H100" s="23">
        <f>Details2!H988</f>
        <v>200</v>
      </c>
      <c r="I100" s="23">
        <f>Details2!I988</f>
        <v>198</v>
      </c>
      <c r="J100" s="23">
        <f>Details2!J988</f>
        <v>161</v>
      </c>
      <c r="K100" s="23">
        <f>Details2!K988</f>
        <v>208</v>
      </c>
    </row>
    <row r="101" spans="2:11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23" t="str">
        <f>Details2!F989</f>
        <v>NULL</v>
      </c>
      <c r="G101" s="23" t="str">
        <f>Details2!G989</f>
        <v>NULL</v>
      </c>
      <c r="H101" s="23" t="str">
        <f>Details2!H989</f>
        <v>NULL</v>
      </c>
      <c r="I101" s="23" t="str">
        <f>Details2!I989</f>
        <v>NULL</v>
      </c>
      <c r="J101" s="23" t="str">
        <f>Details2!J989</f>
        <v>NULL</v>
      </c>
      <c r="K101" s="23" t="str">
        <f>Details2!K989</f>
        <v>NULL</v>
      </c>
    </row>
    <row r="102" spans="2:11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23" t="str">
        <f>Details2!F990</f>
        <v>NULL</v>
      </c>
      <c r="G102" s="23" t="str">
        <f>Details2!G990</f>
        <v>NULL</v>
      </c>
      <c r="H102" s="23" t="str">
        <f>Details2!H990</f>
        <v>NULL</v>
      </c>
      <c r="I102" s="23" t="str">
        <f>Details2!I990</f>
        <v>NULL</v>
      </c>
      <c r="J102" s="23" t="str">
        <f>Details2!J990</f>
        <v>NULL</v>
      </c>
      <c r="K102" s="23" t="str">
        <f>Details2!K990</f>
        <v>NULL</v>
      </c>
    </row>
    <row r="103" spans="2:11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23" t="str">
        <f>Details2!F991</f>
        <v>NULL</v>
      </c>
      <c r="G103" s="23" t="str">
        <f>Details2!G991</f>
        <v>NULL</v>
      </c>
      <c r="H103" s="23" t="str">
        <f>Details2!H991</f>
        <v>NULL</v>
      </c>
      <c r="I103" s="23" t="str">
        <f>Details2!I991</f>
        <v>NULL</v>
      </c>
      <c r="J103" s="23" t="str">
        <f>Details2!J991</f>
        <v>NULL</v>
      </c>
      <c r="K103" s="23" t="str">
        <f>Details2!K991</f>
        <v>NULL</v>
      </c>
    </row>
    <row r="104" spans="2:11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23" t="str">
        <f>Details2!F992</f>
        <v>NULL</v>
      </c>
      <c r="G104" s="23" t="str">
        <f>Details2!G992</f>
        <v>NULL</v>
      </c>
      <c r="H104" s="23" t="str">
        <f>Details2!H992</f>
        <v>NULL</v>
      </c>
      <c r="I104" s="23" t="str">
        <f>Details2!I992</f>
        <v>NULL</v>
      </c>
      <c r="J104" s="23" t="str">
        <f>Details2!J992</f>
        <v>NULL</v>
      </c>
      <c r="K104" s="23" t="str">
        <f>Details2!K992</f>
        <v>NULL</v>
      </c>
    </row>
    <row r="105" spans="2:11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23" t="str">
        <f>Details2!F993</f>
        <v>NULL</v>
      </c>
      <c r="G105" s="23" t="str">
        <f>Details2!G993</f>
        <v>NULL</v>
      </c>
      <c r="H105" s="23" t="str">
        <f>Details2!H993</f>
        <v>NULL</v>
      </c>
      <c r="I105" s="23" t="str">
        <f>Details2!I993</f>
        <v>NULL</v>
      </c>
      <c r="J105" s="23" t="str">
        <f>Details2!J993</f>
        <v>NULL</v>
      </c>
      <c r="K105" s="23" t="str">
        <f>Details2!K993</f>
        <v>NULL</v>
      </c>
    </row>
    <row r="106" spans="2:11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23" t="str">
        <f>Details2!F994</f>
        <v>NULL</v>
      </c>
      <c r="G106" s="23" t="str">
        <f>Details2!G994</f>
        <v>NULL</v>
      </c>
      <c r="H106" s="23" t="str">
        <f>Details2!H994</f>
        <v>NULL</v>
      </c>
      <c r="I106" s="23" t="str">
        <f>Details2!I994</f>
        <v>NULL</v>
      </c>
      <c r="J106" s="23" t="str">
        <f>Details2!J994</f>
        <v>NULL</v>
      </c>
      <c r="K106" s="23" t="str">
        <f>Details2!K994</f>
        <v>NULL</v>
      </c>
    </row>
    <row r="107" spans="2:11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23" t="str">
        <f>Details2!F995</f>
        <v>NULL</v>
      </c>
      <c r="G107" s="23" t="str">
        <f>Details2!G995</f>
        <v>NULL</v>
      </c>
      <c r="H107" s="23" t="str">
        <f>Details2!H995</f>
        <v>NULL</v>
      </c>
      <c r="I107" s="23" t="str">
        <f>Details2!I995</f>
        <v>NULL</v>
      </c>
      <c r="J107" s="23" t="str">
        <f>Details2!J995</f>
        <v>NULL</v>
      </c>
      <c r="K107" s="23" t="str">
        <f>Details2!K995</f>
        <v>NULL</v>
      </c>
    </row>
    <row r="108" spans="2:11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23" t="str">
        <f>Details2!F996</f>
        <v>NULL</v>
      </c>
      <c r="G108" s="23" t="str">
        <f>Details2!G996</f>
        <v>NULL</v>
      </c>
      <c r="H108" s="23" t="str">
        <f>Details2!H996</f>
        <v>NULL</v>
      </c>
      <c r="I108" s="23" t="str">
        <f>Details2!I996</f>
        <v>NULL</v>
      </c>
      <c r="J108" s="23" t="str">
        <f>Details2!J996</f>
        <v>NULL</v>
      </c>
      <c r="K108" s="23" t="str">
        <f>Details2!K996</f>
        <v>NULL</v>
      </c>
    </row>
    <row r="109" spans="2:11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23" t="str">
        <f>Details2!F997</f>
        <v>NULL</v>
      </c>
      <c r="G109" s="23" t="str">
        <f>Details2!G997</f>
        <v>NULL</v>
      </c>
      <c r="H109" s="23" t="str">
        <f>Details2!H997</f>
        <v>NULL</v>
      </c>
      <c r="I109" s="23" t="str">
        <f>Details2!I997</f>
        <v>NULL</v>
      </c>
      <c r="J109" s="23" t="str">
        <f>Details2!J997</f>
        <v>NULL</v>
      </c>
      <c r="K109" s="23" t="str">
        <f>Details2!K997</f>
        <v>NULL</v>
      </c>
    </row>
    <row r="110" spans="2:11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23" t="str">
        <f>Details2!F998</f>
        <v>NULL</v>
      </c>
      <c r="G110" s="23" t="str">
        <f>Details2!G998</f>
        <v>NULL</v>
      </c>
      <c r="H110" s="23" t="str">
        <f>Details2!H998</f>
        <v>NULL</v>
      </c>
      <c r="I110" s="23" t="str">
        <f>Details2!I998</f>
        <v>NULL</v>
      </c>
      <c r="J110" s="23" t="str">
        <f>Details2!J998</f>
        <v>NULL</v>
      </c>
      <c r="K110" s="23" t="str">
        <f>Details2!K998</f>
        <v>NULL</v>
      </c>
    </row>
    <row r="111" spans="2:11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23" t="str">
        <f>Details2!F999</f>
        <v>NULL</v>
      </c>
      <c r="G111" s="23" t="str">
        <f>Details2!G999</f>
        <v>NULL</v>
      </c>
      <c r="H111" s="23" t="str">
        <f>Details2!H999</f>
        <v>NULL</v>
      </c>
      <c r="I111" s="23" t="str">
        <f>Details2!I999</f>
        <v>NULL</v>
      </c>
      <c r="J111" s="23" t="str">
        <f>Details2!J999</f>
        <v>NULL</v>
      </c>
      <c r="K111" s="23" t="str">
        <f>Details2!K999</f>
        <v>NULL</v>
      </c>
    </row>
    <row r="112" spans="2:11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23" t="str">
        <f>Details2!F1000</f>
        <v>NULL</v>
      </c>
      <c r="G112" s="23" t="str">
        <f>Details2!G1000</f>
        <v>NULL</v>
      </c>
      <c r="H112" s="23" t="str">
        <f>Details2!H1000</f>
        <v>NULL</v>
      </c>
      <c r="I112" s="23" t="str">
        <f>Details2!I1000</f>
        <v>NULL</v>
      </c>
      <c r="J112" s="23" t="str">
        <f>Details2!J1000</f>
        <v>NULL</v>
      </c>
      <c r="K112" s="23" t="str">
        <f>Details2!K1000</f>
        <v>NULL</v>
      </c>
    </row>
    <row r="113" spans="2:11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23">
        <f>Details2!F1001</f>
        <v>260</v>
      </c>
      <c r="G113" s="23">
        <f>Details2!G1001</f>
        <v>0</v>
      </c>
      <c r="H113" s="23">
        <f>Details2!H1001</f>
        <v>0</v>
      </c>
      <c r="I113" s="23" t="str">
        <f>Details2!I1001</f>
        <v>NULL</v>
      </c>
      <c r="J113" s="23" t="str">
        <f>Details2!J1001</f>
        <v>NULL</v>
      </c>
      <c r="K113" s="23" t="str">
        <f>Details2!K1001</f>
        <v>NULL</v>
      </c>
    </row>
    <row r="114" spans="2:11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23">
        <f>Details2!F1002</f>
        <v>993</v>
      </c>
      <c r="G114" s="23">
        <f>Details2!G1002</f>
        <v>836</v>
      </c>
      <c r="H114" s="23">
        <f>Details2!H1002</f>
        <v>931</v>
      </c>
      <c r="I114" s="23">
        <f>Details2!I1002</f>
        <v>972</v>
      </c>
      <c r="J114" s="23">
        <f>Details2!J1002</f>
        <v>965</v>
      </c>
      <c r="K114" s="23">
        <f>Details2!K1002</f>
        <v>968</v>
      </c>
    </row>
    <row r="115" spans="2:11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23">
        <f>Details2!F1003</f>
        <v>0</v>
      </c>
      <c r="G115" s="23" t="str">
        <f>Details2!G1003</f>
        <v>NULL</v>
      </c>
      <c r="H115" s="23" t="str">
        <f>Details2!H1003</f>
        <v>NULL</v>
      </c>
      <c r="I115" s="23" t="str">
        <f>Details2!I1003</f>
        <v>NULL</v>
      </c>
      <c r="J115" s="23" t="str">
        <f>Details2!J1003</f>
        <v>NULL</v>
      </c>
      <c r="K115" s="23" t="str">
        <f>Details2!K1003</f>
        <v>NULL</v>
      </c>
    </row>
    <row r="116" spans="2:11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I</v>
      </c>
      <c r="F116" s="23" t="str">
        <f>Details2!F1004</f>
        <v>NULL</v>
      </c>
      <c r="G116" s="23" t="str">
        <f>Details2!G1004</f>
        <v>NULL</v>
      </c>
      <c r="H116" s="23" t="str">
        <f>Details2!H1004</f>
        <v>NULL</v>
      </c>
      <c r="I116" s="23" t="str">
        <f>Details2!I1004</f>
        <v>NULL</v>
      </c>
      <c r="J116" s="23" t="str">
        <f>Details2!J1004</f>
        <v>NULL</v>
      </c>
      <c r="K116" s="23" t="str">
        <f>Details2!K1004</f>
        <v>NULL</v>
      </c>
    </row>
    <row r="117" spans="2:11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23">
        <f>Details2!F1005</f>
        <v>255</v>
      </c>
      <c r="G117" s="23">
        <f>Details2!G1005</f>
        <v>250</v>
      </c>
      <c r="H117" s="23">
        <f>Details2!H1005</f>
        <v>254</v>
      </c>
      <c r="I117" s="23">
        <f>Details2!I1005</f>
        <v>371</v>
      </c>
      <c r="J117" s="23">
        <f>Details2!J1005</f>
        <v>231</v>
      </c>
      <c r="K117" s="23">
        <f>Details2!K1005</f>
        <v>227</v>
      </c>
    </row>
    <row r="118" spans="2:11">
      <c r="B118" t="str">
        <f>Details2!B1006</f>
        <v>JTF</v>
      </c>
      <c r="C118" t="str">
        <f>Details2!C1006</f>
        <v>0067</v>
      </c>
      <c r="D118" t="str">
        <f>Details2!D1006</f>
        <v>Walter Reed National Military Medical Center</v>
      </c>
      <c r="E118" t="str">
        <f>Details2!E1006</f>
        <v>H</v>
      </c>
      <c r="F118" s="23">
        <f>Details2!F1006</f>
        <v>1852</v>
      </c>
      <c r="G118" s="23">
        <f>Details2!G1006</f>
        <v>1801</v>
      </c>
      <c r="H118" s="23">
        <f>Details2!H1006</f>
        <v>1645</v>
      </c>
      <c r="I118" s="23">
        <f>Details2!I1006</f>
        <v>1588</v>
      </c>
      <c r="J118" s="23">
        <f>Details2!J1006</f>
        <v>2710</v>
      </c>
      <c r="K118" s="23">
        <f>Details2!K1006</f>
        <v>2657</v>
      </c>
    </row>
    <row r="119" spans="2:11">
      <c r="B119" t="str">
        <f>Details2!B1007</f>
        <v>JTF</v>
      </c>
      <c r="C119" t="str">
        <f>Details2!C1007</f>
        <v>0123</v>
      </c>
      <c r="D119" t="str">
        <f>Details2!D1007</f>
        <v>Ft. Belvoir (FT. Belvoir Community Hospital)</v>
      </c>
      <c r="E119" t="str">
        <f>Details2!E1007</f>
        <v>H</v>
      </c>
      <c r="F119" s="23">
        <f>Details2!F1007</f>
        <v>621</v>
      </c>
      <c r="G119" s="23">
        <f>Details2!G1007</f>
        <v>696</v>
      </c>
      <c r="H119" s="23">
        <f>Details2!H1007</f>
        <v>731</v>
      </c>
      <c r="I119" s="23">
        <f>Details2!I1007</f>
        <v>830</v>
      </c>
      <c r="J119" s="23">
        <f>Details2!J1007</f>
        <v>1305</v>
      </c>
      <c r="K119" s="23">
        <f>Details2!K1007</f>
        <v>1516</v>
      </c>
    </row>
    <row r="120" spans="2:11">
      <c r="B120" t="str">
        <f>Details2!B1008</f>
        <v>Navy</v>
      </c>
      <c r="C120" t="str">
        <f>Details2!C1008</f>
        <v>0024</v>
      </c>
      <c r="D120" t="str">
        <f>Details2!D1008</f>
        <v>NH Camp Pendelton</v>
      </c>
      <c r="E120" t="str">
        <f>Details2!E1008</f>
        <v>H</v>
      </c>
      <c r="F120" s="23">
        <f>Details2!F1008</f>
        <v>921</v>
      </c>
      <c r="G120" s="23">
        <f>Details2!G1008</f>
        <v>859</v>
      </c>
      <c r="H120" s="23">
        <f>Details2!H1008</f>
        <v>985</v>
      </c>
      <c r="I120" s="23">
        <f>Details2!I1008</f>
        <v>1020</v>
      </c>
      <c r="J120" s="23">
        <f>Details2!J1008</f>
        <v>984</v>
      </c>
      <c r="K120" s="23">
        <f>Details2!K1008</f>
        <v>1076</v>
      </c>
    </row>
    <row r="121" spans="2:11">
      <c r="B121" t="str">
        <f>Details2!B1009</f>
        <v>Navy</v>
      </c>
      <c r="C121" t="str">
        <f>Details2!C1009</f>
        <v>0028</v>
      </c>
      <c r="D121" t="str">
        <f>Details2!D1009</f>
        <v>NH Lemoore</v>
      </c>
      <c r="E121" t="str">
        <f>Details2!E1009</f>
        <v>H</v>
      </c>
      <c r="F121" s="23">
        <f>Details2!F1009</f>
        <v>212</v>
      </c>
      <c r="G121" s="23">
        <f>Details2!G1009</f>
        <v>154</v>
      </c>
      <c r="H121" s="23">
        <f>Details2!H1009</f>
        <v>194</v>
      </c>
      <c r="I121" s="23">
        <f>Details2!I1009</f>
        <v>189</v>
      </c>
      <c r="J121" s="23">
        <f>Details2!J1009</f>
        <v>110</v>
      </c>
      <c r="K121" s="23">
        <f>Details2!K1009</f>
        <v>170</v>
      </c>
    </row>
    <row r="122" spans="2:11">
      <c r="B122" t="str">
        <f>Details2!B1010</f>
        <v>Navy</v>
      </c>
      <c r="C122" t="str">
        <f>Details2!C1010</f>
        <v>0029</v>
      </c>
      <c r="D122" t="str">
        <f>Details2!D1010</f>
        <v>NMC San Diego</v>
      </c>
      <c r="E122" t="str">
        <f>Details2!E1010</f>
        <v>H</v>
      </c>
      <c r="F122" s="23">
        <f>Details2!F1010</f>
        <v>3771</v>
      </c>
      <c r="G122" s="23">
        <f>Details2!G1010</f>
        <v>3025</v>
      </c>
      <c r="H122" s="23">
        <f>Details2!H1010</f>
        <v>3575</v>
      </c>
      <c r="I122" s="23">
        <f>Details2!I1010</f>
        <v>3484</v>
      </c>
      <c r="J122" s="23">
        <f>Details2!J1010</f>
        <v>3362</v>
      </c>
      <c r="K122" s="23">
        <f>Details2!K1010</f>
        <v>3282</v>
      </c>
    </row>
    <row r="123" spans="2:11">
      <c r="B123" t="str">
        <f>Details2!B1011</f>
        <v>Navy</v>
      </c>
      <c r="C123" t="str">
        <f>Details2!C1011</f>
        <v>0030</v>
      </c>
      <c r="D123" t="str">
        <f>Details2!D1011</f>
        <v>NH 29 Palms</v>
      </c>
      <c r="E123" t="str">
        <f>Details2!E1011</f>
        <v>H</v>
      </c>
      <c r="F123" s="23">
        <f>Details2!F1011</f>
        <v>218</v>
      </c>
      <c r="G123" s="23">
        <f>Details2!G1011</f>
        <v>281</v>
      </c>
      <c r="H123" s="23">
        <f>Details2!H1011</f>
        <v>343</v>
      </c>
      <c r="I123" s="23">
        <f>Details2!I1011</f>
        <v>324</v>
      </c>
      <c r="J123" s="23">
        <f>Details2!J1011</f>
        <v>292</v>
      </c>
      <c r="K123" s="23">
        <f>Details2!K1011</f>
        <v>297</v>
      </c>
    </row>
    <row r="124" spans="2:11">
      <c r="B124" t="str">
        <f>Details2!B1012</f>
        <v>Navy</v>
      </c>
      <c r="C124" t="str">
        <f>Details2!C1012</f>
        <v>0035</v>
      </c>
      <c r="D124" t="str">
        <f>Details2!D1012</f>
        <v>NBHC Groton</v>
      </c>
      <c r="E124" t="str">
        <f>Details2!E1012</f>
        <v>C</v>
      </c>
      <c r="F124" s="23" t="str">
        <f>Details2!F1012</f>
        <v>NULL</v>
      </c>
      <c r="G124" s="23" t="str">
        <f>Details2!G1012</f>
        <v>NULL</v>
      </c>
      <c r="H124" s="23" t="str">
        <f>Details2!H1012</f>
        <v>NULL</v>
      </c>
      <c r="I124" s="23" t="str">
        <f>Details2!I1012</f>
        <v>NULL</v>
      </c>
      <c r="J124" s="23" t="str">
        <f>Details2!J1012</f>
        <v>NULL</v>
      </c>
      <c r="K124" s="23" t="str">
        <f>Details2!K1012</f>
        <v>NULL</v>
      </c>
    </row>
    <row r="125" spans="2:11">
      <c r="B125" t="str">
        <f>Details2!B1013</f>
        <v>Navy</v>
      </c>
      <c r="C125" t="str">
        <f>Details2!C1013</f>
        <v>0038</v>
      </c>
      <c r="D125" t="str">
        <f>Details2!D1013</f>
        <v>NH Pensacola</v>
      </c>
      <c r="E125" t="str">
        <f>Details2!E1013</f>
        <v>H</v>
      </c>
      <c r="F125" s="23">
        <f>Details2!F1013</f>
        <v>566</v>
      </c>
      <c r="G125" s="23">
        <f>Details2!G1013</f>
        <v>549</v>
      </c>
      <c r="H125" s="23">
        <f>Details2!H1013</f>
        <v>541</v>
      </c>
      <c r="I125" s="23">
        <f>Details2!I1013</f>
        <v>526</v>
      </c>
      <c r="J125" s="23">
        <f>Details2!J1013</f>
        <v>526</v>
      </c>
      <c r="K125" s="23">
        <f>Details2!K1013</f>
        <v>579</v>
      </c>
    </row>
    <row r="126" spans="2:11">
      <c r="B126" t="str">
        <f>Details2!B1014</f>
        <v>Navy</v>
      </c>
      <c r="C126" t="str">
        <f>Details2!C1014</f>
        <v>0039</v>
      </c>
      <c r="D126" t="str">
        <f>Details2!D1014</f>
        <v>NH Jacksonville</v>
      </c>
      <c r="E126" t="str">
        <f>Details2!E1014</f>
        <v>H</v>
      </c>
      <c r="F126" s="23">
        <f>Details2!F1014</f>
        <v>883</v>
      </c>
      <c r="G126" s="23">
        <f>Details2!G1014</f>
        <v>827</v>
      </c>
      <c r="H126" s="23">
        <f>Details2!H1014</f>
        <v>851</v>
      </c>
      <c r="I126" s="23">
        <f>Details2!I1014</f>
        <v>858</v>
      </c>
      <c r="J126" s="23">
        <f>Details2!J1014</f>
        <v>836</v>
      </c>
      <c r="K126" s="23">
        <f>Details2!K1014</f>
        <v>760</v>
      </c>
    </row>
    <row r="127" spans="2:11">
      <c r="B127" t="str">
        <f>Details2!B1015</f>
        <v>Navy</v>
      </c>
      <c r="C127" t="str">
        <f>Details2!C1015</f>
        <v>0056</v>
      </c>
      <c r="D127" t="str">
        <f>Details2!D1015</f>
        <v>NHC Great Lakes</v>
      </c>
      <c r="E127" t="str">
        <f>Details2!E1015</f>
        <v>C</v>
      </c>
      <c r="F127" s="23" t="str">
        <f>Details2!F1015</f>
        <v>NULL</v>
      </c>
      <c r="G127" s="23">
        <f>Details2!G1015</f>
        <v>0</v>
      </c>
      <c r="H127" s="23">
        <f>Details2!H1015</f>
        <v>0</v>
      </c>
      <c r="I127" s="23" t="str">
        <f>Details2!I1015</f>
        <v>NULL</v>
      </c>
      <c r="J127" s="23" t="str">
        <f>Details2!J1015</f>
        <v>NULL</v>
      </c>
      <c r="K127" s="23" t="str">
        <f>Details2!K1015</f>
        <v>NULL</v>
      </c>
    </row>
    <row r="128" spans="2:11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23" t="str">
        <f>Details2!F1016</f>
        <v>NULL</v>
      </c>
      <c r="G128" s="23" t="str">
        <f>Details2!G1016</f>
        <v>NULL</v>
      </c>
      <c r="H128" s="23" t="str">
        <f>Details2!H1016</f>
        <v>NULL</v>
      </c>
      <c r="I128" s="23" t="str">
        <f>Details2!I1016</f>
        <v>NULL</v>
      </c>
      <c r="J128" s="23" t="str">
        <f>Details2!J1016</f>
        <v>NULL</v>
      </c>
      <c r="K128" s="23" t="str">
        <f>Details2!K1016</f>
        <v>NULL</v>
      </c>
    </row>
    <row r="129" spans="2:1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23">
        <f>Details2!F1017</f>
        <v>1145</v>
      </c>
      <c r="G129" s="23">
        <f>Details2!G1017</f>
        <v>1261</v>
      </c>
      <c r="H129" s="23">
        <f>Details2!H1017</f>
        <v>1318</v>
      </c>
      <c r="I129" s="23">
        <f>Details2!I1017</f>
        <v>1387</v>
      </c>
      <c r="J129" s="23">
        <f>Details2!J1017</f>
        <v>1062</v>
      </c>
      <c r="K129" s="23">
        <f>Details2!K1017</f>
        <v>1247</v>
      </c>
    </row>
    <row r="130" spans="2:1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23">
        <f>Details2!F1018</f>
        <v>0</v>
      </c>
      <c r="G130" s="23">
        <f>Details2!G1018</f>
        <v>0</v>
      </c>
      <c r="H130" s="23">
        <f>Details2!H1018</f>
        <v>0</v>
      </c>
      <c r="I130" s="23" t="str">
        <f>Details2!I1018</f>
        <v>NULL</v>
      </c>
      <c r="J130" s="23" t="str">
        <f>Details2!J1018</f>
        <v>NULL</v>
      </c>
      <c r="K130" s="23" t="str">
        <f>Details2!K1018</f>
        <v>NULL</v>
      </c>
    </row>
    <row r="131" spans="2:12">
      <c r="B131" t="str">
        <f>Details2!B1019</f>
        <v>Navy</v>
      </c>
      <c r="C131" t="str">
        <f>Details2!C1019</f>
        <v>0100</v>
      </c>
      <c r="D131" t="str">
        <f>Details2!D1019</f>
        <v>NHC New England</v>
      </c>
      <c r="E131" t="str">
        <f>Details2!E1019</f>
        <v>C</v>
      </c>
      <c r="F131" s="23">
        <f>Details2!F1019</f>
        <v>0</v>
      </c>
      <c r="G131" s="23" t="str">
        <f>Details2!G1019</f>
        <v>NULL</v>
      </c>
      <c r="H131" s="23" t="str">
        <f>Details2!H1019</f>
        <v>NULL</v>
      </c>
      <c r="I131" s="23" t="str">
        <f>Details2!I1019</f>
        <v>NULL</v>
      </c>
      <c r="J131" s="23" t="str">
        <f>Details2!J1019</f>
        <v>NULL</v>
      </c>
      <c r="K131" s="23" t="str">
        <f>Details2!K1019</f>
        <v>NULL</v>
      </c>
      <c r="L131" s="34" t="s">
        <v>297</v>
      </c>
    </row>
    <row r="132" spans="2:1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23" t="str">
        <f>Details2!F1020</f>
        <v>NULL</v>
      </c>
      <c r="G132" s="23" t="str">
        <f>Details2!G1020</f>
        <v>NULL</v>
      </c>
      <c r="H132" s="23" t="str">
        <f>Details2!H1020</f>
        <v>NULL</v>
      </c>
      <c r="I132" s="23" t="str">
        <f>Details2!I1020</f>
        <v>NULL</v>
      </c>
      <c r="J132" s="23" t="str">
        <f>Details2!J1020</f>
        <v>NULL</v>
      </c>
      <c r="K132" s="23" t="str">
        <f>Details2!K1020</f>
        <v>NULL</v>
      </c>
      <c r="L132" s="34" t="s">
        <v>296</v>
      </c>
    </row>
    <row r="133" spans="2:1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23">
        <f>Details2!F1021</f>
        <v>92</v>
      </c>
      <c r="G133" s="23">
        <f>Details2!G1021</f>
        <v>47</v>
      </c>
      <c r="H133" s="23">
        <f>Details2!H1021</f>
        <v>43</v>
      </c>
      <c r="I133" s="23">
        <f>Details2!I1021</f>
        <v>21</v>
      </c>
      <c r="J133" s="23">
        <f>Details2!J1021</f>
        <v>13</v>
      </c>
      <c r="K133" s="23">
        <f>Details2!K1021</f>
        <v>17</v>
      </c>
    </row>
    <row r="134" spans="2:1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23" t="str">
        <f>Details2!F1022</f>
        <v>NULL</v>
      </c>
      <c r="G134" s="23" t="str">
        <f>Details2!G1022</f>
        <v>NULL</v>
      </c>
      <c r="H134" s="23" t="str">
        <f>Details2!H1022</f>
        <v>NULL</v>
      </c>
      <c r="I134" s="23" t="str">
        <f>Details2!I1022</f>
        <v>NULL</v>
      </c>
      <c r="J134" s="23" t="str">
        <f>Details2!J1022</f>
        <v>NULL</v>
      </c>
      <c r="K134" s="23" t="str">
        <f>Details2!K1022</f>
        <v>NULL</v>
      </c>
    </row>
    <row r="135" spans="2:1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23" t="str">
        <f>Details2!F1023</f>
        <v>NULL</v>
      </c>
      <c r="G135" s="23" t="str">
        <f>Details2!G1023</f>
        <v>NULL</v>
      </c>
      <c r="H135" s="23" t="str">
        <f>Details2!H1023</f>
        <v>NULL</v>
      </c>
      <c r="I135" s="23" t="str">
        <f>Details2!I1023</f>
        <v>NULL</v>
      </c>
      <c r="J135" s="23" t="str">
        <f>Details2!J1023</f>
        <v>NULL</v>
      </c>
      <c r="K135" s="23" t="str">
        <f>Details2!K1023</f>
        <v>NULL</v>
      </c>
    </row>
    <row r="136" spans="2:12">
      <c r="B136" t="str">
        <f>Details2!B1024</f>
        <v>Navy</v>
      </c>
      <c r="C136" t="str">
        <f>Details2!C1024</f>
        <v>0124</v>
      </c>
      <c r="D136" t="str">
        <f>Details2!D1024</f>
        <v>NMC Portsmouth</v>
      </c>
      <c r="E136" t="str">
        <f>Details2!E1024</f>
        <v>H</v>
      </c>
      <c r="F136" s="23">
        <f>Details2!F1024</f>
        <v>3306</v>
      </c>
      <c r="G136" s="23">
        <f>Details2!G1024</f>
        <v>3218</v>
      </c>
      <c r="H136" s="23">
        <f>Details2!H1024</f>
        <v>3155</v>
      </c>
      <c r="I136" s="23">
        <f>Details2!I1024</f>
        <v>2931</v>
      </c>
      <c r="J136" s="23">
        <f>Details2!J1024</f>
        <v>3164</v>
      </c>
      <c r="K136" s="23">
        <f>Details2!K1024</f>
        <v>3273</v>
      </c>
    </row>
    <row r="137" spans="2:1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23">
        <f>Details2!F1025</f>
        <v>560</v>
      </c>
      <c r="G137" s="23">
        <f>Details2!G1025</f>
        <v>583</v>
      </c>
      <c r="H137" s="23">
        <f>Details2!H1025</f>
        <v>493</v>
      </c>
      <c r="I137" s="23">
        <f>Details2!I1025</f>
        <v>570</v>
      </c>
      <c r="J137" s="23">
        <f>Details2!J1025</f>
        <v>620</v>
      </c>
      <c r="K137" s="23">
        <f>Details2!K1025</f>
        <v>648</v>
      </c>
    </row>
    <row r="138" spans="2:1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23">
        <f>Details2!F1026</f>
        <v>189</v>
      </c>
      <c r="G138" s="23">
        <f>Details2!G1026</f>
        <v>173</v>
      </c>
      <c r="H138" s="23">
        <f>Details2!H1026</f>
        <v>210</v>
      </c>
      <c r="I138" s="23">
        <f>Details2!I1026</f>
        <v>171</v>
      </c>
      <c r="J138" s="23">
        <f>Details2!J1026</f>
        <v>199</v>
      </c>
      <c r="K138" s="23">
        <f>Details2!K1026</f>
        <v>175</v>
      </c>
    </row>
    <row r="139" spans="2:1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23" t="str">
        <f>Details2!F1027</f>
        <v>NULL</v>
      </c>
      <c r="G139" s="23" t="str">
        <f>Details2!G1027</f>
        <v>NULL</v>
      </c>
      <c r="H139" s="23" t="str">
        <f>Details2!H1027</f>
        <v>NULL</v>
      </c>
      <c r="I139" s="23" t="str">
        <f>Details2!I1027</f>
        <v>NULL</v>
      </c>
      <c r="J139" s="23" t="str">
        <f>Details2!J1027</f>
        <v>NULL</v>
      </c>
      <c r="K139" s="23" t="str">
        <f>Details2!K1027</f>
        <v>NULL</v>
      </c>
    </row>
    <row r="140" spans="2:1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23" t="str">
        <f>Details2!F1028</f>
        <v>NULL</v>
      </c>
      <c r="G140" s="23" t="str">
        <f>Details2!G1028</f>
        <v>NULL</v>
      </c>
      <c r="H140" s="23" t="str">
        <f>Details2!H1028</f>
        <v>NULL</v>
      </c>
      <c r="I140" s="23" t="str">
        <f>Details2!I1028</f>
        <v>NULL</v>
      </c>
      <c r="J140" s="23" t="str">
        <f>Details2!J1028</f>
        <v>NULL</v>
      </c>
      <c r="K140" s="23" t="str">
        <f>Details2!K1028</f>
        <v>NULL</v>
      </c>
    </row>
    <row r="141" spans="2:1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23" t="str">
        <f>Details2!F1029</f>
        <v>NULL</v>
      </c>
      <c r="G141" s="23" t="str">
        <f>Details2!G1029</f>
        <v>NULL</v>
      </c>
      <c r="H141" s="23" t="str">
        <f>Details2!H1029</f>
        <v>NULL</v>
      </c>
      <c r="I141" s="23" t="str">
        <f>Details2!I1029</f>
        <v>NULL</v>
      </c>
      <c r="J141" s="23" t="str">
        <f>Details2!J1029</f>
        <v>NULL</v>
      </c>
      <c r="K141" s="23" t="str">
        <f>Details2!K1029</f>
        <v>NULL</v>
      </c>
    </row>
    <row r="142" spans="2:1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23" t="str">
        <f>Details2!F1030</f>
        <v>NULL</v>
      </c>
      <c r="G142" s="23" t="str">
        <f>Details2!G1030</f>
        <v>NULL</v>
      </c>
      <c r="H142" s="23" t="str">
        <f>Details2!H1030</f>
        <v>NULL</v>
      </c>
      <c r="I142" s="23" t="str">
        <f>Details2!I1030</f>
        <v>NULL</v>
      </c>
      <c r="J142" s="23" t="str">
        <f>Details2!J1030</f>
        <v>NULL</v>
      </c>
      <c r="K142" s="23" t="str">
        <f>Details2!K1030</f>
        <v>NULL</v>
      </c>
    </row>
    <row r="143" spans="2:1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23" t="str">
        <f>Details2!F1031</f>
        <v>NULL</v>
      </c>
      <c r="G143" s="23" t="str">
        <f>Details2!G1031</f>
        <v>NULL</v>
      </c>
      <c r="H143" s="23" t="str">
        <f>Details2!H1031</f>
        <v>NULL</v>
      </c>
      <c r="I143" s="23" t="str">
        <f>Details2!I1031</f>
        <v>NULL</v>
      </c>
      <c r="J143" s="23" t="str">
        <f>Details2!J1031</f>
        <v>NULL</v>
      </c>
      <c r="K143" s="23" t="str">
        <f>Details2!K1031</f>
        <v>NULL</v>
      </c>
    </row>
    <row r="144" spans="2:1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23" t="str">
        <f>Details2!F1032</f>
        <v>NULL</v>
      </c>
      <c r="G144" s="23" t="str">
        <f>Details2!G1032</f>
        <v>NULL</v>
      </c>
      <c r="H144" s="23" t="str">
        <f>Details2!H1032</f>
        <v>NULL</v>
      </c>
      <c r="I144" s="23" t="str">
        <f>Details2!I1032</f>
        <v>NULL</v>
      </c>
      <c r="J144" s="23" t="str">
        <f>Details2!J1032</f>
        <v>NULL</v>
      </c>
      <c r="K144" s="23" t="str">
        <f>Details2!K1032</f>
        <v>NULL</v>
      </c>
      <c r="L144" s="34" t="s">
        <v>130</v>
      </c>
    </row>
    <row r="145" spans="2:1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23">
        <f>Details2!F1033</f>
        <v>498</v>
      </c>
      <c r="G145" s="23">
        <f>Details2!G1033</f>
        <v>463</v>
      </c>
      <c r="H145" s="23">
        <f>Details2!H1033</f>
        <v>531</v>
      </c>
      <c r="I145" s="23">
        <f>Details2!I1033</f>
        <v>511</v>
      </c>
      <c r="J145" s="23">
        <f>Details2!J1033</f>
        <v>481</v>
      </c>
      <c r="K145" s="23">
        <f>Details2!K1033</f>
        <v>516</v>
      </c>
    </row>
    <row r="146" spans="2:1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23" t="str">
        <f>Details2!F1034</f>
        <v>NULL</v>
      </c>
      <c r="G146" s="23" t="str">
        <f>Details2!G1034</f>
        <v>NULL</v>
      </c>
      <c r="H146" s="23" t="str">
        <f>Details2!H1034</f>
        <v>NULL</v>
      </c>
      <c r="I146" s="23" t="str">
        <f>Details2!I1034</f>
        <v>NULL</v>
      </c>
      <c r="J146" s="23" t="str">
        <f>Details2!J1034</f>
        <v>NULL</v>
      </c>
      <c r="K146" s="23" t="str">
        <f>Details2!K1034</f>
        <v>NULL</v>
      </c>
      <c r="L146" s="34" t="s">
        <v>344</v>
      </c>
    </row>
    <row r="147" spans="2:1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23" t="str">
        <f>Details2!F1035</f>
        <v>NULL</v>
      </c>
      <c r="G147" s="23" t="str">
        <f>Details2!G1035</f>
        <v>NULL</v>
      </c>
      <c r="H147" s="23" t="str">
        <f>Details2!H1035</f>
        <v>NULL</v>
      </c>
      <c r="I147" s="23" t="str">
        <f>Details2!I1035</f>
        <v>NULL</v>
      </c>
      <c r="J147" s="23" t="str">
        <f>Details2!J1035</f>
        <v>NULL</v>
      </c>
      <c r="K147" s="23" t="str">
        <f>Details2!K1035</f>
        <v>NULL</v>
      </c>
      <c r="L147" s="34" t="s">
        <v>344</v>
      </c>
    </row>
    <row r="151" spans="2:12">
      <c r="B151" s="14" t="s">
        <v>135</v>
      </c>
      <c r="C151" s="9"/>
      <c r="F151" s="24">
        <f t="shared" ref="F151:K151" si="0">SUM(F5:F69)</f>
        <v>8689</v>
      </c>
      <c r="G151" s="24">
        <f t="shared" si="0"/>
        <v>8827</v>
      </c>
      <c r="H151" s="24">
        <f t="shared" si="0"/>
        <v>9064</v>
      </c>
      <c r="I151" s="24">
        <f t="shared" si="0"/>
        <v>7955</v>
      </c>
      <c r="J151" s="24">
        <f t="shared" si="0"/>
        <v>6290</v>
      </c>
      <c r="K151" s="24">
        <f t="shared" si="0"/>
        <v>6637</v>
      </c>
      <c r="L151" s="2"/>
    </row>
    <row r="152" spans="2:12">
      <c r="B152" s="14" t="s">
        <v>136</v>
      </c>
      <c r="C152" s="9"/>
      <c r="F152" s="24">
        <f>SUM(F71:F117)</f>
        <v>24090</v>
      </c>
      <c r="G152" s="24">
        <f t="shared" ref="G152:K152" si="1">SUM(G71:G117)</f>
        <v>24302</v>
      </c>
      <c r="H152" s="24">
        <f t="shared" si="1"/>
        <v>24923</v>
      </c>
      <c r="I152" s="24">
        <f t="shared" si="1"/>
        <v>26013</v>
      </c>
      <c r="J152" s="24">
        <f t="shared" si="1"/>
        <v>26204</v>
      </c>
      <c r="K152" s="24">
        <f t="shared" si="1"/>
        <v>27030</v>
      </c>
      <c r="L152" s="27"/>
    </row>
    <row r="153" spans="2:12">
      <c r="B153" s="14" t="s">
        <v>450</v>
      </c>
      <c r="C153" s="9"/>
      <c r="F153" s="24">
        <f>SUM(F118:F119)</f>
        <v>2473</v>
      </c>
      <c r="G153" s="24">
        <f t="shared" ref="G153:K153" si="2">SUM(G118:G119)</f>
        <v>2497</v>
      </c>
      <c r="H153" s="24">
        <f t="shared" si="2"/>
        <v>2376</v>
      </c>
      <c r="I153" s="24">
        <f t="shared" si="2"/>
        <v>2418</v>
      </c>
      <c r="J153" s="24">
        <f t="shared" si="2"/>
        <v>4015</v>
      </c>
      <c r="K153" s="24">
        <f t="shared" si="2"/>
        <v>4173</v>
      </c>
      <c r="L153" s="35"/>
    </row>
    <row r="154" spans="2:12">
      <c r="B154" s="14" t="s">
        <v>316</v>
      </c>
      <c r="C154" s="9"/>
      <c r="F154" s="24">
        <f>SUM(F120:F147)</f>
        <v>12361</v>
      </c>
      <c r="G154" s="24">
        <f t="shared" ref="G154:K154" si="3">SUM(G120:G147)</f>
        <v>11440</v>
      </c>
      <c r="H154" s="24">
        <f t="shared" si="3"/>
        <v>12239</v>
      </c>
      <c r="I154" s="24">
        <f t="shared" si="3"/>
        <v>11992</v>
      </c>
      <c r="J154" s="24">
        <f t="shared" si="3"/>
        <v>11649</v>
      </c>
      <c r="K154" s="24">
        <f t="shared" si="3"/>
        <v>12040</v>
      </c>
      <c r="L154" s="35" t="s">
        <v>318</v>
      </c>
    </row>
    <row r="155" spans="2:12">
      <c r="B155" s="14" t="s">
        <v>140</v>
      </c>
      <c r="C155" s="9"/>
      <c r="F155" s="24">
        <f t="shared" ref="F155:K155" si="4">SUM(F5:F147)</f>
        <v>47613</v>
      </c>
      <c r="G155" s="24">
        <f t="shared" si="4"/>
        <v>47066</v>
      </c>
      <c r="H155" s="24">
        <f t="shared" si="4"/>
        <v>48602</v>
      </c>
      <c r="I155" s="24">
        <f t="shared" si="4"/>
        <v>48378</v>
      </c>
      <c r="J155" s="24">
        <f t="shared" si="4"/>
        <v>48158</v>
      </c>
      <c r="K155" s="24">
        <f t="shared" si="4"/>
        <v>49880</v>
      </c>
      <c r="L155" s="2"/>
    </row>
    <row r="156" spans="2:12">
      <c r="L156" s="2"/>
    </row>
    <row r="157" spans="2:12">
      <c r="B157" s="15" t="s">
        <v>411</v>
      </c>
      <c r="C157" s="3"/>
      <c r="D157" s="3"/>
      <c r="E157" s="3"/>
      <c r="F157" s="55" t="str">
        <f>IF(F151='Claims per Disp or Visits'!C14,"yes","no")</f>
        <v>yes</v>
      </c>
      <c r="G157" s="55" t="str">
        <f>IF(G151='Claims per Disp or Visits'!D14,"yes","no")</f>
        <v>yes</v>
      </c>
      <c r="H157" s="55" t="str">
        <f>IF(H151='Claims per Disp or Visits'!E14,"yes","no")</f>
        <v>yes</v>
      </c>
      <c r="I157" s="55" t="str">
        <f>IF(I151='Claims per Disp or Visits'!F14,"yes","no")</f>
        <v>yes</v>
      </c>
      <c r="J157" s="55" t="str">
        <f>IF(J151='Claims per Disp or Visits'!G14,"yes","no")</f>
        <v>yes</v>
      </c>
      <c r="K157" s="55" t="str">
        <f>IF(K151='Claims per Disp or Visits'!H14,"yes","no")</f>
        <v>yes</v>
      </c>
      <c r="L157" s="2"/>
    </row>
    <row r="158" spans="2:12">
      <c r="B158" s="15" t="s">
        <v>412</v>
      </c>
      <c r="C158" s="3"/>
      <c r="D158" s="3"/>
      <c r="E158" s="3"/>
      <c r="F158" s="55" t="str">
        <f>IF(F152='Claims per Disp or Visits'!C15,"yes","no")</f>
        <v>yes</v>
      </c>
      <c r="G158" s="55" t="str">
        <f>IF(G152='Claims per Disp or Visits'!D15,"yes","no")</f>
        <v>yes</v>
      </c>
      <c r="H158" s="55" t="str">
        <f>IF(H152='Claims per Disp or Visits'!E15,"yes","no")</f>
        <v>yes</v>
      </c>
      <c r="I158" s="55" t="str">
        <f>IF(I152='Claims per Disp or Visits'!F15,"yes","no")</f>
        <v>yes</v>
      </c>
      <c r="J158" s="55" t="str">
        <f>IF(J152='Claims per Disp or Visits'!G15,"yes","no")</f>
        <v>yes</v>
      </c>
      <c r="K158" s="55" t="str">
        <f>IF(K152='Claims per Disp or Visits'!H15,"yes","no")</f>
        <v>yes</v>
      </c>
      <c r="L158" s="2"/>
    </row>
    <row r="159" spans="2:12">
      <c r="B159" s="15" t="s">
        <v>413</v>
      </c>
      <c r="C159" s="3"/>
      <c r="D159" s="3"/>
      <c r="E159" s="3"/>
      <c r="F159" s="55" t="str">
        <f>IF(F154='Claims per Disp or Visits'!C17,"yes","no")</f>
        <v>yes</v>
      </c>
      <c r="G159" s="55" t="str">
        <f>IF(G154='Claims per Disp or Visits'!D17,"yes","no")</f>
        <v>yes</v>
      </c>
      <c r="H159" s="55" t="str">
        <f>IF(H154='Claims per Disp or Visits'!E17,"yes","no")</f>
        <v>yes</v>
      </c>
      <c r="I159" s="55" t="str">
        <f>IF(I154='Claims per Disp or Visits'!F17,"yes","no")</f>
        <v>yes</v>
      </c>
      <c r="J159" s="55" t="str">
        <f>IF(J154='Claims per Disp or Visits'!G17,"yes","no")</f>
        <v>yes</v>
      </c>
      <c r="K159" s="55" t="str">
        <f>IF(K154='Claims per Disp or Visits'!H17,"yes","no")</f>
        <v>yes</v>
      </c>
      <c r="L159" s="35" t="s">
        <v>318</v>
      </c>
    </row>
    <row r="160" spans="2:12">
      <c r="B160" s="15" t="s">
        <v>478</v>
      </c>
      <c r="C160" s="3"/>
      <c r="D160" s="3"/>
      <c r="E160" s="3"/>
      <c r="F160" s="55" t="str">
        <f>IF(F153='Claims per Disp or Visits'!C16,"yes","no")</f>
        <v>yes</v>
      </c>
      <c r="G160" s="55" t="str">
        <f>IF(G153='Claims per Disp or Visits'!D16,"yes","no")</f>
        <v>yes</v>
      </c>
      <c r="H160" s="55" t="str">
        <f>IF(H153='Claims per Disp or Visits'!E16,"yes","no")</f>
        <v>yes</v>
      </c>
      <c r="I160" s="55" t="str">
        <f>IF(I153='Claims per Disp or Visits'!F16,"yes","no")</f>
        <v>yes</v>
      </c>
      <c r="J160" s="55" t="str">
        <f>IF(J153='Claims per Disp or Visits'!G16,"yes","no")</f>
        <v>yes</v>
      </c>
      <c r="K160" s="55" t="str">
        <f>IF(K153='Claims per Disp or Visits'!H16,"yes","no")</f>
        <v>yes</v>
      </c>
      <c r="L160" s="35"/>
    </row>
    <row r="161" spans="2:11">
      <c r="B161" s="15" t="s">
        <v>414</v>
      </c>
      <c r="F161" s="55" t="str">
        <f>IF(F155='Claims per Disp or Visits'!C18,"yes","no")</f>
        <v>yes</v>
      </c>
      <c r="G161" s="55" t="str">
        <f>IF(G155='Claims per Disp or Visits'!D18,"yes","no")</f>
        <v>yes</v>
      </c>
      <c r="H161" s="55" t="str">
        <f>IF(H155='Claims per Disp or Visits'!E18,"yes","no")</f>
        <v>yes</v>
      </c>
      <c r="I161" s="55" t="str">
        <f>IF(I155='Claims per Disp or Visits'!F18,"yes","no")</f>
        <v>yes</v>
      </c>
      <c r="J161" s="55" t="str">
        <f>IF(J155='Claims per Disp or Visits'!G18,"yes","no")</f>
        <v>yes</v>
      </c>
      <c r="K161" s="55" t="str">
        <f>IF(K155='Claims per Disp or Visits'!H18,"yes","no")</f>
        <v>yes</v>
      </c>
    </row>
    <row r="162" spans="2:11">
      <c r="K162" s="55"/>
    </row>
  </sheetData>
  <customSheetViews>
    <customSheetView guid="{8E6CF98D-1634-4ED3-81CA-763BCE5C79CD}" scale="85" topLeftCell="A124">
      <selection activeCell="K155" sqref="K155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6">
      <selection activeCell="K163" sqref="K163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8"/>
  <dimension ref="A1:P160"/>
  <sheetViews>
    <sheetView zoomScale="85" workbookViewId="0"/>
  </sheetViews>
  <sheetFormatPr defaultRowHeight="12.75"/>
  <cols>
    <col min="4" max="4" width="38.85546875" customWidth="1"/>
    <col min="5" max="5" width="4" customWidth="1"/>
    <col min="6" max="8" width="7.140625" customWidth="1"/>
    <col min="9" max="9" width="9" customWidth="1"/>
    <col min="10" max="10" width="9.42578125" customWidth="1"/>
    <col min="11" max="11" width="11.140625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123</v>
      </c>
      <c r="H3" s="2"/>
    </row>
    <row r="4" spans="1:12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44" t="str">
        <f>IF(E5="h",'IP Claims by DMIS ID'!J5/'IP Disp by DMISID'!J5," ")</f>
        <v xml:space="preserve"> </v>
      </c>
      <c r="K5" s="44" t="str">
        <f>IF(E5="h",'IP Claims by DMIS ID'!K5/'IP Disp by DMISID'!K5," ")</f>
        <v xml:space="preserve"> </v>
      </c>
    </row>
    <row r="6" spans="1:1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44">
        <f>IF($E6="h",'IP Claims by DMIS ID'!F6/'IP Disp by DMISID'!F6," ")</f>
        <v>1.1034482758620689E-2</v>
      </c>
      <c r="G6" s="44">
        <f>IF($E6="h",'IP Claims by DMIS ID'!G6/'IP Disp by DMISID'!G6," ")</f>
        <v>0</v>
      </c>
      <c r="H6" s="44">
        <f>IF($E6="h",'IP Claims by DMIS ID'!H6/'IP Disp by DMISID'!H6," ")</f>
        <v>0</v>
      </c>
      <c r="I6" s="44">
        <f>IF($E6="h",'IP Claims by DMIS ID'!I6/'IP Disp by DMISID'!I6," ")</f>
        <v>4.3333333333333335E-2</v>
      </c>
      <c r="J6" s="44">
        <f>IF($E6="h",'IP Claims by DMIS ID'!J6/'IP Disp by DMISID'!J6," ")</f>
        <v>2.5252525252525255E-3</v>
      </c>
      <c r="K6" s="45">
        <f>IF($E6="h",'IP Claims by DMIS ID'!K6/'IP Disp by DMISID'!K6," ")</f>
        <v>5.0314465408805034E-2</v>
      </c>
    </row>
    <row r="7" spans="1:1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44" t="str">
        <f>IF($E7="h",'IP Claims by DMIS ID'!F7/'IP Disp by DMISID'!F7," ")</f>
        <v xml:space="preserve"> </v>
      </c>
      <c r="G7" s="44" t="str">
        <f>IF($E7="h",'IP Claims by DMIS ID'!G7/'IP Disp by DMISID'!G7," ")</f>
        <v xml:space="preserve"> </v>
      </c>
      <c r="H7" s="44" t="str">
        <f>IF($E7="h",'IP Claims by DMIS ID'!H7/'IP Disp by DMISID'!H7," ")</f>
        <v xml:space="preserve"> </v>
      </c>
      <c r="I7" s="44" t="str">
        <f>IF($E7="h",'IP Claims by DMIS ID'!I7/'IP Disp by DMISID'!I7," ")</f>
        <v xml:space="preserve"> </v>
      </c>
      <c r="J7" s="44" t="str">
        <f>IF($E7="h",'IP Claims by DMIS ID'!J7/'IP Disp by DMISID'!J7," ")</f>
        <v xml:space="preserve"> </v>
      </c>
      <c r="K7" s="45" t="str">
        <f>IF(E7="h",'IP Claims by DMIS ID'!K7/'IP Disp by DMISID'!K7," ")</f>
        <v xml:space="preserve"> </v>
      </c>
      <c r="L7" s="49" t="str">
        <f>'IP $ Collections by DMIS'!L7</f>
        <v>Inpatient closed down</v>
      </c>
    </row>
    <row r="8" spans="1:1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44" t="str">
        <f>IF($E8="h",'IP Claims by DMIS ID'!F8/'IP Disp by DMISID'!F8," ")</f>
        <v xml:space="preserve"> </v>
      </c>
      <c r="G8" s="44" t="str">
        <f>IF($E8="h",'IP Claims by DMIS ID'!G8/'IP Disp by DMISID'!G8," ")</f>
        <v xml:space="preserve"> </v>
      </c>
      <c r="H8" s="44" t="str">
        <f>IF($E8="h",'IP Claims by DMIS ID'!H8/'IP Disp by DMISID'!H8," ")</f>
        <v xml:space="preserve"> </v>
      </c>
      <c r="I8" s="44" t="str">
        <f>IF($E8="h",'IP Claims by DMIS ID'!I8/'IP Disp by DMISID'!I8," ")</f>
        <v xml:space="preserve"> </v>
      </c>
      <c r="J8" s="44" t="str">
        <f>IF($E8="h",'IP Claims by DMIS ID'!J8/'IP Disp by DMISID'!J8," ")</f>
        <v xml:space="preserve"> </v>
      </c>
      <c r="K8" s="44" t="str">
        <f>IF(E8="h",'IP Claims by DMIS ID'!K8/'IP Disp by DMISID'!K8," ")</f>
        <v xml:space="preserve"> </v>
      </c>
    </row>
    <row r="9" spans="1:1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44" t="str">
        <f>IF($E9="h",'IP Claims by DMIS ID'!F9/'IP Disp by DMISID'!F9," ")</f>
        <v xml:space="preserve"> </v>
      </c>
      <c r="G9" s="44" t="str">
        <f>IF($E9="h",'IP Claims by DMIS ID'!G9/'IP Disp by DMISID'!G9," ")</f>
        <v xml:space="preserve"> </v>
      </c>
      <c r="H9" s="44" t="str">
        <f>IF($E9="h",'IP Claims by DMIS ID'!H9/'IP Disp by DMISID'!H9," ")</f>
        <v xml:space="preserve"> </v>
      </c>
      <c r="I9" s="44" t="str">
        <f>IF($E9="h",'IP Claims by DMIS ID'!I9/'IP Disp by DMISID'!I9," ")</f>
        <v xml:space="preserve"> </v>
      </c>
      <c r="J9" s="44" t="str">
        <f>IF($E9="h",'IP Claims by DMIS ID'!J9/'IP Disp by DMISID'!J9," ")</f>
        <v xml:space="preserve"> </v>
      </c>
      <c r="K9" s="44" t="str">
        <f>IF(E9="h",'IP Claims by DMIS ID'!K9/'IP Disp by DMISID'!K9," ")</f>
        <v xml:space="preserve"> </v>
      </c>
    </row>
    <row r="10" spans="1:1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44">
        <f>IF($E10="h",'IP Claims by DMIS ID'!F10/'IP Disp by DMISID'!F10," ")</f>
        <v>9.0791180285343717E-3</v>
      </c>
      <c r="G10" s="44">
        <f>IF($E10="h",'IP Claims by DMIS ID'!G10/'IP Disp by DMISID'!G10," ")</f>
        <v>4.178272980501393E-3</v>
      </c>
      <c r="H10" s="44">
        <f>IF($E10="h",'IP Claims by DMIS ID'!H10/'IP Disp by DMISID'!H10," ")</f>
        <v>0</v>
      </c>
      <c r="I10" s="44">
        <f>IF($E10="h",'IP Claims by DMIS ID'!I10/'IP Disp by DMISID'!I10," ")</f>
        <v>7.6465590484282074E-3</v>
      </c>
      <c r="J10" s="44">
        <f>IF($E10="h",'IP Claims by DMIS ID'!J10/'IP Disp by DMISID'!J10," ")</f>
        <v>1.2204424103737605E-2</v>
      </c>
      <c r="K10" s="44">
        <f>IF(E10="h",'IP Claims by DMIS ID'!K10/'IP Disp by DMISID'!K10," ")</f>
        <v>2.7683997299122215E-2</v>
      </c>
    </row>
    <row r="11" spans="1:1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44" t="str">
        <f>IF($E11="h",'IP Claims by DMIS ID'!F11/'IP Disp by DMISID'!F11," ")</f>
        <v xml:space="preserve"> </v>
      </c>
      <c r="G11" s="44" t="str">
        <f>IF($E11="h",'IP Claims by DMIS ID'!G11/'IP Disp by DMISID'!G11," ")</f>
        <v xml:space="preserve"> </v>
      </c>
      <c r="H11" s="44" t="str">
        <f>IF($E11="h",'IP Claims by DMIS ID'!H11/'IP Disp by DMISID'!H11," ")</f>
        <v xml:space="preserve"> </v>
      </c>
      <c r="I11" s="44" t="str">
        <f>IF($E11="h",'IP Claims by DMIS ID'!I11/'IP Disp by DMISID'!I11," ")</f>
        <v xml:space="preserve"> </v>
      </c>
      <c r="J11" s="44" t="str">
        <f>IF($E11="h",'IP Claims by DMIS ID'!J11/'IP Disp by DMISID'!J11," ")</f>
        <v xml:space="preserve"> </v>
      </c>
      <c r="K11" s="44" t="str">
        <f>IF(E11="h",'IP Claims by DMIS ID'!K11/'IP Disp by DMISID'!K11," ")</f>
        <v xml:space="preserve"> </v>
      </c>
    </row>
    <row r="12" spans="1:1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44" t="str">
        <f>IF($E12="h",'IP Claims by DMIS ID'!F12/'IP Disp by DMISID'!F12," ")</f>
        <v xml:space="preserve"> </v>
      </c>
      <c r="G12" s="44" t="str">
        <f>IF($E12="h",'IP Claims by DMIS ID'!G12/'IP Disp by DMISID'!G12," ")</f>
        <v xml:space="preserve"> </v>
      </c>
      <c r="H12" s="44" t="str">
        <f>IF($E12="h",'IP Claims by DMIS ID'!H12/'IP Disp by DMISID'!H12," ")</f>
        <v xml:space="preserve"> </v>
      </c>
      <c r="I12" s="44" t="str">
        <f>IF($E12="h",'IP Claims by DMIS ID'!I12/'IP Disp by DMISID'!I12," ")</f>
        <v xml:space="preserve"> </v>
      </c>
      <c r="J12" s="44" t="str">
        <f>IF($E12="h",'IP Claims by DMIS ID'!J12/'IP Disp by DMISID'!J12," ")</f>
        <v xml:space="preserve"> </v>
      </c>
      <c r="K12" s="44" t="str">
        <f>IF(E12="h",'IP Claims by DMIS ID'!K12/'IP Disp by DMISID'!K12," ")</f>
        <v xml:space="preserve"> </v>
      </c>
    </row>
    <row r="13" spans="1:1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44" t="str">
        <f>IF($E13="h",'IP Claims by DMIS ID'!F13/'IP Disp by DMISID'!F13," ")</f>
        <v xml:space="preserve"> </v>
      </c>
      <c r="G13" s="44" t="str">
        <f>IF($E13="h",'IP Claims by DMIS ID'!G13/'IP Disp by DMISID'!G13," ")</f>
        <v xml:space="preserve"> </v>
      </c>
      <c r="H13" s="44" t="str">
        <f>IF($E13="h",'IP Claims by DMIS ID'!H13/'IP Disp by DMISID'!H13," ")</f>
        <v xml:space="preserve"> </v>
      </c>
      <c r="I13" s="44" t="str">
        <f>IF($E13="h",'IP Claims by DMIS ID'!I13/'IP Disp by DMISID'!I13," ")</f>
        <v xml:space="preserve"> </v>
      </c>
      <c r="J13" s="44" t="str">
        <f>IF($E13="h",'IP Claims by DMIS ID'!J13/'IP Disp by DMISID'!J13," ")</f>
        <v xml:space="preserve"> </v>
      </c>
      <c r="K13" s="44" t="str">
        <f>IF(E13="h",'IP Claims by DMIS ID'!K13/'IP Disp by DMISID'!K13," ")</f>
        <v xml:space="preserve"> </v>
      </c>
    </row>
    <row r="14" spans="1:1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44">
        <f>IF($E14="h",'IP Claims by DMIS ID'!F14/'IP Disp by DMISID'!F14," ")</f>
        <v>0</v>
      </c>
      <c r="G14" s="44" t="e">
        <f>IF($E14="h",'IP Claims by DMIS ID'!G14/'IP Disp by DMISID'!G14," ")</f>
        <v>#DIV/0!</v>
      </c>
      <c r="H14" s="44" t="e">
        <f>IF($E14="h",'IP Claims by DMIS ID'!H14/'IP Disp by DMISID'!H14," ")</f>
        <v>#DIV/0!</v>
      </c>
      <c r="I14" s="44" t="e">
        <f>IF($E14="h",'IP Claims by DMIS ID'!I14/'IP Disp by DMISID'!I14," ")</f>
        <v>#VALUE!</v>
      </c>
      <c r="J14" s="44" t="e">
        <f>IF($E14="h",'IP Claims by DMIS ID'!J14/'IP Disp by DMISID'!J14," ")</f>
        <v>#VALUE!</v>
      </c>
      <c r="K14" s="44" t="e">
        <f>IF(E14="h",'IP Claims by DMIS ID'!K14/'IP Disp by DMISID'!K14," ")</f>
        <v>#VALUE!</v>
      </c>
    </row>
    <row r="15" spans="1:1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44" t="str">
        <f>IF($E15="h",'IP Claims by DMIS ID'!F15/'IP Disp by DMISID'!F15," ")</f>
        <v xml:space="preserve"> </v>
      </c>
      <c r="G15" s="44" t="str">
        <f>IF($E15="h",'IP Claims by DMIS ID'!G15/'IP Disp by DMISID'!G15," ")</f>
        <v xml:space="preserve"> </v>
      </c>
      <c r="H15" s="44" t="str">
        <f>IF($E15="h",'IP Claims by DMIS ID'!H15/'IP Disp by DMISID'!H15," ")</f>
        <v xml:space="preserve"> </v>
      </c>
      <c r="I15" s="44" t="str">
        <f>IF($E15="h",'IP Claims by DMIS ID'!I15/'IP Disp by DMISID'!I15," ")</f>
        <v xml:space="preserve"> </v>
      </c>
      <c r="J15" s="44" t="str">
        <f>IF($E15="h",'IP Claims by DMIS ID'!J15/'IP Disp by DMISID'!J15," ")</f>
        <v xml:space="preserve"> </v>
      </c>
      <c r="K15" s="44" t="str">
        <f>IF(E15="h",'IP Claims by DMIS ID'!K15/'IP Disp by DMISID'!K15," ")</f>
        <v xml:space="preserve"> </v>
      </c>
    </row>
    <row r="16" spans="1:1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44">
        <f>IF($E16="h",'IP Claims by DMIS ID'!F16/'IP Disp by DMISID'!F16," ")</f>
        <v>1.555023923444976E-2</v>
      </c>
      <c r="G16" s="44">
        <f>IF($E16="h",'IP Claims by DMIS ID'!G16/'IP Disp by DMISID'!G16," ")</f>
        <v>5.3191489361702126E-3</v>
      </c>
      <c r="H16" s="44">
        <f>IF($E16="h",'IP Claims by DMIS ID'!H16/'IP Disp by DMISID'!H16," ")</f>
        <v>0</v>
      </c>
      <c r="I16" s="44">
        <f>IF($E16="h",'IP Claims by DMIS ID'!I16/'IP Disp by DMISID'!I16," ")</f>
        <v>0</v>
      </c>
      <c r="J16" s="44">
        <f>IF($E16="h",'IP Claims by DMIS ID'!J16/'IP Disp by DMISID'!J16," ")</f>
        <v>2.2093023255813953E-2</v>
      </c>
      <c r="K16" s="44">
        <f>IF(E16="h",'IP Claims by DMIS ID'!K16/'IP Disp by DMISID'!K16," ")</f>
        <v>1.5587529976019185E-2</v>
      </c>
    </row>
    <row r="17" spans="2:13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44" t="str">
        <f>IF($E17="h",'IP Claims by DMIS ID'!F17/'IP Disp by DMISID'!F17," ")</f>
        <v xml:space="preserve"> </v>
      </c>
      <c r="G17" s="44" t="str">
        <f>IF($E17="h",'IP Claims by DMIS ID'!G17/'IP Disp by DMISID'!G17," ")</f>
        <v xml:space="preserve"> </v>
      </c>
      <c r="H17" s="44" t="str">
        <f>IF($E17="h",'IP Claims by DMIS ID'!H17/'IP Disp by DMISID'!H17," ")</f>
        <v xml:space="preserve"> </v>
      </c>
      <c r="I17" s="44" t="str">
        <f>IF($E17="h",'IP Claims by DMIS ID'!I17/'IP Disp by DMISID'!I17," ")</f>
        <v xml:space="preserve"> </v>
      </c>
      <c r="J17" s="44" t="str">
        <f>IF($E17="h",'IP Claims by DMIS ID'!J17/'IP Disp by DMISID'!J17," ")</f>
        <v xml:space="preserve"> </v>
      </c>
      <c r="K17" s="44" t="str">
        <f>IF(E17="h",'IP Claims by DMIS ID'!K17/'IP Disp by DMISID'!K17," ")</f>
        <v xml:space="preserve"> </v>
      </c>
    </row>
    <row r="18" spans="2:13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44" t="str">
        <f>IF($E18="h",'IP Claims by DMIS ID'!F18/'IP Disp by DMISID'!F18," ")</f>
        <v xml:space="preserve"> </v>
      </c>
      <c r="G18" s="44" t="str">
        <f>IF($E18="h",'IP Claims by DMIS ID'!G18/'IP Disp by DMISID'!G18," ")</f>
        <v xml:space="preserve"> </v>
      </c>
      <c r="H18" s="44" t="str">
        <f>IF($E18="h",'IP Claims by DMIS ID'!H18/'IP Disp by DMISID'!H18," ")</f>
        <v xml:space="preserve"> </v>
      </c>
      <c r="I18" s="44" t="str">
        <f>IF($E18="h",'IP Claims by DMIS ID'!I18/'IP Disp by DMISID'!I18," ")</f>
        <v xml:space="preserve"> </v>
      </c>
      <c r="J18" s="44" t="str">
        <f>IF($E18="h",'IP Claims by DMIS ID'!J18/'IP Disp by DMISID'!J18," ")</f>
        <v xml:space="preserve"> </v>
      </c>
      <c r="K18" s="45" t="str">
        <f>IF(E18="h",'IP Claims by DMIS ID'!K18/'IP Disp by DMISID'!K18," ")</f>
        <v xml:space="preserve"> </v>
      </c>
      <c r="L18" s="49" t="str">
        <f>'IP $ Collections by DMIS'!L18</f>
        <v>Inpatient closed down</v>
      </c>
    </row>
    <row r="19" spans="2:13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44" t="str">
        <f>IF($E19="h",'IP Claims by DMIS ID'!F19/'IP Disp by DMISID'!F19," ")</f>
        <v xml:space="preserve"> </v>
      </c>
      <c r="G19" s="44" t="str">
        <f>IF($E19="h",'IP Claims by DMIS ID'!G19/'IP Disp by DMISID'!G19," ")</f>
        <v xml:space="preserve"> </v>
      </c>
      <c r="H19" s="44" t="str">
        <f>IF($E19="h",'IP Claims by DMIS ID'!H19/'IP Disp by DMISID'!H19," ")</f>
        <v xml:space="preserve"> </v>
      </c>
      <c r="I19" s="44" t="str">
        <f>IF($E19="h",'IP Claims by DMIS ID'!I19/'IP Disp by DMISID'!I19," ")</f>
        <v xml:space="preserve"> </v>
      </c>
      <c r="J19" s="44" t="str">
        <f>IF($E19="h",'IP Claims by DMIS ID'!J19/'IP Disp by DMISID'!J19," ")</f>
        <v xml:space="preserve"> </v>
      </c>
      <c r="K19" s="44" t="str">
        <f>IF(E19="h",'IP Claims by DMIS ID'!K19/'IP Disp by DMISID'!K19," ")</f>
        <v xml:space="preserve"> </v>
      </c>
    </row>
    <row r="20" spans="2:13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44" t="str">
        <f>IF($E20="h",'IP Claims by DMIS ID'!F20/'IP Disp by DMISID'!F20," ")</f>
        <v xml:space="preserve"> </v>
      </c>
      <c r="G20" s="44" t="str">
        <f>IF($E20="h",'IP Claims by DMIS ID'!G20/'IP Disp by DMISID'!G20," ")</f>
        <v xml:space="preserve"> </v>
      </c>
      <c r="H20" s="44" t="str">
        <f>IF($E20="h",'IP Claims by DMIS ID'!H20/'IP Disp by DMISID'!H20," ")</f>
        <v xml:space="preserve"> </v>
      </c>
      <c r="I20" s="44" t="str">
        <f>IF($E20="h",'IP Claims by DMIS ID'!I20/'IP Disp by DMISID'!I20," ")</f>
        <v xml:space="preserve"> </v>
      </c>
      <c r="J20" s="44" t="str">
        <f>IF($E20="h",'IP Claims by DMIS ID'!J20/'IP Disp by DMISID'!J20," ")</f>
        <v xml:space="preserve"> </v>
      </c>
      <c r="K20" s="44" t="str">
        <f>IF(E20="h",'IP Claims by DMIS ID'!K20/'IP Disp by DMISID'!K20," ")</f>
        <v xml:space="preserve"> </v>
      </c>
    </row>
    <row r="21" spans="2:13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44" t="str">
        <f>IF($E21="h",'IP Claims by DMIS ID'!F21/'IP Disp by DMISID'!F21," ")</f>
        <v xml:space="preserve"> </v>
      </c>
      <c r="G21" s="44" t="str">
        <f>IF($E21="h",'IP Claims by DMIS ID'!G21/'IP Disp by DMISID'!G21," ")</f>
        <v xml:space="preserve"> </v>
      </c>
      <c r="H21" s="44" t="str">
        <f>IF($E21="h",'IP Claims by DMIS ID'!H21/'IP Disp by DMISID'!H21," ")</f>
        <v xml:space="preserve"> </v>
      </c>
      <c r="I21" s="44" t="str">
        <f>IF($E21="h",'IP Claims by DMIS ID'!I21/'IP Disp by DMISID'!I21," ")</f>
        <v xml:space="preserve"> </v>
      </c>
      <c r="J21" s="44" t="str">
        <f>IF($E21="h",'IP Claims by DMIS ID'!J21/'IP Disp by DMISID'!J21," ")</f>
        <v xml:space="preserve"> </v>
      </c>
      <c r="K21" s="44" t="str">
        <f>IF(E21="h",'IP Claims by DMIS ID'!K21/'IP Disp by DMISID'!K21," ")</f>
        <v xml:space="preserve"> </v>
      </c>
    </row>
    <row r="22" spans="2:13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44">
        <f>IF($E22="h",'IP Claims by DMIS ID'!F22/'IP Disp by DMISID'!F22," ")</f>
        <v>1.8018018018018018E-2</v>
      </c>
      <c r="G22" s="44">
        <f>IF($E22="h",'IP Claims by DMIS ID'!G22/'IP Disp by DMISID'!G22," ")</f>
        <v>0</v>
      </c>
      <c r="H22" s="44">
        <f>IF($E22="h",'IP Claims by DMIS ID'!H22/'IP Disp by DMISID'!H22," ")</f>
        <v>0</v>
      </c>
      <c r="I22" s="44">
        <f>IF($E22="h",'IP Claims by DMIS ID'!I22/'IP Disp by DMISID'!I22," ")</f>
        <v>0</v>
      </c>
      <c r="J22" s="44">
        <f>IF($E22="h",'IP Claims by DMIS ID'!J22/'IP Disp by DMISID'!J22," ")</f>
        <v>0</v>
      </c>
      <c r="K22" s="44">
        <f>IF(E22="h",'IP Claims by DMIS ID'!K22/'IP Disp by DMISID'!K22," ")</f>
        <v>0</v>
      </c>
    </row>
    <row r="23" spans="2:13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44" t="str">
        <f>IF($E23="h",'IP Claims by DMIS ID'!F23/'IP Disp by DMISID'!F23," ")</f>
        <v xml:space="preserve"> </v>
      </c>
      <c r="G23" s="44" t="str">
        <f>IF($E23="h",'IP Claims by DMIS ID'!G23/'IP Disp by DMISID'!G23," ")</f>
        <v xml:space="preserve"> </v>
      </c>
      <c r="H23" s="44" t="str">
        <f>IF($E23="h",'IP Claims by DMIS ID'!H23/'IP Disp by DMISID'!H23," ")</f>
        <v xml:space="preserve"> </v>
      </c>
      <c r="I23" s="44" t="str">
        <f>IF($E23="h",'IP Claims by DMIS ID'!I23/'IP Disp by DMISID'!I23," ")</f>
        <v xml:space="preserve"> </v>
      </c>
      <c r="J23" s="44" t="str">
        <f>IF($E23="h",'IP Claims by DMIS ID'!J23/'IP Disp by DMISID'!J23," ")</f>
        <v xml:space="preserve"> </v>
      </c>
      <c r="K23" s="44" t="str">
        <f>IF(E23="h",'IP Claims by DMIS ID'!K23/'IP Disp by DMISID'!K23," ")</f>
        <v xml:space="preserve"> </v>
      </c>
    </row>
    <row r="24" spans="2:13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44" t="str">
        <f>IF($E24="h",'IP Claims by DMIS ID'!F24/'IP Disp by DMISID'!F24," ")</f>
        <v xml:space="preserve"> </v>
      </c>
      <c r="G24" s="44" t="str">
        <f>IF($E24="h",'IP Claims by DMIS ID'!G24/'IP Disp by DMISID'!G24," ")</f>
        <v xml:space="preserve"> </v>
      </c>
      <c r="H24" s="44" t="str">
        <f>IF($E24="h",'IP Claims by DMIS ID'!H24/'IP Disp by DMISID'!H24," ")</f>
        <v xml:space="preserve"> </v>
      </c>
      <c r="I24" s="44" t="str">
        <f>IF($E24="h",'IP Claims by DMIS ID'!I24/'IP Disp by DMISID'!I24," ")</f>
        <v xml:space="preserve"> </v>
      </c>
      <c r="J24" s="44" t="str">
        <f>IF($E24="h",'IP Claims by DMIS ID'!J24/'IP Disp by DMISID'!J24," ")</f>
        <v xml:space="preserve"> </v>
      </c>
      <c r="K24" s="44" t="str">
        <f>IF(E24="h",'IP Claims by DMIS ID'!K24/'IP Disp by DMISID'!K24," ")</f>
        <v xml:space="preserve"> </v>
      </c>
    </row>
    <row r="25" spans="2:13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44" t="str">
        <f>IF($E25="h",'IP Claims by DMIS ID'!F25/'IP Disp by DMISID'!F25," ")</f>
        <v xml:space="preserve"> </v>
      </c>
      <c r="G25" s="44" t="str">
        <f>IF($E25="h",'IP Claims by DMIS ID'!G25/'IP Disp by DMISID'!G25," ")</f>
        <v xml:space="preserve"> </v>
      </c>
      <c r="H25" s="44" t="str">
        <f>IF($E25="h",'IP Claims by DMIS ID'!H25/'IP Disp by DMISID'!H25," ")</f>
        <v xml:space="preserve"> </v>
      </c>
      <c r="I25" s="44" t="str">
        <f>IF($E25="h",'IP Claims by DMIS ID'!I25/'IP Disp by DMISID'!I25," ")</f>
        <v xml:space="preserve"> </v>
      </c>
      <c r="J25" s="44" t="str">
        <f>IF($E25="h",'IP Claims by DMIS ID'!J25/'IP Disp by DMISID'!J25," ")</f>
        <v xml:space="preserve"> </v>
      </c>
      <c r="K25" s="44" t="str">
        <f>IF(E25="h",'IP Claims by DMIS ID'!K25/'IP Disp by DMISID'!K25," ")</f>
        <v xml:space="preserve"> </v>
      </c>
    </row>
    <row r="26" spans="2:13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44">
        <f>IF($E26="h",'IP Claims by DMIS ID'!F26/'IP Disp by DMISID'!F26," ")</f>
        <v>2.5104602510460251E-2</v>
      </c>
      <c r="G26" s="44">
        <f>IF($E26="h",'IP Claims by DMIS ID'!G26/'IP Disp by DMISID'!G26," ")</f>
        <v>0</v>
      </c>
      <c r="H26" s="44">
        <f>IF($E26="h",'IP Claims by DMIS ID'!H26/'IP Disp by DMISID'!H26," ")</f>
        <v>0</v>
      </c>
      <c r="I26" s="44">
        <f>IF($E26="h",'IP Claims by DMIS ID'!I26/'IP Disp by DMISID'!I26," ")</f>
        <v>0.12605042016806722</v>
      </c>
      <c r="J26" s="44">
        <f>IF($E26="h",'IP Claims by DMIS ID'!J26/'IP Disp by DMISID'!J26," ")</f>
        <v>0</v>
      </c>
      <c r="K26" s="44" t="e">
        <f>IF(E26="h",'IP Claims by DMIS ID'!K26/'IP Disp by DMISID'!K26," ")</f>
        <v>#DIV/0!</v>
      </c>
    </row>
    <row r="27" spans="2:13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44">
        <f>IF($E27="h",'IP Claims by DMIS ID'!F27/'IP Disp by DMISID'!F27," ")</f>
        <v>2.3064250411861616E-2</v>
      </c>
      <c r="G27" s="44">
        <f>IF($E27="h",'IP Claims by DMIS ID'!G27/'IP Disp by DMISID'!G27," ")</f>
        <v>6.1068702290076335E-3</v>
      </c>
      <c r="H27" s="44">
        <f>IF($E27="h",'IP Claims by DMIS ID'!H27/'IP Disp by DMISID'!H27," ")</f>
        <v>0</v>
      </c>
      <c r="I27" s="44">
        <f>IF($E27="h",'IP Claims by DMIS ID'!I27/'IP Disp by DMISID'!I27," ")</f>
        <v>3.803131991051454E-2</v>
      </c>
      <c r="J27" s="44">
        <f>IF($E27="h",'IP Claims by DMIS ID'!J27/'IP Disp by DMISID'!J27," ")</f>
        <v>1.5625E-2</v>
      </c>
      <c r="K27" s="44">
        <f>IF(E27="h",'IP Claims by DMIS ID'!K27/'IP Disp by DMISID'!K27," ")</f>
        <v>1.1587485515643105E-3</v>
      </c>
      <c r="L27" s="49" t="str">
        <f>'IP $ Collections by DMIS'!L27</f>
        <v>Inpatient closed down</v>
      </c>
    </row>
    <row r="28" spans="2:13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44" t="str">
        <f>IF($E28="h",'IP Claims by DMIS ID'!F28/'IP Disp by DMISID'!F28," ")</f>
        <v xml:space="preserve"> </v>
      </c>
      <c r="G28" s="44" t="str">
        <f>IF($E28="h",'IP Claims by DMIS ID'!G28/'IP Disp by DMISID'!G28," ")</f>
        <v xml:space="preserve"> </v>
      </c>
      <c r="H28" s="44" t="str">
        <f>IF($E28="h",'IP Claims by DMIS ID'!H28/'IP Disp by DMISID'!H28," ")</f>
        <v xml:space="preserve"> </v>
      </c>
      <c r="I28" s="44" t="str">
        <f>IF($E28="h",'IP Claims by DMIS ID'!I28/'IP Disp by DMISID'!I28," ")</f>
        <v xml:space="preserve"> </v>
      </c>
      <c r="J28" s="44" t="str">
        <f>IF($E28="h",'IP Claims by DMIS ID'!J28/'IP Disp by DMISID'!J28," ")</f>
        <v xml:space="preserve"> </v>
      </c>
      <c r="K28" s="44" t="str">
        <f>IF(E28="h",'IP Claims by DMIS ID'!K28/'IP Disp by DMISID'!K28," ")</f>
        <v xml:space="preserve"> </v>
      </c>
    </row>
    <row r="29" spans="2:13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44" t="str">
        <f>IF($E29="h",'IP Claims by DMIS ID'!F29/'IP Disp by DMISID'!F29," ")</f>
        <v xml:space="preserve"> </v>
      </c>
      <c r="G29" s="44" t="str">
        <f>IF($E29="h",'IP Claims by DMIS ID'!G29/'IP Disp by DMISID'!G29," ")</f>
        <v xml:space="preserve"> </v>
      </c>
      <c r="H29" s="44" t="str">
        <f>IF($E29="h",'IP Claims by DMIS ID'!H29/'IP Disp by DMISID'!H29," ")</f>
        <v xml:space="preserve"> </v>
      </c>
      <c r="I29" s="44" t="str">
        <f>IF($E29="h",'IP Claims by DMIS ID'!I29/'IP Disp by DMISID'!I29," ")</f>
        <v xml:space="preserve"> </v>
      </c>
      <c r="J29" s="44" t="str">
        <f>IF($E29="h",'IP Claims by DMIS ID'!J29/'IP Disp by DMISID'!J29," ")</f>
        <v xml:space="preserve"> </v>
      </c>
      <c r="K29" s="44" t="str">
        <f>IF(E29="h",'IP Claims by DMIS ID'!K29/'IP Disp by DMISID'!K29," ")</f>
        <v xml:space="preserve"> </v>
      </c>
    </row>
    <row r="30" spans="2:13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44" t="str">
        <f>IF($E30="h",'IP Claims by DMIS ID'!F30/'IP Disp by DMISID'!F30," ")</f>
        <v xml:space="preserve"> </v>
      </c>
      <c r="G30" s="44" t="str">
        <f>IF($E30="h",'IP Claims by DMIS ID'!G30/'IP Disp by DMISID'!G30," ")</f>
        <v xml:space="preserve"> </v>
      </c>
      <c r="H30" s="44" t="str">
        <f>IF($E30="h",'IP Claims by DMIS ID'!H30/'IP Disp by DMISID'!H30," ")</f>
        <v xml:space="preserve"> </v>
      </c>
      <c r="I30" s="44" t="str">
        <f>IF($E30="h",'IP Claims by DMIS ID'!I30/'IP Disp by DMISID'!I30," ")</f>
        <v xml:space="preserve"> </v>
      </c>
      <c r="J30" s="44" t="str">
        <f>IF($E30="h",'IP Claims by DMIS ID'!J30/'IP Disp by DMISID'!J30," ")</f>
        <v xml:space="preserve"> </v>
      </c>
      <c r="K30" s="44" t="str">
        <f>IF(E30="h",'IP Claims by DMIS ID'!K30/'IP Disp by DMISID'!K30," ")</f>
        <v xml:space="preserve"> </v>
      </c>
    </row>
    <row r="31" spans="2:13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44" t="str">
        <f>IF($E31="h",'IP Claims by DMIS ID'!F31/'IP Disp by DMISID'!F31," ")</f>
        <v xml:space="preserve"> </v>
      </c>
      <c r="G31" s="44" t="str">
        <f>IF($E31="h",'IP Claims by DMIS ID'!G31/'IP Disp by DMISID'!G31," ")</f>
        <v xml:space="preserve"> </v>
      </c>
      <c r="H31" s="44" t="str">
        <f>IF($E31="h",'IP Claims by DMIS ID'!H31/'IP Disp by DMISID'!H31," ")</f>
        <v xml:space="preserve"> </v>
      </c>
      <c r="I31" s="44" t="str">
        <f>IF($E31="h",'IP Claims by DMIS ID'!I31/'IP Disp by DMISID'!I31," ")</f>
        <v xml:space="preserve"> </v>
      </c>
      <c r="J31" s="44" t="str">
        <f>IF($E31="h",'IP Claims by DMIS ID'!J31/'IP Disp by DMISID'!J31," ")</f>
        <v xml:space="preserve"> </v>
      </c>
      <c r="K31" s="45" t="str">
        <f>IF(E31="h",'IP Claims by DMIS ID'!K31/'IP Disp by DMISID'!K31," ")</f>
        <v xml:space="preserve"> </v>
      </c>
      <c r="L31" s="49" t="str">
        <f>'IP $ Collections by DMIS'!L31</f>
        <v>Inpatient closed down</v>
      </c>
      <c r="M31" s="2"/>
    </row>
    <row r="32" spans="2:13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44">
        <f>IF($E32="h",'IP Claims by DMIS ID'!F32/'IP Disp by DMISID'!F32," ")</f>
        <v>1.8092105263157895E-2</v>
      </c>
      <c r="G32" s="44">
        <f>IF($E32="h",'IP Claims by DMIS ID'!G32/'IP Disp by DMISID'!G32," ")</f>
        <v>8.1168831168831161E-3</v>
      </c>
      <c r="H32" s="44">
        <f>IF($E32="h",'IP Claims by DMIS ID'!H32/'IP Disp by DMISID'!H32," ")</f>
        <v>0</v>
      </c>
      <c r="I32" s="44">
        <f>IF($E32="h",'IP Claims by DMIS ID'!I32/'IP Disp by DMISID'!I32," ")</f>
        <v>2.5316455696202531E-2</v>
      </c>
      <c r="J32" s="44">
        <f>IF($E32="h",'IP Claims by DMIS ID'!J32/'IP Disp by DMISID'!J32," ")</f>
        <v>4.0207522697795074E-2</v>
      </c>
      <c r="K32" s="44">
        <f>IF(E32="h",'IP Claims by DMIS ID'!K32/'IP Disp by DMISID'!K32," ")</f>
        <v>1.1470281543274244E-2</v>
      </c>
    </row>
    <row r="33" spans="2:11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44" t="str">
        <f>IF($E33="h",'IP Claims by DMIS ID'!F33/'IP Disp by DMISID'!F33," ")</f>
        <v xml:space="preserve"> </v>
      </c>
      <c r="G33" s="44" t="str">
        <f>IF($E33="h",'IP Claims by DMIS ID'!G33/'IP Disp by DMISID'!G33," ")</f>
        <v xml:space="preserve"> </v>
      </c>
      <c r="H33" s="44" t="str">
        <f>IF($E33="h",'IP Claims by DMIS ID'!H33/'IP Disp by DMISID'!H33," ")</f>
        <v xml:space="preserve"> </v>
      </c>
      <c r="I33" s="44" t="str">
        <f>IF($E33="h",'IP Claims by DMIS ID'!I33/'IP Disp by DMISID'!I33," ")</f>
        <v xml:space="preserve"> </v>
      </c>
      <c r="J33" s="44" t="str">
        <f>IF($E33="h",'IP Claims by DMIS ID'!J33/'IP Disp by DMISID'!J33," ")</f>
        <v xml:space="preserve"> </v>
      </c>
      <c r="K33" s="44" t="str">
        <f>IF(E33="h",'IP Claims by DMIS ID'!K33/'IP Disp by DMISID'!K33," ")</f>
        <v xml:space="preserve"> </v>
      </c>
    </row>
    <row r="34" spans="2:11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44" t="str">
        <f>IF($E34="h",'IP Claims by DMIS ID'!F34/'IP Disp by DMISID'!F34," ")</f>
        <v xml:space="preserve"> </v>
      </c>
      <c r="G34" s="44" t="str">
        <f>IF($E34="h",'IP Claims by DMIS ID'!G34/'IP Disp by DMISID'!G34," ")</f>
        <v xml:space="preserve"> </v>
      </c>
      <c r="H34" s="44" t="str">
        <f>IF($E34="h",'IP Claims by DMIS ID'!H34/'IP Disp by DMISID'!H34," ")</f>
        <v xml:space="preserve"> </v>
      </c>
      <c r="I34" s="44" t="str">
        <f>IF($E34="h",'IP Claims by DMIS ID'!I34/'IP Disp by DMISID'!I34," ")</f>
        <v xml:space="preserve"> </v>
      </c>
      <c r="J34" s="44" t="str">
        <f>IF($E34="h",'IP Claims by DMIS ID'!J34/'IP Disp by DMISID'!J34," ")</f>
        <v xml:space="preserve"> </v>
      </c>
      <c r="K34" s="44" t="str">
        <f>IF(E34="h",'IP Claims by DMIS ID'!K34/'IP Disp by DMISID'!K34," ")</f>
        <v xml:space="preserve"> </v>
      </c>
    </row>
    <row r="35" spans="2:11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44" t="str">
        <f>IF($E35="h",'IP Claims by DMIS ID'!F35/'IP Disp by DMISID'!F35," ")</f>
        <v xml:space="preserve"> </v>
      </c>
      <c r="G35" s="44" t="str">
        <f>IF($E35="h",'IP Claims by DMIS ID'!G35/'IP Disp by DMISID'!G35," ")</f>
        <v xml:space="preserve"> </v>
      </c>
      <c r="H35" s="44" t="str">
        <f>IF($E35="h",'IP Claims by DMIS ID'!H35/'IP Disp by DMISID'!H35," ")</f>
        <v xml:space="preserve"> </v>
      </c>
      <c r="I35" s="44" t="str">
        <f>IF($E35="h",'IP Claims by DMIS ID'!I35/'IP Disp by DMISID'!I35," ")</f>
        <v xml:space="preserve"> </v>
      </c>
      <c r="J35" s="44" t="str">
        <f>IF($E35="h",'IP Claims by DMIS ID'!J35/'IP Disp by DMISID'!J35," ")</f>
        <v xml:space="preserve"> </v>
      </c>
      <c r="K35" s="44" t="str">
        <f>IF(E35="h",'IP Claims by DMIS ID'!K35/'IP Disp by DMISID'!K35," ")</f>
        <v xml:space="preserve"> </v>
      </c>
    </row>
    <row r="36" spans="2:11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44" t="str">
        <f>IF($E36="h",'IP Claims by DMIS ID'!F36/'IP Disp by DMISID'!F36," ")</f>
        <v xml:space="preserve"> </v>
      </c>
      <c r="G36" s="44" t="str">
        <f>IF($E36="h",'IP Claims by DMIS ID'!G36/'IP Disp by DMISID'!G36," ")</f>
        <v xml:space="preserve"> </v>
      </c>
      <c r="H36" s="44" t="str">
        <f>IF($E36="h",'IP Claims by DMIS ID'!H36/'IP Disp by DMISID'!H36," ")</f>
        <v xml:space="preserve"> </v>
      </c>
      <c r="I36" s="44" t="str">
        <f>IF($E36="h",'IP Claims by DMIS ID'!I36/'IP Disp by DMISID'!I36," ")</f>
        <v xml:space="preserve"> </v>
      </c>
      <c r="J36" s="44" t="str">
        <f>IF($E36="h",'IP Claims by DMIS ID'!J36/'IP Disp by DMISID'!J36," ")</f>
        <v xml:space="preserve"> </v>
      </c>
      <c r="K36" s="44" t="str">
        <f>IF(E36="h",'IP Claims by DMIS ID'!K36/'IP Disp by DMISID'!K36," ")</f>
        <v xml:space="preserve"> </v>
      </c>
    </row>
    <row r="37" spans="2:11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44" t="str">
        <f>IF($E37="h",'IP Claims by DMIS ID'!F37/'IP Disp by DMISID'!F37," ")</f>
        <v xml:space="preserve"> </v>
      </c>
      <c r="G37" s="44" t="str">
        <f>IF($E37="h",'IP Claims by DMIS ID'!G37/'IP Disp by DMISID'!G37," ")</f>
        <v xml:space="preserve"> </v>
      </c>
      <c r="H37" s="44" t="str">
        <f>IF($E37="h",'IP Claims by DMIS ID'!H37/'IP Disp by DMISID'!H37," ")</f>
        <v xml:space="preserve"> </v>
      </c>
      <c r="I37" s="44" t="str">
        <f>IF($E37="h",'IP Claims by DMIS ID'!I37/'IP Disp by DMISID'!I37," ")</f>
        <v xml:space="preserve"> </v>
      </c>
      <c r="J37" s="44" t="str">
        <f>IF($E37="h",'IP Claims by DMIS ID'!J37/'IP Disp by DMISID'!J37," ")</f>
        <v xml:space="preserve"> </v>
      </c>
      <c r="K37" s="44" t="str">
        <f>IF(E37="h",'IP Claims by DMIS ID'!K37/'IP Disp by DMISID'!K37," ")</f>
        <v xml:space="preserve"> </v>
      </c>
    </row>
    <row r="38" spans="2:11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44" t="str">
        <f>IF($E38="h",'IP Claims by DMIS ID'!F38/'IP Disp by DMISID'!F38," ")</f>
        <v xml:space="preserve"> </v>
      </c>
      <c r="G38" s="44" t="str">
        <f>IF($E38="h",'IP Claims by DMIS ID'!G38/'IP Disp by DMISID'!G38," ")</f>
        <v xml:space="preserve"> </v>
      </c>
      <c r="H38" s="44" t="str">
        <f>IF($E38="h",'IP Claims by DMIS ID'!H38/'IP Disp by DMISID'!H38," ")</f>
        <v xml:space="preserve"> </v>
      </c>
      <c r="I38" s="44" t="str">
        <f>IF($E38="h",'IP Claims by DMIS ID'!I38/'IP Disp by DMISID'!I38," ")</f>
        <v xml:space="preserve"> </v>
      </c>
      <c r="J38" s="44" t="str">
        <f>IF($E38="h",'IP Claims by DMIS ID'!J38/'IP Disp by DMISID'!J38," ")</f>
        <v xml:space="preserve"> </v>
      </c>
      <c r="K38" s="44" t="str">
        <f>IF(E38="h",'IP Claims by DMIS ID'!K38/'IP Disp by DMISID'!K38," ")</f>
        <v xml:space="preserve"> </v>
      </c>
    </row>
    <row r="39" spans="2:11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44">
        <f>IF($E39="h",'IP Claims by DMIS ID'!F39/'IP Disp by DMISID'!F39," ")</f>
        <v>8.0225988700564965E-2</v>
      </c>
      <c r="G39" s="44">
        <f>IF($E39="h",'IP Claims by DMIS ID'!G39/'IP Disp by DMISID'!G39," ")</f>
        <v>0</v>
      </c>
      <c r="H39" s="44">
        <f>IF($E39="h",'IP Claims by DMIS ID'!H39/'IP Disp by DMISID'!H39," ")</f>
        <v>0</v>
      </c>
      <c r="I39" s="44">
        <f>IF($E39="h",'IP Claims by DMIS ID'!I39/'IP Disp by DMISID'!I39," ")</f>
        <v>1.6336056009334889E-2</v>
      </c>
      <c r="J39" s="44">
        <f>IF($E39="h",'IP Claims by DMIS ID'!J39/'IP Disp by DMISID'!J39," ")</f>
        <v>9.2996555683122845E-2</v>
      </c>
      <c r="K39" s="44">
        <f>IF(E39="h",'IP Claims by DMIS ID'!K39/'IP Disp by DMISID'!K39," ")</f>
        <v>7.2082379862700233E-2</v>
      </c>
    </row>
    <row r="40" spans="2:11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44" t="str">
        <f>IF($E40="h",'IP Claims by DMIS ID'!F40/'IP Disp by DMISID'!F40," ")</f>
        <v xml:space="preserve"> </v>
      </c>
      <c r="G40" s="44" t="str">
        <f>IF($E40="h",'IP Claims by DMIS ID'!G40/'IP Disp by DMISID'!G40," ")</f>
        <v xml:space="preserve"> </v>
      </c>
      <c r="H40" s="44" t="str">
        <f>IF($E40="h",'IP Claims by DMIS ID'!H40/'IP Disp by DMISID'!H40," ")</f>
        <v xml:space="preserve"> </v>
      </c>
      <c r="I40" s="44" t="str">
        <f>IF($E40="h",'IP Claims by DMIS ID'!I40/'IP Disp by DMISID'!I40," ")</f>
        <v xml:space="preserve"> </v>
      </c>
      <c r="J40" s="44" t="str">
        <f>IF($E40="h",'IP Claims by DMIS ID'!J40/'IP Disp by DMISID'!J40," ")</f>
        <v xml:space="preserve"> </v>
      </c>
      <c r="K40" s="44" t="str">
        <f>IF(E40="h",'IP Claims by DMIS ID'!K40/'IP Disp by DMISID'!K40," ")</f>
        <v xml:space="preserve"> </v>
      </c>
    </row>
    <row r="41" spans="2:11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44" t="str">
        <f>IF($E41="h",'IP Claims by DMIS ID'!F41/'IP Disp by DMISID'!F41," ")</f>
        <v xml:space="preserve"> </v>
      </c>
      <c r="G41" s="44" t="str">
        <f>IF($E41="h",'IP Claims by DMIS ID'!G41/'IP Disp by DMISID'!G41," ")</f>
        <v xml:space="preserve"> </v>
      </c>
      <c r="H41" s="44" t="str">
        <f>IF($E41="h",'IP Claims by DMIS ID'!H41/'IP Disp by DMISID'!H41," ")</f>
        <v xml:space="preserve"> </v>
      </c>
      <c r="I41" s="44" t="str">
        <f>IF($E41="h",'IP Claims by DMIS ID'!I41/'IP Disp by DMISID'!I41," ")</f>
        <v xml:space="preserve"> </v>
      </c>
      <c r="J41" s="44" t="str">
        <f>IF($E41="h",'IP Claims by DMIS ID'!J41/'IP Disp by DMISID'!J41," ")</f>
        <v xml:space="preserve"> </v>
      </c>
      <c r="K41" s="44" t="str">
        <f>IF(E41="h",'IP Claims by DMIS ID'!K41/'IP Disp by DMISID'!K41," ")</f>
        <v xml:space="preserve"> </v>
      </c>
    </row>
    <row r="42" spans="2:11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44" t="str">
        <f>IF($E42="h",'IP Claims by DMIS ID'!F42/'IP Disp by DMISID'!F42," ")</f>
        <v xml:space="preserve"> </v>
      </c>
      <c r="G42" s="44" t="str">
        <f>IF($E42="h",'IP Claims by DMIS ID'!G42/'IP Disp by DMISID'!G42," ")</f>
        <v xml:space="preserve"> </v>
      </c>
      <c r="H42" s="44" t="str">
        <f>IF($E42="h",'IP Claims by DMIS ID'!H42/'IP Disp by DMISID'!H42," ")</f>
        <v xml:space="preserve"> </v>
      </c>
      <c r="I42" s="44" t="str">
        <f>IF($E42="h",'IP Claims by DMIS ID'!I42/'IP Disp by DMISID'!I42," ")</f>
        <v xml:space="preserve"> </v>
      </c>
      <c r="J42" s="44" t="str">
        <f>IF($E42="h",'IP Claims by DMIS ID'!J42/'IP Disp by DMISID'!J42," ")</f>
        <v xml:space="preserve"> </v>
      </c>
      <c r="K42" s="44" t="str">
        <f>IF(E42="h",'IP Claims by DMIS ID'!K42/'IP Disp by DMISID'!K42," ")</f>
        <v xml:space="preserve"> </v>
      </c>
    </row>
    <row r="43" spans="2:11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44" t="str">
        <f>IF($E43="h",'IP Claims by DMIS ID'!F43/'IP Disp by DMISID'!F43," ")</f>
        <v xml:space="preserve"> </v>
      </c>
      <c r="G43" s="44" t="str">
        <f>IF($E43="h",'IP Claims by DMIS ID'!G43/'IP Disp by DMISID'!G43," ")</f>
        <v xml:space="preserve"> </v>
      </c>
      <c r="H43" s="44" t="str">
        <f>IF($E43="h",'IP Claims by DMIS ID'!H43/'IP Disp by DMISID'!H43," ")</f>
        <v xml:space="preserve"> </v>
      </c>
      <c r="I43" s="44" t="str">
        <f>IF($E43="h",'IP Claims by DMIS ID'!I43/'IP Disp by DMISID'!I43," ")</f>
        <v xml:space="preserve"> </v>
      </c>
      <c r="J43" s="44" t="str">
        <f>IF($E43="h",'IP Claims by DMIS ID'!J43/'IP Disp by DMISID'!J43," ")</f>
        <v xml:space="preserve"> </v>
      </c>
      <c r="K43" s="44" t="str">
        <f>IF(E43="h",'IP Claims by DMIS ID'!K43/'IP Disp by DMISID'!K43," ")</f>
        <v xml:space="preserve"> </v>
      </c>
    </row>
    <row r="44" spans="2:11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44" t="str">
        <f>IF($E44="h",'IP Claims by DMIS ID'!F44/'IP Disp by DMISID'!F44," ")</f>
        <v xml:space="preserve"> </v>
      </c>
      <c r="G44" s="44" t="str">
        <f>IF($E44="h",'IP Claims by DMIS ID'!G44/'IP Disp by DMISID'!G44," ")</f>
        <v xml:space="preserve"> </v>
      </c>
      <c r="H44" s="44" t="str">
        <f>IF($E44="h",'IP Claims by DMIS ID'!H44/'IP Disp by DMISID'!H44," ")</f>
        <v xml:space="preserve"> </v>
      </c>
      <c r="I44" s="44" t="str">
        <f>IF($E44="h",'IP Claims by DMIS ID'!I44/'IP Disp by DMISID'!I44," ")</f>
        <v xml:space="preserve"> </v>
      </c>
      <c r="J44" s="44" t="str">
        <f>IF($E44="h",'IP Claims by DMIS ID'!J44/'IP Disp by DMISID'!J44," ")</f>
        <v xml:space="preserve"> </v>
      </c>
      <c r="K44" s="44" t="str">
        <f>IF(E44="h",'IP Claims by DMIS ID'!K44/'IP Disp by DMISID'!K44," ")</f>
        <v xml:space="preserve"> </v>
      </c>
    </row>
    <row r="45" spans="2:11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44" t="str">
        <f>IF($E45="h",'IP Claims by DMIS ID'!F45/'IP Disp by DMISID'!F45," ")</f>
        <v xml:space="preserve"> </v>
      </c>
      <c r="G45" s="44" t="str">
        <f>IF($E45="h",'IP Claims by DMIS ID'!G45/'IP Disp by DMISID'!G45," ")</f>
        <v xml:space="preserve"> </v>
      </c>
      <c r="H45" s="44" t="str">
        <f>IF($E45="h",'IP Claims by DMIS ID'!H45/'IP Disp by DMISID'!H45," ")</f>
        <v xml:space="preserve"> </v>
      </c>
      <c r="I45" s="44" t="str">
        <f>IF($E45="h",'IP Claims by DMIS ID'!I45/'IP Disp by DMISID'!I45," ")</f>
        <v xml:space="preserve"> </v>
      </c>
      <c r="J45" s="44" t="str">
        <f>IF($E45="h",'IP Claims by DMIS ID'!J45/'IP Disp by DMISID'!J45," ")</f>
        <v xml:space="preserve"> </v>
      </c>
      <c r="K45" s="44" t="str">
        <f>IF(E45="h",'IP Claims by DMIS ID'!K45/'IP Disp by DMISID'!K45," ")</f>
        <v xml:space="preserve"> </v>
      </c>
    </row>
    <row r="46" spans="2:11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44" t="str">
        <f>IF($E46="h",'IP Claims by DMIS ID'!F46/'IP Disp by DMISID'!F46," ")</f>
        <v xml:space="preserve"> </v>
      </c>
      <c r="G46" s="44" t="str">
        <f>IF($E46="h",'IP Claims by DMIS ID'!G46/'IP Disp by DMISID'!G46," ")</f>
        <v xml:space="preserve"> </v>
      </c>
      <c r="H46" s="44" t="str">
        <f>IF($E46="h",'IP Claims by DMIS ID'!H46/'IP Disp by DMISID'!H46," ")</f>
        <v xml:space="preserve"> </v>
      </c>
      <c r="I46" s="44" t="str">
        <f>IF($E46="h",'IP Claims by DMIS ID'!I46/'IP Disp by DMISID'!I46," ")</f>
        <v xml:space="preserve"> </v>
      </c>
      <c r="J46" s="44" t="str">
        <f>IF($E46="h",'IP Claims by DMIS ID'!J46/'IP Disp by DMISID'!J46," ")</f>
        <v xml:space="preserve"> </v>
      </c>
      <c r="K46" s="44" t="str">
        <f>IF(E46="h",'IP Claims by DMIS ID'!K46/'IP Disp by DMISID'!K46," ")</f>
        <v xml:space="preserve"> </v>
      </c>
    </row>
    <row r="47" spans="2:11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44">
        <f>IF($E47="h",'IP Claims by DMIS ID'!F47/'IP Disp by DMISID'!F47," ")</f>
        <v>2.4878640776699028E-2</v>
      </c>
      <c r="G47" s="44">
        <f>IF($E47="h",'IP Claims by DMIS ID'!G47/'IP Disp by DMISID'!G47," ")</f>
        <v>2.440424921045076E-2</v>
      </c>
      <c r="H47" s="44">
        <f>IF($E47="h",'IP Claims by DMIS ID'!H47/'IP Disp by DMISID'!H47," ")</f>
        <v>0</v>
      </c>
      <c r="I47" s="44">
        <f>IF($E47="h",'IP Claims by DMIS ID'!I47/'IP Disp by DMISID'!I47," ")</f>
        <v>2.8761984160066693E-2</v>
      </c>
      <c r="J47" s="44" t="e">
        <f>IF($E47="h",'IP Claims by DMIS ID'!J47/'IP Disp by DMISID'!J47," ")</f>
        <v>#DIV/0!</v>
      </c>
      <c r="K47" s="44" t="e">
        <f>IF(E47="h",'IP Claims by DMIS ID'!K47/'IP Disp by DMISID'!K47," ")</f>
        <v>#DIV/0!</v>
      </c>
    </row>
    <row r="48" spans="2:11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44" t="str">
        <f>IF($E48="h",'IP Claims by DMIS ID'!F48/'IP Disp by DMISID'!F48," ")</f>
        <v xml:space="preserve"> </v>
      </c>
      <c r="G48" s="44" t="str">
        <f>IF($E48="h",'IP Claims by DMIS ID'!G48/'IP Disp by DMISID'!G48," ")</f>
        <v xml:space="preserve"> </v>
      </c>
      <c r="H48" s="44" t="str">
        <f>IF($E48="h",'IP Claims by DMIS ID'!H48/'IP Disp by DMISID'!H48," ")</f>
        <v xml:space="preserve"> </v>
      </c>
      <c r="I48" s="44" t="str">
        <f>IF($E48="h",'IP Claims by DMIS ID'!I48/'IP Disp by DMISID'!I48," ")</f>
        <v xml:space="preserve"> </v>
      </c>
      <c r="J48" s="44" t="str">
        <f>IF($E48="h",'IP Claims by DMIS ID'!J48/'IP Disp by DMISID'!J48," ")</f>
        <v xml:space="preserve"> </v>
      </c>
      <c r="K48" s="44" t="str">
        <f>IF(E48="h",'IP Claims by DMIS ID'!K48/'IP Disp by DMISID'!K48," ")</f>
        <v xml:space="preserve"> </v>
      </c>
    </row>
    <row r="49" spans="2:13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44">
        <f>IF($E49="h",'IP Claims by DMIS ID'!F49/'IP Disp by DMISID'!F49," ")</f>
        <v>1.9047619047619048E-3</v>
      </c>
      <c r="G49" s="44">
        <f>IF($E49="h",'IP Claims by DMIS ID'!G49/'IP Disp by DMISID'!G49," ")</f>
        <v>1.7605633802816902E-3</v>
      </c>
      <c r="H49" s="44">
        <f>IF($E49="h",'IP Claims by DMIS ID'!H49/'IP Disp by DMISID'!H49," ")</f>
        <v>0</v>
      </c>
      <c r="I49" s="44">
        <f>IF($E49="h",'IP Claims by DMIS ID'!I49/'IP Disp by DMISID'!I49," ")</f>
        <v>1.020408163265306E-2</v>
      </c>
      <c r="J49" s="44">
        <f>IF($E49="h",'IP Claims by DMIS ID'!J49/'IP Disp by DMISID'!J49," ")</f>
        <v>1.4970059880239522E-3</v>
      </c>
      <c r="K49" s="44">
        <f>IF(E49="h",'IP Claims by DMIS ID'!K49/'IP Disp by DMISID'!K49," ")</f>
        <v>7.7319587628865982E-3</v>
      </c>
    </row>
    <row r="50" spans="2:13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44" t="str">
        <f>IF($E50="h",'IP Claims by DMIS ID'!F50/'IP Disp by DMISID'!F50," ")</f>
        <v xml:space="preserve"> </v>
      </c>
      <c r="G50" s="44" t="str">
        <f>IF($E50="h",'IP Claims by DMIS ID'!G50/'IP Disp by DMISID'!G50," ")</f>
        <v xml:space="preserve"> </v>
      </c>
      <c r="H50" s="44" t="str">
        <f>IF($E50="h",'IP Claims by DMIS ID'!H50/'IP Disp by DMISID'!H50," ")</f>
        <v xml:space="preserve"> </v>
      </c>
      <c r="I50" s="44" t="str">
        <f>IF($E50="h",'IP Claims by DMIS ID'!I50/'IP Disp by DMISID'!I50," ")</f>
        <v xml:space="preserve"> </v>
      </c>
      <c r="J50" s="44" t="str">
        <f>IF($E50="h",'IP Claims by DMIS ID'!J50/'IP Disp by DMISID'!J50," ")</f>
        <v xml:space="preserve"> </v>
      </c>
      <c r="K50" s="44" t="str">
        <f>IF(E50="h",'IP Claims by DMIS ID'!K50/'IP Disp by DMISID'!K50," ")</f>
        <v xml:space="preserve"> </v>
      </c>
    </row>
    <row r="51" spans="2:13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44" t="str">
        <f>IF($E51="h",'IP Claims by DMIS ID'!F51/'IP Disp by DMISID'!F51," ")</f>
        <v xml:space="preserve"> </v>
      </c>
      <c r="G51" s="44" t="str">
        <f>IF($E51="h",'IP Claims by DMIS ID'!G51/'IP Disp by DMISID'!G51," ")</f>
        <v xml:space="preserve"> </v>
      </c>
      <c r="H51" s="44" t="str">
        <f>IF($E51="h",'IP Claims by DMIS ID'!H51/'IP Disp by DMISID'!H51," ")</f>
        <v xml:space="preserve"> </v>
      </c>
      <c r="I51" s="44" t="str">
        <f>IF($E51="h",'IP Claims by DMIS ID'!I51/'IP Disp by DMISID'!I51," ")</f>
        <v xml:space="preserve"> </v>
      </c>
      <c r="J51" s="44" t="str">
        <f>IF($E51="h",'IP Claims by DMIS ID'!J51/'IP Disp by DMISID'!J51," ")</f>
        <v xml:space="preserve"> </v>
      </c>
      <c r="K51" s="44" t="str">
        <f>IF(E51="h",'IP Claims by DMIS ID'!K51/'IP Disp by DMISID'!K51," ")</f>
        <v xml:space="preserve"> </v>
      </c>
    </row>
    <row r="52" spans="2:13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44" t="str">
        <f>IF($E52="h",'IP Claims by DMIS ID'!F52/'IP Disp by DMISID'!F52," ")</f>
        <v xml:space="preserve"> </v>
      </c>
      <c r="G52" s="44" t="str">
        <f>IF($E52="h",'IP Claims by DMIS ID'!G52/'IP Disp by DMISID'!G52," ")</f>
        <v xml:space="preserve"> </v>
      </c>
      <c r="H52" s="44" t="str">
        <f>IF($E52="h",'IP Claims by DMIS ID'!H52/'IP Disp by DMISID'!H52," ")</f>
        <v xml:space="preserve"> </v>
      </c>
      <c r="I52" s="44" t="str">
        <f>IF($E52="h",'IP Claims by DMIS ID'!I52/'IP Disp by DMISID'!I52," ")</f>
        <v xml:space="preserve"> </v>
      </c>
      <c r="J52" s="44" t="str">
        <f>IF($E52="h",'IP Claims by DMIS ID'!J52/'IP Disp by DMISID'!J52," ")</f>
        <v xml:space="preserve"> </v>
      </c>
      <c r="K52" s="44" t="str">
        <f>IF(E52="h",'IP Claims by DMIS ID'!K52/'IP Disp by DMISID'!K52," ")</f>
        <v xml:space="preserve"> </v>
      </c>
    </row>
    <row r="53" spans="2:13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44" t="str">
        <f>IF($E53="h",'IP Claims by DMIS ID'!F53/'IP Disp by DMISID'!F53," ")</f>
        <v xml:space="preserve"> </v>
      </c>
      <c r="G53" s="44" t="str">
        <f>IF($E53="h",'IP Claims by DMIS ID'!G53/'IP Disp by DMISID'!G53," ")</f>
        <v xml:space="preserve"> </v>
      </c>
      <c r="H53" s="44" t="str">
        <f>IF($E53="h",'IP Claims by DMIS ID'!H53/'IP Disp by DMISID'!H53," ")</f>
        <v xml:space="preserve"> </v>
      </c>
      <c r="I53" s="44" t="str">
        <f>IF($E53="h",'IP Claims by DMIS ID'!I53/'IP Disp by DMISID'!I53," ")</f>
        <v xml:space="preserve"> </v>
      </c>
      <c r="J53" s="44" t="str">
        <f>IF($E53="h",'IP Claims by DMIS ID'!J53/'IP Disp by DMISID'!J53," ")</f>
        <v xml:space="preserve"> </v>
      </c>
      <c r="K53" s="44" t="str">
        <f>IF(E53="h",'IP Claims by DMIS ID'!K53/'IP Disp by DMISID'!K53," ")</f>
        <v xml:space="preserve"> </v>
      </c>
    </row>
    <row r="54" spans="2:13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44" t="str">
        <f>IF($E54="h",'IP Claims by DMIS ID'!F54/'IP Disp by DMISID'!F54," ")</f>
        <v xml:space="preserve"> </v>
      </c>
      <c r="G54" s="44" t="str">
        <f>IF($E54="h",'IP Claims by DMIS ID'!G54/'IP Disp by DMISID'!G54," ")</f>
        <v xml:space="preserve"> </v>
      </c>
      <c r="H54" s="44" t="str">
        <f>IF($E54="h",'IP Claims by DMIS ID'!H54/'IP Disp by DMISID'!H54," ")</f>
        <v xml:space="preserve"> </v>
      </c>
      <c r="I54" s="44" t="str">
        <f>IF($E54="h",'IP Claims by DMIS ID'!I54/'IP Disp by DMISID'!I54," ")</f>
        <v xml:space="preserve"> </v>
      </c>
      <c r="J54" s="44" t="str">
        <f>IF($E54="h",'IP Claims by DMIS ID'!J54/'IP Disp by DMISID'!J54," ")</f>
        <v xml:space="preserve"> </v>
      </c>
      <c r="K54" s="44" t="str">
        <f>IF(E54="h",'IP Claims by DMIS ID'!K54/'IP Disp by DMISID'!K54," ")</f>
        <v xml:space="preserve"> </v>
      </c>
    </row>
    <row r="55" spans="2:13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44" t="str">
        <f>IF($E55="h",'IP Claims by DMIS ID'!F55/'IP Disp by DMISID'!F55," ")</f>
        <v xml:space="preserve"> </v>
      </c>
      <c r="G55" s="44" t="str">
        <f>IF($E55="h",'IP Claims by DMIS ID'!G55/'IP Disp by DMISID'!G55," ")</f>
        <v xml:space="preserve"> </v>
      </c>
      <c r="H55" s="44" t="str">
        <f>IF($E55="h",'IP Claims by DMIS ID'!H55/'IP Disp by DMISID'!H55," ")</f>
        <v xml:space="preserve"> </v>
      </c>
      <c r="I55" s="44" t="str">
        <f>IF($E55="h",'IP Claims by DMIS ID'!I55/'IP Disp by DMISID'!I55," ")</f>
        <v xml:space="preserve"> </v>
      </c>
      <c r="J55" s="44" t="str">
        <f>IF($E55="h",'IP Claims by DMIS ID'!J55/'IP Disp by DMISID'!J55," ")</f>
        <v xml:space="preserve"> </v>
      </c>
      <c r="K55" s="44" t="str">
        <f>IF(E55="h",'IP Claims by DMIS ID'!K55/'IP Disp by DMISID'!K55," ")</f>
        <v xml:space="preserve"> </v>
      </c>
    </row>
    <row r="56" spans="2:13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44" t="str">
        <f>IF($E56="h",'IP Claims by DMIS ID'!F56/'IP Disp by DMISID'!F56," ")</f>
        <v xml:space="preserve"> </v>
      </c>
      <c r="G56" s="44" t="str">
        <f>IF($E56="h",'IP Claims by DMIS ID'!G56/'IP Disp by DMISID'!G56," ")</f>
        <v xml:space="preserve"> </v>
      </c>
      <c r="H56" s="44" t="str">
        <f>IF($E56="h",'IP Claims by DMIS ID'!H56/'IP Disp by DMISID'!H56," ")</f>
        <v xml:space="preserve"> </v>
      </c>
      <c r="I56" s="44" t="str">
        <f>IF($E56="h",'IP Claims by DMIS ID'!I56/'IP Disp by DMISID'!I56," ")</f>
        <v xml:space="preserve"> </v>
      </c>
      <c r="J56" s="44" t="str">
        <f>IF($E56="h",'IP Claims by DMIS ID'!J56/'IP Disp by DMISID'!J56," ")</f>
        <v xml:space="preserve"> </v>
      </c>
      <c r="K56" s="44" t="str">
        <f>IF(E56="h",'IP Claims by DMIS ID'!K56/'IP Disp by DMISID'!K56," ")</f>
        <v xml:space="preserve"> </v>
      </c>
    </row>
    <row r="57" spans="2:13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44" t="str">
        <f>IF($E57="h",'IP Claims by DMIS ID'!F57/'IP Disp by DMISID'!F57," ")</f>
        <v xml:space="preserve"> </v>
      </c>
      <c r="G57" s="44" t="str">
        <f>IF($E57="h",'IP Claims by DMIS ID'!G57/'IP Disp by DMISID'!G57," ")</f>
        <v xml:space="preserve"> </v>
      </c>
      <c r="H57" s="44" t="str">
        <f>IF($E57="h",'IP Claims by DMIS ID'!H57/'IP Disp by DMISID'!H57," ")</f>
        <v xml:space="preserve"> </v>
      </c>
      <c r="I57" s="44" t="str">
        <f>IF($E57="h",'IP Claims by DMIS ID'!I57/'IP Disp by DMISID'!I57," ")</f>
        <v xml:space="preserve"> </v>
      </c>
      <c r="J57" s="44" t="str">
        <f>IF($E57="h",'IP Claims by DMIS ID'!J57/'IP Disp by DMISID'!J57," ")</f>
        <v xml:space="preserve"> </v>
      </c>
      <c r="K57" s="44" t="str">
        <f>IF(E57="h",'IP Claims by DMIS ID'!K57/'IP Disp by DMISID'!K57," ")</f>
        <v xml:space="preserve"> </v>
      </c>
    </row>
    <row r="58" spans="2:13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44" t="str">
        <f>IF($E58="h",'IP Claims by DMIS ID'!F58/'IP Disp by DMISID'!F58," ")</f>
        <v xml:space="preserve"> </v>
      </c>
      <c r="G58" s="44" t="str">
        <f>IF($E58="h",'IP Claims by DMIS ID'!G58/'IP Disp by DMISID'!G58," ")</f>
        <v xml:space="preserve"> </v>
      </c>
      <c r="H58" s="44" t="str">
        <f>IF($E58="h",'IP Claims by DMIS ID'!H58/'IP Disp by DMISID'!H58," ")</f>
        <v xml:space="preserve"> </v>
      </c>
      <c r="I58" s="44" t="str">
        <f>IF($E58="h",'IP Claims by DMIS ID'!I58/'IP Disp by DMISID'!I58," ")</f>
        <v xml:space="preserve"> </v>
      </c>
      <c r="J58" s="44" t="str">
        <f>IF($E58="h",'IP Claims by DMIS ID'!J58/'IP Disp by DMISID'!J58," ")</f>
        <v xml:space="preserve"> </v>
      </c>
      <c r="K58" s="44" t="str">
        <f>IF(E58="h",'IP Claims by DMIS ID'!K58/'IP Disp by DMISID'!K58," ")</f>
        <v xml:space="preserve"> </v>
      </c>
    </row>
    <row r="59" spans="2:13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44" t="str">
        <f>IF($E59="h",'IP Claims by DMIS ID'!F59/'IP Disp by DMISID'!F59," ")</f>
        <v xml:space="preserve"> </v>
      </c>
      <c r="G59" s="44" t="str">
        <f>IF($E59="h",'IP Claims by DMIS ID'!G59/'IP Disp by DMISID'!G59," ")</f>
        <v xml:space="preserve"> </v>
      </c>
      <c r="H59" s="44" t="str">
        <f>IF($E59="h",'IP Claims by DMIS ID'!H59/'IP Disp by DMISID'!H59," ")</f>
        <v xml:space="preserve"> </v>
      </c>
      <c r="I59" s="44" t="str">
        <f>IF($E59="h",'IP Claims by DMIS ID'!I59/'IP Disp by DMISID'!I59," ")</f>
        <v xml:space="preserve"> </v>
      </c>
      <c r="J59" s="44" t="str">
        <f>IF($E59="h",'IP Claims by DMIS ID'!J59/'IP Disp by DMISID'!J59," ")</f>
        <v xml:space="preserve"> </v>
      </c>
      <c r="K59" s="44" t="str">
        <f>IF(E59="h",'IP Claims by DMIS ID'!K59/'IP Disp by DMISID'!K59," ")</f>
        <v xml:space="preserve"> </v>
      </c>
    </row>
    <row r="60" spans="2:13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44" t="str">
        <f>IF($E60="h",'IP Claims by DMIS ID'!F60/'IP Disp by DMISID'!F60," ")</f>
        <v xml:space="preserve"> </v>
      </c>
      <c r="G60" s="44" t="str">
        <f>IF($E60="h",'IP Claims by DMIS ID'!G60/'IP Disp by DMISID'!G60," ")</f>
        <v xml:space="preserve"> </v>
      </c>
      <c r="H60" s="44" t="str">
        <f>IF($E60="h",'IP Claims by DMIS ID'!H60/'IP Disp by DMISID'!H60," ")</f>
        <v xml:space="preserve"> </v>
      </c>
      <c r="I60" s="44" t="str">
        <f>IF($E60="h",'IP Claims by DMIS ID'!I60/'IP Disp by DMISID'!I60," ")</f>
        <v xml:space="preserve"> </v>
      </c>
      <c r="J60" s="44" t="str">
        <f>IF($E60="h",'IP Claims by DMIS ID'!J60/'IP Disp by DMISID'!J60," ")</f>
        <v xml:space="preserve"> </v>
      </c>
      <c r="K60" s="44" t="str">
        <f>IF(E60="h",'IP Claims by DMIS ID'!K60/'IP Disp by DMISID'!K60," ")</f>
        <v xml:space="preserve"> </v>
      </c>
    </row>
    <row r="61" spans="2:13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44" t="str">
        <f>IF($E61="h",'IP Claims by DMIS ID'!F61/'IP Disp by DMISID'!F61," ")</f>
        <v xml:space="preserve"> </v>
      </c>
      <c r="G61" s="44" t="str">
        <f>IF($E61="h",'IP Claims by DMIS ID'!G61/'IP Disp by DMISID'!G61," ")</f>
        <v xml:space="preserve"> </v>
      </c>
      <c r="H61" s="44" t="str">
        <f>IF($E61="h",'IP Claims by DMIS ID'!H61/'IP Disp by DMISID'!H61," ")</f>
        <v xml:space="preserve"> </v>
      </c>
      <c r="I61" s="44" t="str">
        <f>IF($E61="h",'IP Claims by DMIS ID'!I61/'IP Disp by DMISID'!I61," ")</f>
        <v xml:space="preserve"> </v>
      </c>
      <c r="J61" s="44" t="str">
        <f>IF($E61="h",'IP Claims by DMIS ID'!J61/'IP Disp by DMISID'!J61," ")</f>
        <v xml:space="preserve"> </v>
      </c>
      <c r="K61" s="44" t="str">
        <f>IF(E61="h",'IP Claims by DMIS ID'!K61/'IP Disp by DMISID'!K61," ")</f>
        <v xml:space="preserve"> </v>
      </c>
    </row>
    <row r="62" spans="2:13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44" t="str">
        <f>IF($E62="h",'IP Claims by DMIS ID'!F62/'IP Disp by DMISID'!F62," ")</f>
        <v xml:space="preserve"> </v>
      </c>
      <c r="G62" s="44" t="str">
        <f>IF($E62="h",'IP Claims by DMIS ID'!G62/'IP Disp by DMISID'!G62," ")</f>
        <v xml:space="preserve"> </v>
      </c>
      <c r="H62" s="44" t="str">
        <f>IF($E62="h",'IP Claims by DMIS ID'!H62/'IP Disp by DMISID'!H62," ")</f>
        <v xml:space="preserve"> </v>
      </c>
      <c r="I62" s="44" t="str">
        <f>IF($E62="h",'IP Claims by DMIS ID'!I62/'IP Disp by DMISID'!I62," ")</f>
        <v xml:space="preserve"> </v>
      </c>
      <c r="J62" s="44" t="str">
        <f>IF($E62="h",'IP Claims by DMIS ID'!J62/'IP Disp by DMISID'!J62," ")</f>
        <v xml:space="preserve"> </v>
      </c>
      <c r="K62" s="44" t="str">
        <f>IF(E62="h",'IP Claims by DMIS ID'!K62/'IP Disp by DMISID'!K62," ")</f>
        <v xml:space="preserve"> </v>
      </c>
      <c r="M62" s="2"/>
    </row>
    <row r="63" spans="2:13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44" t="str">
        <f>IF($E63="h",'IP Claims by DMIS ID'!F63/'IP Disp by DMISID'!F63," ")</f>
        <v xml:space="preserve"> </v>
      </c>
      <c r="G63" s="44" t="str">
        <f>IF($E63="h",'IP Claims by DMIS ID'!G63/'IP Disp by DMISID'!G63," ")</f>
        <v xml:space="preserve"> </v>
      </c>
      <c r="H63" s="44" t="str">
        <f>IF($E63="h",'IP Claims by DMIS ID'!H63/'IP Disp by DMISID'!H63," ")</f>
        <v xml:space="preserve"> </v>
      </c>
      <c r="I63" s="44" t="str">
        <f>IF($E63="h",'IP Claims by DMIS ID'!I63/'IP Disp by DMISID'!I63," ")</f>
        <v xml:space="preserve"> </v>
      </c>
      <c r="J63" s="44" t="str">
        <f>IF($E63="h",'IP Claims by DMIS ID'!J63/'IP Disp by DMISID'!J63," ")</f>
        <v xml:space="preserve"> </v>
      </c>
      <c r="K63" s="44" t="str">
        <f>IF(E63="h",'IP Claims by DMIS ID'!K63/'IP Disp by DMISID'!K63," ")</f>
        <v xml:space="preserve"> </v>
      </c>
    </row>
    <row r="64" spans="2:13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44" t="str">
        <f>IF($E64="h",'IP Claims by DMIS ID'!F64/'IP Disp by DMISID'!F64," ")</f>
        <v xml:space="preserve"> </v>
      </c>
      <c r="G64" s="44" t="str">
        <f>IF($E64="h",'IP Claims by DMIS ID'!G64/'IP Disp by DMISID'!G64," ")</f>
        <v xml:space="preserve"> </v>
      </c>
      <c r="H64" s="44" t="str">
        <f>IF($E64="h",'IP Claims by DMIS ID'!H64/'IP Disp by DMISID'!H64," ")</f>
        <v xml:space="preserve"> </v>
      </c>
      <c r="I64" s="44" t="str">
        <f>IF($E64="h",'IP Claims by DMIS ID'!I64/'IP Disp by DMISID'!I64," ")</f>
        <v xml:space="preserve"> </v>
      </c>
      <c r="J64" s="44" t="str">
        <f>IF($E64="h",'IP Claims by DMIS ID'!J64/'IP Disp by DMISID'!J64," ")</f>
        <v xml:space="preserve"> </v>
      </c>
      <c r="K64" s="44" t="str">
        <f>IF(E64="h",'IP Claims by DMIS ID'!K64/'IP Disp by DMISID'!K64," ")</f>
        <v xml:space="preserve"> </v>
      </c>
    </row>
    <row r="65" spans="2:16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44" t="str">
        <f>IF($E65="h",'IP Claims by DMIS ID'!F65/'IP Disp by DMISID'!F65," ")</f>
        <v xml:space="preserve"> </v>
      </c>
      <c r="G65" s="44" t="str">
        <f>IF($E65="h",'IP Claims by DMIS ID'!G65/'IP Disp by DMISID'!G65," ")</f>
        <v xml:space="preserve"> </v>
      </c>
      <c r="H65" s="44" t="str">
        <f>IF($E65="h",'IP Claims by DMIS ID'!H65/'IP Disp by DMISID'!H65," ")</f>
        <v xml:space="preserve"> </v>
      </c>
      <c r="I65" s="44" t="str">
        <f>IF($E65="h",'IP Claims by DMIS ID'!I65/'IP Disp by DMISID'!I65," ")</f>
        <v xml:space="preserve"> </v>
      </c>
      <c r="J65" s="44" t="str">
        <f>IF($E65="h",'IP Claims by DMIS ID'!J65/'IP Disp by DMISID'!J65," ")</f>
        <v xml:space="preserve"> </v>
      </c>
      <c r="K65" s="44" t="str">
        <f>IF(E65="h",'IP Claims by DMIS ID'!K65/'IP Disp by DMISID'!K65," ")</f>
        <v xml:space="preserve"> </v>
      </c>
    </row>
    <row r="66" spans="2:16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44" t="str">
        <f>IF($E66="h",'IP Claims by DMIS ID'!F66/'IP Disp by DMISID'!F66," ")</f>
        <v xml:space="preserve"> </v>
      </c>
      <c r="G66" s="44" t="str">
        <f>IF($E66="h",'IP Claims by DMIS ID'!G66/'IP Disp by DMISID'!G66," ")</f>
        <v xml:space="preserve"> </v>
      </c>
      <c r="H66" s="44" t="str">
        <f>IF($E66="h",'IP Claims by DMIS ID'!H66/'IP Disp by DMISID'!H66," ")</f>
        <v xml:space="preserve"> </v>
      </c>
      <c r="I66" s="44" t="str">
        <f>IF($E66="h",'IP Claims by DMIS ID'!I66/'IP Disp by DMISID'!I66," ")</f>
        <v xml:space="preserve"> </v>
      </c>
      <c r="J66" s="44" t="str">
        <f>IF($E66="h",'IP Claims by DMIS ID'!J66/'IP Disp by DMISID'!J66," ")</f>
        <v xml:space="preserve"> </v>
      </c>
      <c r="K66" s="44" t="str">
        <f>IF(E66="h",'IP Claims by DMIS ID'!K66/'IP Disp by DMISID'!K66," ")</f>
        <v xml:space="preserve"> </v>
      </c>
    </row>
    <row r="67" spans="2:16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44" t="str">
        <f>IF($E67="h",'IP Claims by DMIS ID'!F67/'IP Disp by DMISID'!F67," ")</f>
        <v xml:space="preserve"> </v>
      </c>
      <c r="G67" s="44" t="str">
        <f>IF($E67="h",'IP Claims by DMIS ID'!G67/'IP Disp by DMISID'!G67," ")</f>
        <v xml:space="preserve"> </v>
      </c>
      <c r="H67" s="44" t="str">
        <f>IF($E67="h",'IP Claims by DMIS ID'!H67/'IP Disp by DMISID'!H67," ")</f>
        <v xml:space="preserve"> </v>
      </c>
      <c r="I67" s="44" t="str">
        <f>IF($E67="h",'IP Claims by DMIS ID'!I67/'IP Disp by DMISID'!I67," ")</f>
        <v xml:space="preserve"> </v>
      </c>
      <c r="J67" s="44" t="str">
        <f>IF($E67="h",'IP Claims by DMIS ID'!J67/'IP Disp by DMISID'!J67," ")</f>
        <v xml:space="preserve"> </v>
      </c>
      <c r="K67" s="44" t="str">
        <f>IF(E67="h",'IP Claims by DMIS ID'!K67/'IP Disp by DMISID'!K67," ")</f>
        <v xml:space="preserve"> </v>
      </c>
    </row>
    <row r="68" spans="2:16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44" t="str">
        <f>IF($E68="h",'IP Claims by DMIS ID'!F68/'IP Disp by DMISID'!F68," ")</f>
        <v xml:space="preserve"> </v>
      </c>
      <c r="G68" s="44" t="str">
        <f>IF($E68="h",'IP Claims by DMIS ID'!G68/'IP Disp by DMISID'!G68," ")</f>
        <v xml:space="preserve"> </v>
      </c>
      <c r="H68" s="44" t="str">
        <f>IF($E68="h",'IP Claims by DMIS ID'!H68/'IP Disp by DMISID'!H68," ")</f>
        <v xml:space="preserve"> </v>
      </c>
      <c r="I68" s="44" t="str">
        <f>IF($E68="h",'IP Claims by DMIS ID'!I68/'IP Disp by DMISID'!I68," ")</f>
        <v xml:space="preserve"> </v>
      </c>
      <c r="J68" s="44" t="str">
        <f>IF($E68="h",'IP Claims by DMIS ID'!J68/'IP Disp by DMISID'!J68," ")</f>
        <v xml:space="preserve"> </v>
      </c>
      <c r="K68" s="44" t="str">
        <f>IF(E68="h",'IP Claims by DMIS ID'!K68/'IP Disp by DMISID'!K68," ")</f>
        <v xml:space="preserve"> </v>
      </c>
    </row>
    <row r="69" spans="2:16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44" t="str">
        <f>IF($E69="h",'IP Claims by DMIS ID'!F69/'IP Disp by DMISID'!F69," ")</f>
        <v xml:space="preserve"> </v>
      </c>
      <c r="G69" s="44" t="str">
        <f>IF($E69="h",'IP Claims by DMIS ID'!G69/'IP Disp by DMISID'!G69," ")</f>
        <v xml:space="preserve"> </v>
      </c>
      <c r="H69" s="44" t="str">
        <f>IF($E69="h",'IP Claims by DMIS ID'!H69/'IP Disp by DMISID'!H69," ")</f>
        <v xml:space="preserve"> </v>
      </c>
      <c r="I69" s="44" t="str">
        <f>IF($E69="h",'IP Claims by DMIS ID'!I69/'IP Disp by DMISID'!I69," ")</f>
        <v xml:space="preserve"> </v>
      </c>
      <c r="J69" s="44" t="str">
        <f>IF($E69="h",'IP Claims by DMIS ID'!J69/'IP Disp by DMISID'!J69," ")</f>
        <v xml:space="preserve"> </v>
      </c>
      <c r="K69" s="44" t="str">
        <f>IF(E69="h",'IP Claims by DMIS ID'!K69/'IP Disp by DMISID'!K69," ")</f>
        <v xml:space="preserve"> </v>
      </c>
    </row>
    <row r="70" spans="2:16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44" t="str">
        <f>IF($E70="h",'IP Claims by DMIS ID'!F70/'IP Disp by DMISID'!F70," ")</f>
        <v xml:space="preserve"> </v>
      </c>
      <c r="G70" s="44" t="str">
        <f>IF($E70="h",'IP Claims by DMIS ID'!G70/'IP Disp by DMISID'!G70," ")</f>
        <v xml:space="preserve"> </v>
      </c>
      <c r="H70" s="44" t="str">
        <f>IF($E70="h",'IP Claims by DMIS ID'!H70/'IP Disp by DMISID'!H70," ")</f>
        <v xml:space="preserve"> </v>
      </c>
      <c r="I70" s="44" t="str">
        <f>IF($E70="h",'IP Claims by DMIS ID'!I70/'IP Disp by DMISID'!I70," ")</f>
        <v xml:space="preserve"> </v>
      </c>
      <c r="J70" s="44" t="str">
        <f>IF($E70="h",'IP Claims by DMIS ID'!J70/'IP Disp by DMISID'!J70," ")</f>
        <v xml:space="preserve"> </v>
      </c>
      <c r="K70" s="44" t="str">
        <f>IF(E70="h",'IP Claims by DMIS ID'!K70/'IP Disp by DMISID'!K70," ")</f>
        <v xml:space="preserve"> </v>
      </c>
    </row>
    <row r="71" spans="2:16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44" t="str">
        <f>IF($E71="h",'IP Claims by DMIS ID'!F71/'IP Disp by DMISID'!F71," ")</f>
        <v xml:space="preserve"> </v>
      </c>
      <c r="G71" s="44" t="str">
        <f>IF($E71="h",'IP Claims by DMIS ID'!G71/'IP Disp by DMISID'!G71," ")</f>
        <v xml:space="preserve"> </v>
      </c>
      <c r="H71" s="44" t="str">
        <f>IF($E71="h",'IP Claims by DMIS ID'!H71/'IP Disp by DMISID'!H71," ")</f>
        <v xml:space="preserve"> </v>
      </c>
      <c r="I71" s="44" t="str">
        <f>IF($E71="h",'IP Claims by DMIS ID'!I71/'IP Disp by DMISID'!I71," ")</f>
        <v xml:space="preserve"> </v>
      </c>
      <c r="J71" s="44" t="str">
        <f>IF($E71="h",'IP Claims by DMIS ID'!J71/'IP Disp by DMISID'!J71," ")</f>
        <v xml:space="preserve"> </v>
      </c>
      <c r="K71" s="44" t="str">
        <f>IF(E71="h",'IP Claims by DMIS ID'!K71/'IP Disp by DMISID'!K71," ")</f>
        <v xml:space="preserve"> </v>
      </c>
      <c r="L71" s="2"/>
      <c r="M71" s="2"/>
      <c r="P71" s="2"/>
    </row>
    <row r="72" spans="2:16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44" t="str">
        <f>IF($E72="h",'IP Claims by DMIS ID'!F72/'IP Disp by DMISID'!F72," ")</f>
        <v xml:space="preserve"> </v>
      </c>
      <c r="G72" s="44" t="str">
        <f>IF($E72="h",'IP Claims by DMIS ID'!G72/'IP Disp by DMISID'!G72," ")</f>
        <v xml:space="preserve"> </v>
      </c>
      <c r="H72" s="44" t="str">
        <f>IF($E72="h",'IP Claims by DMIS ID'!H72/'IP Disp by DMISID'!H72," ")</f>
        <v xml:space="preserve"> </v>
      </c>
      <c r="I72" s="44" t="str">
        <f>IF($E72="h",'IP Claims by DMIS ID'!I72/'IP Disp by DMISID'!I72," ")</f>
        <v xml:space="preserve"> </v>
      </c>
      <c r="J72" s="44" t="str">
        <f>IF($E72="h",'IP Claims by DMIS ID'!J72/'IP Disp by DMISID'!J72," ")</f>
        <v xml:space="preserve"> </v>
      </c>
      <c r="K72" s="44" t="str">
        <f>IF(E72="h",'IP Claims by DMIS ID'!K72/'IP Disp by DMISID'!K72," ")</f>
        <v xml:space="preserve"> </v>
      </c>
      <c r="L72" s="2"/>
      <c r="M72" s="2"/>
      <c r="O72" s="4"/>
    </row>
    <row r="73" spans="2:16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44" t="str">
        <f>IF($E73="h",'IP Claims by DMIS ID'!F73/'IP Disp by DMISID'!F73," ")</f>
        <v xml:space="preserve"> </v>
      </c>
      <c r="G73" s="44" t="str">
        <f>IF($E73="h",'IP Claims by DMIS ID'!G73/'IP Disp by DMISID'!G73," ")</f>
        <v xml:space="preserve"> </v>
      </c>
      <c r="H73" s="44" t="str">
        <f>IF($E73="h",'IP Claims by DMIS ID'!H73/'IP Disp by DMISID'!H73," ")</f>
        <v xml:space="preserve"> </v>
      </c>
      <c r="I73" s="44" t="str">
        <f>IF($E73="h",'IP Claims by DMIS ID'!I73/'IP Disp by DMISID'!I73," ")</f>
        <v xml:space="preserve"> </v>
      </c>
      <c r="J73" s="44" t="str">
        <f>IF($E73="h",'IP Claims by DMIS ID'!J73/'IP Disp by DMISID'!J73," ")</f>
        <v xml:space="preserve"> </v>
      </c>
      <c r="K73" s="45" t="str">
        <f>IF(E73="h",'IP Claims by DMIS ID'!K73/'IP Disp by DMISID'!K73," ")</f>
        <v xml:space="preserve"> </v>
      </c>
      <c r="L73" s="32" t="str">
        <f>'IP $ Collections by DMIS'!L73</f>
        <v>Inpatient closed down</v>
      </c>
      <c r="M73" s="2"/>
      <c r="O73" s="4"/>
    </row>
    <row r="74" spans="2:16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44">
        <f>IF($E74="h",'IP Claims by DMIS ID'!F74/'IP Disp by DMISID'!F74," ")</f>
        <v>3.5789473684210524E-2</v>
      </c>
      <c r="G74" s="44">
        <f>IF($E74="h",'IP Claims by DMIS ID'!G74/'IP Disp by DMISID'!G74," ")</f>
        <v>0</v>
      </c>
      <c r="H74" s="44">
        <f>IF($E74="h",'IP Claims by DMIS ID'!H74/'IP Disp by DMISID'!H74," ")</f>
        <v>2.7548209366391185E-3</v>
      </c>
      <c r="I74" s="44">
        <f>IF($E74="h",'IP Claims by DMIS ID'!I74/'IP Disp by DMISID'!I74," ")</f>
        <v>2.5700934579439252E-2</v>
      </c>
      <c r="J74" s="44">
        <f>IF($E74="h",'IP Claims by DMIS ID'!J74/'IP Disp by DMISID'!J74," ")</f>
        <v>4.1343669250645997E-2</v>
      </c>
      <c r="K74" s="44">
        <f>IF(E74="h",'IP Claims by DMIS ID'!K74/'IP Disp by DMISID'!K74," ")</f>
        <v>2.7950310559006212E-2</v>
      </c>
      <c r="L74" s="2"/>
      <c r="M74" s="2"/>
      <c r="O74" s="4"/>
    </row>
    <row r="75" spans="2:16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44" t="str">
        <f>IF($E75="h",'IP Claims by DMIS ID'!F75/'IP Disp by DMISID'!F75," ")</f>
        <v xml:space="preserve"> </v>
      </c>
      <c r="G75" s="44" t="str">
        <f>IF($E75="h",'IP Claims by DMIS ID'!G75/'IP Disp by DMISID'!G75," ")</f>
        <v xml:space="preserve"> </v>
      </c>
      <c r="H75" s="44" t="str">
        <f>IF($E75="h",'IP Claims by DMIS ID'!H75/'IP Disp by DMISID'!H75," ")</f>
        <v xml:space="preserve"> </v>
      </c>
      <c r="I75" s="44" t="str">
        <f>IF($E75="h",'IP Claims by DMIS ID'!I75/'IP Disp by DMISID'!I75," ")</f>
        <v xml:space="preserve"> </v>
      </c>
      <c r="J75" s="44" t="str">
        <f>IF($E75="h",'IP Claims by DMIS ID'!J75/'IP Disp by DMISID'!J75," ")</f>
        <v xml:space="preserve"> </v>
      </c>
      <c r="K75" s="44" t="str">
        <f>IF(E75="h",'IP Claims by DMIS ID'!K75/'IP Disp by DMISID'!K75," ")</f>
        <v xml:space="preserve"> </v>
      </c>
      <c r="L75" s="2"/>
      <c r="M75" s="2"/>
      <c r="O75" s="4"/>
    </row>
    <row r="76" spans="2:16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44">
        <f>IF($E76="h",'IP Claims by DMIS ID'!F76/'IP Disp by DMISID'!F76," ")</f>
        <v>3.3984706881903144E-3</v>
      </c>
      <c r="G76" s="44">
        <f>IF($E76="h",'IP Claims by DMIS ID'!G76/'IP Disp by DMISID'!G76," ")</f>
        <v>2.7777777777777779E-3</v>
      </c>
      <c r="H76" s="44">
        <f>IF($E76="h",'IP Claims by DMIS ID'!H76/'IP Disp by DMISID'!H76," ")</f>
        <v>0</v>
      </c>
      <c r="I76" s="44">
        <f>IF($E76="h",'IP Claims by DMIS ID'!I76/'IP Disp by DMISID'!I76," ")</f>
        <v>4.9435028248587575E-3</v>
      </c>
      <c r="J76" s="44">
        <f>IF($E76="h",'IP Claims by DMIS ID'!J76/'IP Disp by DMISID'!J76," ")</f>
        <v>6.8166325835037492E-3</v>
      </c>
      <c r="K76" s="44">
        <f>IF(E76="h",'IP Claims by DMIS ID'!K76/'IP Disp by DMISID'!K76," ")</f>
        <v>6.7430883344571811E-3</v>
      </c>
      <c r="L76" s="2"/>
      <c r="M76" s="2"/>
      <c r="O76" s="4"/>
    </row>
    <row r="77" spans="2:16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44">
        <f>IF($E77="h",'IP Claims by DMIS ID'!F77/'IP Disp by DMISID'!F77," ")</f>
        <v>3.7309214245336349E-2</v>
      </c>
      <c r="G77" s="44">
        <f>IF($E77="h",'IP Claims by DMIS ID'!G77/'IP Disp by DMISID'!G77," ")</f>
        <v>5.027027027027027E-2</v>
      </c>
      <c r="H77" s="44">
        <f>IF($E77="h",'IP Claims by DMIS ID'!H77/'IP Disp by DMISID'!H77," ")</f>
        <v>5.9066745422327229E-4</v>
      </c>
      <c r="I77" s="44">
        <f>IF($E77="h",'IP Claims by DMIS ID'!I77/'IP Disp by DMISID'!I77," ")</f>
        <v>5.8146577831617204E-2</v>
      </c>
      <c r="J77" s="44" t="e">
        <f>IF($E77="h",'IP Claims by DMIS ID'!J77/'IP Disp by DMISID'!J77," ")</f>
        <v>#DIV/0!</v>
      </c>
      <c r="K77" s="44" t="e">
        <f>IF(E77="h",'IP Claims by DMIS ID'!K77/'IP Disp by DMISID'!K77," ")</f>
        <v>#DIV/0!</v>
      </c>
      <c r="L77" s="2"/>
      <c r="M77" s="2"/>
    </row>
    <row r="78" spans="2:16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44">
        <f>IF($E78="h",'IP Claims by DMIS ID'!F78/'IP Disp by DMISID'!F78," ")</f>
        <v>4.2801556420233464E-2</v>
      </c>
      <c r="G78" s="44">
        <f>IF($E78="h",'IP Claims by DMIS ID'!G78/'IP Disp by DMISID'!G78," ")</f>
        <v>2.002503128911139E-2</v>
      </c>
      <c r="H78" s="44">
        <f>IF($E78="h",'IP Claims by DMIS ID'!H78/'IP Disp by DMISID'!H78," ")</f>
        <v>0</v>
      </c>
      <c r="I78" s="44">
        <f>IF($E78="h",'IP Claims by DMIS ID'!I78/'IP Disp by DMISID'!I78," ")</f>
        <v>4.3010752688172046E-2</v>
      </c>
      <c r="J78" s="44">
        <f>IF($E78="h",'IP Claims by DMIS ID'!J78/'IP Disp by DMISID'!J78," ")</f>
        <v>2.1680216802168022E-2</v>
      </c>
      <c r="K78" s="44">
        <f>IF(E78="h",'IP Claims by DMIS ID'!K78/'IP Disp by DMISID'!K78," ")</f>
        <v>4.3373493975903614E-2</v>
      </c>
      <c r="L78" s="2"/>
      <c r="M78" s="2"/>
    </row>
    <row r="79" spans="2:16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44">
        <f>IF($E79="h",'IP Claims by DMIS ID'!F79/'IP Disp by DMISID'!F79," ")</f>
        <v>2.23463687150838E-2</v>
      </c>
      <c r="G79" s="44">
        <f>IF($E79="h",'IP Claims by DMIS ID'!G79/'IP Disp by DMISID'!G79," ")</f>
        <v>3.081232492997199E-2</v>
      </c>
      <c r="H79" s="44">
        <f>IF($E79="h",'IP Claims by DMIS ID'!H79/'IP Disp by DMISID'!H79," ")</f>
        <v>0</v>
      </c>
      <c r="I79" s="44">
        <f>IF($E79="h",'IP Claims by DMIS ID'!I79/'IP Disp by DMISID'!I79," ")</f>
        <v>1.5817223198594025E-2</v>
      </c>
      <c r="J79" s="44">
        <f>IF($E79="h",'IP Claims by DMIS ID'!J79/'IP Disp by DMISID'!J79," ")</f>
        <v>9.9255583126550868E-3</v>
      </c>
      <c r="K79" s="44">
        <f>IF(E79="h",'IP Claims by DMIS ID'!K79/'IP Disp by DMISID'!K79," ")</f>
        <v>2.6917900403768506E-3</v>
      </c>
      <c r="L79" s="2"/>
      <c r="M79" s="2"/>
      <c r="N79" s="9"/>
    </row>
    <row r="80" spans="2:16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44">
        <f>IF($E80="h",'IP Claims by DMIS ID'!F80/'IP Disp by DMISID'!F80," ")</f>
        <v>1.2690355329949238E-2</v>
      </c>
      <c r="G80" s="44">
        <f>IF($E80="h",'IP Claims by DMIS ID'!G80/'IP Disp by DMISID'!G80," ")</f>
        <v>1.3035381750465549E-2</v>
      </c>
      <c r="H80" s="44">
        <f>IF($E80="h",'IP Claims by DMIS ID'!H80/'IP Disp by DMISID'!H80," ")</f>
        <v>6.8399452804377564E-3</v>
      </c>
      <c r="I80" s="44">
        <f>IF($E80="h",'IP Claims by DMIS ID'!I80/'IP Disp by DMISID'!I80," ")</f>
        <v>1.7964071856287425E-2</v>
      </c>
      <c r="J80" s="44">
        <f>IF($E80="h",'IP Claims by DMIS ID'!J80/'IP Disp by DMISID'!J80," ")</f>
        <v>5.512679162072767E-3</v>
      </c>
      <c r="K80" s="44">
        <f>IF(E80="h",'IP Claims by DMIS ID'!K80/'IP Disp by DMISID'!K80," ")</f>
        <v>7.2202166064981952E-3</v>
      </c>
      <c r="N80" s="9"/>
    </row>
    <row r="81" spans="2:14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44">
        <f>IF($E81="h",'IP Claims by DMIS ID'!F81/'IP Disp by DMISID'!F81," ")</f>
        <v>1.9195275009228498E-2</v>
      </c>
      <c r="G81" s="44">
        <f>IF($E81="h",'IP Claims by DMIS ID'!G81/'IP Disp by DMISID'!G81," ")</f>
        <v>7.4324324324324328E-3</v>
      </c>
      <c r="H81" s="44">
        <f>IF($E81="h",'IP Claims by DMIS ID'!H81/'IP Disp by DMISID'!H81," ")</f>
        <v>0</v>
      </c>
      <c r="I81" s="44">
        <f>IF($E81="h",'IP Claims by DMIS ID'!I81/'IP Disp by DMISID'!I81," ")</f>
        <v>2.171945701357466E-2</v>
      </c>
      <c r="J81" s="44">
        <f>IF($E81="h",'IP Claims by DMIS ID'!J81/'IP Disp by DMISID'!J81," ")</f>
        <v>1.6148689823278488E-2</v>
      </c>
      <c r="K81" s="44">
        <f>IF(E81="h",'IP Claims by DMIS ID'!K81/'IP Disp by DMISID'!K81," ")</f>
        <v>1.6154577130186885E-2</v>
      </c>
      <c r="N81" s="9"/>
    </row>
    <row r="82" spans="2:14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44">
        <f>IF($E82="h",'IP Claims by DMIS ID'!F82/'IP Disp by DMISID'!F82," ")</f>
        <v>5.9171597633136093E-3</v>
      </c>
      <c r="G82" s="44">
        <f>IF($E82="h",'IP Claims by DMIS ID'!G82/'IP Disp by DMISID'!G82," ")</f>
        <v>4.1841004184100415E-3</v>
      </c>
      <c r="H82" s="44">
        <f>IF($E82="h",'IP Claims by DMIS ID'!H82/'IP Disp by DMISID'!H82," ")</f>
        <v>8.5178875638841564E-3</v>
      </c>
      <c r="I82" s="44">
        <f>IF($E82="h",'IP Claims by DMIS ID'!I82/'IP Disp by DMISID'!I82," ")</f>
        <v>5.6577086280056579E-3</v>
      </c>
      <c r="J82" s="44">
        <f>IF($E82="h",'IP Claims by DMIS ID'!J82/'IP Disp by DMISID'!J82," ")</f>
        <v>7.4850299401197605E-3</v>
      </c>
      <c r="K82" s="44">
        <f>IF(E82="h",'IP Claims by DMIS ID'!K82/'IP Disp by DMISID'!K82," ")</f>
        <v>5.8737151248164461E-3</v>
      </c>
      <c r="L82" s="9"/>
      <c r="M82" s="9"/>
      <c r="N82" s="9"/>
    </row>
    <row r="83" spans="2:14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44" t="str">
        <f>IF($E83="h",'IP Claims by DMIS ID'!F83/'IP Disp by DMISID'!F83," ")</f>
        <v xml:space="preserve"> </v>
      </c>
      <c r="G83" s="44" t="str">
        <f>IF($E83="h",'IP Claims by DMIS ID'!G83/'IP Disp by DMISID'!G83," ")</f>
        <v xml:space="preserve"> </v>
      </c>
      <c r="H83" s="44" t="str">
        <f>IF($E83="h",'IP Claims by DMIS ID'!H83/'IP Disp by DMISID'!H83," ")</f>
        <v xml:space="preserve"> </v>
      </c>
      <c r="I83" s="44" t="str">
        <f>IF($E83="h",'IP Claims by DMIS ID'!I83/'IP Disp by DMISID'!I83," ")</f>
        <v xml:space="preserve"> </v>
      </c>
      <c r="J83" s="44" t="str">
        <f>IF($E83="h",'IP Claims by DMIS ID'!J83/'IP Disp by DMISID'!J83," ")</f>
        <v xml:space="preserve"> </v>
      </c>
      <c r="K83" s="44" t="str">
        <f>IF(E83="h",'IP Claims by DMIS ID'!K83/'IP Disp by DMISID'!K83," ")</f>
        <v xml:space="preserve"> </v>
      </c>
      <c r="L83" s="9"/>
      <c r="M83" s="9"/>
    </row>
    <row r="84" spans="2:14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44">
        <f>IF($E84="h",'IP Claims by DMIS ID'!F84/'IP Disp by DMISID'!F84," ")</f>
        <v>2.7586206896551722E-3</v>
      </c>
      <c r="G84" s="44">
        <f>IF($E84="h",'IP Claims by DMIS ID'!G84/'IP Disp by DMISID'!G84," ")</f>
        <v>1.26953125E-2</v>
      </c>
      <c r="H84" s="44">
        <f>IF($E84="h",'IP Claims by DMIS ID'!H84/'IP Disp by DMISID'!H84," ")</f>
        <v>0</v>
      </c>
      <c r="I84" s="44">
        <f>IF($E84="h",'IP Claims by DMIS ID'!I84/'IP Disp by DMISID'!I84," ")</f>
        <v>5.0041701417848205E-3</v>
      </c>
      <c r="J84" s="44">
        <f>IF($E84="h",'IP Claims by DMIS ID'!J84/'IP Disp by DMISID'!J84," ")</f>
        <v>3.4512510785159622E-3</v>
      </c>
      <c r="K84" s="44">
        <f>IF(E84="h",'IP Claims by DMIS ID'!K84/'IP Disp by DMISID'!K84," ")</f>
        <v>2.5795356835769563E-3</v>
      </c>
      <c r="L84" s="9"/>
      <c r="M84" s="9"/>
      <c r="N84" s="3"/>
    </row>
    <row r="85" spans="2:14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44">
        <f>IF($E85="h",'IP Claims by DMIS ID'!F85/'IP Disp by DMISID'!F85," ")</f>
        <v>0</v>
      </c>
      <c r="G85" s="44">
        <f>IF($E85="h",'IP Claims by DMIS ID'!G85/'IP Disp by DMISID'!G85," ")</f>
        <v>0</v>
      </c>
      <c r="H85" s="44">
        <f>IF($E85="h",'IP Claims by DMIS ID'!H85/'IP Disp by DMISID'!H85," ")</f>
        <v>0</v>
      </c>
      <c r="I85" s="44">
        <f>IF($E85="h",'IP Claims by DMIS ID'!I85/'IP Disp by DMISID'!I85," ")</f>
        <v>1.1574074074074073E-2</v>
      </c>
      <c r="J85" s="44">
        <f>IF($E85="h",'IP Claims by DMIS ID'!J85/'IP Disp by DMISID'!J85," ")</f>
        <v>0</v>
      </c>
      <c r="K85" s="44">
        <f>IF(E85="h",'IP Claims by DMIS ID'!K85/'IP Disp by DMISID'!K85," ")</f>
        <v>4.7393364928909956E-3</v>
      </c>
      <c r="L85" s="9"/>
      <c r="M85" s="9"/>
      <c r="N85" s="3"/>
    </row>
    <row r="86" spans="2:14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44">
        <f>IF($E86="h",'IP Claims by DMIS ID'!F86/'IP Disp by DMISID'!F86," ")</f>
        <v>2.6737967914438501E-3</v>
      </c>
      <c r="G86" s="44">
        <f>IF($E86="h",'IP Claims by DMIS ID'!G86/'IP Disp by DMISID'!G86," ")</f>
        <v>3.0674846625766872E-3</v>
      </c>
      <c r="H86" s="44">
        <f>IF($E86="h",'IP Claims by DMIS ID'!H86/'IP Disp by DMISID'!H86," ")</f>
        <v>0</v>
      </c>
      <c r="I86" s="44">
        <f>IF($E86="h",'IP Claims by DMIS ID'!I86/'IP Disp by DMISID'!I86," ")</f>
        <v>2.8735632183908046E-3</v>
      </c>
      <c r="J86" s="44">
        <f>IF($E86="h",'IP Claims by DMIS ID'!J86/'IP Disp by DMISID'!J86," ")</f>
        <v>0</v>
      </c>
      <c r="K86" s="44">
        <f>IF(E86="h",'IP Claims by DMIS ID'!K86/'IP Disp by DMISID'!K86," ")</f>
        <v>3.0674846625766872E-3</v>
      </c>
      <c r="N86" s="3"/>
    </row>
    <row r="87" spans="2:14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44" t="str">
        <f>IF($E87="h",'IP Claims by DMIS ID'!F87/'IP Disp by DMISID'!F87," ")</f>
        <v xml:space="preserve"> </v>
      </c>
      <c r="G87" s="44" t="str">
        <f>IF($E87="h",'IP Claims by DMIS ID'!G87/'IP Disp by DMISID'!G87," ")</f>
        <v xml:space="preserve"> </v>
      </c>
      <c r="H87" s="44" t="str">
        <f>IF($E87="h",'IP Claims by DMIS ID'!H87/'IP Disp by DMISID'!H87," ")</f>
        <v xml:space="preserve"> </v>
      </c>
      <c r="I87" s="44" t="str">
        <f>IF($E87="h",'IP Claims by DMIS ID'!I87/'IP Disp by DMISID'!I87," ")</f>
        <v xml:space="preserve"> </v>
      </c>
      <c r="J87" s="44" t="str">
        <f>IF($E87="h",'IP Claims by DMIS ID'!J87/'IP Disp by DMISID'!J87," ")</f>
        <v xml:space="preserve"> </v>
      </c>
      <c r="K87" s="44" t="str">
        <f>IF(E87="h",'IP Claims by DMIS ID'!K87/'IP Disp by DMISID'!K87," ")</f>
        <v xml:space="preserve"> </v>
      </c>
      <c r="L87" s="3"/>
      <c r="M87" s="3"/>
      <c r="N87" s="3"/>
    </row>
    <row r="88" spans="2:14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44">
        <f>IF($E88="h",'IP Claims by DMIS ID'!F88/'IP Disp by DMISID'!F88," ")</f>
        <v>8.3333333333333332E-3</v>
      </c>
      <c r="G88" s="44">
        <f>IF($E88="h",'IP Claims by DMIS ID'!G88/'IP Disp by DMISID'!G88," ")</f>
        <v>1.3043478260869565E-2</v>
      </c>
      <c r="H88" s="44">
        <f>IF($E88="h",'IP Claims by DMIS ID'!H88/'IP Disp by DMISID'!H88," ")</f>
        <v>0</v>
      </c>
      <c r="I88" s="44">
        <f>IF($E88="h",'IP Claims by DMIS ID'!I88/'IP Disp by DMISID'!I88," ")</f>
        <v>2.232142857142857E-3</v>
      </c>
      <c r="J88" s="44">
        <f>IF($E88="h",'IP Claims by DMIS ID'!J88/'IP Disp by DMISID'!J88," ")</f>
        <v>3.8910505836575876E-3</v>
      </c>
      <c r="K88" s="44">
        <f>IF(E88="h",'IP Claims by DMIS ID'!K88/'IP Disp by DMISID'!K88," ")</f>
        <v>1.2589928057553957E-2</v>
      </c>
      <c r="L88" s="3"/>
      <c r="M88" s="3"/>
    </row>
    <row r="89" spans="2:14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44" t="str">
        <f>IF($E89="h",'IP Claims by DMIS ID'!F89/'IP Disp by DMISID'!F89," ")</f>
        <v xml:space="preserve"> </v>
      </c>
      <c r="G89" s="44" t="str">
        <f>IF($E89="h",'IP Claims by DMIS ID'!G89/'IP Disp by DMISID'!G89," ")</f>
        <v xml:space="preserve"> </v>
      </c>
      <c r="H89" s="44" t="str">
        <f>IF($E89="h",'IP Claims by DMIS ID'!H89/'IP Disp by DMISID'!H89," ")</f>
        <v xml:space="preserve"> </v>
      </c>
      <c r="I89" s="44" t="str">
        <f>IF($E89="h",'IP Claims by DMIS ID'!I89/'IP Disp by DMISID'!I89," ")</f>
        <v xml:space="preserve"> </v>
      </c>
      <c r="J89" s="44" t="str">
        <f>IF($E89="h",'IP Claims by DMIS ID'!J89/'IP Disp by DMISID'!J89," ")</f>
        <v xml:space="preserve"> </v>
      </c>
      <c r="K89" s="44" t="str">
        <f>IF(E89="h",'IP Claims by DMIS ID'!K89/'IP Disp by DMISID'!K89," ")</f>
        <v xml:space="preserve"> </v>
      </c>
      <c r="L89" s="3"/>
      <c r="M89" s="3"/>
    </row>
    <row r="90" spans="2:14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44">
        <f>IF($E90="h",'IP Claims by DMIS ID'!F90/'IP Disp by DMISID'!F90," ")</f>
        <v>3.6036036036036036E-2</v>
      </c>
      <c r="G90" s="44">
        <f>IF($E90="h",'IP Claims by DMIS ID'!G90/'IP Disp by DMISID'!G90," ")</f>
        <v>0</v>
      </c>
      <c r="H90" s="44">
        <f>IF($E90="h",'IP Claims by DMIS ID'!H90/'IP Disp by DMISID'!H90," ")</f>
        <v>0</v>
      </c>
      <c r="I90" s="44">
        <f>IF($E90="h",'IP Claims by DMIS ID'!I90/'IP Disp by DMISID'!I90," ")</f>
        <v>9.1743119266055051E-3</v>
      </c>
      <c r="J90" s="44">
        <f>IF($E90="h",'IP Claims by DMIS ID'!J90/'IP Disp by DMISID'!J90," ")</f>
        <v>0</v>
      </c>
      <c r="K90" s="44">
        <f>IF(E90="h",'IP Claims by DMIS ID'!K90/'IP Disp by DMISID'!K90," ")</f>
        <v>2.0833333333333332E-2</v>
      </c>
      <c r="L90" s="3"/>
      <c r="M90" s="3"/>
    </row>
    <row r="91" spans="2:14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44">
        <f>IF($E91="h",'IP Claims by DMIS ID'!F91/'IP Disp by DMISID'!F91," ")</f>
        <v>1.3280865715691098E-2</v>
      </c>
      <c r="G91" s="44">
        <f>IF($E91="h",'IP Claims by DMIS ID'!G91/'IP Disp by DMISID'!G91," ")</f>
        <v>1.4358108108108109E-2</v>
      </c>
      <c r="H91" s="44">
        <f>IF($E91="h",'IP Claims by DMIS ID'!H91/'IP Disp by DMISID'!H91," ")</f>
        <v>0</v>
      </c>
      <c r="I91" s="44">
        <f>IF($E91="h",'IP Claims by DMIS ID'!I91/'IP Disp by DMISID'!I91," ")</f>
        <v>1.6666666666666666E-2</v>
      </c>
      <c r="J91" s="44">
        <f>IF($E91="h",'IP Claims by DMIS ID'!J91/'IP Disp by DMISID'!J91," ")</f>
        <v>1.7278617710583154E-2</v>
      </c>
      <c r="K91" s="44">
        <f>IF(E91="h",'IP Claims by DMIS ID'!K91/'IP Disp by DMISID'!K91," ")</f>
        <v>1.4412886816447647E-2</v>
      </c>
    </row>
    <row r="92" spans="2:14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44">
        <f>IF($E92="h",'IP Claims by DMIS ID'!F92/'IP Disp by DMISID'!F92," ")</f>
        <v>4.8387096774193551E-3</v>
      </c>
      <c r="G92" s="44">
        <f>IF($E92="h",'IP Claims by DMIS ID'!G92/'IP Disp by DMISID'!G92," ")</f>
        <v>1.5772870662460567E-3</v>
      </c>
      <c r="H92" s="44">
        <f>IF($E92="h",'IP Claims by DMIS ID'!H92/'IP Disp by DMISID'!H92," ")</f>
        <v>0</v>
      </c>
      <c r="I92" s="44">
        <f>IF($E92="h",'IP Claims by DMIS ID'!I92/'IP Disp by DMISID'!I92," ")</f>
        <v>7.7279752704791345E-3</v>
      </c>
      <c r="J92" s="44">
        <f>IF($E92="h",'IP Claims by DMIS ID'!J92/'IP Disp by DMISID'!J92," ")</f>
        <v>4.7169811320754715E-3</v>
      </c>
      <c r="K92" s="44">
        <f>IF(E92="h",'IP Claims by DMIS ID'!K92/'IP Disp by DMISID'!K92," ")</f>
        <v>1.5594541910331383E-2</v>
      </c>
    </row>
    <row r="93" spans="2:14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44">
        <f>IF($E93="h",'IP Claims by DMIS ID'!F93/'IP Disp by DMISID'!F93," ")</f>
        <v>0</v>
      </c>
      <c r="G93" s="44">
        <f>IF($E93="h",'IP Claims by DMIS ID'!G93/'IP Disp by DMISID'!G93," ")</f>
        <v>5.7142857142857141E-2</v>
      </c>
      <c r="H93" s="44">
        <f>IF($E93="h",'IP Claims by DMIS ID'!H93/'IP Disp by DMISID'!H93," ")</f>
        <v>0</v>
      </c>
      <c r="I93" s="44">
        <f>IF($E93="h",'IP Claims by DMIS ID'!I93/'IP Disp by DMISID'!I93," ")</f>
        <v>2.7027027027027029E-2</v>
      </c>
      <c r="J93" s="44">
        <f>IF($E93="h",'IP Claims by DMIS ID'!J93/'IP Disp by DMISID'!J93," ")</f>
        <v>8.3333333333333329E-2</v>
      </c>
      <c r="K93" s="44">
        <f>IF(E93="h",'IP Claims by DMIS ID'!K93/'IP Disp by DMISID'!K93," ")</f>
        <v>0</v>
      </c>
    </row>
    <row r="94" spans="2:14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44">
        <f>IF($E94="h",'IP Claims by DMIS ID'!F94/'IP Disp by DMISID'!F94," ")</f>
        <v>1.9762845849802372E-2</v>
      </c>
      <c r="G94" s="44">
        <f>IF($E94="h",'IP Claims by DMIS ID'!G94/'IP Disp by DMISID'!G94," ")</f>
        <v>3.0779305828421741E-2</v>
      </c>
      <c r="H94" s="44">
        <f>IF($E94="h",'IP Claims by DMIS ID'!H94/'IP Disp by DMISID'!H94," ")</f>
        <v>0</v>
      </c>
      <c r="I94" s="44">
        <f>IF($E94="h",'IP Claims by DMIS ID'!I94/'IP Disp by DMISID'!I94," ")</f>
        <v>1.0483401281304601E-2</v>
      </c>
      <c r="J94" s="44">
        <f>IF($E94="h",'IP Claims by DMIS ID'!J94/'IP Disp by DMISID'!J94," ")</f>
        <v>1.2544802867383513E-2</v>
      </c>
      <c r="K94" s="44">
        <f>IF(E94="h",'IP Claims by DMIS ID'!K94/'IP Disp by DMISID'!K94," ")</f>
        <v>3.9880358923230306E-3</v>
      </c>
    </row>
    <row r="95" spans="2:14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44">
        <f>IF($E95="h",'IP Claims by DMIS ID'!F95/'IP Disp by DMISID'!F95," ")</f>
        <v>2.0882771713336499E-2</v>
      </c>
      <c r="G95" s="44">
        <f>IF($E95="h",'IP Claims by DMIS ID'!G95/'IP Disp by DMISID'!G95," ")</f>
        <v>2.1352313167259787E-2</v>
      </c>
      <c r="H95" s="44">
        <f>IF($E95="h",'IP Claims by DMIS ID'!H95/'IP Disp by DMISID'!H95," ")</f>
        <v>0</v>
      </c>
      <c r="I95" s="44">
        <f>IF($E95="h",'IP Claims by DMIS ID'!I95/'IP Disp by DMISID'!I95," ")</f>
        <v>3.9943938332165384E-2</v>
      </c>
      <c r="J95" s="44">
        <f>IF($E95="h",'IP Claims by DMIS ID'!J95/'IP Disp by DMISID'!J95," ")</f>
        <v>1.6923076923076923E-2</v>
      </c>
      <c r="K95" s="44">
        <f>IF(E95="h",'IP Claims by DMIS ID'!K95/'IP Disp by DMISID'!K95," ")</f>
        <v>2.1639864999007347E-2</v>
      </c>
    </row>
    <row r="96" spans="2:14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44">
        <f>IF($E96="h",'IP Claims by DMIS ID'!F96/'IP Disp by DMISID'!F96," ")</f>
        <v>1.0275824770146024E-2</v>
      </c>
      <c r="G96" s="44">
        <f>IF($E96="h",'IP Claims by DMIS ID'!G96/'IP Disp by DMISID'!G96," ")</f>
        <v>8.2601961796592675E-3</v>
      </c>
      <c r="H96" s="44">
        <f>IF($E96="h",'IP Claims by DMIS ID'!H96/'IP Disp by DMISID'!H96," ")</f>
        <v>0</v>
      </c>
      <c r="I96" s="44">
        <f>IF($E96="h",'IP Claims by DMIS ID'!I96/'IP Disp by DMISID'!I96," ")</f>
        <v>4.1273584905660377E-3</v>
      </c>
      <c r="J96" s="44">
        <f>IF($E96="h",'IP Claims by DMIS ID'!J96/'IP Disp by DMISID'!J96," ")</f>
        <v>2.9205607476635513E-3</v>
      </c>
      <c r="K96" s="44">
        <f>IF(E96="h",'IP Claims by DMIS ID'!K96/'IP Disp by DMISID'!K96," ")</f>
        <v>5.2576235541535229E-3</v>
      </c>
    </row>
    <row r="97" spans="2:11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44" t="e">
        <f>IF($E97="h",'IP Claims by DMIS ID'!F97/'IP Disp by DMISID'!F97," ")</f>
        <v>#DIV/0!</v>
      </c>
      <c r="G97" s="44" t="e">
        <f>IF($E97="h",'IP Claims by DMIS ID'!G97/'IP Disp by DMISID'!G97," ")</f>
        <v>#VALUE!</v>
      </c>
      <c r="H97" s="44" t="e">
        <f>IF($E97="h",'IP Claims by DMIS ID'!H97/'IP Disp by DMISID'!H97," ")</f>
        <v>#VALUE!</v>
      </c>
      <c r="I97" s="44" t="e">
        <f>IF($E97="h",'IP Claims by DMIS ID'!I97/'IP Disp by DMISID'!I97," ")</f>
        <v>#VALUE!</v>
      </c>
      <c r="J97" s="44" t="e">
        <f>IF($E97="h",'IP Claims by DMIS ID'!J97/'IP Disp by DMISID'!J97," ")</f>
        <v>#VALUE!</v>
      </c>
      <c r="K97" s="44" t="e">
        <f>IF(E97="h",'IP Claims by DMIS ID'!K97/'IP Disp by DMISID'!K97," ")</f>
        <v>#VALUE!</v>
      </c>
    </row>
    <row r="98" spans="2:11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44" t="str">
        <f>IF($E98="h",'IP Claims by DMIS ID'!F98/'IP Disp by DMISID'!F98," ")</f>
        <v xml:space="preserve"> </v>
      </c>
      <c r="G98" s="44" t="str">
        <f>IF($E98="h",'IP Claims by DMIS ID'!G98/'IP Disp by DMISID'!G98," ")</f>
        <v xml:space="preserve"> </v>
      </c>
      <c r="H98" s="44" t="str">
        <f>IF($E98="h",'IP Claims by DMIS ID'!H98/'IP Disp by DMISID'!H98," ")</f>
        <v xml:space="preserve"> </v>
      </c>
      <c r="I98" s="44" t="str">
        <f>IF($E98="h",'IP Claims by DMIS ID'!I98/'IP Disp by DMISID'!I98," ")</f>
        <v xml:space="preserve"> </v>
      </c>
      <c r="J98" s="44" t="str">
        <f>IF($E98="h",'IP Claims by DMIS ID'!J98/'IP Disp by DMISID'!J98," ")</f>
        <v xml:space="preserve"> </v>
      </c>
      <c r="K98" s="44" t="str">
        <f>IF(E98="h",'IP Claims by DMIS ID'!K98/'IP Disp by DMISID'!K98," ")</f>
        <v xml:space="preserve"> </v>
      </c>
    </row>
    <row r="99" spans="2:11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44">
        <f>IF($E99="h",'IP Claims by DMIS ID'!F99/'IP Disp by DMISID'!F99," ")</f>
        <v>3.2743695897628905E-2</v>
      </c>
      <c r="G99" s="44">
        <f>IF($E99="h",'IP Claims by DMIS ID'!G99/'IP Disp by DMISID'!G99," ")</f>
        <v>2.3757424195060956E-2</v>
      </c>
      <c r="H99" s="44">
        <f>IF($E99="h",'IP Claims by DMIS ID'!H99/'IP Disp by DMISID'!H99," ")</f>
        <v>0</v>
      </c>
      <c r="I99" s="44">
        <f>IF($E99="h",'IP Claims by DMIS ID'!I99/'IP Disp by DMISID'!I99," ")</f>
        <v>2.2160664819944598E-2</v>
      </c>
      <c r="J99" s="44">
        <f>IF($E99="h",'IP Claims by DMIS ID'!J99/'IP Disp by DMISID'!J99," ")</f>
        <v>2.1850170261066969E-2</v>
      </c>
      <c r="K99" s="44">
        <f>IF(E99="h",'IP Claims by DMIS ID'!K99/'IP Disp by DMISID'!K99," ")</f>
        <v>2.4149984111852558E-2</v>
      </c>
    </row>
    <row r="100" spans="2:11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44">
        <f>IF($E100="h",'IP Claims by DMIS ID'!F100/'IP Disp by DMISID'!F100," ")</f>
        <v>0</v>
      </c>
      <c r="G100" s="44">
        <f>IF($E100="h",'IP Claims by DMIS ID'!G100/'IP Disp by DMISID'!G100," ")</f>
        <v>0</v>
      </c>
      <c r="H100" s="44">
        <f>IF($E100="h",'IP Claims by DMIS ID'!H100/'IP Disp by DMISID'!H100," ")</f>
        <v>0</v>
      </c>
      <c r="I100" s="44">
        <f>IF($E100="h",'IP Claims by DMIS ID'!I100/'IP Disp by DMISID'!I100," ")</f>
        <v>0</v>
      </c>
      <c r="J100" s="44">
        <f>IF($E100="h",'IP Claims by DMIS ID'!J100/'IP Disp by DMISID'!J100," ")</f>
        <v>0</v>
      </c>
      <c r="K100" s="44">
        <f>IF(E100="h",'IP Claims by DMIS ID'!K100/'IP Disp by DMISID'!K100," ")</f>
        <v>0</v>
      </c>
    </row>
    <row r="101" spans="2:11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44" t="str">
        <f>IF($E101="h",'IP Claims by DMIS ID'!F101/'IP Disp by DMISID'!F101," ")</f>
        <v xml:space="preserve"> </v>
      </c>
      <c r="G101" s="44" t="str">
        <f>IF($E101="h",'IP Claims by DMIS ID'!G101/'IP Disp by DMISID'!G101," ")</f>
        <v xml:space="preserve"> </v>
      </c>
      <c r="H101" s="44" t="str">
        <f>IF($E101="h",'IP Claims by DMIS ID'!H101/'IP Disp by DMISID'!H101," ")</f>
        <v xml:space="preserve"> </v>
      </c>
      <c r="I101" s="44" t="str">
        <f>IF($E101="h",'IP Claims by DMIS ID'!I101/'IP Disp by DMISID'!I101," ")</f>
        <v xml:space="preserve"> </v>
      </c>
      <c r="J101" s="44" t="str">
        <f>IF($E101="h",'IP Claims by DMIS ID'!J101/'IP Disp by DMISID'!J101," ")</f>
        <v xml:space="preserve"> </v>
      </c>
      <c r="K101" s="44" t="str">
        <f>IF(E101="h",'IP Claims by DMIS ID'!K101/'IP Disp by DMISID'!K101," ")</f>
        <v xml:space="preserve"> </v>
      </c>
    </row>
    <row r="102" spans="2:11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44" t="str">
        <f>IF($E102="h",'IP Claims by DMIS ID'!F102/'IP Disp by DMISID'!F102," ")</f>
        <v xml:space="preserve"> </v>
      </c>
      <c r="G102" s="44" t="str">
        <f>IF($E102="h",'IP Claims by DMIS ID'!G102/'IP Disp by DMISID'!G102," ")</f>
        <v xml:space="preserve"> </v>
      </c>
      <c r="H102" s="44" t="str">
        <f>IF($E102="h",'IP Claims by DMIS ID'!H102/'IP Disp by DMISID'!H102," ")</f>
        <v xml:space="preserve"> </v>
      </c>
      <c r="I102" s="44" t="str">
        <f>IF($E102="h",'IP Claims by DMIS ID'!I102/'IP Disp by DMISID'!I102," ")</f>
        <v xml:space="preserve"> </v>
      </c>
      <c r="J102" s="44" t="str">
        <f>IF($E102="h",'IP Claims by DMIS ID'!J102/'IP Disp by DMISID'!J102," ")</f>
        <v xml:space="preserve"> </v>
      </c>
      <c r="K102" s="44" t="str">
        <f>IF(E102="h",'IP Claims by DMIS ID'!K102/'IP Disp by DMISID'!K102," ")</f>
        <v xml:space="preserve"> </v>
      </c>
    </row>
    <row r="103" spans="2:11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44" t="str">
        <f>IF($E103="h",'IP Claims by DMIS ID'!F103/'IP Disp by DMISID'!F103," ")</f>
        <v xml:space="preserve"> </v>
      </c>
      <c r="G103" s="44" t="str">
        <f>IF($E103="h",'IP Claims by DMIS ID'!G103/'IP Disp by DMISID'!G103," ")</f>
        <v xml:space="preserve"> </v>
      </c>
      <c r="H103" s="44" t="str">
        <f>IF($E103="h",'IP Claims by DMIS ID'!H103/'IP Disp by DMISID'!H103," ")</f>
        <v xml:space="preserve"> </v>
      </c>
      <c r="I103" s="44" t="str">
        <f>IF($E103="h",'IP Claims by DMIS ID'!I103/'IP Disp by DMISID'!I103," ")</f>
        <v xml:space="preserve"> </v>
      </c>
      <c r="J103" s="44" t="str">
        <f>IF($E103="h",'IP Claims by DMIS ID'!J103/'IP Disp by DMISID'!J103," ")</f>
        <v xml:space="preserve"> </v>
      </c>
      <c r="K103" s="44" t="str">
        <f>IF(E103="h",'IP Claims by DMIS ID'!K103/'IP Disp by DMISID'!K103," ")</f>
        <v xml:space="preserve"> </v>
      </c>
    </row>
    <row r="104" spans="2:11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44" t="str">
        <f>IF($E104="h",'IP Claims by DMIS ID'!F104/'IP Disp by DMISID'!F104," ")</f>
        <v xml:space="preserve"> </v>
      </c>
      <c r="G104" s="44" t="str">
        <f>IF($E104="h",'IP Claims by DMIS ID'!G104/'IP Disp by DMISID'!G104," ")</f>
        <v xml:space="preserve"> </v>
      </c>
      <c r="H104" s="44" t="str">
        <f>IF($E104="h",'IP Claims by DMIS ID'!H104/'IP Disp by DMISID'!H104," ")</f>
        <v xml:space="preserve"> </v>
      </c>
      <c r="I104" s="44" t="str">
        <f>IF($E104="h",'IP Claims by DMIS ID'!I104/'IP Disp by DMISID'!I104," ")</f>
        <v xml:space="preserve"> </v>
      </c>
      <c r="J104" s="44" t="str">
        <f>IF($E104="h",'IP Claims by DMIS ID'!J104/'IP Disp by DMISID'!J104," ")</f>
        <v xml:space="preserve"> </v>
      </c>
      <c r="K104" s="44" t="str">
        <f>IF(E104="h",'IP Claims by DMIS ID'!K104/'IP Disp by DMISID'!K104," ")</f>
        <v xml:space="preserve"> </v>
      </c>
    </row>
    <row r="105" spans="2:11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44" t="str">
        <f>IF($E105="h",'IP Claims by DMIS ID'!F105/'IP Disp by DMISID'!F105," ")</f>
        <v xml:space="preserve"> </v>
      </c>
      <c r="G105" s="44" t="str">
        <f>IF($E105="h",'IP Claims by DMIS ID'!G105/'IP Disp by DMISID'!G105," ")</f>
        <v xml:space="preserve"> </v>
      </c>
      <c r="H105" s="44" t="str">
        <f>IF($E105="h",'IP Claims by DMIS ID'!H105/'IP Disp by DMISID'!H105," ")</f>
        <v xml:space="preserve"> </v>
      </c>
      <c r="I105" s="44" t="str">
        <f>IF($E105="h",'IP Claims by DMIS ID'!I105/'IP Disp by DMISID'!I105," ")</f>
        <v xml:space="preserve"> </v>
      </c>
      <c r="J105" s="44" t="str">
        <f>IF($E105="h",'IP Claims by DMIS ID'!J105/'IP Disp by DMISID'!J105," ")</f>
        <v xml:space="preserve"> </v>
      </c>
      <c r="K105" s="44" t="str">
        <f>IF(E105="h",'IP Claims by DMIS ID'!K105/'IP Disp by DMISID'!K105," ")</f>
        <v xml:space="preserve"> </v>
      </c>
    </row>
    <row r="106" spans="2:11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44" t="str">
        <f>IF($E106="h",'IP Claims by DMIS ID'!F106/'IP Disp by DMISID'!F106," ")</f>
        <v xml:space="preserve"> </v>
      </c>
      <c r="G106" s="44" t="str">
        <f>IF($E106="h",'IP Claims by DMIS ID'!G106/'IP Disp by DMISID'!G106," ")</f>
        <v xml:space="preserve"> </v>
      </c>
      <c r="H106" s="44" t="str">
        <f>IF($E106="h",'IP Claims by DMIS ID'!H106/'IP Disp by DMISID'!H106," ")</f>
        <v xml:space="preserve"> </v>
      </c>
      <c r="I106" s="44" t="str">
        <f>IF($E106="h",'IP Claims by DMIS ID'!I106/'IP Disp by DMISID'!I106," ")</f>
        <v xml:space="preserve"> </v>
      </c>
      <c r="J106" s="44" t="str">
        <f>IF($E106="h",'IP Claims by DMIS ID'!J106/'IP Disp by DMISID'!J106," ")</f>
        <v xml:space="preserve"> </v>
      </c>
      <c r="K106" s="44" t="str">
        <f>IF(E106="h",'IP Claims by DMIS ID'!K106/'IP Disp by DMISID'!K106," ")</f>
        <v xml:space="preserve"> </v>
      </c>
    </row>
    <row r="107" spans="2:11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44" t="str">
        <f>IF($E107="h",'IP Claims by DMIS ID'!F107/'IP Disp by DMISID'!F107," ")</f>
        <v xml:space="preserve"> </v>
      </c>
      <c r="G107" s="44" t="str">
        <f>IF($E107="h",'IP Claims by DMIS ID'!G107/'IP Disp by DMISID'!G107," ")</f>
        <v xml:space="preserve"> </v>
      </c>
      <c r="H107" s="44" t="str">
        <f>IF($E107="h",'IP Claims by DMIS ID'!H107/'IP Disp by DMISID'!H107," ")</f>
        <v xml:space="preserve"> </v>
      </c>
      <c r="I107" s="44" t="str">
        <f>IF($E107="h",'IP Claims by DMIS ID'!I107/'IP Disp by DMISID'!I107," ")</f>
        <v xml:space="preserve"> </v>
      </c>
      <c r="J107" s="44" t="str">
        <f>IF($E107="h",'IP Claims by DMIS ID'!J107/'IP Disp by DMISID'!J107," ")</f>
        <v xml:space="preserve"> </v>
      </c>
      <c r="K107" s="44" t="str">
        <f>IF(E107="h",'IP Claims by DMIS ID'!K107/'IP Disp by DMISID'!K107," ")</f>
        <v xml:space="preserve"> </v>
      </c>
    </row>
    <row r="108" spans="2:11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44" t="str">
        <f>IF($E108="h",'IP Claims by DMIS ID'!F108/'IP Disp by DMISID'!F108," ")</f>
        <v xml:space="preserve"> </v>
      </c>
      <c r="G108" s="44" t="str">
        <f>IF($E108="h",'IP Claims by DMIS ID'!G108/'IP Disp by DMISID'!G108," ")</f>
        <v xml:space="preserve"> </v>
      </c>
      <c r="H108" s="44" t="str">
        <f>IF($E108="h",'IP Claims by DMIS ID'!H108/'IP Disp by DMISID'!H108," ")</f>
        <v xml:space="preserve"> </v>
      </c>
      <c r="I108" s="44" t="str">
        <f>IF($E108="h",'IP Claims by DMIS ID'!I108/'IP Disp by DMISID'!I108," ")</f>
        <v xml:space="preserve"> </v>
      </c>
      <c r="J108" s="44" t="str">
        <f>IF($E108="h",'IP Claims by DMIS ID'!J108/'IP Disp by DMISID'!J108," ")</f>
        <v xml:space="preserve"> </v>
      </c>
      <c r="K108" s="44" t="str">
        <f>IF(E108="h",'IP Claims by DMIS ID'!K108/'IP Disp by DMISID'!K108," ")</f>
        <v xml:space="preserve"> </v>
      </c>
    </row>
    <row r="109" spans="2:11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44" t="str">
        <f>IF($E109="h",'IP Claims by DMIS ID'!F109/'IP Disp by DMISID'!F109," ")</f>
        <v xml:space="preserve"> </v>
      </c>
      <c r="G109" s="44" t="str">
        <f>IF($E109="h",'IP Claims by DMIS ID'!G109/'IP Disp by DMISID'!G109," ")</f>
        <v xml:space="preserve"> </v>
      </c>
      <c r="H109" s="44" t="str">
        <f>IF($E109="h",'IP Claims by DMIS ID'!H109/'IP Disp by DMISID'!H109," ")</f>
        <v xml:space="preserve"> </v>
      </c>
      <c r="I109" s="44" t="str">
        <f>IF($E109="h",'IP Claims by DMIS ID'!I109/'IP Disp by DMISID'!I109," ")</f>
        <v xml:space="preserve"> </v>
      </c>
      <c r="J109" s="44" t="str">
        <f>IF($E109="h",'IP Claims by DMIS ID'!J109/'IP Disp by DMISID'!J109," ")</f>
        <v xml:space="preserve"> </v>
      </c>
      <c r="K109" s="44" t="str">
        <f>IF(E109="h",'IP Claims by DMIS ID'!K109/'IP Disp by DMISID'!K109," ")</f>
        <v xml:space="preserve"> </v>
      </c>
    </row>
    <row r="110" spans="2:11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44" t="str">
        <f>IF($E110="h",'IP Claims by DMIS ID'!F110/'IP Disp by DMISID'!F110," ")</f>
        <v xml:space="preserve"> </v>
      </c>
      <c r="G110" s="44" t="str">
        <f>IF($E110="h",'IP Claims by DMIS ID'!G110/'IP Disp by DMISID'!G110," ")</f>
        <v xml:space="preserve"> </v>
      </c>
      <c r="H110" s="44" t="str">
        <f>IF($E110="h",'IP Claims by DMIS ID'!H110/'IP Disp by DMISID'!H110," ")</f>
        <v xml:space="preserve"> </v>
      </c>
      <c r="I110" s="44" t="str">
        <f>IF($E110="h",'IP Claims by DMIS ID'!I110/'IP Disp by DMISID'!I110," ")</f>
        <v xml:space="preserve"> </v>
      </c>
      <c r="J110" s="44" t="str">
        <f>IF($E110="h",'IP Claims by DMIS ID'!J110/'IP Disp by DMISID'!J110," ")</f>
        <v xml:space="preserve"> </v>
      </c>
      <c r="K110" s="44" t="str">
        <f>IF(E110="h",'IP Claims by DMIS ID'!K110/'IP Disp by DMISID'!K110," ")</f>
        <v xml:space="preserve"> </v>
      </c>
    </row>
    <row r="111" spans="2:11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44" t="str">
        <f>IF($E111="h",'IP Claims by DMIS ID'!F111/'IP Disp by DMISID'!F111," ")</f>
        <v xml:space="preserve"> </v>
      </c>
      <c r="G111" s="44" t="str">
        <f>IF($E111="h",'IP Claims by DMIS ID'!G111/'IP Disp by DMISID'!G111," ")</f>
        <v xml:space="preserve"> </v>
      </c>
      <c r="H111" s="44" t="str">
        <f>IF($E111="h",'IP Claims by DMIS ID'!H111/'IP Disp by DMISID'!H111," ")</f>
        <v xml:space="preserve"> </v>
      </c>
      <c r="I111" s="44" t="str">
        <f>IF($E111="h",'IP Claims by DMIS ID'!I111/'IP Disp by DMISID'!I111," ")</f>
        <v xml:space="preserve"> </v>
      </c>
      <c r="J111" s="44" t="str">
        <f>IF($E111="h",'IP Claims by DMIS ID'!J111/'IP Disp by DMISID'!J111," ")</f>
        <v xml:space="preserve"> </v>
      </c>
      <c r="K111" s="44" t="str">
        <f>IF(E111="h",'IP Claims by DMIS ID'!K111/'IP Disp by DMISID'!K111," ")</f>
        <v xml:space="preserve"> </v>
      </c>
    </row>
    <row r="112" spans="2:11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44" t="str">
        <f>IF($E112="h",'IP Claims by DMIS ID'!F112/'IP Disp by DMISID'!F112," ")</f>
        <v xml:space="preserve"> </v>
      </c>
      <c r="G112" s="44" t="str">
        <f>IF($E112="h",'IP Claims by DMIS ID'!G112/'IP Disp by DMISID'!G112," ")</f>
        <v xml:space="preserve"> </v>
      </c>
      <c r="H112" s="44" t="str">
        <f>IF($E112="h",'IP Claims by DMIS ID'!H112/'IP Disp by DMISID'!H112," ")</f>
        <v xml:space="preserve"> </v>
      </c>
      <c r="I112" s="44" t="str">
        <f>IF($E112="h",'IP Claims by DMIS ID'!I112/'IP Disp by DMISID'!I112," ")</f>
        <v xml:space="preserve"> </v>
      </c>
      <c r="J112" s="44" t="str">
        <f>IF($E112="h",'IP Claims by DMIS ID'!J112/'IP Disp by DMISID'!J112," ")</f>
        <v xml:space="preserve"> </v>
      </c>
      <c r="K112" s="44" t="str">
        <f>IF(E112="h",'IP Claims by DMIS ID'!K112/'IP Disp by DMISID'!K112," ")</f>
        <v xml:space="preserve"> </v>
      </c>
    </row>
    <row r="113" spans="2:11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44" t="str">
        <f>IF($E113="h",'IP Claims by DMIS ID'!F113/'IP Disp by DMISID'!F113," ")</f>
        <v xml:space="preserve"> </v>
      </c>
      <c r="G113" s="44" t="str">
        <f>IF($E113="h",'IP Claims by DMIS ID'!G113/'IP Disp by DMISID'!G113," ")</f>
        <v xml:space="preserve"> </v>
      </c>
      <c r="H113" s="44" t="str">
        <f>IF($E113="h",'IP Claims by DMIS ID'!H113/'IP Disp by DMISID'!H113," ")</f>
        <v xml:space="preserve"> </v>
      </c>
      <c r="I113" s="44" t="str">
        <f>IF($E113="h",'IP Claims by DMIS ID'!I113/'IP Disp by DMISID'!I113," ")</f>
        <v xml:space="preserve"> </v>
      </c>
      <c r="J113" s="44" t="str">
        <f>IF($E113="h",'IP Claims by DMIS ID'!J113/'IP Disp by DMISID'!J113," ")</f>
        <v xml:space="preserve"> </v>
      </c>
      <c r="K113" s="44" t="str">
        <f>IF(E113="h",'IP Claims by DMIS ID'!K113/'IP Disp by DMISID'!K113," ")</f>
        <v xml:space="preserve"> </v>
      </c>
    </row>
    <row r="114" spans="2:11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44">
        <f>IF($E114="h",'IP Claims by DMIS ID'!F114/'IP Disp by DMISID'!F114," ")</f>
        <v>2.7190332326283987E-2</v>
      </c>
      <c r="G114" s="44">
        <f>IF($E114="h",'IP Claims by DMIS ID'!G114/'IP Disp by DMISID'!G114," ")</f>
        <v>2.3923444976076555E-2</v>
      </c>
      <c r="H114" s="44">
        <f>IF($E114="h",'IP Claims by DMIS ID'!H114/'IP Disp by DMISID'!H114," ")</f>
        <v>7.5187969924812026E-3</v>
      </c>
      <c r="I114" s="44">
        <f>IF($E114="h",'IP Claims by DMIS ID'!I114/'IP Disp by DMISID'!I114," ")</f>
        <v>1.4403292181069959E-2</v>
      </c>
      <c r="J114" s="44">
        <f>IF($E114="h",'IP Claims by DMIS ID'!J114/'IP Disp by DMISID'!J114," ")</f>
        <v>1.5544041450777202E-2</v>
      </c>
      <c r="K114" s="44">
        <f>IF(E114="h",'IP Claims by DMIS ID'!K114/'IP Disp by DMISID'!K114," ")</f>
        <v>1.5495867768595042E-2</v>
      </c>
    </row>
    <row r="115" spans="2:11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44" t="str">
        <f>IF($E115="h",'IP Claims by DMIS ID'!F115/'IP Disp by DMISID'!F115," ")</f>
        <v xml:space="preserve"> </v>
      </c>
      <c r="G115" s="44" t="str">
        <f>IF($E115="h",'IP Claims by DMIS ID'!G115/'IP Disp by DMISID'!G115," ")</f>
        <v xml:space="preserve"> </v>
      </c>
      <c r="H115" s="44" t="str">
        <f>IF($E115="h",'IP Claims by DMIS ID'!H115/'IP Disp by DMISID'!H115," ")</f>
        <v xml:space="preserve"> </v>
      </c>
      <c r="I115" s="44" t="str">
        <f>IF($E115="h",'IP Claims by DMIS ID'!I115/'IP Disp by DMISID'!I115," ")</f>
        <v xml:space="preserve"> </v>
      </c>
      <c r="J115" s="44" t="str">
        <f>IF($E115="h",'IP Claims by DMIS ID'!J115/'IP Disp by DMISID'!J115," ")</f>
        <v xml:space="preserve"> </v>
      </c>
      <c r="K115" s="44" t="str">
        <f>IF(E115="h",'IP Claims by DMIS ID'!K115/'IP Disp by DMISID'!K115," ")</f>
        <v xml:space="preserve"> </v>
      </c>
    </row>
    <row r="116" spans="2:11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I</v>
      </c>
      <c r="F116" s="44" t="str">
        <f>IF($E116="h",'IP Claims by DMIS ID'!F116/'IP Disp by DMISID'!F116," ")</f>
        <v xml:space="preserve"> </v>
      </c>
      <c r="G116" s="44" t="str">
        <f>IF($E116="h",'IP Claims by DMIS ID'!G116/'IP Disp by DMISID'!G116," ")</f>
        <v xml:space="preserve"> </v>
      </c>
      <c r="H116" s="44" t="str">
        <f>IF($E116="h",'IP Claims by DMIS ID'!H116/'IP Disp by DMISID'!H116," ")</f>
        <v xml:space="preserve"> </v>
      </c>
      <c r="I116" s="44" t="str">
        <f>IF($E116="h",'IP Claims by DMIS ID'!I116/'IP Disp by DMISID'!I116," ")</f>
        <v xml:space="preserve"> </v>
      </c>
      <c r="J116" s="44" t="str">
        <f>IF($E116="h",'IP Claims by DMIS ID'!J116/'IP Disp by DMISID'!J116," ")</f>
        <v xml:space="preserve"> </v>
      </c>
      <c r="K116" s="44" t="str">
        <f>IF(E116="h",'IP Claims by DMIS ID'!K116/'IP Disp by DMISID'!K116," ")</f>
        <v xml:space="preserve"> </v>
      </c>
    </row>
    <row r="117" spans="2:11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44">
        <f>IF($E117="h",'IP Claims by DMIS ID'!F117/'IP Disp by DMISID'!F117," ")</f>
        <v>1.5686274509803921E-2</v>
      </c>
      <c r="G117" s="44">
        <f>IF($E117="h",'IP Claims by DMIS ID'!G117/'IP Disp by DMISID'!G117," ")</f>
        <v>0</v>
      </c>
      <c r="H117" s="44">
        <f>IF($E117="h",'IP Claims by DMIS ID'!H117/'IP Disp by DMISID'!H117," ")</f>
        <v>3.937007874015748E-3</v>
      </c>
      <c r="I117" s="44">
        <f>IF($E117="h",'IP Claims by DMIS ID'!I117/'IP Disp by DMISID'!I117," ")</f>
        <v>1.078167115902965E-2</v>
      </c>
      <c r="J117" s="44">
        <f>IF($E117="h",'IP Claims by DMIS ID'!J117/'IP Disp by DMISID'!J117," ")</f>
        <v>2.1645021645021644E-2</v>
      </c>
      <c r="K117" s="44">
        <f>IF(E117="h",'IP Claims by DMIS ID'!K117/'IP Disp by DMISID'!K117," ")</f>
        <v>0</v>
      </c>
    </row>
    <row r="118" spans="2:11">
      <c r="B118" t="str">
        <f>Details2!B1006</f>
        <v>JTF</v>
      </c>
      <c r="C118" t="str">
        <f>Details2!C1006</f>
        <v>0067</v>
      </c>
      <c r="D118" t="str">
        <f>Details2!D1006</f>
        <v>Walter Reed National Military Medical Center</v>
      </c>
      <c r="E118" t="str">
        <f>Details2!E1006</f>
        <v>H</v>
      </c>
      <c r="F118" s="44">
        <f>IF($E118="h",'IP Claims by DMIS ID'!F118/'IP Disp by DMISID'!F118," ")</f>
        <v>4.7516198704103674E-2</v>
      </c>
      <c r="G118" s="44">
        <f>IF($E118="h",'IP Claims by DMIS ID'!G118/'IP Disp by DMISID'!G118," ")</f>
        <v>1.943364797334814E-2</v>
      </c>
      <c r="H118" s="44">
        <f>IF($E118="h",'IP Claims by DMIS ID'!H118/'IP Disp by DMISID'!H118," ")</f>
        <v>0</v>
      </c>
      <c r="I118" s="44">
        <f>IF($E118="h",'IP Claims by DMIS ID'!I118/'IP Disp by DMISID'!I118," ")</f>
        <v>3.8413098236775821E-2</v>
      </c>
      <c r="J118" s="44">
        <f>IF($E118="h",'IP Claims by DMIS ID'!J118/'IP Disp by DMISID'!J118," ")</f>
        <v>1.7343173431734318E-2</v>
      </c>
      <c r="K118" s="44">
        <f>IF(E118="h",'IP Claims by DMIS ID'!K118/'IP Disp by DMISID'!K118," ")</f>
        <v>3.7636432066240122E-4</v>
      </c>
    </row>
    <row r="119" spans="2:11">
      <c r="B119" t="str">
        <f>Details2!B1007</f>
        <v>JTF</v>
      </c>
      <c r="C119" t="str">
        <f>Details2!C1007</f>
        <v>0123</v>
      </c>
      <c r="D119" t="str">
        <f>Details2!D1007</f>
        <v>Ft. Belvoir (FT. Belvoir Community Hospital)</v>
      </c>
      <c r="E119" t="str">
        <f>Details2!E1007</f>
        <v>H</v>
      </c>
      <c r="F119" s="44">
        <f>IF($E119="h",'IP Claims by DMIS ID'!F119/'IP Disp by DMISID'!F119," ")</f>
        <v>2.0933977455716585E-2</v>
      </c>
      <c r="G119" s="44">
        <f>IF($E119="h",'IP Claims by DMIS ID'!G119/'IP Disp by DMISID'!G119," ")</f>
        <v>0</v>
      </c>
      <c r="H119" s="44">
        <f>IF($E119="h",'IP Claims by DMIS ID'!H119/'IP Disp by DMISID'!H119," ")</f>
        <v>0</v>
      </c>
      <c r="I119" s="44">
        <f>IF($E119="h",'IP Claims by DMIS ID'!I119/'IP Disp by DMISID'!I119," ")</f>
        <v>1.3253012048192771E-2</v>
      </c>
      <c r="J119" s="44">
        <f>IF($E119="h",'IP Claims by DMIS ID'!J119/'IP Disp by DMISID'!J119," ")</f>
        <v>0</v>
      </c>
      <c r="K119" s="44">
        <f>IF(E119="h",'IP Claims by DMIS ID'!K119/'IP Disp by DMISID'!K119," ")</f>
        <v>0</v>
      </c>
    </row>
    <row r="120" spans="2:11">
      <c r="B120" t="str">
        <f>Details2!B1008</f>
        <v>Navy</v>
      </c>
      <c r="C120" t="str">
        <f>Details2!C1008</f>
        <v>0024</v>
      </c>
      <c r="D120" t="str">
        <f>Details2!D1008</f>
        <v>NH Camp Pendelton</v>
      </c>
      <c r="E120" t="str">
        <f>Details2!E1008</f>
        <v>H</v>
      </c>
      <c r="F120" s="44">
        <f>IF($E120="h",'IP Claims by DMIS ID'!F120/'IP Disp by DMISID'!F120," ")</f>
        <v>1.0857763300760044E-3</v>
      </c>
      <c r="G120" s="44">
        <f>IF($E120="h",'IP Claims by DMIS ID'!G120/'IP Disp by DMISID'!G120," ")</f>
        <v>0</v>
      </c>
      <c r="H120" s="44">
        <f>IF($E120="h",'IP Claims by DMIS ID'!H120/'IP Disp by DMISID'!H120," ")</f>
        <v>1.0152284263959391E-3</v>
      </c>
      <c r="I120" s="44">
        <f>IF($E120="h",'IP Claims by DMIS ID'!I120/'IP Disp by DMISID'!I120," ")</f>
        <v>0</v>
      </c>
      <c r="J120" s="44">
        <f>IF($E120="h",'IP Claims by DMIS ID'!J120/'IP Disp by DMISID'!J120," ")</f>
        <v>6.0975609756097563E-3</v>
      </c>
      <c r="K120" s="44">
        <f>IF(E120="h",'IP Claims by DMIS ID'!K120/'IP Disp by DMISID'!K120," ")</f>
        <v>3.7174721189591076E-3</v>
      </c>
    </row>
    <row r="121" spans="2:11">
      <c r="B121" t="str">
        <f>Details2!B1009</f>
        <v>Navy</v>
      </c>
      <c r="C121" t="str">
        <f>Details2!C1009</f>
        <v>0028</v>
      </c>
      <c r="D121" t="str">
        <f>Details2!D1009</f>
        <v>NH Lemoore</v>
      </c>
      <c r="E121" t="str">
        <f>Details2!E1009</f>
        <v>H</v>
      </c>
      <c r="F121" s="44">
        <f>IF($E121="h",'IP Claims by DMIS ID'!F121/'IP Disp by DMISID'!F121," ")</f>
        <v>1.4150943396226415E-2</v>
      </c>
      <c r="G121" s="44">
        <f>IF($E121="h",'IP Claims by DMIS ID'!G121/'IP Disp by DMISID'!G121," ")</f>
        <v>0</v>
      </c>
      <c r="H121" s="44">
        <f>IF($E121="h",'IP Claims by DMIS ID'!H121/'IP Disp by DMISID'!H121," ")</f>
        <v>0</v>
      </c>
      <c r="I121" s="44">
        <f>IF($E121="h",'IP Claims by DMIS ID'!I121/'IP Disp by DMISID'!I121," ")</f>
        <v>0</v>
      </c>
      <c r="J121" s="44">
        <f>IF($E121="h",'IP Claims by DMIS ID'!J121/'IP Disp by DMISID'!J121," ")</f>
        <v>0</v>
      </c>
      <c r="K121" s="44">
        <f>IF(E121="h",'IP Claims by DMIS ID'!K121/'IP Disp by DMISID'!K121," ")</f>
        <v>0</v>
      </c>
    </row>
    <row r="122" spans="2:11">
      <c r="B122" t="str">
        <f>Details2!B1010</f>
        <v>Navy</v>
      </c>
      <c r="C122" t="str">
        <f>Details2!C1010</f>
        <v>0029</v>
      </c>
      <c r="D122" t="str">
        <f>Details2!D1010</f>
        <v>NMC San Diego</v>
      </c>
      <c r="E122" t="str">
        <f>Details2!E1010</f>
        <v>H</v>
      </c>
      <c r="F122" s="44">
        <f>IF($E122="h",'IP Claims by DMIS ID'!F122/'IP Disp by DMISID'!F122," ")</f>
        <v>1.007690267833466E-2</v>
      </c>
      <c r="G122" s="44">
        <f>IF($E122="h",'IP Claims by DMIS ID'!G122/'IP Disp by DMISID'!G122," ")</f>
        <v>9.2561983471074385E-3</v>
      </c>
      <c r="H122" s="44">
        <f>IF($E122="h",'IP Claims by DMIS ID'!H122/'IP Disp by DMISID'!H122," ")</f>
        <v>8.3916083916083916E-4</v>
      </c>
      <c r="I122" s="44">
        <f>IF($E122="h",'IP Claims by DMIS ID'!I122/'IP Disp by DMISID'!I122," ")</f>
        <v>1.2055109070034443E-2</v>
      </c>
      <c r="J122" s="44">
        <f>IF($E122="h",'IP Claims by DMIS ID'!J122/'IP Disp by DMISID'!J122," ")</f>
        <v>8.92325996430696E-3</v>
      </c>
      <c r="K122" s="44">
        <f>IF(E122="h",'IP Claims by DMIS ID'!K122/'IP Disp by DMISID'!K122," ")</f>
        <v>8.5313833028641071E-3</v>
      </c>
    </row>
    <row r="123" spans="2:11">
      <c r="B123" t="str">
        <f>Details2!B1011</f>
        <v>Navy</v>
      </c>
      <c r="C123" t="str">
        <f>Details2!C1011</f>
        <v>0030</v>
      </c>
      <c r="D123" t="str">
        <f>Details2!D1011</f>
        <v>NH 29 Palms</v>
      </c>
      <c r="E123" t="str">
        <f>Details2!E1011</f>
        <v>H</v>
      </c>
      <c r="F123" s="44">
        <f>IF($E123="h",'IP Claims by DMIS ID'!F123/'IP Disp by DMISID'!F123," ")</f>
        <v>0</v>
      </c>
      <c r="G123" s="44">
        <f>IF($E123="h",'IP Claims by DMIS ID'!G123/'IP Disp by DMISID'!G123," ")</f>
        <v>1.0676156583629894E-2</v>
      </c>
      <c r="H123" s="44">
        <f>IF($E123="h",'IP Claims by DMIS ID'!H123/'IP Disp by DMISID'!H123," ")</f>
        <v>8.7463556851311956E-3</v>
      </c>
      <c r="I123" s="44">
        <f>IF($E123="h",'IP Claims by DMIS ID'!I123/'IP Disp by DMISID'!I123," ")</f>
        <v>0</v>
      </c>
      <c r="J123" s="44">
        <f>IF($E123="h",'IP Claims by DMIS ID'!J123/'IP Disp by DMISID'!J123," ")</f>
        <v>3.4246575342465752E-3</v>
      </c>
      <c r="K123" s="44">
        <f>IF(E123="h",'IP Claims by DMIS ID'!K123/'IP Disp by DMISID'!K123," ")</f>
        <v>1.0101010101010102E-2</v>
      </c>
    </row>
    <row r="124" spans="2:11">
      <c r="B124" t="str">
        <f>Details2!B1012</f>
        <v>Navy</v>
      </c>
      <c r="C124" t="str">
        <f>Details2!C1012</f>
        <v>0035</v>
      </c>
      <c r="D124" t="str">
        <f>Details2!D1012</f>
        <v>NBHC Groton</v>
      </c>
      <c r="E124" t="str">
        <f>Details2!E1012</f>
        <v>C</v>
      </c>
      <c r="F124" s="44" t="str">
        <f>IF($E124="h",'IP Claims by DMIS ID'!F124/'IP Disp by DMISID'!F124," ")</f>
        <v xml:space="preserve"> </v>
      </c>
      <c r="G124" s="44" t="str">
        <f>IF($E124="h",'IP Claims by DMIS ID'!G124/'IP Disp by DMISID'!G124," ")</f>
        <v xml:space="preserve"> </v>
      </c>
      <c r="H124" s="44" t="str">
        <f>IF($E124="h",'IP Claims by DMIS ID'!H124/'IP Disp by DMISID'!H124," ")</f>
        <v xml:space="preserve"> </v>
      </c>
      <c r="I124" s="44" t="str">
        <f>IF($E124="h",'IP Claims by DMIS ID'!I124/'IP Disp by DMISID'!I124," ")</f>
        <v xml:space="preserve"> </v>
      </c>
      <c r="J124" s="44" t="str">
        <f>IF($E124="h",'IP Claims by DMIS ID'!J124/'IP Disp by DMISID'!J124," ")</f>
        <v xml:space="preserve"> </v>
      </c>
      <c r="K124" s="44" t="str">
        <f>IF(E124="h",'IP Claims by DMIS ID'!K124/'IP Disp by DMISID'!K124," ")</f>
        <v xml:space="preserve"> </v>
      </c>
    </row>
    <row r="125" spans="2:11">
      <c r="B125" t="str">
        <f>Details2!B1013</f>
        <v>Navy</v>
      </c>
      <c r="C125" t="str">
        <f>Details2!C1013</f>
        <v>0038</v>
      </c>
      <c r="D125" t="str">
        <f>Details2!D1013</f>
        <v>NH Pensacola</v>
      </c>
      <c r="E125" t="str">
        <f>Details2!E1013</f>
        <v>H</v>
      </c>
      <c r="F125" s="44">
        <f>IF($E125="h",'IP Claims by DMIS ID'!F125/'IP Disp by DMISID'!F125," ")</f>
        <v>1.0600706713780919E-2</v>
      </c>
      <c r="G125" s="44">
        <f>IF($E125="h",'IP Claims by DMIS ID'!G125/'IP Disp by DMISID'!G125," ")</f>
        <v>0</v>
      </c>
      <c r="H125" s="44">
        <f>IF($E125="h",'IP Claims by DMIS ID'!H125/'IP Disp by DMISID'!H125," ")</f>
        <v>1.6635859519408502E-2</v>
      </c>
      <c r="I125" s="44">
        <f>IF($E125="h",'IP Claims by DMIS ID'!I125/'IP Disp by DMISID'!I125," ")</f>
        <v>0</v>
      </c>
      <c r="J125" s="44">
        <f>IF($E125="h",'IP Claims by DMIS ID'!J125/'IP Disp by DMISID'!J125," ")</f>
        <v>2.0912547528517109E-2</v>
      </c>
      <c r="K125" s="44">
        <f>IF(E125="h",'IP Claims by DMIS ID'!K125/'IP Disp by DMISID'!K125," ")</f>
        <v>1.8998272884283247E-2</v>
      </c>
    </row>
    <row r="126" spans="2:11">
      <c r="B126" t="str">
        <f>Details2!B1014</f>
        <v>Navy</v>
      </c>
      <c r="C126" t="str">
        <f>Details2!C1014</f>
        <v>0039</v>
      </c>
      <c r="D126" t="str">
        <f>Details2!D1014</f>
        <v>NH Jacksonville</v>
      </c>
      <c r="E126" t="str">
        <f>Details2!E1014</f>
        <v>H</v>
      </c>
      <c r="F126" s="44">
        <f>IF($E126="h",'IP Claims by DMIS ID'!F126/'IP Disp by DMISID'!F126," ")</f>
        <v>1.9252548131370329E-2</v>
      </c>
      <c r="G126" s="44">
        <f>IF($E126="h",'IP Claims by DMIS ID'!G126/'IP Disp by DMISID'!G126," ")</f>
        <v>2.0556227327690448E-2</v>
      </c>
      <c r="H126" s="44">
        <f>IF($E126="h",'IP Claims by DMIS ID'!H126/'IP Disp by DMISID'!H126," ")</f>
        <v>1.8801410105757931E-2</v>
      </c>
      <c r="I126" s="44">
        <f>IF($E126="h",'IP Claims by DMIS ID'!I126/'IP Disp by DMISID'!I126," ")</f>
        <v>1.8648018648018648E-2</v>
      </c>
      <c r="J126" s="44">
        <f>IF($E126="h",'IP Claims by DMIS ID'!J126/'IP Disp by DMISID'!J126," ")</f>
        <v>4.7846889952153108E-3</v>
      </c>
      <c r="K126" s="44">
        <f>IF(E126="h",'IP Claims by DMIS ID'!K126/'IP Disp by DMISID'!K126," ")</f>
        <v>1.0526315789473684E-2</v>
      </c>
    </row>
    <row r="127" spans="2:11">
      <c r="B127" t="str">
        <f>Details2!B1015</f>
        <v>Navy</v>
      </c>
      <c r="C127" t="str">
        <f>Details2!C1015</f>
        <v>0056</v>
      </c>
      <c r="D127" t="str">
        <f>Details2!D1015</f>
        <v>NHC Great Lakes</v>
      </c>
      <c r="E127" t="str">
        <f>Details2!E1015</f>
        <v>C</v>
      </c>
      <c r="F127" s="44" t="str">
        <f>IF($E127="h",'IP Claims by DMIS ID'!F127/'IP Disp by DMISID'!F127," ")</f>
        <v xml:space="preserve"> </v>
      </c>
      <c r="G127" s="44" t="str">
        <f>IF($E127="h",'IP Claims by DMIS ID'!G127/'IP Disp by DMISID'!G127," ")</f>
        <v xml:space="preserve"> </v>
      </c>
      <c r="H127" s="44" t="str">
        <f>IF($E127="h",'IP Claims by DMIS ID'!H127/'IP Disp by DMISID'!H127," ")</f>
        <v xml:space="preserve"> </v>
      </c>
      <c r="I127" s="44" t="str">
        <f>IF($E127="h",'IP Claims by DMIS ID'!I127/'IP Disp by DMISID'!I127," ")</f>
        <v xml:space="preserve"> </v>
      </c>
      <c r="J127" s="44" t="str">
        <f>IF($E127="h",'IP Claims by DMIS ID'!J127/'IP Disp by DMISID'!J127," ")</f>
        <v xml:space="preserve"> </v>
      </c>
      <c r="K127" s="44" t="str">
        <f>IF(E127="h",'IP Claims by DMIS ID'!K127/'IP Disp by DMISID'!K127," ")</f>
        <v xml:space="preserve"> </v>
      </c>
    </row>
    <row r="128" spans="2:11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44" t="str">
        <f>IF($E128="h",'IP Claims by DMIS ID'!F128/'IP Disp by DMISID'!F128," ")</f>
        <v xml:space="preserve"> </v>
      </c>
      <c r="G128" s="44" t="str">
        <f>IF($E128="h",'IP Claims by DMIS ID'!G128/'IP Disp by DMISID'!G128," ")</f>
        <v xml:space="preserve"> </v>
      </c>
      <c r="H128" s="44" t="str">
        <f>IF($E128="h",'IP Claims by DMIS ID'!H128/'IP Disp by DMISID'!H128," ")</f>
        <v xml:space="preserve"> </v>
      </c>
      <c r="I128" s="44" t="str">
        <f>IF($E128="h",'IP Claims by DMIS ID'!I128/'IP Disp by DMISID'!I128," ")</f>
        <v xml:space="preserve"> </v>
      </c>
      <c r="J128" s="44" t="str">
        <f>IF($E128="h",'IP Claims by DMIS ID'!J128/'IP Disp by DMISID'!J128," ")</f>
        <v xml:space="preserve"> </v>
      </c>
      <c r="K128" s="44" t="str">
        <f>IF(E128="h",'IP Claims by DMIS ID'!K128/'IP Disp by DMISID'!K128," ")</f>
        <v xml:space="preserve"> </v>
      </c>
    </row>
    <row r="129" spans="2:1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44">
        <f>IF($E129="h",'IP Claims by DMIS ID'!F129/'IP Disp by DMISID'!F129," ")</f>
        <v>1.222707423580786E-2</v>
      </c>
      <c r="G129" s="44">
        <f>IF($E129="h",'IP Claims by DMIS ID'!G129/'IP Disp by DMISID'!G129," ")</f>
        <v>4.7581284694686752E-3</v>
      </c>
      <c r="H129" s="44">
        <f>IF($E129="h",'IP Claims by DMIS ID'!H129/'IP Disp by DMISID'!H129," ")</f>
        <v>1.0622154779969651E-2</v>
      </c>
      <c r="I129" s="44">
        <f>IF($E129="h",'IP Claims by DMIS ID'!I129/'IP Disp by DMISID'!I129," ")</f>
        <v>7.9307858687815425E-3</v>
      </c>
      <c r="J129" s="44">
        <f>IF($E129="h",'IP Claims by DMIS ID'!J129/'IP Disp by DMISID'!J129," ")</f>
        <v>2.8248587570621469E-3</v>
      </c>
      <c r="K129" s="44">
        <f>IF(E129="h",'IP Claims by DMIS ID'!K129/'IP Disp by DMISID'!K129," ")</f>
        <v>4.0096230954290296E-3</v>
      </c>
    </row>
    <row r="130" spans="2:1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44" t="e">
        <f>IF($E130="h",'IP Claims by DMIS ID'!F130/'IP Disp by DMISID'!F130," ")</f>
        <v>#DIV/0!</v>
      </c>
      <c r="G130" s="44" t="e">
        <f>IF($E130="h",'IP Claims by DMIS ID'!G130/'IP Disp by DMISID'!G130," ")</f>
        <v>#DIV/0!</v>
      </c>
      <c r="H130" s="44" t="e">
        <f>IF($E130="h",'IP Claims by DMIS ID'!H130/'IP Disp by DMISID'!H130," ")</f>
        <v>#DIV/0!</v>
      </c>
      <c r="I130" s="44" t="e">
        <f>IF($E130="h",'IP Claims by DMIS ID'!I130/'IP Disp by DMISID'!I130," ")</f>
        <v>#VALUE!</v>
      </c>
      <c r="J130" s="44" t="e">
        <f>IF($E130="h",'IP Claims by DMIS ID'!J130/'IP Disp by DMISID'!J130," ")</f>
        <v>#VALUE!</v>
      </c>
      <c r="K130" s="44" t="e">
        <f>IF(E130="h",'IP Claims by DMIS ID'!K130/'IP Disp by DMISID'!K130," ")</f>
        <v>#VALUE!</v>
      </c>
    </row>
    <row r="131" spans="2:12">
      <c r="B131" t="str">
        <f>Details2!B1019</f>
        <v>Navy</v>
      </c>
      <c r="C131" t="str">
        <f>Details2!C1019</f>
        <v>0100</v>
      </c>
      <c r="D131" t="str">
        <f>Details2!D1019</f>
        <v>NHC New England</v>
      </c>
      <c r="E131" t="str">
        <f>Details2!E1019</f>
        <v>C</v>
      </c>
      <c r="F131" s="44" t="str">
        <f>IF($E131="h",'IP Claims by DMIS ID'!F131/'IP Disp by DMISID'!F131," ")</f>
        <v xml:space="preserve"> </v>
      </c>
      <c r="G131" s="44" t="str">
        <f>IF($E131="h",'IP Claims by DMIS ID'!G131/'IP Disp by DMISID'!G131," ")</f>
        <v xml:space="preserve"> </v>
      </c>
      <c r="H131" s="44" t="str">
        <f>IF($E131="h",'IP Claims by DMIS ID'!H131/'IP Disp by DMISID'!H131," ")</f>
        <v xml:space="preserve"> </v>
      </c>
      <c r="I131" s="44" t="str">
        <f>IF($E131="h",'IP Claims by DMIS ID'!I131/'IP Disp by DMISID'!I131," ")</f>
        <v xml:space="preserve"> </v>
      </c>
      <c r="J131" s="44" t="str">
        <f>IF(D131="c",'IP Claims by DMIS ID'!J131/'IP Disp by DMISID'!J131," ")</f>
        <v xml:space="preserve"> </v>
      </c>
      <c r="K131" s="44" t="e">
        <f>IF(E131="c",'IP Claims by DMIS ID'!K131/'IP Disp by DMISID'!K131," ")</f>
        <v>#VALUE!</v>
      </c>
      <c r="L131" s="34" t="s">
        <v>297</v>
      </c>
    </row>
    <row r="132" spans="2:1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44"/>
      <c r="G132" s="44"/>
      <c r="H132" s="44"/>
      <c r="I132" s="44"/>
      <c r="J132" s="44"/>
      <c r="K132" s="44"/>
      <c r="L132" s="34" t="s">
        <v>296</v>
      </c>
    </row>
    <row r="133" spans="2:1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44">
        <f>IF($E133="h",'IP Claims by DMIS ID'!F133/'IP Disp by DMISID'!F133," ")</f>
        <v>2.1739130434782608E-2</v>
      </c>
      <c r="G133" s="44">
        <f>IF($E133="h",'IP Claims by DMIS ID'!G133/'IP Disp by DMISID'!G133," ")</f>
        <v>0</v>
      </c>
      <c r="H133" s="44">
        <f>IF($E133="h",'IP Claims by DMIS ID'!H133/'IP Disp by DMISID'!H133," ")</f>
        <v>0</v>
      </c>
      <c r="I133" s="44">
        <f>IF($E133="h",'IP Claims by DMIS ID'!I133/'IP Disp by DMISID'!I133," ")</f>
        <v>0</v>
      </c>
      <c r="J133" s="44">
        <f>IF($E133="h",'IP Claims by DMIS ID'!J133/'IP Disp by DMISID'!J133," ")</f>
        <v>7.6923076923076927E-2</v>
      </c>
      <c r="K133" s="44">
        <f>IF(E133="h",'IP Claims by DMIS ID'!K133/'IP Disp by DMISID'!K133," ")</f>
        <v>0</v>
      </c>
    </row>
    <row r="134" spans="2:1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44" t="str">
        <f>IF($E134="h",'IP Claims by DMIS ID'!F134/'IP Disp by DMISID'!F134," ")</f>
        <v xml:space="preserve"> </v>
      </c>
      <c r="G134" s="44" t="str">
        <f>IF($E134="h",'IP Claims by DMIS ID'!G134/'IP Disp by DMISID'!G134," ")</f>
        <v xml:space="preserve"> </v>
      </c>
      <c r="H134" s="44" t="str">
        <f>IF($E134="h",'IP Claims by DMIS ID'!H134/'IP Disp by DMISID'!H134," ")</f>
        <v xml:space="preserve"> </v>
      </c>
      <c r="I134" s="44" t="str">
        <f>IF($E134="h",'IP Claims by DMIS ID'!I134/'IP Disp by DMISID'!I134," ")</f>
        <v xml:space="preserve"> </v>
      </c>
      <c r="J134" s="44" t="str">
        <f>IF($E134="h",'IP Claims by DMIS ID'!J134/'IP Disp by DMISID'!J134," ")</f>
        <v xml:space="preserve"> </v>
      </c>
      <c r="K134" s="44" t="str">
        <f>IF(E134="h",'IP Claims by DMIS ID'!K134/'IP Disp by DMISID'!K134," ")</f>
        <v xml:space="preserve"> </v>
      </c>
    </row>
    <row r="135" spans="2:1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44" t="str">
        <f>IF($E135="h",'IP Claims by DMIS ID'!F135/'IP Disp by DMISID'!F135," ")</f>
        <v xml:space="preserve"> </v>
      </c>
      <c r="G135" s="44" t="str">
        <f>IF($E135="h",'IP Claims by DMIS ID'!G135/'IP Disp by DMISID'!G135," ")</f>
        <v xml:space="preserve"> </v>
      </c>
      <c r="H135" s="44" t="str">
        <f>IF($E135="h",'IP Claims by DMIS ID'!H135/'IP Disp by DMISID'!H135," ")</f>
        <v xml:space="preserve"> </v>
      </c>
      <c r="I135" s="44" t="str">
        <f>IF($E135="h",'IP Claims by DMIS ID'!I135/'IP Disp by DMISID'!I135," ")</f>
        <v xml:space="preserve"> </v>
      </c>
      <c r="J135" s="44" t="str">
        <f>IF($E135="h",'IP Claims by DMIS ID'!J135/'IP Disp by DMISID'!J135," ")</f>
        <v xml:space="preserve"> </v>
      </c>
      <c r="K135" s="44" t="str">
        <f>IF(E135="h",'IP Claims by DMIS ID'!K135/'IP Disp by DMISID'!K135," ")</f>
        <v xml:space="preserve"> </v>
      </c>
    </row>
    <row r="136" spans="2:12">
      <c r="B136" t="str">
        <f>Details2!B1024</f>
        <v>Navy</v>
      </c>
      <c r="C136" t="str">
        <f>Details2!C1024</f>
        <v>0124</v>
      </c>
      <c r="D136" t="str">
        <f>Details2!D1024</f>
        <v>NMC Portsmouth</v>
      </c>
      <c r="E136" t="str">
        <f>Details2!E1024</f>
        <v>H</v>
      </c>
      <c r="F136" s="44">
        <f>IF($E136="h",'IP Claims by DMIS ID'!F136/'IP Disp by DMISID'!F136," ")</f>
        <v>1.5426497277676952E-2</v>
      </c>
      <c r="G136" s="44">
        <f>IF($E136="h",'IP Claims by DMIS ID'!G136/'IP Disp by DMISID'!G136," ")</f>
        <v>1.1808576755748913E-2</v>
      </c>
      <c r="H136" s="44">
        <f>IF($E136="h",'IP Claims by DMIS ID'!H136/'IP Disp by DMISID'!H136," ")</f>
        <v>1.4896988906497623E-2</v>
      </c>
      <c r="I136" s="44">
        <f>IF($E136="h",'IP Claims by DMIS ID'!I136/'IP Disp by DMISID'!I136," ")</f>
        <v>1.4670760832480383E-2</v>
      </c>
      <c r="J136" s="44">
        <f>IF($E136="h",'IP Claims by DMIS ID'!J136/'IP Disp by DMISID'!J136," ")</f>
        <v>1.2642225031605562E-2</v>
      </c>
      <c r="K136" s="44">
        <f>IF(E136="h",'IP Claims by DMIS ID'!K136/'IP Disp by DMISID'!K136," ")</f>
        <v>1.3443324167430493E-2</v>
      </c>
    </row>
    <row r="137" spans="2:1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44">
        <f>IF($E137="h",'IP Claims by DMIS ID'!F137/'IP Disp by DMISID'!F137," ")</f>
        <v>1.607142857142857E-2</v>
      </c>
      <c r="G137" s="44">
        <f>IF($E137="h",'IP Claims by DMIS ID'!G137/'IP Disp by DMISID'!G137," ")</f>
        <v>5.1457975986277877E-3</v>
      </c>
      <c r="H137" s="44">
        <f>IF($E137="h",'IP Claims by DMIS ID'!H137/'IP Disp by DMISID'!H137," ")</f>
        <v>3.0425963488843813E-2</v>
      </c>
      <c r="I137" s="44">
        <f>IF($E137="h",'IP Claims by DMIS ID'!I137/'IP Disp by DMISID'!I137," ")</f>
        <v>1.4035087719298246E-2</v>
      </c>
      <c r="J137" s="44">
        <f>IF($E137="h",'IP Claims by DMIS ID'!J137/'IP Disp by DMISID'!J137," ")</f>
        <v>1.935483870967742E-2</v>
      </c>
      <c r="K137" s="44">
        <f>IF(E137="h",'IP Claims by DMIS ID'!K137/'IP Disp by DMISID'!K137," ")</f>
        <v>1.8518518518518517E-2</v>
      </c>
    </row>
    <row r="138" spans="2:1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44">
        <f>IF($E138="h",'IP Claims by DMIS ID'!F138/'IP Disp by DMISID'!F138," ")</f>
        <v>1.0582010582010581E-2</v>
      </c>
      <c r="G138" s="44">
        <f>IF($E138="h",'IP Claims by DMIS ID'!G138/'IP Disp by DMISID'!G138," ")</f>
        <v>1.7341040462427744E-2</v>
      </c>
      <c r="H138" s="44">
        <f>IF($E138="h",'IP Claims by DMIS ID'!H138/'IP Disp by DMISID'!H138," ")</f>
        <v>0</v>
      </c>
      <c r="I138" s="44">
        <f>IF($E138="h",'IP Claims by DMIS ID'!I138/'IP Disp by DMISID'!I138," ")</f>
        <v>0</v>
      </c>
      <c r="J138" s="44">
        <f>IF($E138="h",'IP Claims by DMIS ID'!J138/'IP Disp by DMISID'!J138," ")</f>
        <v>0</v>
      </c>
      <c r="K138" s="44">
        <f>IF(E138="h",'IP Claims by DMIS ID'!K138/'IP Disp by DMISID'!K138," ")</f>
        <v>5.7142857142857143E-3</v>
      </c>
    </row>
    <row r="139" spans="2:1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44" t="str">
        <f>IF($E139="h",'IP Claims by DMIS ID'!F139/'IP Disp by DMISID'!F139," ")</f>
        <v xml:space="preserve"> </v>
      </c>
      <c r="G139" s="44" t="str">
        <f>IF($E139="h",'IP Claims by DMIS ID'!G139/'IP Disp by DMISID'!G139," ")</f>
        <v xml:space="preserve"> </v>
      </c>
      <c r="H139" s="44" t="str">
        <f>IF($E139="h",'IP Claims by DMIS ID'!H139/'IP Disp by DMISID'!H139," ")</f>
        <v xml:space="preserve"> </v>
      </c>
      <c r="I139" s="44" t="str">
        <f>IF($E139="h",'IP Claims by DMIS ID'!I139/'IP Disp by DMISID'!I139," ")</f>
        <v xml:space="preserve"> </v>
      </c>
      <c r="J139" s="44" t="str">
        <f>IF($E139="h",'IP Claims by DMIS ID'!J139/'IP Disp by DMISID'!J139," ")</f>
        <v xml:space="preserve"> </v>
      </c>
      <c r="K139" s="44" t="str">
        <f>IF(E139="h",'IP Claims by DMIS ID'!K139/'IP Disp by DMISID'!K139," ")</f>
        <v xml:space="preserve"> </v>
      </c>
    </row>
    <row r="140" spans="2:1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44" t="str">
        <f>IF($E140="h",'IP Claims by DMIS ID'!F140/'IP Disp by DMISID'!F140," ")</f>
        <v xml:space="preserve"> </v>
      </c>
      <c r="G140" s="44" t="str">
        <f>IF($E140="h",'IP Claims by DMIS ID'!G140/'IP Disp by DMISID'!G140," ")</f>
        <v xml:space="preserve"> </v>
      </c>
      <c r="H140" s="44" t="str">
        <f>IF($E140="h",'IP Claims by DMIS ID'!H140/'IP Disp by DMISID'!H140," ")</f>
        <v xml:space="preserve"> </v>
      </c>
      <c r="I140" s="44" t="str">
        <f>IF($E140="h",'IP Claims by DMIS ID'!I140/'IP Disp by DMISID'!I140," ")</f>
        <v xml:space="preserve"> </v>
      </c>
      <c r="J140" s="44" t="str">
        <f>IF($E140="h",'IP Claims by DMIS ID'!J140/'IP Disp by DMISID'!J140," ")</f>
        <v xml:space="preserve"> </v>
      </c>
      <c r="K140" s="44" t="str">
        <f>IF(E140="h",'IP Claims by DMIS ID'!K140/'IP Disp by DMISID'!K140," ")</f>
        <v xml:space="preserve"> </v>
      </c>
    </row>
    <row r="141" spans="2:1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44" t="str">
        <f>IF($E141="h",'IP Claims by DMIS ID'!F141/'IP Disp by DMISID'!F141," ")</f>
        <v xml:space="preserve"> </v>
      </c>
      <c r="G141" s="44" t="str">
        <f>IF($E141="h",'IP Claims by DMIS ID'!G141/'IP Disp by DMISID'!G141," ")</f>
        <v xml:space="preserve"> </v>
      </c>
      <c r="H141" s="44" t="str">
        <f>IF($E141="h",'IP Claims by DMIS ID'!H141/'IP Disp by DMISID'!H141," ")</f>
        <v xml:space="preserve"> </v>
      </c>
      <c r="I141" s="44" t="str">
        <f>IF($E141="h",'IP Claims by DMIS ID'!I141/'IP Disp by DMISID'!I141," ")</f>
        <v xml:space="preserve"> </v>
      </c>
      <c r="J141" s="44" t="str">
        <f>IF($E141="h",'IP Claims by DMIS ID'!J141/'IP Disp by DMISID'!J141," ")</f>
        <v xml:space="preserve"> </v>
      </c>
      <c r="K141" s="44" t="str">
        <f>IF(E141="h",'IP Claims by DMIS ID'!K141/'IP Disp by DMISID'!K141," ")</f>
        <v xml:space="preserve"> </v>
      </c>
    </row>
    <row r="142" spans="2:1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44" t="str">
        <f>IF($E142="h",'IP Claims by DMIS ID'!F142/'IP Disp by DMISID'!F142," ")</f>
        <v xml:space="preserve"> </v>
      </c>
      <c r="G142" s="44" t="str">
        <f>IF($E142="h",'IP Claims by DMIS ID'!G142/'IP Disp by DMISID'!G142," ")</f>
        <v xml:space="preserve"> </v>
      </c>
      <c r="H142" s="44" t="str">
        <f>IF($E142="h",'IP Claims by DMIS ID'!H142/'IP Disp by DMISID'!H142," ")</f>
        <v xml:space="preserve"> </v>
      </c>
      <c r="I142" s="44" t="str">
        <f>IF($E142="h",'IP Claims by DMIS ID'!I142/'IP Disp by DMISID'!I142," ")</f>
        <v xml:space="preserve"> </v>
      </c>
      <c r="J142" s="44" t="str">
        <f>IF($E142="h",'IP Claims by DMIS ID'!J142/'IP Disp by DMISID'!J142," ")</f>
        <v xml:space="preserve"> </v>
      </c>
      <c r="K142" s="44" t="str">
        <f>IF(E142="h",'IP Claims by DMIS ID'!K142/'IP Disp by DMISID'!K142," ")</f>
        <v xml:space="preserve"> </v>
      </c>
    </row>
    <row r="143" spans="2:1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44" t="str">
        <f>IF($E143="h",'IP Claims by DMIS ID'!F143/'IP Disp by DMISID'!F143," ")</f>
        <v xml:space="preserve"> </v>
      </c>
      <c r="G143" s="44" t="str">
        <f>IF($E143="h",'IP Claims by DMIS ID'!G143/'IP Disp by DMISID'!G143," ")</f>
        <v xml:space="preserve"> </v>
      </c>
      <c r="H143" s="44" t="str">
        <f>IF($E143="h",'IP Claims by DMIS ID'!H143/'IP Disp by DMISID'!H143," ")</f>
        <v xml:space="preserve"> </v>
      </c>
      <c r="I143" s="44" t="str">
        <f>IF($E143="h",'IP Claims by DMIS ID'!I143/'IP Disp by DMISID'!I143," ")</f>
        <v xml:space="preserve"> </v>
      </c>
      <c r="J143" s="44" t="str">
        <f>IF($E143="h",'IP Claims by DMIS ID'!J143/'IP Disp by DMISID'!J143," ")</f>
        <v xml:space="preserve"> </v>
      </c>
      <c r="K143" s="44" t="str">
        <f>IF(E143="h",'IP Claims by DMIS ID'!K143/'IP Disp by DMISID'!K143," ")</f>
        <v xml:space="preserve"> </v>
      </c>
    </row>
    <row r="144" spans="2:1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44" t="str">
        <f>IF($E144="h",'IP Claims by DMIS ID'!F144/'IP Disp by DMISID'!F144," ")</f>
        <v xml:space="preserve"> </v>
      </c>
      <c r="G144" s="44" t="str">
        <f>IF($E144="h",'IP Claims by DMIS ID'!G144/'IP Disp by DMISID'!G144," ")</f>
        <v xml:space="preserve"> </v>
      </c>
      <c r="H144" s="44" t="str">
        <f>IF($E144="h",'IP Claims by DMIS ID'!H144/'IP Disp by DMISID'!H144," ")</f>
        <v xml:space="preserve"> </v>
      </c>
      <c r="I144" s="44" t="str">
        <f>IF($E144="h",'IP Claims by DMIS ID'!I144/'IP Disp by DMISID'!I144," ")</f>
        <v xml:space="preserve"> </v>
      </c>
      <c r="J144" s="44" t="str">
        <f>IF($E144="h",'IP Claims by DMIS ID'!J144/'IP Disp by DMISID'!J144," ")</f>
        <v xml:space="preserve"> </v>
      </c>
      <c r="K144" s="44" t="str">
        <f>IF(E144="h",'IP Claims by DMIS ID'!K144/'IP Disp by DMISID'!K144," ")</f>
        <v xml:space="preserve"> </v>
      </c>
      <c r="L144" s="34" t="s">
        <v>130</v>
      </c>
    </row>
    <row r="145" spans="2:1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44">
        <f>IF($E145="h",'IP Claims by DMIS ID'!F145/'IP Disp by DMISID'!F145," ")</f>
        <v>0</v>
      </c>
      <c r="G145" s="44">
        <f>IF($E145="h",'IP Claims by DMIS ID'!G145/'IP Disp by DMISID'!G145," ")</f>
        <v>3.0237580993520519E-2</v>
      </c>
      <c r="H145" s="44">
        <f>IF($E145="h",'IP Claims by DMIS ID'!H145/'IP Disp by DMISID'!H145," ")</f>
        <v>3.7664783427495289E-2</v>
      </c>
      <c r="I145" s="44">
        <f>IF($E145="h",'IP Claims by DMIS ID'!I145/'IP Disp by DMISID'!I145," ")</f>
        <v>0</v>
      </c>
      <c r="J145" s="44">
        <f>IF($E145="h",'IP Claims by DMIS ID'!J145/'IP Disp by DMISID'!J145," ")</f>
        <v>0</v>
      </c>
      <c r="K145" s="44">
        <f>IF(E145="h",'IP Claims by DMIS ID'!K145/'IP Disp by DMISID'!K145," ")</f>
        <v>0</v>
      </c>
    </row>
    <row r="146" spans="2:1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44" t="str">
        <f>IF($E146="h",'IP Claims by DMIS ID'!F146/'IP Disp by DMISID'!F146," ")</f>
        <v xml:space="preserve"> </v>
      </c>
      <c r="G146" s="44" t="str">
        <f>IF($E146="h",'IP Claims by DMIS ID'!G146/'IP Disp by DMISID'!G146," ")</f>
        <v xml:space="preserve"> </v>
      </c>
      <c r="H146" s="44" t="str">
        <f>IF($E146="h",'IP Claims by DMIS ID'!H146/'IP Disp by DMISID'!H146," ")</f>
        <v xml:space="preserve"> </v>
      </c>
      <c r="I146" s="44" t="str">
        <f>IF($E146="h",'IP Claims by DMIS ID'!I146/'IP Disp by DMISID'!I146," ")</f>
        <v xml:space="preserve"> </v>
      </c>
      <c r="J146" s="44" t="str">
        <f>IF($E146="h",'IP Claims by DMIS ID'!J146/'IP Disp by DMISID'!J146," ")</f>
        <v xml:space="preserve"> </v>
      </c>
      <c r="K146" s="44" t="str">
        <f>IF(E146="h",'IP Claims by DMIS ID'!K146/'IP Disp by DMISID'!K146," ")</f>
        <v xml:space="preserve"> </v>
      </c>
      <c r="L146" s="34" t="s">
        <v>344</v>
      </c>
    </row>
    <row r="147" spans="2:1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44" t="str">
        <f>IF($E147="h",'IP Claims by DMIS ID'!F147/'IP Disp by DMISID'!F147," ")</f>
        <v xml:space="preserve"> </v>
      </c>
      <c r="G147" s="44" t="str">
        <f>IF($E147="h",'IP Claims by DMIS ID'!G147/'IP Disp by DMISID'!G147," ")</f>
        <v xml:space="preserve"> </v>
      </c>
      <c r="H147" s="44" t="str">
        <f>IF($E147="h",'IP Claims by DMIS ID'!H147/'IP Disp by DMISID'!H147," ")</f>
        <v xml:space="preserve"> </v>
      </c>
      <c r="I147" s="44" t="str">
        <f>IF($E147="h",'IP Claims by DMIS ID'!I147/'IP Disp by DMISID'!I147," ")</f>
        <v xml:space="preserve"> </v>
      </c>
      <c r="J147" s="44" t="str">
        <f>IF($E147="h",'IP Claims by DMIS ID'!J147/'IP Disp by DMISID'!J147," ")</f>
        <v xml:space="preserve"> </v>
      </c>
      <c r="K147" s="44" t="str">
        <f>IF(E147="h",'IP Claims by DMIS ID'!K147/'IP Disp by DMISID'!K147," ")</f>
        <v xml:space="preserve"> </v>
      </c>
      <c r="L147" s="34" t="s">
        <v>344</v>
      </c>
    </row>
    <row r="151" spans="2:12">
      <c r="B151" s="14"/>
      <c r="C151" s="9"/>
      <c r="F151" s="9"/>
      <c r="G151" s="9"/>
      <c r="H151" s="9"/>
      <c r="I151" s="9"/>
      <c r="J151" s="9"/>
      <c r="K151" s="9"/>
      <c r="L151" s="2"/>
    </row>
    <row r="152" spans="2:12">
      <c r="B152" s="14"/>
      <c r="C152" s="9"/>
      <c r="F152" s="9"/>
      <c r="G152" s="9"/>
      <c r="H152" s="9"/>
      <c r="I152" s="9"/>
      <c r="J152" s="9"/>
      <c r="K152" s="9"/>
      <c r="L152" s="27"/>
    </row>
    <row r="153" spans="2:12">
      <c r="B153" s="14"/>
      <c r="C153" s="9"/>
      <c r="F153" s="9"/>
      <c r="G153" s="9"/>
      <c r="H153" s="9"/>
      <c r="I153" s="9"/>
      <c r="J153" s="9"/>
      <c r="K153" s="9"/>
      <c r="L153" s="35"/>
    </row>
    <row r="154" spans="2:12">
      <c r="B154" s="14"/>
      <c r="C154" s="9"/>
      <c r="F154" s="9"/>
      <c r="G154" s="9"/>
      <c r="H154" s="9"/>
      <c r="I154" s="9"/>
      <c r="J154" s="9"/>
      <c r="K154" s="9"/>
      <c r="L154" s="2"/>
    </row>
    <row r="155" spans="2:12">
      <c r="L155" s="2"/>
    </row>
    <row r="156" spans="2:1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35"/>
    </row>
    <row r="159" spans="2:12">
      <c r="B159" s="15"/>
      <c r="F159" s="3"/>
      <c r="G159" s="3"/>
      <c r="H159" s="3"/>
      <c r="I159" s="3"/>
      <c r="J159" s="3"/>
      <c r="K159" s="3"/>
    </row>
    <row r="160" spans="2:12">
      <c r="K160" s="3"/>
    </row>
  </sheetData>
  <customSheetViews>
    <customSheetView guid="{8E6CF98D-1634-4ED3-81CA-763BCE5C79CD}" scale="85" topLeftCell="A118">
      <selection activeCell="A99" sqref="A99:XFD99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6">
      <selection activeCell="G172" sqref="G172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19"/>
  <dimension ref="A1:P163"/>
  <sheetViews>
    <sheetView zoomScale="85" workbookViewId="0"/>
  </sheetViews>
  <sheetFormatPr defaultRowHeight="12.75"/>
  <cols>
    <col min="4" max="4" width="38.85546875" customWidth="1"/>
    <col min="5" max="5" width="4" customWidth="1"/>
    <col min="6" max="6" width="15.5703125" customWidth="1"/>
    <col min="7" max="7" width="17.42578125" customWidth="1"/>
    <col min="8" max="8" width="14.5703125" customWidth="1"/>
    <col min="9" max="9" width="19.7109375" customWidth="1"/>
    <col min="10" max="10" width="18.85546875" style="1" customWidth="1"/>
    <col min="11" max="11" width="19.285156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>
      <c r="A1" t="s">
        <v>143</v>
      </c>
    </row>
    <row r="3" spans="1:15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142</v>
      </c>
      <c r="H3" s="2"/>
    </row>
    <row r="4" spans="1:15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5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146468.85</v>
      </c>
      <c r="G5" s="1">
        <f>Details2!G153</f>
        <v>219861.29</v>
      </c>
      <c r="H5" s="1">
        <f>Details2!H153</f>
        <v>517211.95</v>
      </c>
      <c r="I5" s="1">
        <f>Details2!I153</f>
        <v>310855.31</v>
      </c>
      <c r="J5" s="1">
        <f>Details2!J153</f>
        <v>772348.29</v>
      </c>
      <c r="K5" s="1">
        <f>Details2!K153</f>
        <v>465508.52</v>
      </c>
      <c r="M5" t="str">
        <f>IF(AND(I5*0.5 &lt;=K5, K5&lt;= I5*2)," ","review")</f>
        <v xml:space="preserve"> </v>
      </c>
    </row>
    <row r="6" spans="1:15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965688.02</v>
      </c>
      <c r="G6" s="1">
        <f>Details2!G154</f>
        <v>1770991.54</v>
      </c>
      <c r="H6" s="1">
        <f>Details2!H154</f>
        <v>2065325.12</v>
      </c>
      <c r="I6" s="1">
        <f>Details2!I154</f>
        <v>2036008.76</v>
      </c>
      <c r="J6" s="1">
        <f>Details2!J154</f>
        <v>1098778.24</v>
      </c>
      <c r="K6" s="1">
        <f>Details2!K154</f>
        <v>1286185.3899999999</v>
      </c>
      <c r="M6" t="str">
        <f t="shared" ref="M6:M69" si="0">IF(AND(I6*0.5 &lt;=K6, K6&lt;= I6*2)," ","review")</f>
        <v xml:space="preserve"> </v>
      </c>
    </row>
    <row r="7" spans="1:15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299872.24</v>
      </c>
      <c r="G7" s="1">
        <f>Details2!G155</f>
        <v>365579.93</v>
      </c>
      <c r="H7" s="1">
        <f>Details2!H155</f>
        <v>476622.51</v>
      </c>
      <c r="I7" s="1">
        <f>Details2!I155</f>
        <v>355481.98</v>
      </c>
      <c r="J7" s="1">
        <f>Details2!J155</f>
        <v>254704.72</v>
      </c>
      <c r="K7" s="1">
        <f>Details2!K155</f>
        <v>244944.89</v>
      </c>
      <c r="M7" t="str">
        <f t="shared" si="0"/>
        <v xml:space="preserve"> </v>
      </c>
    </row>
    <row r="8" spans="1:15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73951.14</v>
      </c>
      <c r="G8" s="1">
        <f>Details2!G156</f>
        <v>122243.94</v>
      </c>
      <c r="H8" s="1">
        <f>Details2!H156</f>
        <v>162999.79</v>
      </c>
      <c r="I8" s="1">
        <f>Details2!I156</f>
        <v>136177.20000000001</v>
      </c>
      <c r="J8" s="1">
        <f>Details2!J156</f>
        <v>114443.23</v>
      </c>
      <c r="K8" s="1">
        <f>Details2!K156</f>
        <v>88202.98</v>
      </c>
      <c r="M8" t="str">
        <f t="shared" si="0"/>
        <v xml:space="preserve"> </v>
      </c>
    </row>
    <row r="9" spans="1:15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159079.65</v>
      </c>
      <c r="G9" s="1">
        <f>Details2!G157</f>
        <v>291576.46999999997</v>
      </c>
      <c r="H9" s="1">
        <f>Details2!H157</f>
        <v>372358.35</v>
      </c>
      <c r="I9" s="1">
        <f>Details2!I157</f>
        <v>320508.84000000003</v>
      </c>
      <c r="J9" s="1">
        <f>Details2!J157</f>
        <v>201786.61</v>
      </c>
      <c r="K9" s="1">
        <f>Details2!K157</f>
        <v>156126.93</v>
      </c>
      <c r="M9" t="str">
        <f t="shared" si="0"/>
        <v>review</v>
      </c>
    </row>
    <row r="10" spans="1:15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412418.88</v>
      </c>
      <c r="G10" s="1">
        <f>Details2!G158</f>
        <v>346291.94</v>
      </c>
      <c r="H10" s="1">
        <f>Details2!H158</f>
        <v>530718.43999999994</v>
      </c>
      <c r="I10" s="1">
        <f>Details2!I158</f>
        <v>465047.38</v>
      </c>
      <c r="J10" s="1">
        <f>Details2!J158</f>
        <v>730309.14</v>
      </c>
      <c r="K10" s="1">
        <f>Details2!K158</f>
        <v>374423.77</v>
      </c>
      <c r="M10" t="str">
        <f t="shared" si="0"/>
        <v xml:space="preserve"> </v>
      </c>
    </row>
    <row r="11" spans="1:15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29116.5</v>
      </c>
      <c r="G11" s="1">
        <f>Details2!G159</f>
        <v>23161.69</v>
      </c>
      <c r="H11" s="1">
        <f>Details2!H159</f>
        <v>123111.49</v>
      </c>
      <c r="I11" s="1">
        <f>Details2!I159</f>
        <v>58277.8</v>
      </c>
      <c r="J11" s="1">
        <f>Details2!J159</f>
        <v>65648.13</v>
      </c>
      <c r="K11" s="1">
        <f>Details2!K159</f>
        <v>36779.81</v>
      </c>
      <c r="M11" t="str">
        <f t="shared" si="0"/>
        <v xml:space="preserve"> </v>
      </c>
      <c r="N11" s="1"/>
      <c r="O11" s="1"/>
    </row>
    <row r="12" spans="1:15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55282.14</v>
      </c>
      <c r="G12" s="1">
        <f>Details2!G160</f>
        <v>64045.22</v>
      </c>
      <c r="H12" s="1">
        <f>Details2!H160</f>
        <v>54860.49</v>
      </c>
      <c r="I12" s="1">
        <f>Details2!I160</f>
        <v>55624.639999999999</v>
      </c>
      <c r="J12" s="1">
        <f>Details2!J160</f>
        <v>42481.29</v>
      </c>
      <c r="K12" s="1">
        <f>Details2!K160</f>
        <v>32566.13</v>
      </c>
      <c r="M12" t="str">
        <f t="shared" si="0"/>
        <v xml:space="preserve"> </v>
      </c>
      <c r="N12" t="s">
        <v>297</v>
      </c>
    </row>
    <row r="13" spans="1:15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42324.7</v>
      </c>
      <c r="G13" s="1">
        <f>Details2!G161</f>
        <v>77940.33</v>
      </c>
      <c r="H13" s="1">
        <f>Details2!H161</f>
        <v>81491.23</v>
      </c>
      <c r="I13" s="1">
        <f>Details2!I161</f>
        <v>58643.33</v>
      </c>
      <c r="J13" s="1">
        <f>Details2!J161</f>
        <v>53563.77</v>
      </c>
      <c r="K13" s="1">
        <f>Details2!K161</f>
        <v>52167.24</v>
      </c>
      <c r="M13" t="str">
        <f t="shared" si="0"/>
        <v xml:space="preserve"> </v>
      </c>
      <c r="N13" t="s">
        <v>297</v>
      </c>
    </row>
    <row r="14" spans="1:15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134246.49</v>
      </c>
      <c r="G14" s="1">
        <f>Details2!G162</f>
        <v>230157.48</v>
      </c>
      <c r="H14" s="1">
        <f>Details2!H162</f>
        <v>341852.07</v>
      </c>
      <c r="I14" s="1">
        <f>Details2!I162</f>
        <v>221502.19</v>
      </c>
      <c r="J14" s="1">
        <f>Details2!J162</f>
        <v>208190.44</v>
      </c>
      <c r="K14" s="1">
        <f>Details2!K162</f>
        <v>195098.23</v>
      </c>
      <c r="M14" t="str">
        <f t="shared" si="0"/>
        <v xml:space="preserve"> </v>
      </c>
    </row>
    <row r="15" spans="1:15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560757.66</v>
      </c>
      <c r="G15" s="1">
        <f>Details2!G163</f>
        <v>313133.61</v>
      </c>
      <c r="H15" s="1">
        <f>Details2!H163</f>
        <v>588825.80000000005</v>
      </c>
      <c r="I15" s="1">
        <f>Details2!I163</f>
        <v>519448.3</v>
      </c>
      <c r="J15" s="1">
        <f>Details2!J163</f>
        <v>506320.36</v>
      </c>
      <c r="K15" s="1">
        <f>Details2!K163</f>
        <v>550171.73</v>
      </c>
      <c r="M15" t="str">
        <f t="shared" si="0"/>
        <v xml:space="preserve"> </v>
      </c>
    </row>
    <row r="16" spans="1:15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945322.49</v>
      </c>
      <c r="G16" s="1">
        <f>Details2!G164</f>
        <v>611438</v>
      </c>
      <c r="H16" s="1">
        <f>Details2!H164</f>
        <v>758015.54</v>
      </c>
      <c r="I16" s="1">
        <f>Details2!I164</f>
        <v>424181.19</v>
      </c>
      <c r="J16" s="1">
        <f>Details2!J164</f>
        <v>374395.91</v>
      </c>
      <c r="K16" s="1">
        <f>Details2!K164</f>
        <v>422827.91</v>
      </c>
      <c r="M16" t="str">
        <f t="shared" si="0"/>
        <v xml:space="preserve"> </v>
      </c>
    </row>
    <row r="17" spans="2:14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212660.62</v>
      </c>
      <c r="G17" s="1">
        <f>Details2!G165</f>
        <v>101557.12</v>
      </c>
      <c r="H17" s="1">
        <f>Details2!H165</f>
        <v>338569.9</v>
      </c>
      <c r="I17" s="1">
        <f>Details2!I165</f>
        <v>173108.9</v>
      </c>
      <c r="J17" s="1">
        <f>Details2!J165</f>
        <v>185445</v>
      </c>
      <c r="K17" s="1">
        <f>Details2!K165</f>
        <v>164371.06</v>
      </c>
      <c r="M17" t="str">
        <f t="shared" si="0"/>
        <v xml:space="preserve"> </v>
      </c>
      <c r="N17" t="s">
        <v>297</v>
      </c>
    </row>
    <row r="18" spans="2:14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808849.52</v>
      </c>
      <c r="G18" s="1">
        <f>Details2!G166</f>
        <v>889044.75</v>
      </c>
      <c r="H18" s="1">
        <f>Details2!H166</f>
        <v>769169.47</v>
      </c>
      <c r="I18" s="1">
        <f>Details2!I166</f>
        <v>578017.43000000005</v>
      </c>
      <c r="J18" s="1">
        <f>Details2!J166</f>
        <v>386830.08000000002</v>
      </c>
      <c r="K18" s="1">
        <f>Details2!K166</f>
        <v>435287.69</v>
      </c>
      <c r="M18" t="str">
        <f t="shared" si="0"/>
        <v xml:space="preserve"> </v>
      </c>
      <c r="N18" t="s">
        <v>297</v>
      </c>
    </row>
    <row r="19" spans="2:14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1153182.18</v>
      </c>
      <c r="G19" s="1">
        <f>Details2!G167</f>
        <v>770905.99</v>
      </c>
      <c r="H19" s="1">
        <f>Details2!H167</f>
        <v>752041.41</v>
      </c>
      <c r="I19" s="1">
        <f>Details2!I167</f>
        <v>511318.84</v>
      </c>
      <c r="J19" s="1">
        <f>Details2!J167</f>
        <v>381209.69</v>
      </c>
      <c r="K19" s="1">
        <f>Details2!K167</f>
        <v>349268.6</v>
      </c>
      <c r="M19" t="str">
        <f t="shared" si="0"/>
        <v xml:space="preserve"> </v>
      </c>
    </row>
    <row r="20" spans="2:14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66118.600000000006</v>
      </c>
      <c r="G20" s="1">
        <f>Details2!G168</f>
        <v>155322.29</v>
      </c>
      <c r="H20" s="1">
        <f>Details2!H168</f>
        <v>128092.12</v>
      </c>
      <c r="I20" s="1">
        <f>Details2!I168</f>
        <v>72506.509999999995</v>
      </c>
      <c r="J20" s="1">
        <f>Details2!J168</f>
        <v>57386.59</v>
      </c>
      <c r="K20" s="1">
        <f>Details2!K168</f>
        <v>59097.11</v>
      </c>
      <c r="M20" t="str">
        <f t="shared" si="0"/>
        <v xml:space="preserve"> </v>
      </c>
    </row>
    <row r="21" spans="2:14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534998.54</v>
      </c>
      <c r="G21" s="1">
        <f>Details2!G169</f>
        <v>376769.91</v>
      </c>
      <c r="H21" s="1">
        <f>Details2!H169</f>
        <v>414086.21</v>
      </c>
      <c r="I21" s="1">
        <f>Details2!I169</f>
        <v>268814.89</v>
      </c>
      <c r="J21" s="1">
        <f>Details2!J169</f>
        <v>251427.66</v>
      </c>
      <c r="K21" s="1">
        <f>Details2!K169</f>
        <v>226141.1</v>
      </c>
      <c r="M21" t="str">
        <f t="shared" si="0"/>
        <v xml:space="preserve"> </v>
      </c>
    </row>
    <row r="22" spans="2:14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128589.75</v>
      </c>
      <c r="G22" s="1">
        <f>Details2!G170</f>
        <v>165489.87</v>
      </c>
      <c r="H22" s="1">
        <f>Details2!H170</f>
        <v>205159.88</v>
      </c>
      <c r="I22" s="1">
        <f>Details2!I170</f>
        <v>122710.79</v>
      </c>
      <c r="J22" s="1">
        <f>Details2!J170</f>
        <v>151709.54999999999</v>
      </c>
      <c r="K22" s="1">
        <f>Details2!K170</f>
        <v>122912.84</v>
      </c>
      <c r="M22" t="str">
        <f t="shared" si="0"/>
        <v xml:space="preserve"> </v>
      </c>
    </row>
    <row r="23" spans="2:14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471438.59</v>
      </c>
      <c r="G23" s="1">
        <f>Details2!G171</f>
        <v>343836.12</v>
      </c>
      <c r="H23" s="1">
        <f>Details2!H171</f>
        <v>482856.88</v>
      </c>
      <c r="I23" s="1">
        <f>Details2!I171</f>
        <v>505321.42</v>
      </c>
      <c r="J23" s="1">
        <f>Details2!J171</f>
        <v>495147.21</v>
      </c>
      <c r="K23" s="1">
        <f>Details2!K171</f>
        <v>453863.86</v>
      </c>
      <c r="M23" t="str">
        <f t="shared" si="0"/>
        <v xml:space="preserve"> </v>
      </c>
      <c r="N23" t="s">
        <v>297</v>
      </c>
    </row>
    <row r="24" spans="2:14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187778.09</v>
      </c>
      <c r="G24" s="1">
        <f>Details2!G172</f>
        <v>196811.98</v>
      </c>
      <c r="H24" s="1">
        <f>Details2!H172</f>
        <v>271271.76</v>
      </c>
      <c r="I24" s="1">
        <f>Details2!I172</f>
        <v>302471</v>
      </c>
      <c r="J24" s="1">
        <f>Details2!J172</f>
        <v>170062.24</v>
      </c>
      <c r="K24" s="1">
        <f>Details2!K172</f>
        <v>133702.25</v>
      </c>
      <c r="M24" t="str">
        <f t="shared" si="0"/>
        <v>review</v>
      </c>
    </row>
    <row r="25" spans="2:14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266348.28999999998</v>
      </c>
      <c r="G25" s="1">
        <f>Details2!G173</f>
        <v>382958.44</v>
      </c>
      <c r="H25" s="1">
        <f>Details2!H173</f>
        <v>498102.71</v>
      </c>
      <c r="I25" s="1">
        <f>Details2!I173</f>
        <v>321467.02</v>
      </c>
      <c r="J25" s="1">
        <f>Details2!J173</f>
        <v>201476</v>
      </c>
      <c r="K25" s="1">
        <f>Details2!K173</f>
        <v>188496.96</v>
      </c>
      <c r="M25" t="str">
        <f t="shared" si="0"/>
        <v xml:space="preserve"> </v>
      </c>
      <c r="N25" t="s">
        <v>297</v>
      </c>
    </row>
    <row r="26" spans="2:14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470222.57</v>
      </c>
      <c r="G26" s="1">
        <f>Details2!G174</f>
        <v>568649.92000000004</v>
      </c>
      <c r="H26" s="1">
        <f>Details2!H174</f>
        <v>756261.23</v>
      </c>
      <c r="I26" s="1">
        <f>Details2!I174</f>
        <v>692716.21</v>
      </c>
      <c r="J26" s="1">
        <f>Details2!J174</f>
        <v>388681.01</v>
      </c>
      <c r="K26" s="1">
        <f>Details2!K174</f>
        <v>308687.46000000002</v>
      </c>
      <c r="M26" t="str">
        <f t="shared" si="0"/>
        <v>review</v>
      </c>
    </row>
    <row r="27" spans="2:14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283665.15000000002</v>
      </c>
      <c r="G27" s="1">
        <f>Details2!G175</f>
        <v>658453.49</v>
      </c>
      <c r="H27" s="1">
        <f>Details2!H175</f>
        <v>764574.34</v>
      </c>
      <c r="I27" s="1">
        <f>Details2!I175</f>
        <v>573495.78</v>
      </c>
      <c r="J27" s="1">
        <f>Details2!J175</f>
        <v>678821.24</v>
      </c>
      <c r="K27" s="1">
        <f>Details2!K175</f>
        <v>473885.52</v>
      </c>
      <c r="M27" t="str">
        <f t="shared" si="0"/>
        <v xml:space="preserve"> </v>
      </c>
    </row>
    <row r="28" spans="2:14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70060.03</v>
      </c>
      <c r="G28" s="1">
        <f>Details2!G176</f>
        <v>474722.24</v>
      </c>
      <c r="H28" s="1">
        <f>Details2!H176</f>
        <v>152907.57</v>
      </c>
      <c r="I28" s="1">
        <f>Details2!I176</f>
        <v>123371.25</v>
      </c>
      <c r="J28" s="1">
        <f>Details2!J176</f>
        <v>73300.08</v>
      </c>
      <c r="K28" s="1">
        <f>Details2!K176</f>
        <v>91055.79</v>
      </c>
      <c r="M28" t="str">
        <f t="shared" si="0"/>
        <v xml:space="preserve"> </v>
      </c>
    </row>
    <row r="29" spans="2:14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65363.47</v>
      </c>
      <c r="G29" s="1">
        <f>Details2!G177</f>
        <v>65085</v>
      </c>
      <c r="H29" s="1">
        <f>Details2!H177</f>
        <v>87264.82</v>
      </c>
      <c r="I29" s="1">
        <f>Details2!I177</f>
        <v>117142.52</v>
      </c>
      <c r="J29" s="1">
        <f>Details2!J177</f>
        <v>69472.73</v>
      </c>
      <c r="K29" s="1">
        <f>Details2!K177</f>
        <v>68102.02</v>
      </c>
      <c r="M29" t="str">
        <f t="shared" si="0"/>
        <v xml:space="preserve"> </v>
      </c>
      <c r="N29" t="s">
        <v>297</v>
      </c>
    </row>
    <row r="30" spans="2:14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141809.79999999999</v>
      </c>
      <c r="G30" s="1">
        <f>Details2!G178</f>
        <v>124852.12</v>
      </c>
      <c r="H30" s="1">
        <f>Details2!H178</f>
        <v>113265.8</v>
      </c>
      <c r="I30" s="1">
        <f>Details2!I178</f>
        <v>41809.5</v>
      </c>
      <c r="J30" s="1">
        <f>Details2!J178</f>
        <v>53745.01</v>
      </c>
      <c r="K30" s="1">
        <f>Details2!K178</f>
        <v>36839.620000000003</v>
      </c>
      <c r="M30" t="str">
        <f t="shared" si="0"/>
        <v xml:space="preserve"> </v>
      </c>
    </row>
    <row r="31" spans="2:14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362900.84</v>
      </c>
      <c r="G31" s="1">
        <f>Details2!G179</f>
        <v>589198.29</v>
      </c>
      <c r="H31" s="1">
        <f>Details2!H179</f>
        <v>530106.39</v>
      </c>
      <c r="I31" s="1">
        <f>Details2!I179</f>
        <v>465696.85</v>
      </c>
      <c r="J31" s="1">
        <f>Details2!J179</f>
        <v>401712.56</v>
      </c>
      <c r="K31" s="1">
        <f>Details2!K179</f>
        <v>353621.57</v>
      </c>
      <c r="M31" t="str">
        <f t="shared" si="0"/>
        <v xml:space="preserve"> </v>
      </c>
    </row>
    <row r="32" spans="2:14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224423.03</v>
      </c>
      <c r="G32" s="1">
        <f>Details2!G180</f>
        <v>380133.38</v>
      </c>
      <c r="H32" s="1">
        <f>Details2!H180</f>
        <v>435074.63</v>
      </c>
      <c r="I32" s="1">
        <f>Details2!I180</f>
        <v>390775.54</v>
      </c>
      <c r="J32" s="1">
        <f>Details2!J180</f>
        <v>388182.54</v>
      </c>
      <c r="K32" s="1">
        <f>Details2!K180</f>
        <v>493902.52</v>
      </c>
      <c r="M32" t="str">
        <f t="shared" si="0"/>
        <v xml:space="preserve"> </v>
      </c>
    </row>
    <row r="33" spans="2:14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81757.61</v>
      </c>
      <c r="G33" s="1">
        <f>Details2!G181</f>
        <v>291875.96000000002</v>
      </c>
      <c r="H33" s="1">
        <f>Details2!H181</f>
        <v>168416.57</v>
      </c>
      <c r="I33" s="1">
        <f>Details2!I181</f>
        <v>131330.41</v>
      </c>
      <c r="J33" s="1">
        <f>Details2!J181</f>
        <v>96624.79</v>
      </c>
      <c r="K33" s="1">
        <f>Details2!K181</f>
        <v>79125.88</v>
      </c>
      <c r="M33" t="str">
        <f t="shared" si="0"/>
        <v xml:space="preserve"> </v>
      </c>
      <c r="N33" t="s">
        <v>297</v>
      </c>
    </row>
    <row r="34" spans="2:14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46464.49</v>
      </c>
      <c r="G34" s="1">
        <f>Details2!G182</f>
        <v>74399.91</v>
      </c>
      <c r="H34" s="1">
        <f>Details2!H182</f>
        <v>81919.77</v>
      </c>
      <c r="I34" s="1">
        <f>Details2!I182</f>
        <v>41384.15</v>
      </c>
      <c r="J34" s="1">
        <f>Details2!J182</f>
        <v>40873.07</v>
      </c>
      <c r="K34" s="1">
        <f>Details2!K182</f>
        <v>27255.360000000001</v>
      </c>
      <c r="M34" t="str">
        <f t="shared" si="0"/>
        <v xml:space="preserve"> </v>
      </c>
    </row>
    <row r="35" spans="2:14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21301.02</v>
      </c>
      <c r="G35" s="1">
        <f>Details2!G183</f>
        <v>38902.94</v>
      </c>
      <c r="H35" s="1">
        <f>Details2!H183</f>
        <v>53347.48</v>
      </c>
      <c r="I35" s="1">
        <f>Details2!I183</f>
        <v>16855.41</v>
      </c>
      <c r="J35" s="1">
        <f>Details2!J183</f>
        <v>33446.230000000003</v>
      </c>
      <c r="K35" s="1">
        <f>Details2!K183</f>
        <v>26521.62</v>
      </c>
      <c r="M35" t="str">
        <f t="shared" si="0"/>
        <v xml:space="preserve"> </v>
      </c>
    </row>
    <row r="36" spans="2:14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72568.320000000007</v>
      </c>
      <c r="G36" s="1">
        <f>Details2!G184</f>
        <v>245806.29</v>
      </c>
      <c r="H36" s="1">
        <f>Details2!H184</f>
        <v>288644.34999999998</v>
      </c>
      <c r="I36" s="1">
        <f>Details2!I184</f>
        <v>182915.43</v>
      </c>
      <c r="J36" s="1">
        <f>Details2!J184</f>
        <v>197192.55</v>
      </c>
      <c r="K36" s="1">
        <f>Details2!K184</f>
        <v>170139.76</v>
      </c>
      <c r="M36" t="str">
        <f t="shared" si="0"/>
        <v xml:space="preserve"> </v>
      </c>
    </row>
    <row r="37" spans="2:14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65344.4</v>
      </c>
      <c r="G37" s="1">
        <f>Details2!G185</f>
        <v>87958.02</v>
      </c>
      <c r="H37" s="1">
        <f>Details2!H185</f>
        <v>88839.39</v>
      </c>
      <c r="I37" s="1">
        <f>Details2!I185</f>
        <v>49976.74</v>
      </c>
      <c r="J37" s="1">
        <f>Details2!J185</f>
        <v>50706.39</v>
      </c>
      <c r="K37" s="1">
        <f>Details2!K185</f>
        <v>55262.68</v>
      </c>
      <c r="M37" t="str">
        <f t="shared" si="0"/>
        <v xml:space="preserve"> </v>
      </c>
    </row>
    <row r="38" spans="2:14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50334.18</v>
      </c>
      <c r="G38" s="1">
        <f>Details2!G186</f>
        <v>60728.08</v>
      </c>
      <c r="H38" s="1">
        <f>Details2!H186</f>
        <v>79187.27</v>
      </c>
      <c r="I38" s="1">
        <f>Details2!I186</f>
        <v>45598.9</v>
      </c>
      <c r="J38" s="1">
        <f>Details2!J186</f>
        <v>29902.51</v>
      </c>
      <c r="K38" s="1">
        <f>Details2!K186</f>
        <v>38620.43</v>
      </c>
      <c r="M38" t="str">
        <f t="shared" si="0"/>
        <v xml:space="preserve"> </v>
      </c>
    </row>
    <row r="39" spans="2:14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1256269.75</v>
      </c>
      <c r="G39" s="1">
        <f>Details2!G187</f>
        <v>1532584.41</v>
      </c>
      <c r="H39" s="1">
        <f>Details2!H187</f>
        <v>1873635.76</v>
      </c>
      <c r="I39" s="1">
        <f>Details2!I187</f>
        <v>3336611.65</v>
      </c>
      <c r="J39" s="1">
        <f>Details2!J187</f>
        <v>1324131.3400000001</v>
      </c>
      <c r="K39" s="1">
        <f>Details2!K187</f>
        <v>1102932.49</v>
      </c>
      <c r="M39" t="str">
        <f t="shared" si="0"/>
        <v>review</v>
      </c>
    </row>
    <row r="40" spans="2:14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721143.05</v>
      </c>
      <c r="G40" s="1">
        <f>Details2!G188</f>
        <v>1021400.51</v>
      </c>
      <c r="H40" s="1">
        <f>Details2!H188</f>
        <v>815100.54</v>
      </c>
      <c r="I40" s="1">
        <f>Details2!I188</f>
        <v>542426.49</v>
      </c>
      <c r="J40" s="1">
        <f>Details2!J188</f>
        <v>402173.19</v>
      </c>
      <c r="K40" s="1">
        <f>Details2!K188</f>
        <v>421909.88</v>
      </c>
      <c r="M40" t="str">
        <f t="shared" si="0"/>
        <v xml:space="preserve"> </v>
      </c>
      <c r="N40" t="s">
        <v>297</v>
      </c>
    </row>
    <row r="41" spans="2:14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36284.69</v>
      </c>
      <c r="G41" s="1">
        <f>Details2!G189</f>
        <v>71067.03</v>
      </c>
      <c r="H41" s="1">
        <f>Details2!H189</f>
        <v>70177.210000000006</v>
      </c>
      <c r="I41" s="1">
        <f>Details2!I189</f>
        <v>56510.21</v>
      </c>
      <c r="J41" s="1">
        <f>Details2!J189</f>
        <v>58811.07</v>
      </c>
      <c r="K41" s="1">
        <f>Details2!K189</f>
        <v>51721.39</v>
      </c>
      <c r="M41" t="str">
        <f t="shared" si="0"/>
        <v xml:space="preserve"> </v>
      </c>
      <c r="N41" t="s">
        <v>297</v>
      </c>
    </row>
    <row r="42" spans="2:14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157273.5</v>
      </c>
      <c r="G42" s="1">
        <f>Details2!G190</f>
        <v>254699.95</v>
      </c>
      <c r="H42" s="1">
        <f>Details2!H190</f>
        <v>356580.42</v>
      </c>
      <c r="I42" s="1">
        <f>Details2!I190</f>
        <v>210263.16</v>
      </c>
      <c r="J42" s="1">
        <f>Details2!J190</f>
        <v>231651.61</v>
      </c>
      <c r="K42" s="1">
        <f>Details2!K190</f>
        <v>209144.45</v>
      </c>
      <c r="M42" t="str">
        <f t="shared" si="0"/>
        <v xml:space="preserve"> </v>
      </c>
      <c r="N42" t="s">
        <v>297</v>
      </c>
    </row>
    <row r="43" spans="2:14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64032.44</v>
      </c>
      <c r="G43" s="1">
        <f>Details2!G191</f>
        <v>154319.01</v>
      </c>
      <c r="H43" s="1">
        <f>Details2!H191</f>
        <v>175366.79</v>
      </c>
      <c r="I43" s="1">
        <f>Details2!I191</f>
        <v>83871.31</v>
      </c>
      <c r="J43" s="1">
        <f>Details2!J191</f>
        <v>75872.14</v>
      </c>
      <c r="K43" s="1">
        <f>Details2!K191</f>
        <v>59717.04</v>
      </c>
      <c r="M43" t="str">
        <f t="shared" si="0"/>
        <v xml:space="preserve"> </v>
      </c>
      <c r="N43" t="s">
        <v>297</v>
      </c>
    </row>
    <row r="44" spans="2:14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509101.95</v>
      </c>
      <c r="G44" s="1">
        <f>Details2!G192</f>
        <v>127501.29</v>
      </c>
      <c r="H44" s="1">
        <f>Details2!H192</f>
        <v>168561.45</v>
      </c>
      <c r="I44" s="1">
        <f>Details2!I192</f>
        <v>614644.49</v>
      </c>
      <c r="J44" s="1">
        <f>Details2!J192</f>
        <v>71305.88</v>
      </c>
      <c r="K44" s="1">
        <f>Details2!K192</f>
        <v>79204.86</v>
      </c>
      <c r="M44" t="str">
        <f t="shared" si="0"/>
        <v>review</v>
      </c>
    </row>
    <row r="45" spans="2:14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137963.82</v>
      </c>
      <c r="G45" s="1">
        <f>Details2!G193</f>
        <v>305102.90000000002</v>
      </c>
      <c r="H45" s="1">
        <f>Details2!H193</f>
        <v>304741.53999999998</v>
      </c>
      <c r="I45" s="1">
        <f>Details2!I193</f>
        <v>239860.16</v>
      </c>
      <c r="J45" s="1">
        <f>Details2!J193</f>
        <v>176236.79</v>
      </c>
      <c r="K45" s="1">
        <f>Details2!K193</f>
        <v>140322.56</v>
      </c>
      <c r="M45" t="str">
        <f t="shared" si="0"/>
        <v xml:space="preserve"> </v>
      </c>
    </row>
    <row r="46" spans="2:14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25139.61</v>
      </c>
      <c r="G46" s="1">
        <f>Details2!G194</f>
        <v>35082.32</v>
      </c>
      <c r="H46" s="1">
        <f>Details2!H194</f>
        <v>53432.33</v>
      </c>
      <c r="I46" s="1">
        <f>Details2!I194</f>
        <v>14871.61</v>
      </c>
      <c r="J46" s="1">
        <f>Details2!J194</f>
        <v>28478.7</v>
      </c>
      <c r="K46" s="1">
        <f>Details2!K194</f>
        <v>15400.85</v>
      </c>
      <c r="M46" t="str">
        <f t="shared" si="0"/>
        <v xml:space="preserve"> </v>
      </c>
    </row>
    <row r="47" spans="2:14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659207.47</v>
      </c>
      <c r="G47" s="1">
        <f>Details2!G195</f>
        <v>1109495.96</v>
      </c>
      <c r="H47" s="1">
        <f>Details2!H195</f>
        <v>1459556.64</v>
      </c>
      <c r="I47" s="1">
        <f>Details2!I195</f>
        <v>1568211.14</v>
      </c>
      <c r="J47" s="1">
        <f>Details2!J195</f>
        <v>954867.51</v>
      </c>
      <c r="K47" s="1">
        <f>Details2!K195</f>
        <v>797466.45</v>
      </c>
      <c r="M47" t="str">
        <f t="shared" si="0"/>
        <v xml:space="preserve"> </v>
      </c>
    </row>
    <row r="48" spans="2:14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777772.36</v>
      </c>
      <c r="G48" s="1">
        <f>Details2!G196</f>
        <v>478602.75</v>
      </c>
      <c r="H48" s="1">
        <f>Details2!H196</f>
        <v>752640.76</v>
      </c>
      <c r="I48" s="1">
        <f>Details2!I196</f>
        <v>480341.04</v>
      </c>
      <c r="J48" s="1">
        <f>Details2!J196</f>
        <v>485368.74</v>
      </c>
      <c r="K48" s="1">
        <f>Details2!K196</f>
        <v>357444.92</v>
      </c>
      <c r="M48" t="str">
        <f t="shared" si="0"/>
        <v xml:space="preserve"> </v>
      </c>
    </row>
    <row r="49" spans="2:14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190797.1</v>
      </c>
      <c r="G49" s="1">
        <f>Details2!G197</f>
        <v>349120.34</v>
      </c>
      <c r="H49" s="1">
        <f>Details2!H197</f>
        <v>542819.76</v>
      </c>
      <c r="I49" s="1">
        <f>Details2!I197</f>
        <v>288212.43</v>
      </c>
      <c r="J49" s="1">
        <f>Details2!J197</f>
        <v>369671.59</v>
      </c>
      <c r="K49" s="1">
        <f>Details2!K197</f>
        <v>360252.09</v>
      </c>
      <c r="M49" t="str">
        <f t="shared" si="0"/>
        <v xml:space="preserve"> </v>
      </c>
    </row>
    <row r="50" spans="2:14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351962.13</v>
      </c>
      <c r="G50" s="1">
        <f>Details2!G198</f>
        <v>275644.69</v>
      </c>
      <c r="H50" s="1">
        <f>Details2!H198</f>
        <v>234011.28</v>
      </c>
      <c r="I50" s="1">
        <f>Details2!I198</f>
        <v>223019.23</v>
      </c>
      <c r="J50" s="1">
        <f>Details2!J198</f>
        <v>151910.38</v>
      </c>
      <c r="K50" s="1">
        <f>Details2!K198</f>
        <v>104104.72</v>
      </c>
      <c r="M50" t="str">
        <f t="shared" si="0"/>
        <v>review</v>
      </c>
    </row>
    <row r="51" spans="2:14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254083.39</v>
      </c>
      <c r="G51" s="1">
        <f>Details2!G199</f>
        <v>50796.44</v>
      </c>
      <c r="H51" s="1">
        <f>Details2!H199</f>
        <v>151352.78</v>
      </c>
      <c r="I51" s="1">
        <f>Details2!I199</f>
        <v>153644.13</v>
      </c>
      <c r="J51" s="1">
        <f>Details2!J199</f>
        <v>107583.66</v>
      </c>
      <c r="K51" s="1">
        <f>Details2!K199</f>
        <v>94340.72</v>
      </c>
    </row>
    <row r="52" spans="2:14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46815.17</v>
      </c>
      <c r="G52" s="1">
        <f>Details2!G200</f>
        <v>18781.43</v>
      </c>
      <c r="H52" s="1">
        <f>Details2!H200</f>
        <v>16916.419999999998</v>
      </c>
      <c r="I52" s="1">
        <f>Details2!I200</f>
        <v>23000.560000000001</v>
      </c>
      <c r="J52" s="1">
        <f>Details2!J200</f>
        <v>14784.29</v>
      </c>
      <c r="K52" s="1">
        <f>Details2!K200</f>
        <v>16141.62</v>
      </c>
      <c r="M52" t="str">
        <f t="shared" si="0"/>
        <v xml:space="preserve"> </v>
      </c>
    </row>
    <row r="53" spans="2:14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192277.74</v>
      </c>
      <c r="G53" s="1">
        <f>Details2!G201</f>
        <v>215440.11</v>
      </c>
      <c r="H53" s="1">
        <f>Details2!H201</f>
        <v>129970.16</v>
      </c>
      <c r="I53" s="1">
        <f>Details2!I201</f>
        <v>90146.73</v>
      </c>
      <c r="J53" s="1">
        <f>Details2!J201</f>
        <v>93461.8</v>
      </c>
      <c r="K53" s="1">
        <f>Details2!K201</f>
        <v>75811.460000000006</v>
      </c>
      <c r="M53" t="str">
        <f t="shared" si="0"/>
        <v xml:space="preserve"> </v>
      </c>
    </row>
    <row r="54" spans="2:14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4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211676.44</v>
      </c>
      <c r="G55" s="1">
        <f>Details2!G203</f>
        <v>311283.61</v>
      </c>
      <c r="H55" s="1">
        <f>Details2!H203</f>
        <v>237808.69</v>
      </c>
      <c r="I55" s="1">
        <f>Details2!I203</f>
        <v>144325.4</v>
      </c>
      <c r="J55" s="1">
        <f>Details2!J203</f>
        <v>234469.86</v>
      </c>
      <c r="K55" s="1">
        <f>Details2!K203</f>
        <v>188989.22</v>
      </c>
    </row>
    <row r="56" spans="2:14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95229.46</v>
      </c>
      <c r="G56" s="1">
        <f>Details2!G204</f>
        <v>211057.02</v>
      </c>
      <c r="H56" s="1">
        <f>Details2!H204</f>
        <v>163132.19</v>
      </c>
      <c r="I56" s="1">
        <f>Details2!I204</f>
        <v>51326.9</v>
      </c>
      <c r="J56" s="1">
        <f>Details2!J204</f>
        <v>58305.49</v>
      </c>
      <c r="K56" s="1">
        <f>Details2!K204</f>
        <v>36610.1</v>
      </c>
      <c r="M56" t="str">
        <f t="shared" si="0"/>
        <v xml:space="preserve"> </v>
      </c>
      <c r="N56" t="s">
        <v>297</v>
      </c>
    </row>
    <row r="57" spans="2:14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242110.52</v>
      </c>
      <c r="G57" s="1">
        <f>Details2!G205</f>
        <v>76803.149999999994</v>
      </c>
      <c r="H57" s="1">
        <f>Details2!H205</f>
        <v>177831.07</v>
      </c>
      <c r="I57" s="1">
        <f>Details2!I205</f>
        <v>194585.2</v>
      </c>
      <c r="J57" s="1">
        <f>Details2!J205</f>
        <v>78802.92</v>
      </c>
      <c r="K57" s="1">
        <f>Details2!K205</f>
        <v>67496.38</v>
      </c>
      <c r="M57" t="str">
        <f t="shared" si="0"/>
        <v>review</v>
      </c>
    </row>
    <row r="58" spans="2:14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276296.26</v>
      </c>
      <c r="G58" s="1">
        <f>Details2!G206</f>
        <v>385547.53</v>
      </c>
      <c r="H58" s="1">
        <f>Details2!H206</f>
        <v>321985.88</v>
      </c>
      <c r="I58" s="1">
        <f>Details2!I206</f>
        <v>274965.28000000003</v>
      </c>
      <c r="J58" s="1">
        <f>Details2!J206</f>
        <v>376915.6</v>
      </c>
      <c r="K58" s="1">
        <f>Details2!K206</f>
        <v>194945.36</v>
      </c>
      <c r="M58" t="str">
        <f t="shared" si="0"/>
        <v xml:space="preserve"> </v>
      </c>
    </row>
    <row r="59" spans="2:14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17553.53</v>
      </c>
      <c r="G59" s="1">
        <f>Details2!G207</f>
        <v>36035.870000000003</v>
      </c>
      <c r="H59" s="1">
        <f>Details2!H207</f>
        <v>25531.71</v>
      </c>
      <c r="I59" s="1">
        <f>Details2!I207</f>
        <v>1642.1</v>
      </c>
      <c r="J59" s="1">
        <f>Details2!J207</f>
        <v>330.49</v>
      </c>
      <c r="K59" s="1">
        <f>Details2!K207</f>
        <v>0</v>
      </c>
      <c r="M59" t="str">
        <f t="shared" si="0"/>
        <v>review</v>
      </c>
      <c r="N59" t="s">
        <v>297</v>
      </c>
    </row>
    <row r="60" spans="2:14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26567.89</v>
      </c>
      <c r="G60" s="1">
        <f>Details2!G208</f>
        <v>93789.37</v>
      </c>
      <c r="H60" s="1">
        <f>Details2!H208</f>
        <v>121123.04</v>
      </c>
      <c r="I60" s="1">
        <f>Details2!I208</f>
        <v>66095.11</v>
      </c>
      <c r="J60" s="1">
        <f>Details2!J208</f>
        <v>64547.6</v>
      </c>
      <c r="K60" s="1">
        <f>Details2!K208</f>
        <v>45025.68</v>
      </c>
      <c r="M60" t="str">
        <f t="shared" si="0"/>
        <v xml:space="preserve"> </v>
      </c>
    </row>
    <row r="61" spans="2:14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168909.89</v>
      </c>
      <c r="G61" s="1">
        <f>Details2!G209</f>
        <v>273144.76</v>
      </c>
      <c r="H61" s="1">
        <f>Details2!H209</f>
        <v>216064.47</v>
      </c>
      <c r="I61" s="1">
        <f>Details2!I209</f>
        <v>115285.38</v>
      </c>
      <c r="J61" s="1">
        <f>Details2!J209</f>
        <v>138631.29999999999</v>
      </c>
      <c r="K61" s="1">
        <f>Details2!K209</f>
        <v>145792.35999999999</v>
      </c>
      <c r="M61" t="str">
        <f t="shared" si="0"/>
        <v xml:space="preserve"> </v>
      </c>
    </row>
    <row r="62" spans="2:14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 t="str">
        <f>Details2!F210</f>
        <v>NULL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  <c r="M62" t="e">
        <f t="shared" si="0"/>
        <v>#VALUE!</v>
      </c>
    </row>
    <row r="63" spans="2:14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30902.28</v>
      </c>
      <c r="G63" s="1">
        <f>Details2!G211</f>
        <v>66623.06</v>
      </c>
      <c r="H63" s="1">
        <f>Details2!H211</f>
        <v>75713.67</v>
      </c>
      <c r="I63" s="1">
        <f>Details2!I211</f>
        <v>47240.21</v>
      </c>
      <c r="J63" s="1">
        <f>Details2!J211</f>
        <v>97514.42</v>
      </c>
      <c r="K63" s="1">
        <f>Details2!K211</f>
        <v>87986.31</v>
      </c>
      <c r="M63" t="str">
        <f t="shared" si="0"/>
        <v xml:space="preserve"> </v>
      </c>
    </row>
    <row r="64" spans="2:14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74717.64</v>
      </c>
      <c r="G65" s="1">
        <f>Details2!G213</f>
        <v>189824.85</v>
      </c>
      <c r="H65" s="1">
        <f>Details2!H213</f>
        <v>210456.3</v>
      </c>
      <c r="I65" s="1">
        <f>Details2!I213</f>
        <v>160203.9</v>
      </c>
      <c r="J65" s="1">
        <f>Details2!J213</f>
        <v>204093.94</v>
      </c>
      <c r="K65" s="1">
        <f>Details2!K213</f>
        <v>56177.120000000003</v>
      </c>
      <c r="M65" t="str">
        <f t="shared" si="0"/>
        <v>review</v>
      </c>
    </row>
    <row r="66" spans="2:16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>
        <f>Details2!F214</f>
        <v>287468.81</v>
      </c>
      <c r="G66" s="1" t="str">
        <f>Details2!G214</f>
        <v>NULL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  <c r="M66" t="e">
        <f t="shared" si="0"/>
        <v>#VALUE!</v>
      </c>
    </row>
    <row r="67" spans="2:16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24740.41</v>
      </c>
      <c r="G67" s="1">
        <f>Details2!G215</f>
        <v>45614.6</v>
      </c>
      <c r="H67" s="1">
        <f>Details2!H215</f>
        <v>43840.14</v>
      </c>
      <c r="I67" s="1">
        <f>Details2!I215</f>
        <v>59164.88</v>
      </c>
      <c r="J67" s="1">
        <f>Details2!J215</f>
        <v>44861.64</v>
      </c>
      <c r="K67" s="1">
        <f>Details2!K215</f>
        <v>45216.9</v>
      </c>
      <c r="M67" t="str">
        <f t="shared" si="0"/>
        <v xml:space="preserve"> </v>
      </c>
    </row>
    <row r="68" spans="2:16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26317.439999999999</v>
      </c>
      <c r="G68" s="1">
        <f>Details2!G216</f>
        <v>51927.06</v>
      </c>
      <c r="H68" s="1">
        <f>Details2!H216</f>
        <v>78425.100000000006</v>
      </c>
      <c r="I68" s="1">
        <f>Details2!I216</f>
        <v>41389.18</v>
      </c>
      <c r="J68" s="1">
        <f>Details2!J216</f>
        <v>51057.05</v>
      </c>
      <c r="K68" s="1">
        <f>Details2!K216</f>
        <v>55296.44</v>
      </c>
      <c r="M68" t="str">
        <f t="shared" si="0"/>
        <v xml:space="preserve"> </v>
      </c>
    </row>
    <row r="69" spans="2:16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846630.64</v>
      </c>
      <c r="G69" s="1">
        <f>Details2!G217</f>
        <v>482478.79</v>
      </c>
      <c r="H69" s="1">
        <f>Details2!H217</f>
        <v>356862.4</v>
      </c>
      <c r="I69" s="1">
        <f>Details2!I217</f>
        <v>159945.07999999999</v>
      </c>
      <c r="J69" s="1">
        <f>Details2!J217</f>
        <v>170110.32</v>
      </c>
      <c r="K69" s="1">
        <f>Details2!K217</f>
        <v>178733.87</v>
      </c>
      <c r="M69" t="str">
        <f t="shared" si="0"/>
        <v xml:space="preserve"> </v>
      </c>
    </row>
    <row r="70" spans="2:16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765032.32</v>
      </c>
      <c r="G71" s="1">
        <f>Details2!G219</f>
        <v>1138026.28</v>
      </c>
      <c r="H71" s="1">
        <f>Details2!H219</f>
        <v>1578562.53</v>
      </c>
      <c r="I71" s="1">
        <f>Details2!I219</f>
        <v>946894.46</v>
      </c>
      <c r="J71" s="1">
        <f>Details2!J219</f>
        <v>788383.18</v>
      </c>
      <c r="K71" s="1">
        <f>Details2!K219</f>
        <v>924714.56</v>
      </c>
      <c r="L71" s="2"/>
      <c r="M71" t="str">
        <f t="shared" ref="M71:M133" si="1">IF(AND(J71*0.5 &lt;=K71, K71&lt;= J71*1.5)," ","review")</f>
        <v xml:space="preserve"> </v>
      </c>
      <c r="P71" s="2"/>
    </row>
    <row r="72" spans="2:16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380690.52</v>
      </c>
      <c r="G73" s="1">
        <f>Details2!G221</f>
        <v>437836.4</v>
      </c>
      <c r="H73" s="1">
        <f>Details2!H221</f>
        <v>595118.02</v>
      </c>
      <c r="I73" s="1">
        <f>Details2!I221</f>
        <v>772062.27</v>
      </c>
      <c r="J73" s="1">
        <f>Details2!J221</f>
        <v>526014.64</v>
      </c>
      <c r="K73" s="1">
        <f>Details2!K221</f>
        <v>541292.73</v>
      </c>
      <c r="L73" s="27"/>
      <c r="M73" t="str">
        <f t="shared" si="1"/>
        <v xml:space="preserve"> </v>
      </c>
      <c r="N73" t="s">
        <v>297</v>
      </c>
      <c r="O73" s="4"/>
    </row>
    <row r="74" spans="2:16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95840.36</v>
      </c>
      <c r="G74" s="1">
        <f>Details2!G222</f>
        <v>242630.17</v>
      </c>
      <c r="H74" s="1">
        <f>Details2!H222</f>
        <v>688151.88</v>
      </c>
      <c r="I74" s="1">
        <f>Details2!I222</f>
        <v>408318.31</v>
      </c>
      <c r="J74" s="1">
        <f>Details2!J222</f>
        <v>440930.11</v>
      </c>
      <c r="K74" s="1">
        <f>Details2!K222</f>
        <v>417710.86</v>
      </c>
      <c r="L74" s="2"/>
      <c r="M74" t="str">
        <f t="shared" si="1"/>
        <v xml:space="preserve"> </v>
      </c>
      <c r="N74" t="s">
        <v>297</v>
      </c>
      <c r="O74" s="4"/>
    </row>
    <row r="75" spans="2:16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68910.94</v>
      </c>
      <c r="G75" s="1">
        <f>Details2!G223</f>
        <v>182613.08</v>
      </c>
      <c r="H75" s="1">
        <f>Details2!H223</f>
        <v>150730.47</v>
      </c>
      <c r="I75" s="1">
        <f>Details2!I223</f>
        <v>37703.46</v>
      </c>
      <c r="J75" s="1">
        <f>Details2!J223</f>
        <v>107718.46</v>
      </c>
      <c r="K75" s="1">
        <f>Details2!K223</f>
        <v>117729.17</v>
      </c>
      <c r="L75" s="2"/>
      <c r="M75" t="str">
        <f t="shared" si="1"/>
        <v xml:space="preserve"> </v>
      </c>
      <c r="O75" s="4"/>
    </row>
    <row r="76" spans="2:16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189148.95</v>
      </c>
      <c r="G76" s="1">
        <f>Details2!G224</f>
        <v>133154.1</v>
      </c>
      <c r="H76" s="1">
        <f>Details2!H224</f>
        <v>316854.03000000003</v>
      </c>
      <c r="I76" s="1">
        <f>Details2!I224</f>
        <v>221520.83</v>
      </c>
      <c r="J76" s="1">
        <f>Details2!J224</f>
        <v>296622.65999999997</v>
      </c>
      <c r="K76" s="1">
        <f>Details2!K224</f>
        <v>289972.86</v>
      </c>
      <c r="L76" s="2"/>
      <c r="M76" t="str">
        <f t="shared" si="1"/>
        <v xml:space="preserve"> </v>
      </c>
      <c r="O76" s="4"/>
    </row>
    <row r="77" spans="2:16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453530.97</v>
      </c>
      <c r="G77" s="1">
        <f>Details2!G225</f>
        <v>919896.13</v>
      </c>
      <c r="H77" s="1">
        <f>Details2!H225</f>
        <v>962843.2</v>
      </c>
      <c r="I77" s="1">
        <f>Details2!I225</f>
        <v>1148451.1100000001</v>
      </c>
      <c r="J77" s="1">
        <f>Details2!J225</f>
        <v>621289.07999999996</v>
      </c>
      <c r="K77" s="1">
        <f>Details2!K225</f>
        <v>40288.89</v>
      </c>
      <c r="L77" s="2"/>
      <c r="M77" t="str">
        <f t="shared" si="1"/>
        <v>review</v>
      </c>
    </row>
    <row r="78" spans="2:16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932137.77</v>
      </c>
      <c r="G78" s="1">
        <f>Details2!G226</f>
        <v>1004263.7</v>
      </c>
      <c r="H78" s="1">
        <f>Details2!H226</f>
        <v>1080827.3999999999</v>
      </c>
      <c r="I78" s="1">
        <f>Details2!I226</f>
        <v>735336.2</v>
      </c>
      <c r="J78" s="1">
        <f>Details2!J226</f>
        <v>391390.28</v>
      </c>
      <c r="K78" s="1">
        <f>Details2!K226</f>
        <v>365651.21</v>
      </c>
      <c r="L78" s="2"/>
      <c r="M78" t="str">
        <f t="shared" si="1"/>
        <v xml:space="preserve"> </v>
      </c>
    </row>
    <row r="79" spans="2:16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338453.9</v>
      </c>
      <c r="G79" s="1">
        <f>Details2!G227</f>
        <v>431095.51</v>
      </c>
      <c r="H79" s="1">
        <f>Details2!H227</f>
        <v>360866.6</v>
      </c>
      <c r="I79" s="1">
        <f>Details2!I227</f>
        <v>304362.34999999998</v>
      </c>
      <c r="J79" s="1">
        <f>Details2!J227</f>
        <v>285746.93</v>
      </c>
      <c r="K79" s="1">
        <f>Details2!K227</f>
        <v>278708.87</v>
      </c>
      <c r="L79" s="2"/>
      <c r="M79" t="str">
        <f t="shared" si="1"/>
        <v xml:space="preserve"> </v>
      </c>
      <c r="N79" s="6" t="s">
        <v>297</v>
      </c>
    </row>
    <row r="80" spans="2:16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447232.87</v>
      </c>
      <c r="G80" s="1">
        <f>Details2!G228</f>
        <v>470800.75</v>
      </c>
      <c r="H80" s="1">
        <f>Details2!H228</f>
        <v>597171.99</v>
      </c>
      <c r="I80" s="1">
        <f>Details2!I228</f>
        <v>392376.47</v>
      </c>
      <c r="J80" s="1">
        <f>Details2!J228</f>
        <v>355440.55</v>
      </c>
      <c r="K80" s="1">
        <f>Details2!K228</f>
        <v>262041.04</v>
      </c>
      <c r="M80" t="str">
        <f t="shared" si="1"/>
        <v xml:space="preserve"> </v>
      </c>
      <c r="N80" s="9"/>
    </row>
    <row r="81" spans="2:14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324343.84999999998</v>
      </c>
      <c r="G81" s="1">
        <f>Details2!G229</f>
        <v>819151.55</v>
      </c>
      <c r="H81" s="1">
        <f>Details2!H229</f>
        <v>1338294.26</v>
      </c>
      <c r="I81" s="1">
        <f>Details2!I229</f>
        <v>686342.66</v>
      </c>
      <c r="J81" s="1">
        <f>Details2!J229</f>
        <v>597675.6</v>
      </c>
      <c r="K81" s="1">
        <f>Details2!K229</f>
        <v>768635.85</v>
      </c>
      <c r="M81" t="str">
        <f t="shared" si="1"/>
        <v xml:space="preserve"> </v>
      </c>
      <c r="N81" s="9"/>
    </row>
    <row r="82" spans="2:14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160617.38</v>
      </c>
      <c r="G82" s="1">
        <f>Details2!G230</f>
        <v>180263.87</v>
      </c>
      <c r="H82" s="1">
        <f>Details2!H230</f>
        <v>251280.36</v>
      </c>
      <c r="I82" s="1">
        <f>Details2!I230</f>
        <v>144261.07</v>
      </c>
      <c r="J82" s="1">
        <f>Details2!J230</f>
        <v>238293.19</v>
      </c>
      <c r="K82" s="1">
        <f>Details2!K230</f>
        <v>164481.81</v>
      </c>
      <c r="L82" s="9"/>
      <c r="M82" t="str">
        <f t="shared" si="1"/>
        <v xml:space="preserve"> </v>
      </c>
      <c r="N82" s="9"/>
    </row>
    <row r="83" spans="2:14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45544.29</v>
      </c>
      <c r="G83" s="1">
        <f>Details2!G231</f>
        <v>106207.47</v>
      </c>
      <c r="H83" s="1">
        <f>Details2!H231</f>
        <v>24462.45</v>
      </c>
      <c r="I83" s="1">
        <f>Details2!I231</f>
        <v>104375.5</v>
      </c>
      <c r="J83" s="1">
        <f>Details2!J231</f>
        <v>33613.51</v>
      </c>
      <c r="K83" s="1">
        <f>Details2!K231</f>
        <v>21410.01</v>
      </c>
      <c r="L83" s="9"/>
      <c r="M83" t="str">
        <f t="shared" si="1"/>
        <v xml:space="preserve"> </v>
      </c>
    </row>
    <row r="84" spans="2:14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496256.69</v>
      </c>
      <c r="G84" s="1">
        <f>Details2!G232</f>
        <v>548676.47</v>
      </c>
      <c r="H84" s="1">
        <f>Details2!H232</f>
        <v>524027.74</v>
      </c>
      <c r="I84" s="1">
        <f>Details2!I232</f>
        <v>153191.73000000001</v>
      </c>
      <c r="J84" s="1">
        <f>Details2!J232</f>
        <v>442496.32</v>
      </c>
      <c r="K84" s="1">
        <f>Details2!K232</f>
        <v>293748.86</v>
      </c>
      <c r="L84" s="9"/>
      <c r="M84" t="str">
        <f t="shared" si="1"/>
        <v xml:space="preserve"> </v>
      </c>
      <c r="N84" s="6" t="s">
        <v>297</v>
      </c>
    </row>
    <row r="85" spans="2:14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481099.46</v>
      </c>
      <c r="G85" s="1">
        <f>Details2!G233</f>
        <v>505126.24</v>
      </c>
      <c r="H85" s="1">
        <f>Details2!H233</f>
        <v>694094.46</v>
      </c>
      <c r="I85" s="1">
        <f>Details2!I233</f>
        <v>300448.14</v>
      </c>
      <c r="J85" s="1">
        <f>Details2!J233</f>
        <v>265082.40999999997</v>
      </c>
      <c r="K85" s="1">
        <f>Details2!K233</f>
        <v>380526.58</v>
      </c>
      <c r="L85" s="9"/>
      <c r="M85" t="str">
        <f t="shared" si="1"/>
        <v xml:space="preserve"> </v>
      </c>
      <c r="N85" s="6" t="s">
        <v>297</v>
      </c>
    </row>
    <row r="86" spans="2:14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169494.82</v>
      </c>
      <c r="G86" s="1">
        <f>Details2!G234</f>
        <v>241945.4</v>
      </c>
      <c r="H86" s="1">
        <f>Details2!H234</f>
        <v>250244.55</v>
      </c>
      <c r="I86" s="1">
        <f>Details2!I234</f>
        <v>124269.38</v>
      </c>
      <c r="J86" s="1">
        <f>Details2!J234</f>
        <v>104249.7</v>
      </c>
      <c r="K86" s="1">
        <f>Details2!K234</f>
        <v>149600.71</v>
      </c>
      <c r="M86" t="str">
        <f t="shared" si="1"/>
        <v xml:space="preserve"> </v>
      </c>
      <c r="N86" s="3"/>
    </row>
    <row r="87" spans="2:14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391540.79</v>
      </c>
      <c r="G87" s="1">
        <f>Details2!G235</f>
        <v>1191769.3999999999</v>
      </c>
      <c r="H87" s="1">
        <f>Details2!H235</f>
        <v>1442235.64</v>
      </c>
      <c r="I87" s="1">
        <f>Details2!I235</f>
        <v>790274.9</v>
      </c>
      <c r="J87" s="1">
        <f>Details2!J235</f>
        <v>1153980.67</v>
      </c>
      <c r="K87" s="1">
        <f>Details2!K235</f>
        <v>1090220.69</v>
      </c>
      <c r="L87" s="3"/>
      <c r="M87" t="str">
        <f t="shared" si="1"/>
        <v xml:space="preserve"> </v>
      </c>
      <c r="N87" s="3"/>
    </row>
    <row r="88" spans="2:14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68168.009999999995</v>
      </c>
      <c r="G88" s="1">
        <f>Details2!G236</f>
        <v>81002.36</v>
      </c>
      <c r="H88" s="1">
        <f>Details2!H236</f>
        <v>249985.26</v>
      </c>
      <c r="I88" s="1">
        <f>Details2!I236</f>
        <v>104515.99</v>
      </c>
      <c r="J88" s="1">
        <f>Details2!J236</f>
        <v>103572.11</v>
      </c>
      <c r="K88" s="1">
        <f>Details2!K236</f>
        <v>86635.21</v>
      </c>
      <c r="L88" s="3"/>
      <c r="M88" t="str">
        <f t="shared" si="1"/>
        <v xml:space="preserve"> </v>
      </c>
    </row>
    <row r="89" spans="2:14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>
        <f>Details2!F237</f>
        <v>175992.03</v>
      </c>
      <c r="G89" s="1">
        <f>Details2!G237</f>
        <v>171289.51</v>
      </c>
      <c r="H89" s="1" t="str">
        <f>Details2!H237</f>
        <v>NULL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32" t="s">
        <v>303</v>
      </c>
    </row>
    <row r="90" spans="2:14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38855.949999999997</v>
      </c>
      <c r="G90" s="1">
        <f>Details2!G238</f>
        <v>40581.25</v>
      </c>
      <c r="H90" s="1">
        <f>Details2!H238</f>
        <v>325976.75</v>
      </c>
      <c r="I90" s="1">
        <f>Details2!I238</f>
        <v>242449.94</v>
      </c>
      <c r="J90" s="1">
        <f>Details2!J238</f>
        <v>303649.46999999997</v>
      </c>
      <c r="K90" s="1">
        <f>Details2!K238</f>
        <v>120269.17</v>
      </c>
      <c r="L90" s="3"/>
      <c r="M90" t="str">
        <f t="shared" si="1"/>
        <v>review</v>
      </c>
    </row>
    <row r="91" spans="2:14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1329617.49</v>
      </c>
      <c r="G91" s="1">
        <f>Details2!G239</f>
        <v>1013656.29</v>
      </c>
      <c r="H91" s="1">
        <f>Details2!H239</f>
        <v>1057790.93</v>
      </c>
      <c r="I91" s="1">
        <f>Details2!I239</f>
        <v>947623.3</v>
      </c>
      <c r="J91" s="1">
        <f>Details2!J239</f>
        <v>361795.88</v>
      </c>
      <c r="K91" s="1">
        <f>Details2!K239</f>
        <v>424607.82</v>
      </c>
      <c r="M91" t="str">
        <f t="shared" si="1"/>
        <v xml:space="preserve"> </v>
      </c>
      <c r="N91" t="s">
        <v>297</v>
      </c>
    </row>
    <row r="92" spans="2:14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320985.09999999998</v>
      </c>
      <c r="G92" s="1">
        <f>Details2!G240</f>
        <v>251720.7</v>
      </c>
      <c r="H92" s="1">
        <f>Details2!H240</f>
        <v>234300.86</v>
      </c>
      <c r="I92" s="1">
        <f>Details2!I240</f>
        <v>179396.8</v>
      </c>
      <c r="J92" s="1">
        <f>Details2!J240</f>
        <v>203056.44</v>
      </c>
      <c r="K92" s="1">
        <f>Details2!K240</f>
        <v>269675.82</v>
      </c>
      <c r="M92" t="str">
        <f t="shared" si="1"/>
        <v xml:space="preserve"> </v>
      </c>
    </row>
    <row r="93" spans="2:14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250118.39</v>
      </c>
      <c r="G93" s="1">
        <f>Details2!G241</f>
        <v>381237.66</v>
      </c>
      <c r="H93" s="1">
        <f>Details2!H241</f>
        <v>753153.76</v>
      </c>
      <c r="I93" s="1">
        <f>Details2!I241</f>
        <v>527356.06999999995</v>
      </c>
      <c r="J93" s="1">
        <f>Details2!J241</f>
        <v>373131.81</v>
      </c>
      <c r="K93" s="1">
        <f>Details2!K241</f>
        <v>590915.28</v>
      </c>
      <c r="M93" t="str">
        <f t="shared" si="1"/>
        <v>review</v>
      </c>
    </row>
    <row r="94" spans="2:14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332755.73</v>
      </c>
      <c r="G94" s="1">
        <f>Details2!G242</f>
        <v>698401.75</v>
      </c>
      <c r="H94" s="1">
        <f>Details2!H242</f>
        <v>705998.75</v>
      </c>
      <c r="I94" s="1">
        <f>Details2!I242</f>
        <v>481256.85</v>
      </c>
      <c r="J94" s="1">
        <f>Details2!J242</f>
        <v>453515.11</v>
      </c>
      <c r="K94" s="1">
        <f>Details2!K242</f>
        <v>697382.92</v>
      </c>
      <c r="M94" t="str">
        <f t="shared" si="1"/>
        <v>review</v>
      </c>
    </row>
    <row r="95" spans="2:14">
      <c r="B95" t="str">
        <f>Details2!B243</f>
        <v>Army</v>
      </c>
      <c r="C95" t="str">
        <f>Details2!C243</f>
        <v>0109</v>
      </c>
      <c r="D95" t="str">
        <f>Details2!D243</f>
        <v>San Antonio Military Medical Center</v>
      </c>
      <c r="E95" t="str">
        <f>Details2!E243</f>
        <v>H</v>
      </c>
      <c r="F95" s="1">
        <f>Details2!F243</f>
        <v>672047.92</v>
      </c>
      <c r="G95" s="1">
        <f>Details2!G243</f>
        <v>1036605.46</v>
      </c>
      <c r="H95" s="1">
        <f>Details2!H243</f>
        <v>1495947.51</v>
      </c>
      <c r="I95" s="1">
        <f>Details2!I243</f>
        <v>923117.77</v>
      </c>
      <c r="J95" s="1">
        <f>Details2!J243</f>
        <v>1038993.78</v>
      </c>
      <c r="K95" s="1">
        <f>Details2!K243</f>
        <v>651174.03</v>
      </c>
      <c r="M95" t="str">
        <f t="shared" si="1"/>
        <v xml:space="preserve"> </v>
      </c>
    </row>
    <row r="96" spans="2:14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264005.21000000002</v>
      </c>
      <c r="G96" s="1">
        <f>Details2!G244</f>
        <v>279763.93</v>
      </c>
      <c r="H96" s="1">
        <f>Details2!H244</f>
        <v>232098.45</v>
      </c>
      <c r="I96" s="1">
        <f>Details2!I244</f>
        <v>247284.9</v>
      </c>
      <c r="J96" s="1">
        <f>Details2!J244</f>
        <v>233739.02</v>
      </c>
      <c r="K96" s="1">
        <f>Details2!K244</f>
        <v>254856.91</v>
      </c>
      <c r="M96" t="str">
        <f t="shared" si="1"/>
        <v xml:space="preserve"> </v>
      </c>
    </row>
    <row r="97" spans="2:14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131297.07999999999</v>
      </c>
      <c r="G97" s="1">
        <f>Details2!G245</f>
        <v>150185.71</v>
      </c>
      <c r="H97" s="1">
        <f>Details2!H245</f>
        <v>68533.83</v>
      </c>
      <c r="I97" s="1">
        <f>Details2!I245</f>
        <v>220291.91</v>
      </c>
      <c r="J97" s="1">
        <f>Details2!J245</f>
        <v>245443.92</v>
      </c>
      <c r="K97" s="1">
        <f>Details2!K245</f>
        <v>103579.39</v>
      </c>
      <c r="M97" t="str">
        <f t="shared" si="1"/>
        <v>review</v>
      </c>
      <c r="N97" t="s">
        <v>297</v>
      </c>
    </row>
    <row r="98" spans="2:14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121009.79</v>
      </c>
      <c r="G98" s="1">
        <f>Details2!G246</f>
        <v>36698.46</v>
      </c>
      <c r="H98" s="1">
        <f>Details2!H246</f>
        <v>111175.28</v>
      </c>
      <c r="I98" s="1">
        <f>Details2!I246</f>
        <v>276082.96999999997</v>
      </c>
      <c r="J98" s="41">
        <f>Details2!J246</f>
        <v>339234.26</v>
      </c>
      <c r="K98" s="1">
        <f>Details2!K246</f>
        <v>350924.3</v>
      </c>
      <c r="M98" t="str">
        <f t="shared" si="1"/>
        <v xml:space="preserve"> </v>
      </c>
    </row>
    <row r="99" spans="2:14">
      <c r="B99" t="str">
        <f>Details2!B247</f>
        <v>Army</v>
      </c>
      <c r="C99" t="str">
        <f>Details2!C247</f>
        <v>0125</v>
      </c>
      <c r="D99" t="str">
        <f>Details2!D247</f>
        <v>Ft. Lewis (Madigan Army Medical Center)</v>
      </c>
      <c r="E99" t="str">
        <f>Details2!E247</f>
        <v>H</v>
      </c>
      <c r="F99" s="1">
        <f>Details2!F247</f>
        <v>545467.52</v>
      </c>
      <c r="G99" s="1">
        <f>Details2!G247</f>
        <v>872284.22</v>
      </c>
      <c r="H99" s="1">
        <f>Details2!H247</f>
        <v>788148.23</v>
      </c>
      <c r="I99" s="1">
        <f>Details2!I247</f>
        <v>660165.37</v>
      </c>
      <c r="J99" s="1">
        <f>Details2!J247</f>
        <v>729841.25</v>
      </c>
      <c r="K99" s="1">
        <f>Details2!K247</f>
        <v>769314.77</v>
      </c>
      <c r="M99" t="str">
        <f>IF(AND(J99*0.5 &lt;=K99, K99&lt;= J99*1.5)," ","review")</f>
        <v xml:space="preserve"> </v>
      </c>
    </row>
    <row r="100" spans="2:14">
      <c r="B100" t="str">
        <f>Details2!B248</f>
        <v>Army</v>
      </c>
      <c r="C100" t="str">
        <f>Details2!C248</f>
        <v>0131</v>
      </c>
      <c r="D100" t="str">
        <f>Details2!D248</f>
        <v>Ft. Irwin (Weed Army Community Hospital)</v>
      </c>
      <c r="E100" t="str">
        <f>Details2!E248</f>
        <v>H</v>
      </c>
      <c r="F100" s="1">
        <f>Details2!F248</f>
        <v>5198.5200000000004</v>
      </c>
      <c r="G100" s="1">
        <f>Details2!G248</f>
        <v>20863.38</v>
      </c>
      <c r="H100" s="1">
        <f>Details2!H248</f>
        <v>13487.72</v>
      </c>
      <c r="I100" s="1">
        <f>Details2!I248</f>
        <v>9309.52</v>
      </c>
      <c r="J100" s="1">
        <f>Details2!J248</f>
        <v>3680.74</v>
      </c>
      <c r="K100" s="1">
        <f>Details2!K248</f>
        <v>3719.16</v>
      </c>
      <c r="M100" t="str">
        <f t="shared" si="1"/>
        <v xml:space="preserve"> </v>
      </c>
      <c r="N100" t="s">
        <v>297</v>
      </c>
    </row>
    <row r="101" spans="2:14">
      <c r="B101" t="str">
        <f>Details2!B249</f>
        <v>Army</v>
      </c>
      <c r="C101" t="str">
        <f>Details2!C249</f>
        <v>0206</v>
      </c>
      <c r="D101" t="str">
        <f>Details2!D249</f>
        <v>Yuma Proving Grounds</v>
      </c>
      <c r="E101" t="str">
        <f>Details2!E249</f>
        <v>I</v>
      </c>
      <c r="F101" s="1" t="str">
        <f>Details2!F249</f>
        <v>NULL</v>
      </c>
      <c r="G101" s="1" t="str">
        <f>Details2!G249</f>
        <v>NULL</v>
      </c>
      <c r="H101" s="1" t="str">
        <f>Details2!H249</f>
        <v>NULL</v>
      </c>
      <c r="I101" s="1" t="str">
        <f>Details2!I249</f>
        <v>NULL</v>
      </c>
      <c r="J101" s="1" t="str">
        <f>Details2!J249</f>
        <v>NULL</v>
      </c>
      <c r="K101" s="1" t="str">
        <f>Details2!K249</f>
        <v>NULL</v>
      </c>
      <c r="M101" t="e">
        <f t="shared" si="1"/>
        <v>#VALUE!</v>
      </c>
    </row>
    <row r="102" spans="2:14">
      <c r="B102" t="str">
        <f>Details2!B250</f>
        <v>Army</v>
      </c>
      <c r="C102" t="str">
        <f>Details2!C250</f>
        <v>0256</v>
      </c>
      <c r="D102" t="str">
        <f>Details2!D250</f>
        <v>Pentagon Army Health Clinic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32" t="s">
        <v>370</v>
      </c>
    </row>
    <row r="103" spans="2:14">
      <c r="B103" t="str">
        <f>Details2!B251</f>
        <v>Army</v>
      </c>
      <c r="C103" t="str">
        <f>Details2!C251</f>
        <v>0273</v>
      </c>
      <c r="D103" t="str">
        <f>Details2!D251</f>
        <v>Ft. McPherson (Lawrence Joel Army Health Clinic)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32" t="s">
        <v>371</v>
      </c>
    </row>
    <row r="104" spans="2:14">
      <c r="B104" t="str">
        <f>Details2!B252</f>
        <v>Army</v>
      </c>
      <c r="C104" t="str">
        <f>Details2!C252</f>
        <v>0308</v>
      </c>
      <c r="D104" t="str">
        <f>Details2!D252</f>
        <v>Aberdeen Proving Grounds (Kirk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4">
      <c r="B105" t="str">
        <f>Details2!B253</f>
        <v>Army</v>
      </c>
      <c r="C105" t="str">
        <f>Details2!C253</f>
        <v>0309</v>
      </c>
      <c r="D105" t="str">
        <f>Details2!D253</f>
        <v>Ft. Detrick US Army Health Clinic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  <c r="M105" t="e">
        <f t="shared" si="1"/>
        <v>#VALUE!</v>
      </c>
      <c r="N105" t="s">
        <v>297</v>
      </c>
    </row>
    <row r="106" spans="2:14">
      <c r="B106" t="str">
        <f>Details2!B254</f>
        <v>Army</v>
      </c>
      <c r="C106" t="str">
        <f>Details2!C254</f>
        <v>0330</v>
      </c>
      <c r="D106" t="str">
        <f>Details2!D254</f>
        <v>Ft. Drum (Guthrie Army Health Clinic)</v>
      </c>
      <c r="E106" t="str">
        <f>Details2!E254</f>
        <v>C</v>
      </c>
      <c r="F106" s="1">
        <f>Details2!F254</f>
        <v>95042.07</v>
      </c>
      <c r="G106" s="1">
        <f>Details2!G254</f>
        <v>116869.71</v>
      </c>
      <c r="H106" s="1">
        <f>Details2!H254</f>
        <v>113787.33</v>
      </c>
      <c r="I106" s="1">
        <f>Details2!I254</f>
        <v>69912.55</v>
      </c>
      <c r="J106" s="1">
        <f>Details2!J254</f>
        <v>77663.320000000007</v>
      </c>
      <c r="K106" s="1">
        <f>Details2!K254</f>
        <v>41902.94</v>
      </c>
      <c r="M106" t="str">
        <f t="shared" si="1"/>
        <v xml:space="preserve"> </v>
      </c>
      <c r="N106" t="s">
        <v>297</v>
      </c>
    </row>
    <row r="107" spans="2:14">
      <c r="B107" t="str">
        <f>Details2!B255</f>
        <v>Army</v>
      </c>
      <c r="C107" t="str">
        <f>Details2!C255</f>
        <v>0350</v>
      </c>
      <c r="D107" t="str">
        <f>Details2!D255</f>
        <v>Ft. Indiantown Gap US Army Health Clinic</v>
      </c>
      <c r="E107" t="str">
        <f>Details2!E255</f>
        <v>I</v>
      </c>
      <c r="F107" s="1" t="str">
        <f>Details2!F255</f>
        <v>NULL</v>
      </c>
      <c r="G107" s="1" t="str">
        <f>Details2!G255</f>
        <v>NULL</v>
      </c>
      <c r="H107" s="1" t="str">
        <f>Details2!H255</f>
        <v>NULL</v>
      </c>
      <c r="I107" s="1" t="str">
        <f>Details2!I255</f>
        <v>NULL</v>
      </c>
      <c r="J107" s="1" t="str">
        <f>Details2!J255</f>
        <v>NULL</v>
      </c>
      <c r="K107" s="1" t="str">
        <f>Details2!K255</f>
        <v>NULL</v>
      </c>
      <c r="M107" t="e">
        <f t="shared" si="1"/>
        <v>#VALUE!</v>
      </c>
    </row>
    <row r="108" spans="2:14">
      <c r="B108" t="str">
        <f>Details2!B256</f>
        <v>Army</v>
      </c>
      <c r="C108" t="str">
        <f>Details2!C256</f>
        <v>0351</v>
      </c>
      <c r="D108" t="str">
        <f>Details2!D256</f>
        <v>Letterkenny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4">
      <c r="B109" t="str">
        <f>Details2!B257</f>
        <v>Army</v>
      </c>
      <c r="C109" t="str">
        <f>Details2!C257</f>
        <v>0352</v>
      </c>
      <c r="D109" t="str">
        <f>Details2!D257</f>
        <v>Carlisle (Dunham Army Health Clinic)</v>
      </c>
      <c r="E109" t="str">
        <f>Details2!E257</f>
        <v>C</v>
      </c>
      <c r="F109" s="1">
        <f>Details2!F257</f>
        <v>467629.03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4">
      <c r="B110" t="str">
        <f>Details2!B258</f>
        <v>Army</v>
      </c>
      <c r="C110" t="str">
        <f>Details2!C258</f>
        <v>0353</v>
      </c>
      <c r="D110" t="str">
        <f>Details2!D258</f>
        <v>Tobyhanna US Army Health Clinic</v>
      </c>
      <c r="E110" t="str">
        <f>Details2!E258</f>
        <v>I</v>
      </c>
      <c r="F110" s="1" t="str">
        <f>Details2!F258</f>
        <v>NULL</v>
      </c>
      <c r="G110" s="1" t="str">
        <f>Details2!G258</f>
        <v>NULL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  <c r="M110" t="e">
        <f t="shared" si="1"/>
        <v>#VALUE!</v>
      </c>
    </row>
    <row r="111" spans="2:14">
      <c r="B111" t="str">
        <f>Details2!B259</f>
        <v>Army</v>
      </c>
      <c r="C111" t="str">
        <f>Details2!C259</f>
        <v>0371</v>
      </c>
      <c r="D111" t="str">
        <f>Details2!D259</f>
        <v>Dugway Proving Ground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32" t="s">
        <v>372</v>
      </c>
    </row>
    <row r="112" spans="2:14">
      <c r="B112" t="str">
        <f>Details2!B260</f>
        <v>Army</v>
      </c>
      <c r="C112" t="str">
        <f>Details2!C260</f>
        <v>0441</v>
      </c>
      <c r="D112" t="str">
        <f>Details2!D260</f>
        <v>New Cumberland US Army Health Clinic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4">
      <c r="B113" t="str">
        <f>Details2!B261</f>
        <v>Army</v>
      </c>
      <c r="C113" t="str">
        <f>Details2!C261</f>
        <v>0606</v>
      </c>
      <c r="D113" t="str">
        <f>Details2!D261</f>
        <v>Heidelberg MEDDAC</v>
      </c>
      <c r="E113" t="str">
        <f>Details2!E261</f>
        <v>C</v>
      </c>
      <c r="F113" s="1">
        <f>Details2!F261</f>
        <v>83946.46</v>
      </c>
      <c r="G113" s="1">
        <f>Details2!G261</f>
        <v>117188.78</v>
      </c>
      <c r="H113" s="1">
        <f>Details2!H261</f>
        <v>95993.34</v>
      </c>
      <c r="I113" s="1">
        <f>Details2!I261</f>
        <v>52612.97</v>
      </c>
      <c r="J113" s="1">
        <f>Details2!J261</f>
        <v>182244.22</v>
      </c>
      <c r="K113" s="1" t="str">
        <f>Details2!K261</f>
        <v>NULL</v>
      </c>
    </row>
    <row r="114" spans="2:14">
      <c r="B114" t="str">
        <f>Details2!B262</f>
        <v>Army</v>
      </c>
      <c r="C114" t="str">
        <f>Details2!C262</f>
        <v>0607</v>
      </c>
      <c r="D114" t="str">
        <f>Details2!D262</f>
        <v>Landstuhl Regional Medical Center</v>
      </c>
      <c r="E114" t="str">
        <f>Details2!E262</f>
        <v>H</v>
      </c>
      <c r="F114" s="1">
        <f>Details2!F262</f>
        <v>244671</v>
      </c>
      <c r="G114" s="1">
        <f>Details2!G262</f>
        <v>181217.06</v>
      </c>
      <c r="H114" s="1">
        <f>Details2!H262</f>
        <v>123416.36</v>
      </c>
      <c r="I114" s="1">
        <f>Details2!I262</f>
        <v>211310.63</v>
      </c>
      <c r="J114" s="1">
        <f>Details2!J262</f>
        <v>567887.04</v>
      </c>
      <c r="K114" s="1">
        <f>Details2!K262</f>
        <v>629771.18999999994</v>
      </c>
      <c r="M114" t="str">
        <f t="shared" si="1"/>
        <v xml:space="preserve"> </v>
      </c>
    </row>
    <row r="115" spans="2:14">
      <c r="B115" t="str">
        <f>Details2!B263</f>
        <v>Army</v>
      </c>
      <c r="C115" t="str">
        <f>Details2!C263</f>
        <v>0609</v>
      </c>
      <c r="D115" t="str">
        <f>Details2!D263</f>
        <v>Bavaria MEDDAC</v>
      </c>
      <c r="E115" t="str">
        <f>Details2!E263</f>
        <v>C</v>
      </c>
      <c r="F115" s="1">
        <f>Details2!F263</f>
        <v>56933.07</v>
      </c>
      <c r="G115" s="1">
        <f>Details2!G263</f>
        <v>18742.03</v>
      </c>
      <c r="H115" s="1">
        <f>Details2!H263</f>
        <v>34237.120000000003</v>
      </c>
      <c r="I115" s="1">
        <f>Details2!I263</f>
        <v>15457.64</v>
      </c>
      <c r="J115" s="1">
        <f>Details2!J263</f>
        <v>61968.41</v>
      </c>
      <c r="K115" s="1">
        <f>Details2!K263</f>
        <v>64782.8</v>
      </c>
      <c r="M115" t="str">
        <f t="shared" si="1"/>
        <v xml:space="preserve"> </v>
      </c>
    </row>
    <row r="116" spans="2:14">
      <c r="B116" t="str">
        <f>Details2!B264</f>
        <v>Army</v>
      </c>
      <c r="C116" t="str">
        <f>Details2!C264</f>
        <v>0610</v>
      </c>
      <c r="D116" t="str">
        <f>Details2!D264</f>
        <v>BG CRAWFORD SAMS AHC-CAMP ZAMA</v>
      </c>
      <c r="E116" t="str">
        <f>Details2!E264</f>
        <v>I</v>
      </c>
      <c r="F116" s="1" t="str">
        <f>Details2!F264</f>
        <v>NULL</v>
      </c>
      <c r="G116" s="1" t="str">
        <f>Details2!G264</f>
        <v>NULL</v>
      </c>
      <c r="H116" s="1" t="str">
        <f>Details2!H264</f>
        <v>NULL</v>
      </c>
      <c r="I116" s="1" t="str">
        <f>Details2!I264</f>
        <v>NULL</v>
      </c>
      <c r="J116" s="1">
        <f>Details2!J264</f>
        <v>921.1</v>
      </c>
      <c r="K116" s="1">
        <f>Details2!K264</f>
        <v>9017.2199999999993</v>
      </c>
      <c r="M116" t="str">
        <f t="shared" si="1"/>
        <v>review</v>
      </c>
      <c r="N116" t="s">
        <v>297</v>
      </c>
    </row>
    <row r="117" spans="2:14">
      <c r="B117" t="str">
        <f>Details2!B265</f>
        <v>Army</v>
      </c>
      <c r="C117" t="str">
        <f>Details2!C265</f>
        <v>0612</v>
      </c>
      <c r="D117" t="str">
        <f>Details2!D265</f>
        <v>Brian Allgood ACH - Seoul</v>
      </c>
      <c r="E117" t="str">
        <f>Details2!E265</f>
        <v>H</v>
      </c>
      <c r="F117" s="1">
        <f>Details2!F265</f>
        <v>696.22</v>
      </c>
      <c r="G117" s="1">
        <f>Details2!G265</f>
        <v>258</v>
      </c>
      <c r="H117" s="1">
        <f>Details2!H265</f>
        <v>0</v>
      </c>
      <c r="I117" s="1">
        <f>Details2!I265</f>
        <v>101439.06</v>
      </c>
      <c r="J117" s="1">
        <f>Details2!J265</f>
        <v>102363.51</v>
      </c>
      <c r="K117" s="1">
        <f>Details2!K265</f>
        <v>145360.91</v>
      </c>
    </row>
    <row r="118" spans="2:14">
      <c r="B118" t="str">
        <f>Details2!B266</f>
        <v>JTF</v>
      </c>
      <c r="C118" t="str">
        <f>Details2!C266</f>
        <v>0067</v>
      </c>
      <c r="D118" t="str">
        <f>Details2!D266</f>
        <v>Walter Reed National Military Medical Center</v>
      </c>
      <c r="E118" t="str">
        <f>Details2!E266</f>
        <v>H</v>
      </c>
      <c r="F118" s="1">
        <f>Details2!F266</f>
        <v>855306.8</v>
      </c>
      <c r="G118" s="1">
        <f>Details2!G266</f>
        <v>1086665.97</v>
      </c>
      <c r="H118" s="1">
        <f>Details2!H266</f>
        <v>344285.71</v>
      </c>
      <c r="I118" s="1">
        <f>Details2!I266</f>
        <v>1355357.04</v>
      </c>
      <c r="J118" s="1">
        <f>Details2!J266</f>
        <v>1083443.56</v>
      </c>
      <c r="K118" s="1">
        <f>Details2!K266</f>
        <v>1500682.81</v>
      </c>
      <c r="L118" s="32" t="s">
        <v>359</v>
      </c>
    </row>
    <row r="119" spans="2:14">
      <c r="B119" t="str">
        <f>Details2!B267</f>
        <v>JTF</v>
      </c>
      <c r="C119" t="str">
        <f>Details2!C267</f>
        <v>0123</v>
      </c>
      <c r="D119" t="str">
        <f>Details2!D267</f>
        <v>Ft. Belvoir (FT. Belvoir Community Hospital)</v>
      </c>
      <c r="E119" t="str">
        <f>Details2!E267</f>
        <v>H</v>
      </c>
      <c r="F119" s="1">
        <f>Details2!F267</f>
        <v>1537087.73</v>
      </c>
      <c r="G119" s="1">
        <f>Details2!G267</f>
        <v>1590233.56</v>
      </c>
      <c r="H119" s="1">
        <f>Details2!H267</f>
        <v>1758757.75</v>
      </c>
      <c r="I119" s="1">
        <f>Details2!I267</f>
        <v>1754078.23</v>
      </c>
      <c r="J119" s="1">
        <f>Details2!J267</f>
        <v>1718187.6</v>
      </c>
      <c r="K119" s="1">
        <f>Details2!K267</f>
        <v>1140569.49</v>
      </c>
      <c r="M119" t="str">
        <f t="shared" si="1"/>
        <v xml:space="preserve"> </v>
      </c>
    </row>
    <row r="120" spans="2:14">
      <c r="B120" t="str">
        <f>Details2!B268</f>
        <v>Navy</v>
      </c>
      <c r="C120" t="str">
        <f>Details2!C268</f>
        <v>0024</v>
      </c>
      <c r="D120" t="str">
        <f>Details2!D268</f>
        <v>NH Camp Pendelton</v>
      </c>
      <c r="E120" t="str">
        <f>Details2!E268</f>
        <v>H</v>
      </c>
      <c r="F120" s="1">
        <f>Details2!F268</f>
        <v>71174.14</v>
      </c>
      <c r="G120" s="1">
        <f>Details2!G268</f>
        <v>91684.27</v>
      </c>
      <c r="H120" s="1">
        <f>Details2!H268</f>
        <v>93989.54</v>
      </c>
      <c r="I120" s="1">
        <f>Details2!I268</f>
        <v>89097.18</v>
      </c>
      <c r="J120" s="1">
        <f>Details2!J268</f>
        <v>65870.61</v>
      </c>
      <c r="K120" s="1">
        <f>Details2!K268</f>
        <v>102466.85</v>
      </c>
      <c r="M120" t="str">
        <f t="shared" si="1"/>
        <v>review</v>
      </c>
    </row>
    <row r="121" spans="2:14">
      <c r="B121" t="str">
        <f>Details2!B269</f>
        <v>Navy</v>
      </c>
      <c r="C121" t="str">
        <f>Details2!C269</f>
        <v>0028</v>
      </c>
      <c r="D121" t="str">
        <f>Details2!D269</f>
        <v>NH Lemoore</v>
      </c>
      <c r="E121" t="str">
        <f>Details2!E269</f>
        <v>H</v>
      </c>
      <c r="F121" s="1">
        <f>Details2!F269</f>
        <v>59333.95</v>
      </c>
      <c r="G121" s="1">
        <f>Details2!G269</f>
        <v>299593.78999999998</v>
      </c>
      <c r="H121" s="1">
        <f>Details2!H269</f>
        <v>240661.63</v>
      </c>
      <c r="I121" s="1">
        <f>Details2!I269</f>
        <v>191388.34</v>
      </c>
      <c r="J121" s="1">
        <f>Details2!J269</f>
        <v>165645.62</v>
      </c>
      <c r="K121" s="1">
        <f>Details2!K269</f>
        <v>129048.41</v>
      </c>
      <c r="M121" t="str">
        <f t="shared" si="1"/>
        <v xml:space="preserve"> </v>
      </c>
    </row>
    <row r="122" spans="2:14">
      <c r="B122" t="str">
        <f>Details2!B270</f>
        <v>Navy</v>
      </c>
      <c r="C122" t="str">
        <f>Details2!C270</f>
        <v>0029</v>
      </c>
      <c r="D122" t="str">
        <f>Details2!D270</f>
        <v>NMC San Diego</v>
      </c>
      <c r="E122" t="str">
        <f>Details2!E270</f>
        <v>H</v>
      </c>
      <c r="F122" s="1">
        <f>Details2!F270</f>
        <v>230153.45</v>
      </c>
      <c r="G122" s="1">
        <f>Details2!G270</f>
        <v>346015.63</v>
      </c>
      <c r="H122" s="1">
        <f>Details2!H270</f>
        <v>522849.69</v>
      </c>
      <c r="I122" s="1">
        <f>Details2!I270</f>
        <v>322042.17</v>
      </c>
      <c r="J122" s="1">
        <f>Details2!J270</f>
        <v>304357.81</v>
      </c>
      <c r="K122" s="1">
        <f>Details2!K270</f>
        <v>426193.29</v>
      </c>
      <c r="M122" t="str">
        <f t="shared" si="1"/>
        <v xml:space="preserve"> </v>
      </c>
    </row>
    <row r="123" spans="2:14">
      <c r="B123" t="str">
        <f>Details2!B271</f>
        <v>Navy</v>
      </c>
      <c r="C123" t="str">
        <f>Details2!C271</f>
        <v>0030</v>
      </c>
      <c r="D123" t="str">
        <f>Details2!D271</f>
        <v>NH 29 Palms</v>
      </c>
      <c r="E123" t="str">
        <f>Details2!E271</f>
        <v>H</v>
      </c>
      <c r="F123" s="1">
        <f>Details2!F271</f>
        <v>56502.74</v>
      </c>
      <c r="G123" s="1">
        <f>Details2!G271</f>
        <v>14793.87</v>
      </c>
      <c r="H123" s="1">
        <f>Details2!H271</f>
        <v>44429.02</v>
      </c>
      <c r="I123" s="1">
        <f>Details2!I271</f>
        <v>112576.28</v>
      </c>
      <c r="J123" s="1">
        <f>Details2!J271</f>
        <v>68352.210000000006</v>
      </c>
      <c r="K123" s="1">
        <f>Details2!K271</f>
        <v>67165.3</v>
      </c>
      <c r="M123" t="str">
        <f t="shared" si="1"/>
        <v xml:space="preserve"> </v>
      </c>
    </row>
    <row r="124" spans="2:14">
      <c r="B124" t="str">
        <f>Details2!B272</f>
        <v>Navy</v>
      </c>
      <c r="C124" t="str">
        <f>Details2!C272</f>
        <v>0035</v>
      </c>
      <c r="D124" t="str">
        <f>Details2!D272</f>
        <v>NBHC Groton</v>
      </c>
      <c r="E124" t="str">
        <f>Details2!E272</f>
        <v>C</v>
      </c>
      <c r="F124" s="1">
        <f>Details2!F272</f>
        <v>66875.259999999995</v>
      </c>
      <c r="G124" s="1">
        <f>Details2!G272</f>
        <v>53875.05</v>
      </c>
      <c r="H124" s="1">
        <f>Details2!H272</f>
        <v>72804.350000000006</v>
      </c>
      <c r="I124" s="1">
        <f>Details2!I272</f>
        <v>14237.83</v>
      </c>
      <c r="J124" s="1">
        <f>Details2!J272</f>
        <v>104981.66</v>
      </c>
      <c r="K124" s="1" t="str">
        <f>Details2!K272</f>
        <v>NULL</v>
      </c>
      <c r="M124" t="str">
        <f t="shared" si="1"/>
        <v>review</v>
      </c>
    </row>
    <row r="125" spans="2:14">
      <c r="B125" t="str">
        <f>Details2!B273</f>
        <v>Navy</v>
      </c>
      <c r="C125" t="str">
        <f>Details2!C273</f>
        <v>0038</v>
      </c>
      <c r="D125" t="str">
        <f>Details2!D273</f>
        <v>NH Pensacola</v>
      </c>
      <c r="E125" t="str">
        <f>Details2!E273</f>
        <v>H</v>
      </c>
      <c r="F125" s="1">
        <f>Details2!F273</f>
        <v>469169.35</v>
      </c>
      <c r="G125" s="1">
        <f>Details2!G273</f>
        <v>321940.77</v>
      </c>
      <c r="H125" s="1">
        <f>Details2!H273</f>
        <v>501796.76</v>
      </c>
      <c r="I125" s="1">
        <f>Details2!I273</f>
        <v>163902.04</v>
      </c>
      <c r="J125" s="1">
        <f>Details2!J273</f>
        <v>665451.72</v>
      </c>
      <c r="K125" s="1">
        <f>Details2!K273</f>
        <v>544749.93999999994</v>
      </c>
      <c r="M125" t="str">
        <f t="shared" si="1"/>
        <v xml:space="preserve"> </v>
      </c>
    </row>
    <row r="126" spans="2:14">
      <c r="B126" t="str">
        <f>Details2!B274</f>
        <v>Navy</v>
      </c>
      <c r="C126" t="str">
        <f>Details2!C274</f>
        <v>0039</v>
      </c>
      <c r="D126" t="str">
        <f>Details2!D274</f>
        <v>NH Jacksonville</v>
      </c>
      <c r="E126" t="str">
        <f>Details2!E274</f>
        <v>H</v>
      </c>
      <c r="F126" s="1">
        <f>Details2!F274</f>
        <v>1290727.33</v>
      </c>
      <c r="G126" s="1">
        <f>Details2!G274</f>
        <v>1667009.42</v>
      </c>
      <c r="H126" s="1">
        <f>Details2!H274</f>
        <v>2265246.23</v>
      </c>
      <c r="I126" s="1">
        <f>Details2!I274</f>
        <v>1418562.08</v>
      </c>
      <c r="J126" s="1">
        <f>Details2!J274</f>
        <v>890044.35</v>
      </c>
      <c r="K126" s="1">
        <f>Details2!K274</f>
        <v>1018008.26</v>
      </c>
      <c r="M126" t="str">
        <f t="shared" si="1"/>
        <v xml:space="preserve"> </v>
      </c>
    </row>
    <row r="127" spans="2:14">
      <c r="B127" t="str">
        <f>Details2!B275</f>
        <v>Navy</v>
      </c>
      <c r="C127" t="str">
        <f>Details2!C275</f>
        <v>0056</v>
      </c>
      <c r="D127" t="str">
        <f>Details2!D275</f>
        <v>NHC Great Lakes</v>
      </c>
      <c r="E127" t="str">
        <f>Details2!E275</f>
        <v>C</v>
      </c>
      <c r="F127" s="1">
        <f>Details2!F275</f>
        <v>396856.99</v>
      </c>
      <c r="G127" s="1">
        <f>Details2!G275</f>
        <v>557524.61</v>
      </c>
      <c r="H127" s="1">
        <f>Details2!H275</f>
        <v>660245.25</v>
      </c>
      <c r="I127" s="1">
        <f>Details2!I275</f>
        <v>445175.47</v>
      </c>
      <c r="J127" s="1" t="str">
        <f>Details2!J275</f>
        <v>NULL</v>
      </c>
      <c r="K127" s="1" t="str">
        <f>Details2!K275</f>
        <v>NULL</v>
      </c>
      <c r="M127" t="e">
        <f>IF(AND(J127*0.5 &lt;=K127, K127&lt;= J127*1.5)," ","review")</f>
        <v>#VALUE!</v>
      </c>
    </row>
    <row r="128" spans="2:14">
      <c r="B128" t="str">
        <f>Details2!B276</f>
        <v>Navy</v>
      </c>
      <c r="C128" t="str">
        <f>Details2!C276</f>
        <v>0068</v>
      </c>
      <c r="D128" t="str">
        <f>Details2!D276</f>
        <v>NHC Patuxent River</v>
      </c>
      <c r="E128" t="str">
        <f>Details2!E276</f>
        <v>C</v>
      </c>
      <c r="F128" s="1">
        <f>Details2!F276</f>
        <v>121425.63</v>
      </c>
      <c r="G128" s="1">
        <f>Details2!G276</f>
        <v>156529.47</v>
      </c>
      <c r="H128" s="1">
        <f>Details2!H276</f>
        <v>159002.93</v>
      </c>
      <c r="I128" s="1">
        <f>Details2!I276</f>
        <v>111731.39</v>
      </c>
      <c r="J128" s="1">
        <f>Details2!J276</f>
        <v>83177.13</v>
      </c>
      <c r="K128" s="1">
        <f>Details2!K276</f>
        <v>0</v>
      </c>
      <c r="M128" t="str">
        <f t="shared" si="1"/>
        <v>review</v>
      </c>
    </row>
    <row r="129" spans="2:14">
      <c r="B129" t="str">
        <f>Details2!B277</f>
        <v>Navy</v>
      </c>
      <c r="C129" t="str">
        <f>Details2!C277</f>
        <v>0091</v>
      </c>
      <c r="D129" t="str">
        <f>Details2!D277</f>
        <v>NH Camp Lejeune</v>
      </c>
      <c r="E129" t="str">
        <f>Details2!E277</f>
        <v>H</v>
      </c>
      <c r="F129" s="1">
        <f>Details2!F277</f>
        <v>549575.47</v>
      </c>
      <c r="G129" s="1">
        <f>Details2!G277</f>
        <v>206073.25</v>
      </c>
      <c r="H129" s="1">
        <f>Details2!H277</f>
        <v>338985.01</v>
      </c>
      <c r="I129" s="1">
        <f>Details2!I277</f>
        <v>349778.62</v>
      </c>
      <c r="J129" s="1">
        <f>Details2!J277</f>
        <v>294960.8</v>
      </c>
      <c r="K129" s="1">
        <f>Details2!K277</f>
        <v>232688.18</v>
      </c>
      <c r="M129" t="str">
        <f t="shared" si="1"/>
        <v xml:space="preserve"> </v>
      </c>
      <c r="N129" t="s">
        <v>297</v>
      </c>
    </row>
    <row r="130" spans="2:14">
      <c r="B130" t="str">
        <f>Details2!B278</f>
        <v>Navy</v>
      </c>
      <c r="C130" t="str">
        <f>Details2!C278</f>
        <v>0092</v>
      </c>
      <c r="D130" t="str">
        <f>Details2!D278</f>
        <v>NHC Cherry Point</v>
      </c>
      <c r="E130" t="str">
        <f>Details2!E278</f>
        <v>H</v>
      </c>
      <c r="F130" s="1">
        <f>Details2!F278</f>
        <v>171474.24</v>
      </c>
      <c r="G130" s="1">
        <f>Details2!G278</f>
        <v>236203.76</v>
      </c>
      <c r="H130" s="1">
        <f>Details2!H278</f>
        <v>204619.59</v>
      </c>
      <c r="I130" s="1">
        <f>Details2!I278</f>
        <v>173097.47</v>
      </c>
      <c r="J130" s="1">
        <f>Details2!J278</f>
        <v>93177.24</v>
      </c>
      <c r="K130" s="1">
        <f>Details2!K278</f>
        <v>158415.96</v>
      </c>
      <c r="M130" t="str">
        <f t="shared" si="1"/>
        <v>review</v>
      </c>
    </row>
    <row r="131" spans="2:14">
      <c r="B131" t="str">
        <f>Details2!B279</f>
        <v>Navy</v>
      </c>
      <c r="C131" t="str">
        <f>Details2!C279</f>
        <v>0100</v>
      </c>
      <c r="D131" t="str">
        <f>Details2!D279</f>
        <v>NHC New England</v>
      </c>
      <c r="E131" t="str">
        <f>Details2!E279</f>
        <v>C</v>
      </c>
      <c r="F131" s="1">
        <f>Details2!F279</f>
        <v>94632</v>
      </c>
      <c r="G131" s="1">
        <f>Details2!G279</f>
        <v>119203</v>
      </c>
      <c r="H131" s="1">
        <f>Details2!H279</f>
        <v>136876.26999999999</v>
      </c>
      <c r="I131" s="1">
        <f>Details2!I279</f>
        <v>61031.25</v>
      </c>
      <c r="J131" s="1">
        <f>Details2!J279</f>
        <v>54524.13</v>
      </c>
      <c r="K131" s="1">
        <f>Details2!K279</f>
        <v>144186.41</v>
      </c>
      <c r="L131" s="34"/>
      <c r="M131" t="str">
        <f t="shared" si="1"/>
        <v>review</v>
      </c>
    </row>
    <row r="132" spans="2:14">
      <c r="B132" t="str">
        <f>Details2!B280</f>
        <v>Navy</v>
      </c>
      <c r="C132" t="str">
        <f>Details2!C280</f>
        <v>0103</v>
      </c>
      <c r="D132" t="str">
        <f>Details2!D280</f>
        <v>NHC Charleston</v>
      </c>
      <c r="E132" t="str">
        <f>Details2!E280</f>
        <v>H</v>
      </c>
      <c r="F132" s="1">
        <f>Details2!F280</f>
        <v>541768.53</v>
      </c>
      <c r="G132" s="1">
        <f>Details2!G280</f>
        <v>624944.15</v>
      </c>
      <c r="H132" s="1">
        <f>Details2!H280</f>
        <v>520655.51</v>
      </c>
      <c r="I132" s="1">
        <f>Details2!I280</f>
        <v>225936.17</v>
      </c>
      <c r="J132" s="1">
        <f>Details2!J280</f>
        <v>237432.47</v>
      </c>
      <c r="K132" s="1">
        <f>Details2!K280</f>
        <v>340278.26</v>
      </c>
      <c r="L132" s="34"/>
      <c r="M132" t="str">
        <f t="shared" si="1"/>
        <v xml:space="preserve"> </v>
      </c>
    </row>
    <row r="133" spans="2:14">
      <c r="B133" t="str">
        <f>Details2!B281</f>
        <v>Navy</v>
      </c>
      <c r="C133" t="str">
        <f>Details2!C281</f>
        <v>0104</v>
      </c>
      <c r="D133" t="str">
        <f>Details2!D281</f>
        <v>NH Beaufort</v>
      </c>
      <c r="E133" t="str">
        <f>Details2!E281</f>
        <v>H</v>
      </c>
      <c r="F133" s="1">
        <f>Details2!F281</f>
        <v>304462.59999999998</v>
      </c>
      <c r="G133" s="1">
        <f>Details2!G281</f>
        <v>338910.71999999997</v>
      </c>
      <c r="H133" s="1">
        <f>Details2!H281</f>
        <v>179177.88</v>
      </c>
      <c r="I133" s="1">
        <f>Details2!I281</f>
        <v>130591.31</v>
      </c>
      <c r="J133" s="1">
        <f>Details2!J281</f>
        <v>98749.88</v>
      </c>
      <c r="K133" s="1">
        <f>Details2!K281</f>
        <v>125287.62</v>
      </c>
      <c r="M133" t="str">
        <f t="shared" si="1"/>
        <v xml:space="preserve"> </v>
      </c>
    </row>
    <row r="134" spans="2:14">
      <c r="B134" t="str">
        <f>Details2!B282</f>
        <v>Navy</v>
      </c>
      <c r="C134" t="str">
        <f>Details2!C282</f>
        <v>0107</v>
      </c>
      <c r="D134" t="str">
        <f>Details2!D282</f>
        <v>NBHC NSA Mid-South</v>
      </c>
      <c r="E134" t="str">
        <f>Details2!E282</f>
        <v>C</v>
      </c>
      <c r="F134" s="1">
        <f>Details2!F282</f>
        <v>203482.34</v>
      </c>
      <c r="G134" s="1">
        <f>Details2!G282</f>
        <v>223173.32</v>
      </c>
      <c r="H134" s="1">
        <f>Details2!H282</f>
        <v>385648.22</v>
      </c>
      <c r="I134" s="1">
        <f>Details2!I282</f>
        <v>59261.33</v>
      </c>
      <c r="J134" s="1" t="str">
        <f>Details2!J282</f>
        <v>NULL</v>
      </c>
      <c r="K134" s="1" t="str">
        <f>Details2!K282</f>
        <v>NULL</v>
      </c>
      <c r="M134" t="e">
        <f t="shared" ref="M134:M145" si="2">IF(AND(J134*0.5 &lt;=K134, K134&lt;= J134*1.5)," ","review")</f>
        <v>#VALUE!</v>
      </c>
    </row>
    <row r="135" spans="2:14">
      <c r="B135" t="str">
        <f>Details2!B283</f>
        <v>Navy</v>
      </c>
      <c r="C135" t="str">
        <f>Details2!C283</f>
        <v>0118</v>
      </c>
      <c r="D135" t="str">
        <f>Details2!D283</f>
        <v>NHC Corpus Christi</v>
      </c>
      <c r="E135" t="str">
        <f>Details2!E283</f>
        <v>C</v>
      </c>
      <c r="F135" s="1">
        <f>Details2!F283</f>
        <v>114325.27</v>
      </c>
      <c r="G135" s="1">
        <f>Details2!G283</f>
        <v>124723.72</v>
      </c>
      <c r="H135" s="1">
        <f>Details2!H283</f>
        <v>191926.68</v>
      </c>
      <c r="I135" s="1">
        <f>Details2!I283</f>
        <v>115808.81</v>
      </c>
      <c r="J135" s="1">
        <f>Details2!J283</f>
        <v>139611.9</v>
      </c>
      <c r="K135" s="1">
        <f>Details2!K283</f>
        <v>162472.57999999999</v>
      </c>
      <c r="L135" s="34" t="s">
        <v>373</v>
      </c>
    </row>
    <row r="136" spans="2:14">
      <c r="B136" t="str">
        <f>Details2!B284</f>
        <v>Navy</v>
      </c>
      <c r="C136" t="str">
        <f>Details2!C284</f>
        <v>0124</v>
      </c>
      <c r="D136" t="str">
        <f>Details2!D284</f>
        <v>NMC Portsmouth</v>
      </c>
      <c r="E136" t="str">
        <f>Details2!E284</f>
        <v>H</v>
      </c>
      <c r="F136" s="1">
        <f>Details2!F284</f>
        <v>658419.54</v>
      </c>
      <c r="G136" s="1">
        <f>Details2!G284</f>
        <v>845912.45</v>
      </c>
      <c r="H136" s="1">
        <f>Details2!H284</f>
        <v>931877.38</v>
      </c>
      <c r="I136" s="1">
        <f>Details2!I284</f>
        <v>1048103.95</v>
      </c>
      <c r="J136" s="1">
        <f>Details2!J284</f>
        <v>803257.9</v>
      </c>
      <c r="K136" s="1">
        <f>Details2!K284</f>
        <v>664522.87</v>
      </c>
      <c r="M136" t="str">
        <f t="shared" si="2"/>
        <v xml:space="preserve"> </v>
      </c>
      <c r="N136" t="s">
        <v>297</v>
      </c>
    </row>
    <row r="137" spans="2:14">
      <c r="B137" t="str">
        <f>Details2!B285</f>
        <v>Navy</v>
      </c>
      <c r="C137" t="str">
        <f>Details2!C285</f>
        <v>0126</v>
      </c>
      <c r="D137" t="str">
        <f>Details2!D285</f>
        <v>NH Bremerton</v>
      </c>
      <c r="E137" t="str">
        <f>Details2!E285</f>
        <v>H</v>
      </c>
      <c r="F137" s="1">
        <f>Details2!F285</f>
        <v>593103.81999999995</v>
      </c>
      <c r="G137" s="1">
        <f>Details2!G285</f>
        <v>645795.39</v>
      </c>
      <c r="H137" s="1">
        <f>Details2!H285</f>
        <v>758158.53</v>
      </c>
      <c r="I137" s="1">
        <f>Details2!I285</f>
        <v>465230.26</v>
      </c>
      <c r="J137" s="1">
        <f>Details2!J285</f>
        <v>560678.86</v>
      </c>
      <c r="K137" s="1">
        <f>Details2!K285</f>
        <v>599396.06000000006</v>
      </c>
      <c r="M137" t="str">
        <f t="shared" si="2"/>
        <v xml:space="preserve"> </v>
      </c>
    </row>
    <row r="138" spans="2:14">
      <c r="B138" t="str">
        <f>Details2!B286</f>
        <v>Navy</v>
      </c>
      <c r="C138" t="str">
        <f>Details2!C286</f>
        <v>0127</v>
      </c>
      <c r="D138" t="str">
        <f>Details2!D286</f>
        <v>NH Oak Harbor</v>
      </c>
      <c r="E138" t="str">
        <f>Details2!E286</f>
        <v>H</v>
      </c>
      <c r="F138" s="1">
        <f>Details2!F286</f>
        <v>127295.78</v>
      </c>
      <c r="G138" s="1">
        <f>Details2!G286</f>
        <v>77647.63</v>
      </c>
      <c r="H138" s="1">
        <f>Details2!H286</f>
        <v>116647.21</v>
      </c>
      <c r="I138" s="1">
        <f>Details2!I286</f>
        <v>93811.19</v>
      </c>
      <c r="J138" s="1">
        <f>Details2!J286</f>
        <v>94664.58</v>
      </c>
      <c r="K138" s="1">
        <f>Details2!K286</f>
        <v>78651.42</v>
      </c>
      <c r="M138" t="str">
        <f t="shared" si="2"/>
        <v xml:space="preserve"> </v>
      </c>
    </row>
    <row r="139" spans="2:14">
      <c r="B139" t="str">
        <f>Details2!B287</f>
        <v>Navy</v>
      </c>
      <c r="C139" t="str">
        <f>Details2!C287</f>
        <v>0280</v>
      </c>
      <c r="D139" t="str">
        <f>Details2!D287</f>
        <v>NHC Hawaii</v>
      </c>
      <c r="E139" t="str">
        <f>Details2!E287</f>
        <v>C</v>
      </c>
      <c r="F139" s="1">
        <f>Details2!F287</f>
        <v>61885.03</v>
      </c>
      <c r="G139" s="1">
        <f>Details2!G287</f>
        <v>219508.39</v>
      </c>
      <c r="H139" s="1">
        <f>Details2!H287</f>
        <v>240736.17</v>
      </c>
      <c r="I139" s="1">
        <f>Details2!I287</f>
        <v>39030.870000000003</v>
      </c>
      <c r="J139" s="1">
        <f>Details2!J287</f>
        <v>90746.27</v>
      </c>
      <c r="K139" s="1">
        <f>Details2!K287</f>
        <v>154124.17000000001</v>
      </c>
      <c r="M139" t="str">
        <f t="shared" si="2"/>
        <v>review</v>
      </c>
    </row>
    <row r="140" spans="2:14">
      <c r="B140" t="str">
        <f>Details2!B288</f>
        <v>Navy</v>
      </c>
      <c r="C140" t="str">
        <f>Details2!C288</f>
        <v>0297</v>
      </c>
      <c r="D140" t="str">
        <f>Details2!D288</f>
        <v>NACC New Orleans</v>
      </c>
      <c r="E140" t="str">
        <f>Details2!E288</f>
        <v>C</v>
      </c>
      <c r="F140" s="1">
        <f>Details2!F288</f>
        <v>22517.57</v>
      </c>
      <c r="G140" s="1">
        <f>Details2!G288</f>
        <v>16267.4</v>
      </c>
      <c r="H140" s="1">
        <f>Details2!H288</f>
        <v>24631.3</v>
      </c>
      <c r="I140" s="1">
        <f>Details2!I288</f>
        <v>2112.5500000000002</v>
      </c>
      <c r="J140" s="1" t="str">
        <f>Details2!J288</f>
        <v>NULL</v>
      </c>
      <c r="K140" s="1" t="str">
        <f>Details2!K288</f>
        <v>NULL</v>
      </c>
      <c r="L140" s="34" t="s">
        <v>373</v>
      </c>
    </row>
    <row r="141" spans="2:14">
      <c r="B141" t="str">
        <f>Details2!B289</f>
        <v>Navy</v>
      </c>
      <c r="C141" t="str">
        <f>Details2!C289</f>
        <v>0306</v>
      </c>
      <c r="D141" t="str">
        <f>Details2!D289</f>
        <v>NHC Annapolis</v>
      </c>
      <c r="E141" t="str">
        <f>Details2!E289</f>
        <v>C</v>
      </c>
      <c r="F141" s="1">
        <f>Details2!F289</f>
        <v>69612.37</v>
      </c>
      <c r="G141" s="1">
        <f>Details2!G289</f>
        <v>115635.44</v>
      </c>
      <c r="H141" s="1">
        <f>Details2!H289</f>
        <v>34620.449999999997</v>
      </c>
      <c r="I141" s="1">
        <f>Details2!I289</f>
        <v>87092.46</v>
      </c>
      <c r="J141" s="1">
        <f>Details2!J289</f>
        <v>52905.07</v>
      </c>
      <c r="K141" s="1">
        <f>Details2!K289</f>
        <v>56014.61</v>
      </c>
      <c r="M141" t="str">
        <f t="shared" si="2"/>
        <v xml:space="preserve"> </v>
      </c>
      <c r="N141" t="s">
        <v>297</v>
      </c>
    </row>
    <row r="142" spans="2:14">
      <c r="B142" t="str">
        <f>Details2!B290</f>
        <v>Navy</v>
      </c>
      <c r="C142" t="str">
        <f>Details2!C290</f>
        <v>0321</v>
      </c>
      <c r="D142" t="str">
        <f>Details2!D290</f>
        <v>NBHC Portsmouth (NH)</v>
      </c>
      <c r="E142" t="str">
        <f>Details2!E290</f>
        <v>C</v>
      </c>
      <c r="F142" s="1">
        <f>Details2!F290</f>
        <v>28314</v>
      </c>
      <c r="G142" s="1">
        <f>Details2!G290</f>
        <v>21910</v>
      </c>
      <c r="H142" s="1">
        <f>Details2!H290</f>
        <v>32150.799999999999</v>
      </c>
      <c r="I142" s="1">
        <f>Details2!I290</f>
        <v>7275.39</v>
      </c>
      <c r="J142" s="1">
        <f>Details2!J290</f>
        <v>12260.45</v>
      </c>
      <c r="K142" s="1" t="str">
        <f>Details2!K290</f>
        <v>NULL</v>
      </c>
      <c r="M142" t="str">
        <f t="shared" si="2"/>
        <v>review</v>
      </c>
      <c r="N142" t="s">
        <v>297</v>
      </c>
    </row>
    <row r="143" spans="2:14">
      <c r="B143" t="str">
        <f>Details2!B291</f>
        <v>Navy</v>
      </c>
      <c r="C143" t="str">
        <f>Details2!C291</f>
        <v>0385</v>
      </c>
      <c r="D143" t="str">
        <f>Details2!D291</f>
        <v>NHC Quantico</v>
      </c>
      <c r="E143" t="str">
        <f>Details2!E291</f>
        <v>C</v>
      </c>
      <c r="F143" s="1">
        <f>Details2!F291</f>
        <v>44733.34</v>
      </c>
      <c r="G143" s="1">
        <f>Details2!G291</f>
        <v>96239.76</v>
      </c>
      <c r="H143" s="1">
        <f>Details2!H291</f>
        <v>57171.01</v>
      </c>
      <c r="I143" s="1">
        <f>Details2!I291</f>
        <v>25480.65</v>
      </c>
      <c r="J143" s="1">
        <f>Details2!J291</f>
        <v>22976.959999999999</v>
      </c>
      <c r="K143" s="1">
        <f>Details2!K291</f>
        <v>43552.99</v>
      </c>
      <c r="M143" t="str">
        <f t="shared" si="2"/>
        <v>review</v>
      </c>
    </row>
    <row r="144" spans="2:14">
      <c r="B144" t="str">
        <f>Details2!B292</f>
        <v>Navy</v>
      </c>
      <c r="C144" t="str">
        <f>Details2!C292</f>
        <v>0616</v>
      </c>
      <c r="D144" t="str">
        <f>Details2!D292</f>
        <v>NH Roosevelt Roads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34" t="s">
        <v>130</v>
      </c>
    </row>
    <row r="145" spans="2:13">
      <c r="B145" t="str">
        <f>Details2!B293</f>
        <v>Navy</v>
      </c>
      <c r="C145" t="str">
        <f>Details2!C293</f>
        <v>0620</v>
      </c>
      <c r="D145" t="str">
        <f>Details2!D293</f>
        <v>NH Guam</v>
      </c>
      <c r="E145" t="str">
        <f>Details2!E293</f>
        <v>H</v>
      </c>
      <c r="F145" s="1">
        <f>Details2!F293</f>
        <v>17849.259999999998</v>
      </c>
      <c r="G145" s="1">
        <f>Details2!G293</f>
        <v>36673.69</v>
      </c>
      <c r="H145" s="1">
        <f>Details2!H293</f>
        <v>48994.93</v>
      </c>
      <c r="I145" s="1">
        <f>Details2!I293</f>
        <v>62366.67</v>
      </c>
      <c r="J145" s="1">
        <f>Details2!J293</f>
        <v>36311.19</v>
      </c>
      <c r="K145" s="1">
        <f>Details2!K293</f>
        <v>65826.67</v>
      </c>
      <c r="M145" t="str">
        <f t="shared" si="2"/>
        <v>review</v>
      </c>
    </row>
    <row r="146" spans="2:13">
      <c r="B146" t="str">
        <f>Details2!B294</f>
        <v>Navy</v>
      </c>
      <c r="C146" t="str">
        <f>Details2!C294</f>
        <v>0621</v>
      </c>
      <c r="D146" t="str">
        <f>Details2!D294</f>
        <v>NH Okinawa</v>
      </c>
      <c r="E146" t="str">
        <f>Details2!E294</f>
        <v>I</v>
      </c>
      <c r="F146" s="1" t="str">
        <f>Details2!F294</f>
        <v>NULL</v>
      </c>
      <c r="G146" s="1" t="str">
        <f>Details2!G294</f>
        <v>NULL</v>
      </c>
      <c r="H146" s="1" t="str">
        <f>Details2!H294</f>
        <v>NULL</v>
      </c>
      <c r="I146" s="1" t="str">
        <f>Details2!I294</f>
        <v>NULL</v>
      </c>
      <c r="J146" s="1" t="str">
        <f>Details2!J294</f>
        <v>NULL</v>
      </c>
      <c r="K146" s="1" t="str">
        <f>Details2!K294</f>
        <v>NULL</v>
      </c>
      <c r="L146" s="34" t="s">
        <v>344</v>
      </c>
    </row>
    <row r="147" spans="2:13">
      <c r="B147" t="str">
        <f>Details2!B295</f>
        <v>Navy</v>
      </c>
      <c r="C147" t="str">
        <f>Details2!C295</f>
        <v>0622</v>
      </c>
      <c r="D147" t="str">
        <f>Details2!D295</f>
        <v>NH Yokosuka</v>
      </c>
      <c r="E147" t="str">
        <f>Details2!E295</f>
        <v>I</v>
      </c>
      <c r="F147" s="1" t="str">
        <f>Details2!F295</f>
        <v>NULL</v>
      </c>
      <c r="G147" s="1" t="str">
        <f>Details2!G295</f>
        <v>NULL</v>
      </c>
      <c r="H147" s="1" t="str">
        <f>Details2!H295</f>
        <v>NULL</v>
      </c>
      <c r="I147" s="1" t="str">
        <f>Details2!I295</f>
        <v>NULL</v>
      </c>
      <c r="J147" s="1" t="str">
        <f>Details2!J295</f>
        <v>NULL</v>
      </c>
      <c r="K147" s="1" t="str">
        <f>Details2!K295</f>
        <v>NULL</v>
      </c>
      <c r="L147" s="34" t="s">
        <v>344</v>
      </c>
    </row>
    <row r="151" spans="2:13">
      <c r="B151" s="14" t="s">
        <v>135</v>
      </c>
      <c r="C151" s="9"/>
      <c r="F151" s="11">
        <f t="shared" ref="F151:K151" si="3">SUM(F5:F69)</f>
        <v>17319953.23</v>
      </c>
      <c r="G151" s="11">
        <f t="shared" si="3"/>
        <v>19703652.359999999</v>
      </c>
      <c r="H151" s="11">
        <f>SUM(H5:H69)</f>
        <v>22666191.230000019</v>
      </c>
      <c r="I151" s="11">
        <f t="shared" si="3"/>
        <v>19932365.36999999</v>
      </c>
      <c r="J151" s="11">
        <f>ROUND(SUM(J5:J69),2)</f>
        <v>15272274.18</v>
      </c>
      <c r="K151" s="11">
        <f t="shared" si="3"/>
        <v>13249350.469999997</v>
      </c>
      <c r="L151" s="2"/>
    </row>
    <row r="152" spans="2:13">
      <c r="B152" s="14" t="s">
        <v>136</v>
      </c>
      <c r="C152" s="9"/>
      <c r="F152" s="11">
        <f>SUM(F71:F117)</f>
        <v>10944312.470000001</v>
      </c>
      <c r="G152" s="11">
        <f t="shared" ref="G152:K152" si="4">SUM(G71:G117)</f>
        <v>14022022.780000003</v>
      </c>
      <c r="H152" s="11">
        <f t="shared" si="4"/>
        <v>17259797.059999995</v>
      </c>
      <c r="I152" s="11">
        <f t="shared" si="4"/>
        <v>12539773.080000006</v>
      </c>
      <c r="J152" s="11">
        <f t="shared" si="4"/>
        <v>12031628.68</v>
      </c>
      <c r="K152" s="11">
        <f t="shared" si="4"/>
        <v>11320624.540000001</v>
      </c>
      <c r="L152" s="27"/>
    </row>
    <row r="153" spans="2:13">
      <c r="B153" s="14" t="s">
        <v>450</v>
      </c>
      <c r="C153" s="9"/>
      <c r="F153" s="11">
        <f>SUM(F118:F119)</f>
        <v>2392394.5300000003</v>
      </c>
      <c r="G153" s="11">
        <f t="shared" ref="G153:K153" si="5">SUM(G118:G119)</f>
        <v>2676899.5300000003</v>
      </c>
      <c r="H153" s="11">
        <f t="shared" si="5"/>
        <v>2103043.46</v>
      </c>
      <c r="I153" s="11">
        <f t="shared" si="5"/>
        <v>3109435.27</v>
      </c>
      <c r="J153" s="11">
        <f t="shared" si="5"/>
        <v>2801631.16</v>
      </c>
      <c r="K153" s="11">
        <f t="shared" si="5"/>
        <v>2641252.2999999998</v>
      </c>
      <c r="L153" s="35"/>
    </row>
    <row r="154" spans="2:13">
      <c r="B154" s="14" t="s">
        <v>317</v>
      </c>
      <c r="C154" s="9"/>
      <c r="F154" s="11">
        <f>SUM(F120:F147)</f>
        <v>6365670</v>
      </c>
      <c r="G154" s="11">
        <f t="shared" ref="G154:K154" si="6">SUM(G120:G147)</f>
        <v>7457788.9500000002</v>
      </c>
      <c r="H154" s="11">
        <f t="shared" si="6"/>
        <v>8763902.339999998</v>
      </c>
      <c r="I154" s="11">
        <f t="shared" si="6"/>
        <v>5814721.7300000004</v>
      </c>
      <c r="J154" s="11">
        <f t="shared" si="6"/>
        <v>4940138.8100000005</v>
      </c>
      <c r="K154" s="11">
        <f t="shared" si="6"/>
        <v>5113049.8500000006</v>
      </c>
      <c r="L154" s="35" t="s">
        <v>318</v>
      </c>
    </row>
    <row r="155" spans="2:13">
      <c r="B155" s="14" t="s">
        <v>140</v>
      </c>
      <c r="C155" s="9"/>
      <c r="F155" s="11">
        <f t="shared" ref="F155:K155" si="7">SUM(F5:F147)</f>
        <v>37022330.230000012</v>
      </c>
      <c r="G155" s="11">
        <f t="shared" si="7"/>
        <v>43860363.619999997</v>
      </c>
      <c r="H155" s="11">
        <f t="shared" si="7"/>
        <v>50792934.090000011</v>
      </c>
      <c r="I155" s="11">
        <f t="shared" si="7"/>
        <v>41396295.449999981</v>
      </c>
      <c r="J155" s="11">
        <f t="shared" si="7"/>
        <v>35045672.830000006</v>
      </c>
      <c r="K155" s="11">
        <f t="shared" si="7"/>
        <v>32324277.160000015</v>
      </c>
      <c r="L155" s="2"/>
    </row>
    <row r="156" spans="2:13">
      <c r="L156" s="2"/>
    </row>
    <row r="157" spans="2:13">
      <c r="B157" s="15" t="s">
        <v>137</v>
      </c>
      <c r="C157" s="3"/>
      <c r="D157" s="3"/>
      <c r="E157" s="3"/>
      <c r="F157" s="3" t="str">
        <f>IF(F151='Total Collections'!C15,"yes","no")</f>
        <v>yes</v>
      </c>
      <c r="G157" s="3" t="str">
        <f>IF(G151='Total Collections'!D15,"yes","no")</f>
        <v>yes</v>
      </c>
      <c r="H157" s="3" t="str">
        <f>IF(H151='Total Collections'!E15,"yes","no")</f>
        <v>yes</v>
      </c>
      <c r="I157" s="3" t="str">
        <f>IF(I151='Total Collections'!F15,"yes","no")</f>
        <v>yes</v>
      </c>
      <c r="J157" s="59" t="str">
        <f>IF(J151='Total Collections'!G15,"yes","no")</f>
        <v>yes</v>
      </c>
      <c r="K157" s="3" t="str">
        <f>IF(K151='Total Collections'!H15,"yes","no")</f>
        <v>yes</v>
      </c>
      <c r="L157" s="2"/>
    </row>
    <row r="158" spans="2:13">
      <c r="B158" s="15" t="s">
        <v>138</v>
      </c>
      <c r="C158" s="3"/>
      <c r="D158" s="3"/>
      <c r="E158" s="3"/>
      <c r="F158" s="3" t="str">
        <f>IF(F152='Total Collections'!C16,"yes","no")</f>
        <v>yes</v>
      </c>
      <c r="G158" s="3" t="str">
        <f>IF(G152='Total Collections'!D16,"yes","no")</f>
        <v>yes</v>
      </c>
      <c r="H158" s="3" t="str">
        <f>IF(H152='Total Collections'!E16,"yes","no")</f>
        <v>yes</v>
      </c>
      <c r="I158" s="3" t="str">
        <f>IF(I152='Total Collections'!F16,"yes","no")</f>
        <v>yes</v>
      </c>
      <c r="J158" s="59" t="str">
        <f>IF(J152='Total Collections'!G16,"yes","no")</f>
        <v>yes</v>
      </c>
      <c r="K158" s="3" t="str">
        <f>IF(K152='Total Collections'!H16,"yes","no")</f>
        <v>yes</v>
      </c>
      <c r="L158" s="2"/>
    </row>
    <row r="159" spans="2:13">
      <c r="B159" s="15" t="s">
        <v>139</v>
      </c>
      <c r="C159" s="3"/>
      <c r="D159" s="3"/>
      <c r="E159" s="3"/>
      <c r="F159" s="3" t="str">
        <f>IF(F154='Total Collections'!C18,"yes","no")</f>
        <v>yes</v>
      </c>
      <c r="G159" s="3" t="str">
        <f>IF(G154='Total Collections'!D18,"yes","no")</f>
        <v>yes</v>
      </c>
      <c r="H159" s="3" t="str">
        <f>IF(H154='Total Collections'!E18,"yes","no")</f>
        <v>yes</v>
      </c>
      <c r="I159" s="3" t="str">
        <f>IF(I154='Total Collections'!F18,"yes","no")</f>
        <v>yes</v>
      </c>
      <c r="J159" s="59" t="str">
        <f>IF(J154='Total Collections'!G18,"yes","no")</f>
        <v>yes</v>
      </c>
      <c r="K159" s="3" t="str">
        <f>IF(K154='Total Collections'!H18,"yes","no")</f>
        <v>yes</v>
      </c>
      <c r="L159" s="35" t="s">
        <v>318</v>
      </c>
    </row>
    <row r="160" spans="2:13">
      <c r="B160" s="15" t="s">
        <v>476</v>
      </c>
      <c r="C160" s="3"/>
      <c r="D160" s="3"/>
      <c r="E160" s="3"/>
      <c r="F160" s="3" t="str">
        <f>IF(F153='Total Collections'!C17,"yes","no")</f>
        <v>yes</v>
      </c>
      <c r="G160" s="3" t="str">
        <f>IF(G153='Total Collections'!D17,"yes","no")</f>
        <v>yes</v>
      </c>
      <c r="H160" s="3" t="str">
        <f>IF(H153='Total Collections'!E17,"yes","no")</f>
        <v>yes</v>
      </c>
      <c r="I160" s="3" t="str">
        <f>IF(I153='Total Collections'!F17,"yes","no")</f>
        <v>yes</v>
      </c>
      <c r="J160" s="3" t="str">
        <f>IF(J153='Total Collections'!G17,"yes","no")</f>
        <v>yes</v>
      </c>
      <c r="K160" s="3" t="str">
        <f>IF(K153='Total Collections'!H17,"yes","no")</f>
        <v>yes</v>
      </c>
      <c r="L160" s="35"/>
    </row>
    <row r="161" spans="2:12">
      <c r="B161" s="15" t="s">
        <v>141</v>
      </c>
      <c r="F161" s="3" t="str">
        <f>IF(F155='Total Collections'!C19,"yes","no")</f>
        <v>yes</v>
      </c>
      <c r="G161" s="3" t="str">
        <f>IF(G155='Total Collections'!D19,"yes","no")</f>
        <v>yes</v>
      </c>
      <c r="H161" s="3" t="str">
        <f>IF(H155='Total Collections'!E19,"yes","no")</f>
        <v>yes</v>
      </c>
      <c r="I161" s="3" t="str">
        <f>IF(I155='Total Collections'!F19,"yes","no")</f>
        <v>yes</v>
      </c>
      <c r="J161" s="59" t="str">
        <f>IF(J155='Total Collections'!G19,"yes","no")</f>
        <v>yes</v>
      </c>
      <c r="K161" s="3" t="str">
        <f>IF(K155='Total Collections'!H19,"yes","no")</f>
        <v>yes</v>
      </c>
    </row>
    <row r="162" spans="2:12">
      <c r="K162" s="3"/>
    </row>
    <row r="163" spans="2:12">
      <c r="L163" s="35"/>
    </row>
  </sheetData>
  <customSheetViews>
    <customSheetView guid="{8E6CF98D-1634-4ED3-81CA-763BCE5C79CD}" scale="85" topLeftCell="A103">
      <selection activeCell="F155" sqref="F155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42">
      <selection activeCell="F160" sqref="F160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0"/>
  <dimension ref="A1:P163"/>
  <sheetViews>
    <sheetView zoomScale="85" workbookViewId="0"/>
  </sheetViews>
  <sheetFormatPr defaultRowHeight="12.75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>
      <c r="A1" t="s">
        <v>143</v>
      </c>
    </row>
    <row r="3" spans="1:11" ht="13.5" thickBot="1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319</v>
      </c>
      <c r="H3" s="2"/>
    </row>
    <row r="4" spans="1:11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1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435060.88</v>
      </c>
      <c r="G5" s="1">
        <f>Details2!G449</f>
        <v>694198.58</v>
      </c>
      <c r="H5" s="1">
        <f>Details2!H449</f>
        <v>623138.76</v>
      </c>
      <c r="I5" s="1">
        <f>Details2!I449</f>
        <v>410503.07</v>
      </c>
      <c r="J5" s="1">
        <f>Details2!J449</f>
        <v>638998.4</v>
      </c>
      <c r="K5" s="1">
        <f>Details2!K449</f>
        <v>473915.28</v>
      </c>
    </row>
    <row r="6" spans="1:11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1908944.97</v>
      </c>
      <c r="G6" s="1">
        <f>Details2!G450</f>
        <v>1827792.96</v>
      </c>
      <c r="H6" s="1">
        <f>Details2!H450</f>
        <v>2274514.7799999998</v>
      </c>
      <c r="I6" s="1">
        <f>Details2!I450</f>
        <v>1438766.97</v>
      </c>
      <c r="J6" s="1">
        <f>Details2!J450</f>
        <v>1114486.54</v>
      </c>
      <c r="K6" s="1">
        <f>Details2!K450</f>
        <v>1374697.38</v>
      </c>
    </row>
    <row r="7" spans="1:11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717255.28</v>
      </c>
      <c r="G7" s="1">
        <f>Details2!G451</f>
        <v>851357.81</v>
      </c>
      <c r="H7" s="1">
        <f>Details2!H451</f>
        <v>807091.65</v>
      </c>
      <c r="I7" s="1">
        <f>Details2!I451</f>
        <v>564559.6</v>
      </c>
      <c r="J7" s="1">
        <f>Details2!J451</f>
        <v>514723.54</v>
      </c>
      <c r="K7" s="1">
        <f>Details2!K451</f>
        <v>297633.34000000003</v>
      </c>
    </row>
    <row r="8" spans="1:11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90301.95</v>
      </c>
      <c r="G8" s="1">
        <f>Details2!G452</f>
        <v>331755.24</v>
      </c>
      <c r="H8" s="1">
        <f>Details2!H452</f>
        <v>257000.95</v>
      </c>
      <c r="I8" s="1">
        <f>Details2!I452</f>
        <v>147547.65</v>
      </c>
      <c r="J8" s="1">
        <f>Details2!J452</f>
        <v>213766.7</v>
      </c>
      <c r="K8" s="1">
        <f>Details2!K452</f>
        <v>197836.21</v>
      </c>
    </row>
    <row r="9" spans="1:11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365467.87</v>
      </c>
      <c r="G9" s="1">
        <f>Details2!G453</f>
        <v>609987.44999999995</v>
      </c>
      <c r="H9" s="1">
        <f>Details2!H453</f>
        <v>626057.24</v>
      </c>
      <c r="I9" s="1">
        <f>Details2!I453</f>
        <v>484555.96</v>
      </c>
      <c r="J9" s="1">
        <f>Details2!J453</f>
        <v>399836.35</v>
      </c>
      <c r="K9" s="1">
        <f>Details2!K453</f>
        <v>407589.25</v>
      </c>
    </row>
    <row r="10" spans="1:11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1080622.42</v>
      </c>
      <c r="G10" s="1">
        <f>Details2!G454</f>
        <v>1730529.84</v>
      </c>
      <c r="H10" s="1">
        <f>Details2!H454</f>
        <v>1556260.22</v>
      </c>
      <c r="I10" s="1">
        <f>Details2!I454</f>
        <v>1033071.44</v>
      </c>
      <c r="J10" s="1">
        <f>Details2!J454</f>
        <v>1079908.6399999999</v>
      </c>
      <c r="K10" s="1">
        <f>Details2!K454</f>
        <v>1143552.9099999999</v>
      </c>
    </row>
    <row r="11" spans="1:11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52298.47</v>
      </c>
      <c r="G11" s="1">
        <f>Details2!G455</f>
        <v>63171.45</v>
      </c>
      <c r="H11" s="1">
        <f>Details2!H455</f>
        <v>132030.34</v>
      </c>
      <c r="I11" s="1">
        <f>Details2!I455</f>
        <v>79948</v>
      </c>
      <c r="J11" s="1">
        <f>Details2!J455</f>
        <v>103762.78</v>
      </c>
      <c r="K11" s="1">
        <f>Details2!K455</f>
        <v>56785.7</v>
      </c>
    </row>
    <row r="12" spans="1:11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85492.57</v>
      </c>
      <c r="G12" s="1">
        <f>Details2!G456</f>
        <v>121027.06</v>
      </c>
      <c r="H12" s="1">
        <f>Details2!H456</f>
        <v>132851</v>
      </c>
      <c r="I12" s="1">
        <f>Details2!I456</f>
        <v>69730.25</v>
      </c>
      <c r="J12" s="1">
        <f>Details2!J456</f>
        <v>80321.440000000002</v>
      </c>
      <c r="K12" s="1">
        <f>Details2!K456</f>
        <v>65704.259999999995</v>
      </c>
    </row>
    <row r="13" spans="1:11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43569.43</v>
      </c>
      <c r="G13" s="1">
        <f>Details2!G457</f>
        <v>107259</v>
      </c>
      <c r="H13" s="1">
        <f>Details2!H457</f>
        <v>171937.97</v>
      </c>
      <c r="I13" s="1">
        <f>Details2!I457</f>
        <v>112623.4</v>
      </c>
      <c r="J13" s="1">
        <f>Details2!J457</f>
        <v>113768.7</v>
      </c>
      <c r="K13" s="1">
        <f>Details2!K457</f>
        <v>103708.19</v>
      </c>
    </row>
    <row r="14" spans="1:11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481646.19</v>
      </c>
      <c r="G14" s="1">
        <f>Details2!G458</f>
        <v>629220.32999999996</v>
      </c>
      <c r="H14" s="1">
        <f>Details2!H458</f>
        <v>630610.16</v>
      </c>
      <c r="I14" s="1">
        <f>Details2!I458</f>
        <v>400024.97</v>
      </c>
      <c r="J14" s="1">
        <f>Details2!J458</f>
        <v>490490.03</v>
      </c>
      <c r="K14" s="1">
        <f>Details2!K458</f>
        <v>347110.86</v>
      </c>
    </row>
    <row r="15" spans="1:11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421345.83</v>
      </c>
      <c r="G15" s="1">
        <f>Details2!G459</f>
        <v>1250839.0900000001</v>
      </c>
      <c r="H15" s="1">
        <f>Details2!H459</f>
        <v>1203495.27</v>
      </c>
      <c r="I15" s="1">
        <f>Details2!I459</f>
        <v>740392.26</v>
      </c>
      <c r="J15" s="1">
        <f>Details2!J459</f>
        <v>789629.7</v>
      </c>
      <c r="K15" s="1">
        <f>Details2!K459</f>
        <v>642873.18999999994</v>
      </c>
    </row>
    <row r="16" spans="1:11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1117650.02</v>
      </c>
      <c r="G16" s="1">
        <f>Details2!G460</f>
        <v>1158596.58</v>
      </c>
      <c r="H16" s="1">
        <f>Details2!H460</f>
        <v>1206410.6599999999</v>
      </c>
      <c r="I16" s="1">
        <f>Details2!I460</f>
        <v>699752.53</v>
      </c>
      <c r="J16" s="1">
        <f>Details2!J460</f>
        <v>733890.71</v>
      </c>
      <c r="K16" s="1">
        <f>Details2!K460</f>
        <v>772620.49</v>
      </c>
    </row>
    <row r="17" spans="2:13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401574.91</v>
      </c>
      <c r="G17" s="1">
        <f>Details2!G461</f>
        <v>200070.77</v>
      </c>
      <c r="H17" s="1">
        <f>Details2!H461</f>
        <v>421989.23</v>
      </c>
      <c r="I17" s="1">
        <f>Details2!I461</f>
        <v>297320.78999999998</v>
      </c>
      <c r="J17" s="1">
        <f>Details2!J461</f>
        <v>277324.59000000003</v>
      </c>
      <c r="K17" s="1">
        <f>Details2!K461</f>
        <v>242287.9</v>
      </c>
    </row>
    <row r="18" spans="2:13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1587494.78</v>
      </c>
      <c r="G18" s="1">
        <f>Details2!G462</f>
        <v>1630910.73</v>
      </c>
      <c r="H18" s="1">
        <f>Details2!H462</f>
        <v>1575884.69</v>
      </c>
      <c r="I18" s="1">
        <f>Details2!I462</f>
        <v>922613.95</v>
      </c>
      <c r="J18" s="1">
        <f>Details2!J462</f>
        <v>971427.57</v>
      </c>
      <c r="K18" s="1">
        <f>Details2!K462</f>
        <v>928433.98</v>
      </c>
    </row>
    <row r="19" spans="2:13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1724614.83</v>
      </c>
      <c r="G19" s="1">
        <f>Details2!G463</f>
        <v>1653640.41</v>
      </c>
      <c r="H19" s="1">
        <f>Details2!H463</f>
        <v>1475774.2</v>
      </c>
      <c r="I19" s="1">
        <f>Details2!I463</f>
        <v>999441.52</v>
      </c>
      <c r="J19" s="1">
        <f>Details2!J463</f>
        <v>809206.73</v>
      </c>
      <c r="K19" s="1">
        <f>Details2!K463</f>
        <v>911904.43</v>
      </c>
    </row>
    <row r="20" spans="2:13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141224.67000000001</v>
      </c>
      <c r="G20" s="1">
        <f>Details2!G464</f>
        <v>238705.57</v>
      </c>
      <c r="H20" s="1">
        <f>Details2!H464</f>
        <v>243934.45</v>
      </c>
      <c r="I20" s="1">
        <f>Details2!I464</f>
        <v>131128.95000000001</v>
      </c>
      <c r="J20" s="1">
        <f>Details2!J464</f>
        <v>110450.51</v>
      </c>
      <c r="K20" s="1">
        <f>Details2!K464</f>
        <v>103615.46</v>
      </c>
    </row>
    <row r="21" spans="2:13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788161.24</v>
      </c>
      <c r="G21" s="1">
        <f>Details2!G465</f>
        <v>959104.75</v>
      </c>
      <c r="H21" s="1">
        <f>Details2!H465</f>
        <v>876789.6</v>
      </c>
      <c r="I21" s="1">
        <f>Details2!I465</f>
        <v>492122.82</v>
      </c>
      <c r="J21" s="1">
        <f>Details2!J465</f>
        <v>542087.80000000005</v>
      </c>
      <c r="K21" s="1">
        <f>Details2!K465</f>
        <v>593844.41</v>
      </c>
    </row>
    <row r="22" spans="2:13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284345.64</v>
      </c>
      <c r="G22" s="1">
        <f>Details2!G466</f>
        <v>360383.25</v>
      </c>
      <c r="H22" s="1">
        <f>Details2!H466</f>
        <v>340764.69</v>
      </c>
      <c r="I22" s="1">
        <f>Details2!I466</f>
        <v>226506.08</v>
      </c>
      <c r="J22" s="1">
        <f>Details2!J466</f>
        <v>225502.12</v>
      </c>
      <c r="K22" s="1">
        <f>Details2!K466</f>
        <v>171953.76</v>
      </c>
    </row>
    <row r="23" spans="2:13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864700.6</v>
      </c>
      <c r="G23" s="1">
        <f>Details2!G467</f>
        <v>1023647.91</v>
      </c>
      <c r="H23" s="1">
        <f>Details2!H467</f>
        <v>1478396.39</v>
      </c>
      <c r="I23" s="1">
        <f>Details2!I467</f>
        <v>874496.63</v>
      </c>
      <c r="J23" s="1">
        <f>Details2!J467</f>
        <v>890330.11</v>
      </c>
      <c r="K23" s="1">
        <f>Details2!K467</f>
        <v>831614.92</v>
      </c>
    </row>
    <row r="24" spans="2:13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363406.38</v>
      </c>
      <c r="G24" s="1">
        <f>Details2!G468</f>
        <v>516773.12</v>
      </c>
      <c r="H24" s="1">
        <f>Details2!H468</f>
        <v>558281</v>
      </c>
      <c r="I24" s="1">
        <f>Details2!I468</f>
        <v>335124.86</v>
      </c>
      <c r="J24" s="1">
        <f>Details2!J468</f>
        <v>335972.89</v>
      </c>
      <c r="K24" s="1">
        <f>Details2!K468</f>
        <v>268603.81</v>
      </c>
    </row>
    <row r="25" spans="2:13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501798.07</v>
      </c>
      <c r="G25" s="1">
        <f>Details2!G469</f>
        <v>837305.28</v>
      </c>
      <c r="H25" s="1">
        <f>Details2!H469</f>
        <v>786199.1</v>
      </c>
      <c r="I25" s="1">
        <f>Details2!I469</f>
        <v>457199.18</v>
      </c>
      <c r="J25" s="1">
        <f>Details2!J469</f>
        <v>471935.27</v>
      </c>
      <c r="K25" s="1">
        <f>Details2!K469</f>
        <v>260836.68</v>
      </c>
    </row>
    <row r="26" spans="2:13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709685.65</v>
      </c>
      <c r="G26" s="1">
        <f>Details2!G470</f>
        <v>951016.49</v>
      </c>
      <c r="H26" s="1">
        <f>Details2!H470</f>
        <v>1179110.33</v>
      </c>
      <c r="I26" s="1">
        <f>Details2!I470</f>
        <v>771880.15</v>
      </c>
      <c r="J26" s="1">
        <f>Details2!J470</f>
        <v>861432.22</v>
      </c>
      <c r="K26" s="1">
        <f>Details2!K470</f>
        <v>699452.78</v>
      </c>
    </row>
    <row r="27" spans="2:13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646300.18999999994</v>
      </c>
      <c r="G27" s="1">
        <f>Details2!G471</f>
        <v>1701830.02</v>
      </c>
      <c r="H27" s="1">
        <f>Details2!H471</f>
        <v>1373625.64</v>
      </c>
      <c r="I27" s="1">
        <f>Details2!I471</f>
        <v>817439.48</v>
      </c>
      <c r="J27" s="1">
        <f>Details2!J471</f>
        <v>1099265.22</v>
      </c>
      <c r="K27" s="1">
        <f>Details2!K471</f>
        <v>721393.17</v>
      </c>
    </row>
    <row r="28" spans="2:13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98978.240000000005</v>
      </c>
      <c r="G28" s="1">
        <f>Details2!G472</f>
        <v>265923.34000000003</v>
      </c>
      <c r="H28" s="1">
        <f>Details2!H472</f>
        <v>252687.33</v>
      </c>
      <c r="I28" s="1">
        <f>Details2!I472</f>
        <v>140279.54999999999</v>
      </c>
      <c r="J28" s="1">
        <f>Details2!J472</f>
        <v>144207.6</v>
      </c>
      <c r="K28" s="1">
        <f>Details2!K472</f>
        <v>118080.96000000001</v>
      </c>
    </row>
    <row r="29" spans="2:13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163807.42000000001</v>
      </c>
      <c r="G29" s="1">
        <f>Details2!G473</f>
        <v>195271.06</v>
      </c>
      <c r="H29" s="1">
        <f>Details2!H473</f>
        <v>180124.45</v>
      </c>
      <c r="I29" s="1">
        <f>Details2!I473</f>
        <v>164749.29</v>
      </c>
      <c r="J29" s="1">
        <f>Details2!J473</f>
        <v>176172.98</v>
      </c>
      <c r="K29" s="1">
        <f>Details2!K473</f>
        <v>126105.36</v>
      </c>
    </row>
    <row r="30" spans="2:13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246613.11</v>
      </c>
      <c r="G30" s="1">
        <f>Details2!G474</f>
        <v>279952.75</v>
      </c>
      <c r="H30" s="1">
        <f>Details2!H474</f>
        <v>233027.34</v>
      </c>
      <c r="I30" s="1">
        <f>Details2!I474</f>
        <v>157421.44</v>
      </c>
      <c r="J30" s="1">
        <f>Details2!J474</f>
        <v>138481.07999999999</v>
      </c>
      <c r="K30" s="1">
        <f>Details2!K474</f>
        <v>121888.6</v>
      </c>
    </row>
    <row r="31" spans="2:13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748919.96</v>
      </c>
      <c r="G31" s="1">
        <f>Details2!G475</f>
        <v>1108981</v>
      </c>
      <c r="H31" s="1">
        <f>Details2!H475</f>
        <v>980920.33</v>
      </c>
      <c r="I31" s="1">
        <f>Details2!I475</f>
        <v>705819.09</v>
      </c>
      <c r="J31" s="1">
        <f>Details2!J475</f>
        <v>697722.35</v>
      </c>
      <c r="K31" s="1">
        <f>Details2!K475</f>
        <v>420019.73</v>
      </c>
      <c r="M31" s="2"/>
    </row>
    <row r="32" spans="2:13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1144885.21</v>
      </c>
      <c r="G32" s="1">
        <f>Details2!G476</f>
        <v>1349801.16</v>
      </c>
      <c r="H32" s="1">
        <f>Details2!H476</f>
        <v>1230453.8899999999</v>
      </c>
      <c r="I32" s="1">
        <f>Details2!I476</f>
        <v>803941.4</v>
      </c>
      <c r="J32" s="1">
        <f>Details2!J476</f>
        <v>1063642.25</v>
      </c>
      <c r="K32" s="1">
        <f>Details2!K476</f>
        <v>872249.4</v>
      </c>
    </row>
    <row r="33" spans="2:11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77638.649999999994</v>
      </c>
      <c r="G33" s="1">
        <f>Details2!G477</f>
        <v>749902.98</v>
      </c>
      <c r="H33" s="1">
        <f>Details2!H477</f>
        <v>662950.41</v>
      </c>
      <c r="I33" s="1">
        <f>Details2!I477</f>
        <v>348001.28000000003</v>
      </c>
      <c r="J33" s="1">
        <f>Details2!J477</f>
        <v>293112.07</v>
      </c>
      <c r="K33" s="1">
        <f>Details2!K477</f>
        <v>269186.69</v>
      </c>
    </row>
    <row r="34" spans="2:11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125295.47</v>
      </c>
      <c r="G34" s="1">
        <f>Details2!G478</f>
        <v>156196.38</v>
      </c>
      <c r="H34" s="1">
        <f>Details2!H478</f>
        <v>117270.69</v>
      </c>
      <c r="I34" s="1">
        <f>Details2!I478</f>
        <v>64660.88</v>
      </c>
      <c r="J34" s="1">
        <f>Details2!J478</f>
        <v>61334.75</v>
      </c>
      <c r="K34" s="1">
        <f>Details2!K478</f>
        <v>68988.27</v>
      </c>
    </row>
    <row r="35" spans="2:11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69164</v>
      </c>
      <c r="G35" s="1">
        <f>Details2!G479</f>
        <v>107287.61</v>
      </c>
      <c r="H35" s="1">
        <f>Details2!H479</f>
        <v>133821.63</v>
      </c>
      <c r="I35" s="1">
        <f>Details2!I479</f>
        <v>30522.09</v>
      </c>
      <c r="J35" s="1">
        <f>Details2!J479</f>
        <v>68701.320000000007</v>
      </c>
      <c r="K35" s="1">
        <f>Details2!K479</f>
        <v>53046.62</v>
      </c>
    </row>
    <row r="36" spans="2:11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2753.98</v>
      </c>
      <c r="G36" s="1">
        <f>Details2!G480</f>
        <v>689719.3</v>
      </c>
      <c r="H36" s="1">
        <f>Details2!H480</f>
        <v>624041.37</v>
      </c>
      <c r="I36" s="1">
        <f>Details2!I480</f>
        <v>351239.52</v>
      </c>
      <c r="J36" s="1">
        <f>Details2!J480</f>
        <v>342213.78</v>
      </c>
      <c r="K36" s="1">
        <f>Details2!K480</f>
        <v>199829.5</v>
      </c>
    </row>
    <row r="37" spans="2:11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67512.59</v>
      </c>
      <c r="G37" s="1">
        <f>Details2!G481</f>
        <v>179736.53</v>
      </c>
      <c r="H37" s="1">
        <f>Details2!H481</f>
        <v>144273.26</v>
      </c>
      <c r="I37" s="1">
        <f>Details2!I481</f>
        <v>75819.45</v>
      </c>
      <c r="J37" s="1">
        <f>Details2!J481</f>
        <v>83209.759999999995</v>
      </c>
      <c r="K37" s="1">
        <f>Details2!K481</f>
        <v>73642.23</v>
      </c>
    </row>
    <row r="38" spans="2:11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129109.75999999999</v>
      </c>
      <c r="G38" s="1">
        <f>Details2!G482</f>
        <v>132690.22</v>
      </c>
      <c r="H38" s="1">
        <f>Details2!H482</f>
        <v>114119.51</v>
      </c>
      <c r="I38" s="1">
        <f>Details2!I482</f>
        <v>75590.84</v>
      </c>
      <c r="J38" s="1">
        <f>Details2!J482</f>
        <v>62942.16</v>
      </c>
      <c r="K38" s="1">
        <f>Details2!K482</f>
        <v>54871.15</v>
      </c>
    </row>
    <row r="39" spans="2:11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3762692.17</v>
      </c>
      <c r="G39" s="1">
        <f>Details2!G483</f>
        <v>4109238.6</v>
      </c>
      <c r="H39" s="1">
        <f>Details2!H483</f>
        <v>3697122.09</v>
      </c>
      <c r="I39" s="1">
        <f>Details2!I483</f>
        <v>2356089.4700000002</v>
      </c>
      <c r="J39" s="1">
        <f>Details2!J483</f>
        <v>2266847.27</v>
      </c>
      <c r="K39" s="1">
        <f>Details2!K483</f>
        <v>1816260.03</v>
      </c>
    </row>
    <row r="40" spans="2:11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1249314.6200000001</v>
      </c>
      <c r="G40" s="1">
        <f>Details2!G484</f>
        <v>1408493.86</v>
      </c>
      <c r="H40" s="1">
        <f>Details2!H484</f>
        <v>1322819.28</v>
      </c>
      <c r="I40" s="1">
        <f>Details2!I484</f>
        <v>602818.9</v>
      </c>
      <c r="J40" s="1">
        <f>Details2!J484</f>
        <v>732685.96</v>
      </c>
      <c r="K40" s="1">
        <f>Details2!K484</f>
        <v>675457.99</v>
      </c>
    </row>
    <row r="41" spans="2:11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66476.17</v>
      </c>
      <c r="G41" s="1">
        <f>Details2!G485</f>
        <v>101611.95</v>
      </c>
      <c r="H41" s="1">
        <f>Details2!H485</f>
        <v>122871.23</v>
      </c>
      <c r="I41" s="1">
        <f>Details2!I485</f>
        <v>82777.66</v>
      </c>
      <c r="J41" s="1">
        <f>Details2!J485</f>
        <v>76810.600000000006</v>
      </c>
      <c r="K41" s="1">
        <f>Details2!K485</f>
        <v>61854.41</v>
      </c>
    </row>
    <row r="42" spans="2:11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370418.3</v>
      </c>
      <c r="G42" s="1">
        <f>Details2!G486</f>
        <v>482778.25</v>
      </c>
      <c r="H42" s="1">
        <f>Details2!H486</f>
        <v>509875.33</v>
      </c>
      <c r="I42" s="1">
        <f>Details2!I486</f>
        <v>311866.49</v>
      </c>
      <c r="J42" s="1">
        <f>Details2!J486</f>
        <v>395297.2</v>
      </c>
      <c r="K42" s="1">
        <f>Details2!K486</f>
        <v>298944.40000000002</v>
      </c>
    </row>
    <row r="43" spans="2:11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125275.54</v>
      </c>
      <c r="G43" s="1">
        <f>Details2!G487</f>
        <v>339638.78</v>
      </c>
      <c r="H43" s="1">
        <f>Details2!H487</f>
        <v>219841.49</v>
      </c>
      <c r="I43" s="1">
        <f>Details2!I487</f>
        <v>141926.15</v>
      </c>
      <c r="J43" s="1">
        <f>Details2!J487</f>
        <v>160977.38</v>
      </c>
      <c r="K43" s="1">
        <f>Details2!K487</f>
        <v>117598.87</v>
      </c>
    </row>
    <row r="44" spans="2:11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1638476.29</v>
      </c>
      <c r="G44" s="1">
        <f>Details2!G488</f>
        <v>402777.99</v>
      </c>
      <c r="H44" s="1">
        <f>Details2!H488</f>
        <v>414301.59</v>
      </c>
      <c r="I44" s="1">
        <f>Details2!I488</f>
        <v>277293.38</v>
      </c>
      <c r="J44" s="1">
        <f>Details2!J488</f>
        <v>260748.34</v>
      </c>
      <c r="K44" s="1">
        <f>Details2!K488</f>
        <v>102274.31</v>
      </c>
    </row>
    <row r="45" spans="2:11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362165.72</v>
      </c>
      <c r="G45" s="1">
        <f>Details2!G489</f>
        <v>686307.4</v>
      </c>
      <c r="H45" s="1">
        <f>Details2!H489</f>
        <v>551107.02</v>
      </c>
      <c r="I45" s="1">
        <f>Details2!I489</f>
        <v>357586.45</v>
      </c>
      <c r="J45" s="1">
        <f>Details2!J489</f>
        <v>391441.33</v>
      </c>
      <c r="K45" s="1">
        <f>Details2!K489</f>
        <v>217284.46</v>
      </c>
    </row>
    <row r="46" spans="2:11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57661.91</v>
      </c>
      <c r="G46" s="1">
        <f>Details2!G490</f>
        <v>74351.31</v>
      </c>
      <c r="H46" s="1">
        <f>Details2!H490</f>
        <v>77774.45</v>
      </c>
      <c r="I46" s="1">
        <f>Details2!I490</f>
        <v>52396.58</v>
      </c>
      <c r="J46" s="1">
        <f>Details2!J490</f>
        <v>44823.01</v>
      </c>
      <c r="K46" s="1">
        <f>Details2!K490</f>
        <v>34997.07</v>
      </c>
    </row>
    <row r="47" spans="2:11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1502755.45</v>
      </c>
      <c r="G47" s="1">
        <f>Details2!G491</f>
        <v>2511912.37</v>
      </c>
      <c r="H47" s="1">
        <f>Details2!H491</f>
        <v>1917363.13</v>
      </c>
      <c r="I47" s="1">
        <f>Details2!I491</f>
        <v>1238054.7</v>
      </c>
      <c r="J47" s="1">
        <f>Details2!J491</f>
        <v>1614033</v>
      </c>
      <c r="K47" s="1">
        <f>Details2!K491</f>
        <v>944851.58</v>
      </c>
    </row>
    <row r="48" spans="2:11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1573950.43</v>
      </c>
      <c r="G48" s="1">
        <f>Details2!G492</f>
        <v>1545641.87</v>
      </c>
      <c r="H48" s="1">
        <f>Details2!H492</f>
        <v>1646074.72</v>
      </c>
      <c r="I48" s="1">
        <f>Details2!I492</f>
        <v>1057353.3700000001</v>
      </c>
      <c r="J48" s="1">
        <f>Details2!J492</f>
        <v>1019545.46</v>
      </c>
      <c r="K48" s="1">
        <f>Details2!K492</f>
        <v>904689.3</v>
      </c>
    </row>
    <row r="49" spans="2:13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520147.52</v>
      </c>
      <c r="G49" s="1">
        <f>Details2!G493</f>
        <v>880978.97</v>
      </c>
      <c r="H49" s="1">
        <f>Details2!H493</f>
        <v>907817.24</v>
      </c>
      <c r="I49" s="1">
        <f>Details2!I493</f>
        <v>604105.74</v>
      </c>
      <c r="J49" s="1">
        <f>Details2!J493</f>
        <v>555756.4</v>
      </c>
      <c r="K49" s="1">
        <f>Details2!K493</f>
        <v>383798.19</v>
      </c>
    </row>
    <row r="50" spans="2:13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227339.53</v>
      </c>
      <c r="G50" s="1">
        <f>Details2!G494</f>
        <v>711066.34</v>
      </c>
      <c r="H50" s="1">
        <f>Details2!H494</f>
        <v>679851.16</v>
      </c>
      <c r="I50" s="1">
        <f>Details2!I494</f>
        <v>354042.71</v>
      </c>
      <c r="J50" s="1">
        <f>Details2!J494</f>
        <v>367894.85</v>
      </c>
      <c r="K50" s="1">
        <f>Details2!K494</f>
        <v>331871.2</v>
      </c>
    </row>
    <row r="51" spans="2:13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185951.81</v>
      </c>
      <c r="G51" s="1">
        <f>Details2!G495</f>
        <v>304916.03000000003</v>
      </c>
      <c r="H51" s="1">
        <f>Details2!H495</f>
        <v>334991.84999999998</v>
      </c>
      <c r="I51" s="1">
        <f>Details2!I495</f>
        <v>224638.03</v>
      </c>
      <c r="J51" s="1">
        <f>Details2!J495</f>
        <v>192727.84</v>
      </c>
      <c r="K51" s="1">
        <f>Details2!K495</f>
        <v>198819.05</v>
      </c>
    </row>
    <row r="52" spans="2:13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39617.370000000003</v>
      </c>
      <c r="G52" s="1">
        <f>Details2!G496</f>
        <v>40026.82</v>
      </c>
      <c r="H52" s="1">
        <f>Details2!H496</f>
        <v>28003.96</v>
      </c>
      <c r="I52" s="1">
        <f>Details2!I496</f>
        <v>38120.14</v>
      </c>
      <c r="J52" s="1">
        <f>Details2!J496</f>
        <v>43307.14</v>
      </c>
      <c r="K52" s="1">
        <f>Details2!K496</f>
        <v>22578.26</v>
      </c>
    </row>
    <row r="53" spans="2:13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170080.13</v>
      </c>
      <c r="G53" s="1">
        <f>Details2!G497</f>
        <v>469464.02</v>
      </c>
      <c r="H53" s="1">
        <f>Details2!H497</f>
        <v>433073.96</v>
      </c>
      <c r="I53" s="1">
        <f>Details2!I497</f>
        <v>261140</v>
      </c>
      <c r="J53" s="1">
        <f>Details2!J497</f>
        <v>191179.37</v>
      </c>
      <c r="K53" s="1">
        <f>Details2!K497</f>
        <v>183281.66</v>
      </c>
    </row>
    <row r="54" spans="2:13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651588.52</v>
      </c>
      <c r="G55" s="1">
        <f>Details2!G499</f>
        <v>682507.16</v>
      </c>
      <c r="H55" s="1">
        <f>Details2!H499</f>
        <v>613211.17000000004</v>
      </c>
      <c r="I55" s="1">
        <f>Details2!I499</f>
        <v>378710.2</v>
      </c>
      <c r="J55" s="1">
        <f>Details2!J499</f>
        <v>371516.09</v>
      </c>
      <c r="K55" s="1">
        <f>Details2!K499</f>
        <v>379295.38</v>
      </c>
    </row>
    <row r="56" spans="2:13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159610.47</v>
      </c>
      <c r="G56" s="1">
        <f>Details2!G500</f>
        <v>216415.37</v>
      </c>
      <c r="H56" s="1">
        <f>Details2!H500</f>
        <v>219880.93</v>
      </c>
      <c r="I56" s="1">
        <f>Details2!I500</f>
        <v>129954.2</v>
      </c>
      <c r="J56" s="1">
        <f>Details2!J500</f>
        <v>130462.18</v>
      </c>
      <c r="K56" s="1">
        <f>Details2!K500</f>
        <v>99323.17</v>
      </c>
    </row>
    <row r="57" spans="2:13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312407.28999999998</v>
      </c>
      <c r="G57" s="1">
        <f>Details2!G501</f>
        <v>432023.68</v>
      </c>
      <c r="H57" s="1">
        <f>Details2!H501</f>
        <v>344295.24</v>
      </c>
      <c r="I57" s="1">
        <f>Details2!I501</f>
        <v>128278.25</v>
      </c>
      <c r="J57" s="1">
        <f>Details2!J501</f>
        <v>190186.23999999999</v>
      </c>
      <c r="K57" s="1">
        <f>Details2!K501</f>
        <v>146103.57</v>
      </c>
    </row>
    <row r="58" spans="2:13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295604.5</v>
      </c>
      <c r="G58" s="1">
        <f>Details2!G502</f>
        <v>674406.98</v>
      </c>
      <c r="H58" s="1">
        <f>Details2!H502</f>
        <v>745191.54</v>
      </c>
      <c r="I58" s="1">
        <f>Details2!I502</f>
        <v>450821.5</v>
      </c>
      <c r="J58" s="1">
        <f>Details2!J502</f>
        <v>545635</v>
      </c>
      <c r="K58" s="1">
        <f>Details2!K502</f>
        <v>457906.67</v>
      </c>
    </row>
    <row r="59" spans="2:13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28295.33</v>
      </c>
      <c r="G59" s="1">
        <f>Details2!G503</f>
        <v>51471.11</v>
      </c>
      <c r="H59" s="1">
        <f>Details2!H503</f>
        <v>59349.48</v>
      </c>
      <c r="I59" s="1">
        <f>Details2!I503</f>
        <v>0</v>
      </c>
      <c r="J59" s="1">
        <f>Details2!J503</f>
        <v>0</v>
      </c>
      <c r="K59" s="1">
        <f>Details2!K503</f>
        <v>0</v>
      </c>
    </row>
    <row r="60" spans="2:13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87511.39</v>
      </c>
      <c r="G60" s="1">
        <f>Details2!G504</f>
        <v>158748.93</v>
      </c>
      <c r="H60" s="1">
        <f>Details2!H504</f>
        <v>162664.63</v>
      </c>
      <c r="I60" s="1">
        <f>Details2!I504</f>
        <v>107697.13</v>
      </c>
      <c r="J60" s="1">
        <f>Details2!J504</f>
        <v>95915.58</v>
      </c>
      <c r="K60" s="1">
        <f>Details2!K504</f>
        <v>82512.27</v>
      </c>
    </row>
    <row r="61" spans="2:13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368769.94</v>
      </c>
      <c r="G61" s="1">
        <f>Details2!G505</f>
        <v>417478.02</v>
      </c>
      <c r="H61" s="1">
        <f>Details2!H505</f>
        <v>380337.9</v>
      </c>
      <c r="I61" s="1">
        <f>Details2!I505</f>
        <v>264025.69</v>
      </c>
      <c r="J61" s="1">
        <f>Details2!J505</f>
        <v>252571.38</v>
      </c>
      <c r="K61" s="1">
        <f>Details2!K505</f>
        <v>255634.37</v>
      </c>
    </row>
    <row r="62" spans="2:13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 t="str">
        <f>Details2!F506</f>
        <v>NULL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89032.27</v>
      </c>
      <c r="G63" s="1">
        <f>Details2!G507</f>
        <v>163534.32999999999</v>
      </c>
      <c r="H63" s="1">
        <f>Details2!H507</f>
        <v>168737.05</v>
      </c>
      <c r="I63" s="1">
        <f>Details2!I507</f>
        <v>123400.14</v>
      </c>
      <c r="J63" s="1">
        <f>Details2!J507</f>
        <v>176168.95999999999</v>
      </c>
      <c r="K63" s="1">
        <f>Details2!K507</f>
        <v>142001.89000000001</v>
      </c>
    </row>
    <row r="64" spans="2:13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297331.31</v>
      </c>
      <c r="G65" s="1">
        <f>Details2!G509</f>
        <v>395471.18</v>
      </c>
      <c r="H65" s="1">
        <f>Details2!H509</f>
        <v>426942.31</v>
      </c>
      <c r="I65" s="1">
        <f>Details2!I509</f>
        <v>303344.84000000003</v>
      </c>
      <c r="J65" s="1">
        <f>Details2!J509</f>
        <v>453959.9</v>
      </c>
      <c r="K65" s="1">
        <f>Details2!K509</f>
        <v>204591.34</v>
      </c>
    </row>
    <row r="66" spans="2:16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>
        <f>Details2!F510</f>
        <v>365470.69</v>
      </c>
      <c r="G66" s="1" t="str">
        <f>Details2!G510</f>
        <v>NULL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39332.129999999997</v>
      </c>
      <c r="G67" s="1">
        <f>Details2!G511</f>
        <v>61809.42</v>
      </c>
      <c r="H67" s="1">
        <f>Details2!H511</f>
        <v>88836.89</v>
      </c>
      <c r="I67" s="1">
        <f>Details2!I511</f>
        <v>55090.92</v>
      </c>
      <c r="J67" s="1">
        <f>Details2!J511</f>
        <v>69990.490000000005</v>
      </c>
      <c r="K67" s="1">
        <f>Details2!K511</f>
        <v>81157.95</v>
      </c>
    </row>
    <row r="68" spans="2:16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101518.17</v>
      </c>
      <c r="G68" s="1">
        <f>Details2!G512</f>
        <v>165133.32999999999</v>
      </c>
      <c r="H68" s="1">
        <f>Details2!H512</f>
        <v>154337.28</v>
      </c>
      <c r="I68" s="1">
        <f>Details2!I512</f>
        <v>98187.9</v>
      </c>
      <c r="J68" s="1">
        <f>Details2!J512</f>
        <v>114134.76</v>
      </c>
      <c r="K68" s="1">
        <f>Details2!K512</f>
        <v>116799.2</v>
      </c>
    </row>
    <row r="69" spans="2:16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1076006.17</v>
      </c>
      <c r="G69" s="1">
        <f>Details2!G513</f>
        <v>961673.15</v>
      </c>
      <c r="H69" s="1">
        <f>Details2!H513</f>
        <v>909158.76</v>
      </c>
      <c r="I69" s="1">
        <f>Details2!I513</f>
        <v>478338.8</v>
      </c>
      <c r="J69" s="1">
        <f>Details2!J513</f>
        <v>409270.61</v>
      </c>
      <c r="K69" s="1">
        <f>Details2!K513</f>
        <v>380056.66</v>
      </c>
    </row>
    <row r="70" spans="2:16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974199.87</v>
      </c>
      <c r="G71" s="1">
        <f>Details2!G515</f>
        <v>1134569.29</v>
      </c>
      <c r="H71" s="1">
        <f>Details2!H515</f>
        <v>1162967.73</v>
      </c>
      <c r="I71" s="1">
        <f>Details2!I515</f>
        <v>1009391.42</v>
      </c>
      <c r="J71" s="1">
        <f>Details2!J515</f>
        <v>632841.69999999995</v>
      </c>
      <c r="K71" s="1">
        <f>Details2!K515</f>
        <v>200278.49</v>
      </c>
      <c r="L71" s="2"/>
      <c r="M71" s="2"/>
      <c r="P71" s="2"/>
    </row>
    <row r="72" spans="2:16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464625.08</v>
      </c>
      <c r="G73" s="1">
        <f>Details2!G517</f>
        <v>616254.34</v>
      </c>
      <c r="H73" s="1">
        <f>Details2!H517</f>
        <v>550635.49</v>
      </c>
      <c r="I73" s="1">
        <f>Details2!I517</f>
        <v>482495.93</v>
      </c>
      <c r="J73" s="1">
        <f>Details2!J517</f>
        <v>537181.76</v>
      </c>
      <c r="K73" s="1">
        <f>Details2!K517</f>
        <v>527040.72</v>
      </c>
      <c r="L73" s="27"/>
      <c r="M73" s="2"/>
      <c r="O73" s="4"/>
    </row>
    <row r="74" spans="2:16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6017.76</v>
      </c>
      <c r="G74" s="1">
        <f>Details2!G518</f>
        <v>80931.350000000006</v>
      </c>
      <c r="H74" s="1">
        <f>Details2!H518</f>
        <v>108622.18</v>
      </c>
      <c r="I74" s="1">
        <f>Details2!I518</f>
        <v>249900.42</v>
      </c>
      <c r="J74" s="1">
        <f>Details2!J518</f>
        <v>439233.74</v>
      </c>
      <c r="K74" s="1">
        <f>Details2!K518</f>
        <v>401261.91</v>
      </c>
      <c r="L74" s="2"/>
      <c r="M74" s="2"/>
      <c r="O74" s="4"/>
    </row>
    <row r="75" spans="2:16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148375.84</v>
      </c>
      <c r="G75" s="1">
        <f>Details2!G519</f>
        <v>213231.04</v>
      </c>
      <c r="H75" s="1">
        <f>Details2!H519</f>
        <v>237349.27</v>
      </c>
      <c r="I75" s="1">
        <f>Details2!I519</f>
        <v>155897.57</v>
      </c>
      <c r="J75" s="1">
        <f>Details2!J519</f>
        <v>160623.96</v>
      </c>
      <c r="K75" s="1">
        <f>Details2!K519</f>
        <v>148630.78</v>
      </c>
      <c r="L75" s="2"/>
      <c r="M75" s="2"/>
      <c r="O75" s="4"/>
    </row>
    <row r="76" spans="2:16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222625.69</v>
      </c>
      <c r="G76" s="1">
        <f>Details2!G520</f>
        <v>182712.54</v>
      </c>
      <c r="H76" s="1">
        <f>Details2!H520</f>
        <v>340964.14</v>
      </c>
      <c r="I76" s="1">
        <f>Details2!I520</f>
        <v>256926.39</v>
      </c>
      <c r="J76" s="1">
        <f>Details2!J520</f>
        <v>346770.58</v>
      </c>
      <c r="K76" s="1">
        <f>Details2!K520</f>
        <v>364713.26</v>
      </c>
      <c r="L76" s="2"/>
      <c r="M76" s="2"/>
      <c r="O76" s="4"/>
    </row>
    <row r="77" spans="2:16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1038752.21</v>
      </c>
      <c r="G77" s="1">
        <f>Details2!G521</f>
        <v>1204032.94</v>
      </c>
      <c r="H77" s="1">
        <f>Details2!H521</f>
        <v>1507619.01</v>
      </c>
      <c r="I77" s="1">
        <f>Details2!I521</f>
        <v>1141115.49</v>
      </c>
      <c r="J77" s="1">
        <f>Details2!J521</f>
        <v>0</v>
      </c>
      <c r="K77" s="1">
        <f>Details2!K521</f>
        <v>0</v>
      </c>
      <c r="L77" s="2"/>
      <c r="M77" s="2"/>
    </row>
    <row r="78" spans="2:16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1154384.22</v>
      </c>
      <c r="G78" s="1">
        <f>Details2!G522</f>
        <v>1218925.83</v>
      </c>
      <c r="H78" s="1">
        <f>Details2!H522</f>
        <v>1233869.7</v>
      </c>
      <c r="I78" s="1">
        <f>Details2!I522</f>
        <v>835044.52</v>
      </c>
      <c r="J78" s="1">
        <f>Details2!J522</f>
        <v>381867.85</v>
      </c>
      <c r="K78" s="1">
        <f>Details2!K522</f>
        <v>470829.91</v>
      </c>
      <c r="L78" s="2"/>
      <c r="M78" s="2"/>
    </row>
    <row r="79" spans="2:16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568892.55000000005</v>
      </c>
      <c r="G79" s="1">
        <f>Details2!G523</f>
        <v>625466.34</v>
      </c>
      <c r="H79" s="1">
        <f>Details2!H523</f>
        <v>566955.16</v>
      </c>
      <c r="I79" s="1">
        <f>Details2!I523</f>
        <v>366031.45</v>
      </c>
      <c r="J79" s="1">
        <f>Details2!J523</f>
        <v>393654.24</v>
      </c>
      <c r="K79" s="1">
        <f>Details2!K523</f>
        <v>399490.9</v>
      </c>
      <c r="L79" s="2"/>
      <c r="M79" s="2"/>
      <c r="N79" s="9"/>
    </row>
    <row r="80" spans="2:16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1005719.57</v>
      </c>
      <c r="G80" s="1">
        <f>Details2!G524</f>
        <v>1048287.24</v>
      </c>
      <c r="H80" s="1">
        <f>Details2!H524</f>
        <v>1007563.63</v>
      </c>
      <c r="I80" s="1">
        <f>Details2!I524</f>
        <v>637925.51</v>
      </c>
      <c r="J80" s="1">
        <f>Details2!J524</f>
        <v>537022.05000000005</v>
      </c>
      <c r="K80" s="1">
        <f>Details2!K524</f>
        <v>643441.64</v>
      </c>
      <c r="N80" s="9"/>
    </row>
    <row r="81" spans="2:14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715117.42</v>
      </c>
      <c r="G81" s="1">
        <f>Details2!G525</f>
        <v>945221.98</v>
      </c>
      <c r="H81" s="1">
        <f>Details2!H525</f>
        <v>1198006.17</v>
      </c>
      <c r="I81" s="1">
        <f>Details2!I525</f>
        <v>773356.21</v>
      </c>
      <c r="J81" s="1">
        <f>Details2!J525</f>
        <v>970461.61</v>
      </c>
      <c r="K81" s="1">
        <f>Details2!K525</f>
        <v>1247290.1000000001</v>
      </c>
      <c r="N81" s="9"/>
    </row>
    <row r="82" spans="2:14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228288.42</v>
      </c>
      <c r="G82" s="1">
        <f>Details2!G526</f>
        <v>188376.34</v>
      </c>
      <c r="H82" s="1">
        <f>Details2!H526</f>
        <v>232225.65</v>
      </c>
      <c r="I82" s="1">
        <f>Details2!I526</f>
        <v>205351.12</v>
      </c>
      <c r="J82" s="1">
        <f>Details2!J526</f>
        <v>198967.85</v>
      </c>
      <c r="K82" s="1">
        <f>Details2!K526</f>
        <v>142026.41</v>
      </c>
      <c r="L82" s="9"/>
      <c r="M82" s="9"/>
      <c r="N82" s="9"/>
    </row>
    <row r="83" spans="2:14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110921.27</v>
      </c>
      <c r="G83" s="1">
        <f>Details2!G527</f>
        <v>223591.16</v>
      </c>
      <c r="H83" s="1">
        <f>Details2!H527</f>
        <v>175741.26</v>
      </c>
      <c r="I83" s="1">
        <f>Details2!I527</f>
        <v>145382.81</v>
      </c>
      <c r="J83" s="1">
        <f>Details2!J527</f>
        <v>30336.62</v>
      </c>
      <c r="K83" s="1">
        <f>Details2!K527</f>
        <v>28855.74</v>
      </c>
      <c r="L83" s="9"/>
      <c r="M83" s="9"/>
    </row>
    <row r="84" spans="2:14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578439.73</v>
      </c>
      <c r="G84" s="1">
        <f>Details2!G528</f>
        <v>898683.33</v>
      </c>
      <c r="H84" s="1">
        <f>Details2!H528</f>
        <v>576123.61</v>
      </c>
      <c r="I84" s="1">
        <f>Details2!I528</f>
        <v>207693.04</v>
      </c>
      <c r="J84" s="1">
        <f>Details2!J528</f>
        <v>300410.28999999998</v>
      </c>
      <c r="K84" s="1">
        <f>Details2!K528</f>
        <v>294635.86</v>
      </c>
      <c r="L84" s="9"/>
      <c r="M84" s="9"/>
      <c r="N84" s="3"/>
    </row>
    <row r="85" spans="2:14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402164.82</v>
      </c>
      <c r="G85" s="1">
        <f>Details2!G529</f>
        <v>858677.39</v>
      </c>
      <c r="H85" s="1">
        <f>Details2!H529</f>
        <v>813958.02</v>
      </c>
      <c r="I85" s="1">
        <f>Details2!I529</f>
        <v>403666.61</v>
      </c>
      <c r="J85" s="1">
        <f>Details2!J529</f>
        <v>278.94</v>
      </c>
      <c r="K85" s="1">
        <f>Details2!K529</f>
        <v>411336.4</v>
      </c>
      <c r="L85" s="9"/>
      <c r="M85" s="9"/>
      <c r="N85" s="3"/>
    </row>
    <row r="86" spans="2:14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281497.73</v>
      </c>
      <c r="G86" s="1">
        <f>Details2!G530</f>
        <v>344595.91</v>
      </c>
      <c r="H86" s="1">
        <f>Details2!H530</f>
        <v>287438.62</v>
      </c>
      <c r="I86" s="1">
        <f>Details2!I530</f>
        <v>212049.57</v>
      </c>
      <c r="J86" s="1">
        <f>Details2!J530</f>
        <v>132084.49</v>
      </c>
      <c r="K86" s="1">
        <f>Details2!K530</f>
        <v>135950.15</v>
      </c>
      <c r="N86" s="3"/>
    </row>
    <row r="87" spans="2:14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403822.66</v>
      </c>
      <c r="G87" s="1">
        <f>Details2!G531</f>
        <v>868711.56</v>
      </c>
      <c r="H87" s="1">
        <f>Details2!H531</f>
        <v>1022364.26</v>
      </c>
      <c r="I87" s="1">
        <f>Details2!I531</f>
        <v>589831.86</v>
      </c>
      <c r="J87" s="1">
        <f>Details2!J531</f>
        <v>1765366.47</v>
      </c>
      <c r="K87" s="1">
        <f>Details2!K531</f>
        <v>1694947.23</v>
      </c>
      <c r="L87" s="3"/>
      <c r="M87" s="3"/>
      <c r="N87" s="3"/>
    </row>
    <row r="88" spans="2:14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69.150000000000006</v>
      </c>
      <c r="G88" s="1">
        <f>Details2!G532</f>
        <v>173660.76</v>
      </c>
      <c r="H88" s="1">
        <f>Details2!H532</f>
        <v>185940.28</v>
      </c>
      <c r="I88" s="1">
        <f>Details2!I532</f>
        <v>279834.75</v>
      </c>
      <c r="J88" s="1">
        <f>Details2!J532</f>
        <v>198437.19</v>
      </c>
      <c r="K88" s="1">
        <f>Details2!K532</f>
        <v>128173.45</v>
      </c>
      <c r="L88" s="3"/>
      <c r="M88" s="3"/>
    </row>
    <row r="89" spans="2:14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>
        <f>Details2!F533</f>
        <v>295377.37</v>
      </c>
      <c r="G89" s="1">
        <f>Details2!G533</f>
        <v>219753.9</v>
      </c>
      <c r="H89" s="1" t="str">
        <f>Details2!H533</f>
        <v>NULL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32"/>
      <c r="M89" s="3"/>
    </row>
    <row r="90" spans="2:14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143728.29</v>
      </c>
      <c r="G90" s="1">
        <f>Details2!G534</f>
        <v>203113.68</v>
      </c>
      <c r="H90" s="1">
        <f>Details2!H534</f>
        <v>574364.86</v>
      </c>
      <c r="I90" s="1">
        <f>Details2!I534</f>
        <v>258975.19</v>
      </c>
      <c r="J90" s="1">
        <f>Details2!J534</f>
        <v>234607.64</v>
      </c>
      <c r="K90" s="1">
        <f>Details2!K534</f>
        <v>254903.5</v>
      </c>
      <c r="L90" s="3"/>
      <c r="M90" s="3"/>
    </row>
    <row r="91" spans="2:14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456383.76</v>
      </c>
      <c r="G91" s="1">
        <f>Details2!G535</f>
        <v>572655.31000000006</v>
      </c>
      <c r="H91" s="1">
        <f>Details2!H535</f>
        <v>1053296.56</v>
      </c>
      <c r="I91" s="1">
        <f>Details2!I535</f>
        <v>546321.09</v>
      </c>
      <c r="J91" s="1">
        <f>Details2!J535</f>
        <v>517363.22</v>
      </c>
      <c r="K91" s="1">
        <f>Details2!K535</f>
        <v>409623.14</v>
      </c>
    </row>
    <row r="92" spans="2:14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322718.13</v>
      </c>
      <c r="G92" s="1">
        <f>Details2!G536</f>
        <v>355276.26</v>
      </c>
      <c r="H92" s="1">
        <f>Details2!H536</f>
        <v>276468.92</v>
      </c>
      <c r="I92" s="1">
        <f>Details2!I536</f>
        <v>215483.07</v>
      </c>
      <c r="J92" s="1">
        <f>Details2!J536</f>
        <v>259518.62</v>
      </c>
      <c r="K92" s="1">
        <f>Details2!K536</f>
        <v>283206.75</v>
      </c>
    </row>
    <row r="93" spans="2:14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284453.28000000003</v>
      </c>
      <c r="G93" s="1">
        <f>Details2!G537</f>
        <v>396236.15</v>
      </c>
      <c r="H93" s="1">
        <f>Details2!H537</f>
        <v>76891.8</v>
      </c>
      <c r="I93" s="1">
        <f>Details2!I537</f>
        <v>349995.57</v>
      </c>
      <c r="J93" s="1">
        <f>Details2!J537</f>
        <v>438804</v>
      </c>
      <c r="K93" s="1">
        <f>Details2!K537</f>
        <v>610780</v>
      </c>
    </row>
    <row r="94" spans="2:14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705388.76</v>
      </c>
      <c r="G94" s="1">
        <f>Details2!G538</f>
        <v>815304.67</v>
      </c>
      <c r="H94" s="1">
        <f>Details2!H538</f>
        <v>933618.33</v>
      </c>
      <c r="I94" s="1">
        <f>Details2!I538</f>
        <v>543284.62</v>
      </c>
      <c r="J94" s="1">
        <f>Details2!J538</f>
        <v>609318.61</v>
      </c>
      <c r="K94" s="1">
        <f>Details2!K538</f>
        <v>634069.63</v>
      </c>
    </row>
    <row r="95" spans="2:14">
      <c r="B95" t="str">
        <f>Details2!B539</f>
        <v>Army</v>
      </c>
      <c r="C95" t="str">
        <f>Details2!C539</f>
        <v>0109</v>
      </c>
      <c r="D95" t="str">
        <f>Details2!D539</f>
        <v>San Antonio Military Medical Center</v>
      </c>
      <c r="E95" t="str">
        <f>Details2!E539</f>
        <v>H</v>
      </c>
      <c r="F95" s="1">
        <f>Details2!F539</f>
        <v>28015.75</v>
      </c>
      <c r="G95" s="1">
        <f>Details2!G539</f>
        <v>470352.71</v>
      </c>
      <c r="H95" s="1">
        <f>Details2!H539</f>
        <v>639725.46</v>
      </c>
      <c r="I95" s="1">
        <f>Details2!I539</f>
        <v>784393.65</v>
      </c>
      <c r="J95" s="1">
        <f>Details2!J539</f>
        <v>913220.46</v>
      </c>
      <c r="K95" s="1">
        <f>Details2!K539</f>
        <v>336858.32</v>
      </c>
    </row>
    <row r="96" spans="2:14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177504.75</v>
      </c>
      <c r="G96" s="1">
        <f>Details2!G540</f>
        <v>273226.19</v>
      </c>
      <c r="H96" s="1">
        <f>Details2!H540</f>
        <v>217159.9</v>
      </c>
      <c r="I96" s="1">
        <f>Details2!I540</f>
        <v>171361.28</v>
      </c>
      <c r="J96" s="1">
        <f>Details2!J540</f>
        <v>243975.27</v>
      </c>
      <c r="K96" s="1">
        <f>Details2!K540</f>
        <v>180537.09</v>
      </c>
    </row>
    <row r="97" spans="2:11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222867.14</v>
      </c>
      <c r="G97" s="1">
        <f>Details2!G541</f>
        <v>239855.35</v>
      </c>
      <c r="H97" s="1">
        <f>Details2!H541</f>
        <v>329075.32</v>
      </c>
      <c r="I97" s="1">
        <f>Details2!I541</f>
        <v>251017.84</v>
      </c>
      <c r="J97" s="1">
        <f>Details2!J541</f>
        <v>321872.94</v>
      </c>
      <c r="K97" s="1">
        <f>Details2!K541</f>
        <v>362572.64</v>
      </c>
    </row>
    <row r="98" spans="2:11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230593.09</v>
      </c>
      <c r="G98" s="1">
        <f>Details2!G542</f>
        <v>18052.98</v>
      </c>
      <c r="H98" s="1">
        <f>Details2!H542</f>
        <v>53345.58</v>
      </c>
      <c r="I98" s="1">
        <f>Details2!I542</f>
        <v>189974.09</v>
      </c>
      <c r="J98" s="1">
        <f>Details2!J542</f>
        <v>364223.78</v>
      </c>
      <c r="K98" s="1">
        <f>Details2!K542</f>
        <v>384616.34</v>
      </c>
    </row>
    <row r="99" spans="2:11">
      <c r="B99" t="str">
        <f>Details2!B543</f>
        <v>Army</v>
      </c>
      <c r="C99" t="str">
        <f>Details2!C543</f>
        <v>0125</v>
      </c>
      <c r="D99" t="str">
        <f>Details2!D543</f>
        <v>Ft. Lewis (Madigan Army Medical Center)</v>
      </c>
      <c r="E99" t="str">
        <f>Details2!E543</f>
        <v>H</v>
      </c>
      <c r="F99" s="1">
        <f>Details2!F543</f>
        <v>502783.69</v>
      </c>
      <c r="G99" s="1">
        <f>Details2!G543</f>
        <v>703498.36</v>
      </c>
      <c r="H99" s="1">
        <f>Details2!H543</f>
        <v>639835.41</v>
      </c>
      <c r="I99" s="1">
        <f>Details2!I543</f>
        <v>602734</v>
      </c>
      <c r="J99" s="1">
        <f>Details2!J543</f>
        <v>1002058.42</v>
      </c>
      <c r="K99" s="1">
        <f>Details2!K543</f>
        <v>534138.63</v>
      </c>
    </row>
    <row r="100" spans="2:11">
      <c r="B100" t="str">
        <f>Details2!B544</f>
        <v>Army</v>
      </c>
      <c r="C100" t="str">
        <f>Details2!C544</f>
        <v>0131</v>
      </c>
      <c r="D100" t="str">
        <f>Details2!D544</f>
        <v>Ft. Irwin (Weed Army Community Hospital)</v>
      </c>
      <c r="E100" t="str">
        <f>Details2!E544</f>
        <v>H</v>
      </c>
      <c r="F100" s="1">
        <f>Details2!F544</f>
        <v>5526.84</v>
      </c>
      <c r="G100" s="1">
        <f>Details2!G544</f>
        <v>15634.71</v>
      </c>
      <c r="H100" s="1">
        <f>Details2!H544</f>
        <v>17079.919999999998</v>
      </c>
      <c r="I100" s="1">
        <f>Details2!I544</f>
        <v>7522.42</v>
      </c>
      <c r="J100" s="1">
        <f>Details2!J544</f>
        <v>15867.38</v>
      </c>
      <c r="K100" s="1">
        <f>Details2!K544</f>
        <v>6998.36</v>
      </c>
    </row>
    <row r="101" spans="2:11">
      <c r="B101" t="str">
        <f>Details2!B545</f>
        <v>Army</v>
      </c>
      <c r="C101" t="str">
        <f>Details2!C545</f>
        <v>0206</v>
      </c>
      <c r="D101" t="str">
        <f>Details2!D545</f>
        <v>Yuma Proving Grounds</v>
      </c>
      <c r="E101" t="str">
        <f>Details2!E545</f>
        <v>I</v>
      </c>
      <c r="F101" s="1" t="str">
        <f>Details2!F545</f>
        <v>NULL</v>
      </c>
      <c r="G101" s="1" t="str">
        <f>Details2!G545</f>
        <v>NULL</v>
      </c>
      <c r="H101" s="1" t="str">
        <f>Details2!H545</f>
        <v>NULL</v>
      </c>
      <c r="I101" s="1" t="str">
        <f>Details2!I545</f>
        <v>NULL</v>
      </c>
      <c r="J101" s="1" t="str">
        <f>Details2!J545</f>
        <v>NULL</v>
      </c>
      <c r="K101" s="1" t="str">
        <f>Details2!K545</f>
        <v>NULL</v>
      </c>
    </row>
    <row r="102" spans="2:11">
      <c r="B102" t="str">
        <f>Details2!B546</f>
        <v>Army</v>
      </c>
      <c r="C102" t="str">
        <f>Details2!C546</f>
        <v>0256</v>
      </c>
      <c r="D102" t="str">
        <f>Details2!D546</f>
        <v>Pentagon Army Health Clinic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>
      <c r="B103" t="str">
        <f>Details2!B547</f>
        <v>Army</v>
      </c>
      <c r="C103" t="str">
        <f>Details2!C547</f>
        <v>0273</v>
      </c>
      <c r="D103" t="str">
        <f>Details2!D547</f>
        <v>Ft. McPherson (Lawrence Joel Army Health Clinic)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>
      <c r="B104" t="str">
        <f>Details2!B548</f>
        <v>Army</v>
      </c>
      <c r="C104" t="str">
        <f>Details2!C548</f>
        <v>0308</v>
      </c>
      <c r="D104" t="str">
        <f>Details2!D548</f>
        <v>Aberdeen Proving Grounds (Kirk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>
      <c r="B105" t="str">
        <f>Details2!B549</f>
        <v>Army</v>
      </c>
      <c r="C105" t="str">
        <f>Details2!C549</f>
        <v>0309</v>
      </c>
      <c r="D105" t="str">
        <f>Details2!D549</f>
        <v>Ft. Detrick US Army Health Clinic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>
      <c r="B106" t="str">
        <f>Details2!B550</f>
        <v>Army</v>
      </c>
      <c r="C106" t="str">
        <f>Details2!C550</f>
        <v>0330</v>
      </c>
      <c r="D106" t="str">
        <f>Details2!D550</f>
        <v>Ft. Drum (Guthrie Army Health Clinic)</v>
      </c>
      <c r="E106" t="str">
        <f>Details2!E550</f>
        <v>C</v>
      </c>
      <c r="F106" s="1">
        <f>Details2!F550</f>
        <v>193082.7</v>
      </c>
      <c r="G106" s="1">
        <f>Details2!G550</f>
        <v>185518.47</v>
      </c>
      <c r="H106" s="1">
        <f>Details2!H550</f>
        <v>135501.4</v>
      </c>
      <c r="I106" s="1">
        <f>Details2!I550</f>
        <v>97238.92</v>
      </c>
      <c r="J106" s="1">
        <f>Details2!J550</f>
        <v>101745.68</v>
      </c>
      <c r="K106" s="1">
        <f>Details2!K550</f>
        <v>107972.77</v>
      </c>
    </row>
    <row r="107" spans="2:11">
      <c r="B107" t="str">
        <f>Details2!B551</f>
        <v>Army</v>
      </c>
      <c r="C107" t="str">
        <f>Details2!C551</f>
        <v>0350</v>
      </c>
      <c r="D107" t="str">
        <f>Details2!D551</f>
        <v>Ft. Indiantown Gap US Army Health Clinic</v>
      </c>
      <c r="E107" t="str">
        <f>Details2!E551</f>
        <v>I</v>
      </c>
      <c r="F107" s="1" t="str">
        <f>Details2!F551</f>
        <v>NULL</v>
      </c>
      <c r="G107" s="1" t="str">
        <f>Details2!G551</f>
        <v>NULL</v>
      </c>
      <c r="H107" s="1" t="str">
        <f>Details2!H551</f>
        <v>NULL</v>
      </c>
      <c r="I107" s="1" t="str">
        <f>Details2!I551</f>
        <v>NULL</v>
      </c>
      <c r="J107" s="1" t="str">
        <f>Details2!J551</f>
        <v>NULL</v>
      </c>
      <c r="K107" s="1" t="str">
        <f>Details2!K551</f>
        <v>NULL</v>
      </c>
    </row>
    <row r="108" spans="2:11">
      <c r="B108" t="str">
        <f>Details2!B552</f>
        <v>Army</v>
      </c>
      <c r="C108" t="str">
        <f>Details2!C552</f>
        <v>0351</v>
      </c>
      <c r="D108" t="str">
        <f>Details2!D552</f>
        <v>Letterkenny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>
      <c r="B109" t="str">
        <f>Details2!B553</f>
        <v>Army</v>
      </c>
      <c r="C109" t="str">
        <f>Details2!C553</f>
        <v>0352</v>
      </c>
      <c r="D109" t="str">
        <f>Details2!D553</f>
        <v>Carlisle (Dunham Army Health Clinic)</v>
      </c>
      <c r="E109" t="str">
        <f>Details2!E553</f>
        <v>C</v>
      </c>
      <c r="F109" s="1">
        <f>Details2!F553</f>
        <v>245131.53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>
      <c r="B110" t="str">
        <f>Details2!B554</f>
        <v>Army</v>
      </c>
      <c r="C110" t="str">
        <f>Details2!C554</f>
        <v>0353</v>
      </c>
      <c r="D110" t="str">
        <f>Details2!D554</f>
        <v>Tobyhanna US Army Health Clinic</v>
      </c>
      <c r="E110" t="str">
        <f>Details2!E554</f>
        <v>I</v>
      </c>
      <c r="F110" s="1" t="str">
        <f>Details2!F554</f>
        <v>NULL</v>
      </c>
      <c r="G110" s="1" t="str">
        <f>Details2!G554</f>
        <v>NULL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>
      <c r="B111" t="str">
        <f>Details2!B555</f>
        <v>Army</v>
      </c>
      <c r="C111" t="str">
        <f>Details2!C555</f>
        <v>0371</v>
      </c>
      <c r="D111" t="str">
        <f>Details2!D555</f>
        <v>Dugway Proving Ground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>
      <c r="B112" t="str">
        <f>Details2!B556</f>
        <v>Army</v>
      </c>
      <c r="C112" t="str">
        <f>Details2!C556</f>
        <v>0441</v>
      </c>
      <c r="D112" t="str">
        <f>Details2!D556</f>
        <v>New Cumberland US Army Health Clinic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>
      <c r="B113" t="str">
        <f>Details2!B557</f>
        <v>Army</v>
      </c>
      <c r="C113" t="str">
        <f>Details2!C557</f>
        <v>0606</v>
      </c>
      <c r="D113" t="str">
        <f>Details2!D557</f>
        <v>Heidelberg MEDDAC</v>
      </c>
      <c r="E113" t="str">
        <f>Details2!E557</f>
        <v>C</v>
      </c>
      <c r="F113" s="1">
        <f>Details2!F557</f>
        <v>134630.97</v>
      </c>
      <c r="G113" s="1">
        <f>Details2!G557</f>
        <v>97179.06</v>
      </c>
      <c r="H113" s="1">
        <f>Details2!H557</f>
        <v>27479.31</v>
      </c>
      <c r="I113" s="1">
        <f>Details2!I557</f>
        <v>32389.41</v>
      </c>
      <c r="J113" s="1">
        <f>Details2!J557</f>
        <v>171876.65</v>
      </c>
      <c r="K113" s="1" t="str">
        <f>Details2!K557</f>
        <v>NULL</v>
      </c>
    </row>
    <row r="114" spans="2:12">
      <c r="B114" t="str">
        <f>Details2!B558</f>
        <v>Army</v>
      </c>
      <c r="C114" t="str">
        <f>Details2!C558</f>
        <v>0607</v>
      </c>
      <c r="D114" t="str">
        <f>Details2!D558</f>
        <v>Landstuhl Regional Medical Center</v>
      </c>
      <c r="E114" t="str">
        <f>Details2!E558</f>
        <v>H</v>
      </c>
      <c r="F114" s="1">
        <f>Details2!F558</f>
        <v>365682.13</v>
      </c>
      <c r="G114" s="1">
        <f>Details2!G558</f>
        <v>202500.9</v>
      </c>
      <c r="H114" s="1">
        <f>Details2!H558</f>
        <v>64132.94</v>
      </c>
      <c r="I114" s="1">
        <f>Details2!I558</f>
        <v>113540.56</v>
      </c>
      <c r="J114" s="1">
        <f>Details2!J558</f>
        <v>654444.38</v>
      </c>
      <c r="K114" s="1">
        <f>Details2!K558</f>
        <v>11152.83</v>
      </c>
    </row>
    <row r="115" spans="2:12">
      <c r="B115" t="str">
        <f>Details2!B559</f>
        <v>Army</v>
      </c>
      <c r="C115" t="str">
        <f>Details2!C559</f>
        <v>0609</v>
      </c>
      <c r="D115" t="str">
        <f>Details2!D559</f>
        <v>Bavaria MEDDAC</v>
      </c>
      <c r="E115" t="str">
        <f>Details2!E559</f>
        <v>C</v>
      </c>
      <c r="F115" s="1">
        <f>Details2!F559</f>
        <v>21006.81</v>
      </c>
      <c r="G115" s="1">
        <f>Details2!G559</f>
        <v>29705.19</v>
      </c>
      <c r="H115" s="1">
        <f>Details2!H559</f>
        <v>7291.89</v>
      </c>
      <c r="I115" s="1">
        <f>Details2!I559</f>
        <v>5058.37</v>
      </c>
      <c r="J115" s="1">
        <f>Details2!J559</f>
        <v>70129.94</v>
      </c>
      <c r="K115" s="1">
        <f>Details2!K559</f>
        <v>1810.78</v>
      </c>
    </row>
    <row r="116" spans="2:12">
      <c r="B116" t="str">
        <f>Details2!B560</f>
        <v>Army</v>
      </c>
      <c r="C116" t="str">
        <f>Details2!C560</f>
        <v>0610</v>
      </c>
      <c r="D116" t="str">
        <f>Details2!D560</f>
        <v>BG CRAWFORD SAMS AHC-CAMP ZAMA</v>
      </c>
      <c r="E116" t="str">
        <f>Details2!E560</f>
        <v>I</v>
      </c>
      <c r="F116" s="1" t="str">
        <f>Details2!F560</f>
        <v>NULL</v>
      </c>
      <c r="G116" s="1" t="str">
        <f>Details2!G560</f>
        <v>NULL</v>
      </c>
      <c r="H116" s="1" t="str">
        <f>Details2!H560</f>
        <v>NULL</v>
      </c>
      <c r="I116" s="1" t="str">
        <f>Details2!I560</f>
        <v>NULL</v>
      </c>
      <c r="J116" s="1">
        <f>Details2!J560</f>
        <v>19789.09</v>
      </c>
      <c r="K116" s="1">
        <f>Details2!K560</f>
        <v>24353.57</v>
      </c>
    </row>
    <row r="117" spans="2:12">
      <c r="B117" t="str">
        <f>Details2!B561</f>
        <v>Army</v>
      </c>
      <c r="C117" t="str">
        <f>Details2!C561</f>
        <v>0612</v>
      </c>
      <c r="D117" t="str">
        <f>Details2!D561</f>
        <v>Brian Allgood ACH - Seoul</v>
      </c>
      <c r="E117" t="str">
        <f>Details2!E561</f>
        <v>H</v>
      </c>
      <c r="F117" s="1">
        <f>Details2!F561</f>
        <v>13168.64</v>
      </c>
      <c r="G117" s="1">
        <f>Details2!G561</f>
        <v>27971.43</v>
      </c>
      <c r="H117" s="1">
        <f>Details2!H561</f>
        <v>0</v>
      </c>
      <c r="I117" s="1">
        <f>Details2!I561</f>
        <v>59641.89</v>
      </c>
      <c r="J117" s="1">
        <f>Details2!J561</f>
        <v>114774.47</v>
      </c>
      <c r="K117" s="1">
        <f>Details2!K561</f>
        <v>110716.83</v>
      </c>
      <c r="L117" s="32"/>
    </row>
    <row r="118" spans="2:12">
      <c r="B118" t="str">
        <f>Details2!B562</f>
        <v>JTF</v>
      </c>
      <c r="C118" t="str">
        <f>Details2!C562</f>
        <v>0067</v>
      </c>
      <c r="D118" t="str">
        <f>Details2!D562</f>
        <v>Walter Reed National Military Medical Center</v>
      </c>
      <c r="E118" t="str">
        <f>Details2!E562</f>
        <v>H</v>
      </c>
      <c r="F118" s="1">
        <f>Details2!F562</f>
        <v>1591610.02</v>
      </c>
      <c r="G118" s="1">
        <f>Details2!G562</f>
        <v>1397301.56</v>
      </c>
      <c r="H118" s="1">
        <f>Details2!H562</f>
        <v>133971.71</v>
      </c>
      <c r="I118" s="1">
        <f>Details2!I562</f>
        <v>195308.02</v>
      </c>
      <c r="J118" s="1">
        <f>Details2!J562</f>
        <v>2466337.77</v>
      </c>
      <c r="K118" s="1">
        <f>Details2!K562</f>
        <v>2175822.92</v>
      </c>
      <c r="L118" s="32"/>
    </row>
    <row r="119" spans="2:12">
      <c r="B119" t="str">
        <f>Details2!B563</f>
        <v>JTF</v>
      </c>
      <c r="C119" t="str">
        <f>Details2!C563</f>
        <v>0123</v>
      </c>
      <c r="D119" t="str">
        <f>Details2!D563</f>
        <v>Ft. Belvoir (FT. Belvoir Community Hospital)</v>
      </c>
      <c r="E119" t="str">
        <f>Details2!E563</f>
        <v>H</v>
      </c>
      <c r="F119" s="1">
        <f>Details2!F563</f>
        <v>330349.74</v>
      </c>
      <c r="G119" s="1">
        <f>Details2!G563</f>
        <v>999643.27</v>
      </c>
      <c r="H119" s="1">
        <f>Details2!H563</f>
        <v>908119.6</v>
      </c>
      <c r="I119" s="1">
        <f>Details2!I563</f>
        <v>953497.75</v>
      </c>
      <c r="J119" s="1">
        <f>Details2!J563</f>
        <v>1943046.44</v>
      </c>
      <c r="K119" s="1">
        <f>Details2!K563</f>
        <v>2431645.09</v>
      </c>
    </row>
    <row r="120" spans="2:12">
      <c r="B120" t="str">
        <f>Details2!B564</f>
        <v>Navy</v>
      </c>
      <c r="C120" t="str">
        <f>Details2!C564</f>
        <v>0024</v>
      </c>
      <c r="D120" t="str">
        <f>Details2!D564</f>
        <v>NH Camp Pendelton</v>
      </c>
      <c r="E120" t="str">
        <f>Details2!E564</f>
        <v>H</v>
      </c>
      <c r="F120" s="1">
        <f>Details2!F564</f>
        <v>131009.74</v>
      </c>
      <c r="G120" s="1">
        <f>Details2!G564</f>
        <v>97350.47</v>
      </c>
      <c r="H120" s="1">
        <f>Details2!H564</f>
        <v>94806.38</v>
      </c>
      <c r="I120" s="1">
        <f>Details2!I564</f>
        <v>164483.9</v>
      </c>
      <c r="J120" s="1">
        <f>Details2!J564</f>
        <v>115534.39999999999</v>
      </c>
      <c r="K120" s="1">
        <f>Details2!K564</f>
        <v>143552.79999999999</v>
      </c>
    </row>
    <row r="121" spans="2:12">
      <c r="B121" t="str">
        <f>Details2!B565</f>
        <v>Navy</v>
      </c>
      <c r="C121" t="str">
        <f>Details2!C565</f>
        <v>0028</v>
      </c>
      <c r="D121" t="str">
        <f>Details2!D565</f>
        <v>NH Lemoore</v>
      </c>
      <c r="E121" t="str">
        <f>Details2!E565</f>
        <v>H</v>
      </c>
      <c r="F121" s="1">
        <f>Details2!F565</f>
        <v>33334.550000000003</v>
      </c>
      <c r="G121" s="1">
        <f>Details2!G565</f>
        <v>100423.62</v>
      </c>
      <c r="H121" s="1">
        <f>Details2!H565</f>
        <v>106633.75</v>
      </c>
      <c r="I121" s="1">
        <f>Details2!I565</f>
        <v>233315.47</v>
      </c>
      <c r="J121" s="1">
        <f>Details2!J565</f>
        <v>230519.6</v>
      </c>
      <c r="K121" s="1">
        <f>Details2!K565</f>
        <v>235423.24</v>
      </c>
    </row>
    <row r="122" spans="2:12">
      <c r="B122" t="str">
        <f>Details2!B566</f>
        <v>Navy</v>
      </c>
      <c r="C122" t="str">
        <f>Details2!C566</f>
        <v>0029</v>
      </c>
      <c r="D122" t="str">
        <f>Details2!D566</f>
        <v>NMC San Diego</v>
      </c>
      <c r="E122" t="str">
        <f>Details2!E566</f>
        <v>H</v>
      </c>
      <c r="F122" s="1">
        <f>Details2!F566</f>
        <v>230274.73</v>
      </c>
      <c r="G122" s="1">
        <f>Details2!G566</f>
        <v>202831.6</v>
      </c>
      <c r="H122" s="1">
        <f>Details2!H566</f>
        <v>192357.65</v>
      </c>
      <c r="I122" s="1">
        <f>Details2!I566</f>
        <v>223236.76</v>
      </c>
      <c r="J122" s="1">
        <f>Details2!J566</f>
        <v>276701.67</v>
      </c>
      <c r="K122" s="1">
        <f>Details2!K566</f>
        <v>298439.09999999998</v>
      </c>
    </row>
    <row r="123" spans="2:12">
      <c r="B123" t="str">
        <f>Details2!B567</f>
        <v>Navy</v>
      </c>
      <c r="C123" t="str">
        <f>Details2!C567</f>
        <v>0030</v>
      </c>
      <c r="D123" t="str">
        <f>Details2!D567</f>
        <v>NH 29 Palms</v>
      </c>
      <c r="E123" t="str">
        <f>Details2!E567</f>
        <v>H</v>
      </c>
      <c r="F123" s="1">
        <f>Details2!F567</f>
        <v>81954.7</v>
      </c>
      <c r="G123" s="1">
        <f>Details2!G567</f>
        <v>75558.44</v>
      </c>
      <c r="H123" s="1">
        <f>Details2!H567</f>
        <v>108578.18</v>
      </c>
      <c r="I123" s="1">
        <f>Details2!I567</f>
        <v>121298.75</v>
      </c>
      <c r="J123" s="1">
        <f>Details2!J567</f>
        <v>96025.04</v>
      </c>
      <c r="K123" s="1">
        <f>Details2!K567</f>
        <v>137449.07999999999</v>
      </c>
    </row>
    <row r="124" spans="2:12">
      <c r="B124" t="str">
        <f>Details2!B568</f>
        <v>Navy</v>
      </c>
      <c r="C124" t="str">
        <f>Details2!C568</f>
        <v>0035</v>
      </c>
      <c r="D124" t="str">
        <f>Details2!D568</f>
        <v>NBHC Groton</v>
      </c>
      <c r="E124" t="str">
        <f>Details2!E568</f>
        <v>C</v>
      </c>
      <c r="F124" s="1">
        <f>Details2!F568</f>
        <v>87502.15</v>
      </c>
      <c r="G124" s="1">
        <f>Details2!G568</f>
        <v>64298.239999999998</v>
      </c>
      <c r="H124" s="1">
        <f>Details2!H568</f>
        <v>108042.55</v>
      </c>
      <c r="I124" s="1">
        <f>Details2!I568</f>
        <v>175333.54</v>
      </c>
      <c r="J124" s="1">
        <f>Details2!J568</f>
        <v>141481.04999999999</v>
      </c>
      <c r="K124" s="1" t="str">
        <f>Details2!K568</f>
        <v>NULL</v>
      </c>
    </row>
    <row r="125" spans="2:12">
      <c r="B125" t="str">
        <f>Details2!B569</f>
        <v>Navy</v>
      </c>
      <c r="C125" t="str">
        <f>Details2!C569</f>
        <v>0038</v>
      </c>
      <c r="D125" t="str">
        <f>Details2!D569</f>
        <v>NH Pensacola</v>
      </c>
      <c r="E125" t="str">
        <f>Details2!E569</f>
        <v>H</v>
      </c>
      <c r="F125" s="1">
        <f>Details2!F569</f>
        <v>386183.18</v>
      </c>
      <c r="G125" s="1">
        <f>Details2!G569</f>
        <v>26264.14</v>
      </c>
      <c r="H125" s="1">
        <f>Details2!H569</f>
        <v>294938.69</v>
      </c>
      <c r="I125" s="1">
        <f>Details2!I569</f>
        <v>358713.04</v>
      </c>
      <c r="J125" s="1">
        <f>Details2!J569</f>
        <v>682841.8</v>
      </c>
      <c r="K125" s="1">
        <f>Details2!K569</f>
        <v>630215.46</v>
      </c>
    </row>
    <row r="126" spans="2:12">
      <c r="B126" t="str">
        <f>Details2!B570</f>
        <v>Navy</v>
      </c>
      <c r="C126" t="str">
        <f>Details2!C570</f>
        <v>0039</v>
      </c>
      <c r="D126" t="str">
        <f>Details2!D570</f>
        <v>NH Jacksonville</v>
      </c>
      <c r="E126" t="str">
        <f>Details2!E570</f>
        <v>H</v>
      </c>
      <c r="F126" s="1">
        <f>Details2!F570</f>
        <v>715985.99</v>
      </c>
      <c r="G126" s="1">
        <f>Details2!G570</f>
        <v>1359990.55</v>
      </c>
      <c r="H126" s="1">
        <f>Details2!H570</f>
        <v>1488287.72</v>
      </c>
      <c r="I126" s="1">
        <f>Details2!I570</f>
        <v>997450.07</v>
      </c>
      <c r="J126" s="1">
        <f>Details2!J570</f>
        <v>846759.36</v>
      </c>
      <c r="K126" s="1">
        <f>Details2!K570</f>
        <v>1003618.99</v>
      </c>
    </row>
    <row r="127" spans="2:12">
      <c r="B127" t="str">
        <f>Details2!B571</f>
        <v>Navy</v>
      </c>
      <c r="C127" t="str">
        <f>Details2!C571</f>
        <v>0056</v>
      </c>
      <c r="D127" t="str">
        <f>Details2!D571</f>
        <v>NHC Great Lakes</v>
      </c>
      <c r="E127" t="str">
        <f>Details2!E571</f>
        <v>C</v>
      </c>
      <c r="F127" s="1">
        <f>Details2!F571</f>
        <v>313622.53999999998</v>
      </c>
      <c r="G127" s="1">
        <f>Details2!G571</f>
        <v>472540.29</v>
      </c>
      <c r="H127" s="1">
        <f>Details2!H571</f>
        <v>430882.53</v>
      </c>
      <c r="I127" s="1">
        <f>Details2!I571</f>
        <v>232730.68</v>
      </c>
      <c r="J127" s="1" t="str">
        <f>Details2!J571</f>
        <v>NULL</v>
      </c>
      <c r="K127" s="1" t="str">
        <f>Details2!K571</f>
        <v>NULL</v>
      </c>
    </row>
    <row r="128" spans="2:12">
      <c r="B128" t="str">
        <f>Details2!B572</f>
        <v>Navy</v>
      </c>
      <c r="C128" t="str">
        <f>Details2!C572</f>
        <v>0068</v>
      </c>
      <c r="D128" t="str">
        <f>Details2!D572</f>
        <v>NHC Patuxent River</v>
      </c>
      <c r="E128" t="str">
        <f>Details2!E572</f>
        <v>C</v>
      </c>
      <c r="F128" s="1">
        <f>Details2!F572</f>
        <v>188592.3</v>
      </c>
      <c r="G128" s="1">
        <f>Details2!G572</f>
        <v>228249.03</v>
      </c>
      <c r="H128" s="1">
        <f>Details2!H572</f>
        <v>202654.4</v>
      </c>
      <c r="I128" s="1">
        <f>Details2!I572</f>
        <v>139300.70000000001</v>
      </c>
      <c r="J128" s="1">
        <f>Details2!J572</f>
        <v>126460.02</v>
      </c>
      <c r="K128" s="1">
        <f>Details2!K572</f>
        <v>0</v>
      </c>
    </row>
    <row r="129" spans="2:12">
      <c r="B129" t="str">
        <f>Details2!B573</f>
        <v>Navy</v>
      </c>
      <c r="C129" t="str">
        <f>Details2!C573</f>
        <v>0091</v>
      </c>
      <c r="D129" t="str">
        <f>Details2!D573</f>
        <v>NH Camp Lejeune</v>
      </c>
      <c r="E129" t="str">
        <f>Details2!E573</f>
        <v>H</v>
      </c>
      <c r="F129" s="1">
        <f>Details2!F573</f>
        <v>579126.17000000004</v>
      </c>
      <c r="G129" s="1">
        <f>Details2!G573</f>
        <v>46255.75</v>
      </c>
      <c r="H129" s="1">
        <f>Details2!H573</f>
        <v>549064.42000000004</v>
      </c>
      <c r="I129" s="1">
        <f>Details2!I573</f>
        <v>526428.56999999995</v>
      </c>
      <c r="J129" s="1">
        <f>Details2!J573</f>
        <v>471215.51</v>
      </c>
      <c r="K129" s="1">
        <f>Details2!K573</f>
        <v>267056.34999999998</v>
      </c>
    </row>
    <row r="130" spans="2:12">
      <c r="B130" t="str">
        <f>Details2!B574</f>
        <v>Navy</v>
      </c>
      <c r="C130" t="str">
        <f>Details2!C574</f>
        <v>0092</v>
      </c>
      <c r="D130" t="str">
        <f>Details2!D574</f>
        <v>NHC Cherry Point</v>
      </c>
      <c r="E130" t="str">
        <f>Details2!E574</f>
        <v>H</v>
      </c>
      <c r="F130" s="1">
        <f>Details2!F574</f>
        <v>264105.42</v>
      </c>
      <c r="G130" s="1">
        <f>Details2!G574</f>
        <v>323312.32</v>
      </c>
      <c r="H130" s="1">
        <f>Details2!H574</f>
        <v>350519.28</v>
      </c>
      <c r="I130" s="1">
        <f>Details2!I574</f>
        <v>246535.84</v>
      </c>
      <c r="J130" s="1">
        <f>Details2!J574</f>
        <v>212170.48</v>
      </c>
      <c r="K130" s="1">
        <f>Details2!K574</f>
        <v>251780.06</v>
      </c>
    </row>
    <row r="131" spans="2:12">
      <c r="B131" t="str">
        <f>Details2!B575</f>
        <v>Navy</v>
      </c>
      <c r="C131" t="str">
        <f>Details2!C575</f>
        <v>0100</v>
      </c>
      <c r="D131" t="str">
        <f>Details2!D575</f>
        <v>NHC New England</v>
      </c>
      <c r="E131" t="str">
        <f>Details2!E575</f>
        <v>C</v>
      </c>
      <c r="F131" s="1">
        <f>Details2!F575</f>
        <v>110931</v>
      </c>
      <c r="G131" s="1">
        <f>Details2!G575</f>
        <v>92321</v>
      </c>
      <c r="H131" s="1">
        <f>Details2!H575</f>
        <v>88186.57</v>
      </c>
      <c r="I131" s="1">
        <f>Details2!I575</f>
        <v>47982.63</v>
      </c>
      <c r="J131" s="1">
        <f>Details2!J575</f>
        <v>47469.75</v>
      </c>
      <c r="K131" s="1">
        <f>Details2!K575</f>
        <v>218800.25</v>
      </c>
      <c r="L131" s="34"/>
    </row>
    <row r="132" spans="2:12">
      <c r="B132" t="str">
        <f>Details2!B576</f>
        <v>Navy</v>
      </c>
      <c r="C132" t="str">
        <f>Details2!C576</f>
        <v>0103</v>
      </c>
      <c r="D132" t="str">
        <f>Details2!D576</f>
        <v>NHC Charleston</v>
      </c>
      <c r="E132" t="str">
        <f>Details2!E576</f>
        <v>H</v>
      </c>
      <c r="F132" s="1">
        <f>Details2!F576</f>
        <v>408316</v>
      </c>
      <c r="G132" s="1">
        <f>Details2!G576</f>
        <v>742063.4</v>
      </c>
      <c r="H132" s="1">
        <f>Details2!H576</f>
        <v>698838.73</v>
      </c>
      <c r="I132" s="1">
        <f>Details2!I576</f>
        <v>287089.67</v>
      </c>
      <c r="J132" s="1">
        <f>Details2!J576</f>
        <v>346507.73</v>
      </c>
      <c r="K132" s="1">
        <f>Details2!K576</f>
        <v>376976.75</v>
      </c>
      <c r="L132" s="34"/>
    </row>
    <row r="133" spans="2:12">
      <c r="B133" t="str">
        <f>Details2!B577</f>
        <v>Navy</v>
      </c>
      <c r="C133" t="str">
        <f>Details2!C577</f>
        <v>0104</v>
      </c>
      <c r="D133" t="str">
        <f>Details2!D577</f>
        <v>NH Beaufort</v>
      </c>
      <c r="E133" t="str">
        <f>Details2!E577</f>
        <v>H</v>
      </c>
      <c r="F133" s="1">
        <f>Details2!F577</f>
        <v>203362.53</v>
      </c>
      <c r="G133" s="1">
        <f>Details2!G577</f>
        <v>152123.12</v>
      </c>
      <c r="H133" s="1">
        <f>Details2!H577</f>
        <v>140099.64000000001</v>
      </c>
      <c r="I133" s="1">
        <f>Details2!I577</f>
        <v>88065.1</v>
      </c>
      <c r="J133" s="1">
        <f>Details2!J577</f>
        <v>130856.29</v>
      </c>
      <c r="K133" s="1">
        <f>Details2!K577</f>
        <v>170150.14</v>
      </c>
    </row>
    <row r="134" spans="2:12">
      <c r="B134" t="str">
        <f>Details2!B578</f>
        <v>Navy</v>
      </c>
      <c r="C134" t="str">
        <f>Details2!C578</f>
        <v>0107</v>
      </c>
      <c r="D134" t="str">
        <f>Details2!D578</f>
        <v>NBHC NSA Mid-South</v>
      </c>
      <c r="E134" t="str">
        <f>Details2!E578</f>
        <v>C</v>
      </c>
      <c r="F134" s="1">
        <f>Details2!F578</f>
        <v>231875.33</v>
      </c>
      <c r="G134" s="1">
        <f>Details2!G578</f>
        <v>1655.72</v>
      </c>
      <c r="H134" s="1">
        <f>Details2!H578</f>
        <v>228073.88</v>
      </c>
      <c r="I134" s="1">
        <f>Details2!I578</f>
        <v>0</v>
      </c>
      <c r="J134" s="1" t="str">
        <f>Details2!J578</f>
        <v>NULL</v>
      </c>
      <c r="K134" s="1" t="str">
        <f>Details2!K578</f>
        <v>NULL</v>
      </c>
    </row>
    <row r="135" spans="2:12">
      <c r="B135" t="str">
        <f>Details2!B579</f>
        <v>Navy</v>
      </c>
      <c r="C135" t="str">
        <f>Details2!C579</f>
        <v>0118</v>
      </c>
      <c r="D135" t="str">
        <f>Details2!D579</f>
        <v>NHC Corpus Christi</v>
      </c>
      <c r="E135" t="str">
        <f>Details2!E579</f>
        <v>C</v>
      </c>
      <c r="F135" s="1">
        <f>Details2!F579</f>
        <v>141840.76999999999</v>
      </c>
      <c r="G135" s="1">
        <f>Details2!G579</f>
        <v>76177.38</v>
      </c>
      <c r="H135" s="1">
        <f>Details2!H579</f>
        <v>137097.37</v>
      </c>
      <c r="I135" s="1">
        <f>Details2!I579</f>
        <v>182033.38</v>
      </c>
      <c r="J135" s="1">
        <f>Details2!J579</f>
        <v>216427.57</v>
      </c>
      <c r="K135" s="1">
        <f>Details2!K579</f>
        <v>120776.41</v>
      </c>
    </row>
    <row r="136" spans="2:12">
      <c r="B136" t="str">
        <f>Details2!B580</f>
        <v>Navy</v>
      </c>
      <c r="C136" t="str">
        <f>Details2!C580</f>
        <v>0124</v>
      </c>
      <c r="D136" t="str">
        <f>Details2!D580</f>
        <v>NMC Portsmouth</v>
      </c>
      <c r="E136" t="str">
        <f>Details2!E580</f>
        <v>H</v>
      </c>
      <c r="F136" s="1">
        <f>Details2!F580</f>
        <v>1158230.1599999999</v>
      </c>
      <c r="G136" s="1">
        <f>Details2!G580</f>
        <v>1020969.63</v>
      </c>
      <c r="H136" s="1">
        <f>Details2!H580</f>
        <v>1199019.82</v>
      </c>
      <c r="I136" s="1">
        <f>Details2!I580</f>
        <v>1298319.69</v>
      </c>
      <c r="J136" s="1">
        <f>Details2!J580</f>
        <v>1164050.27</v>
      </c>
      <c r="K136" s="1">
        <f>Details2!K580</f>
        <v>906846.59</v>
      </c>
    </row>
    <row r="137" spans="2:12">
      <c r="B137" t="str">
        <f>Details2!B581</f>
        <v>Navy</v>
      </c>
      <c r="C137" t="str">
        <f>Details2!C581</f>
        <v>0126</v>
      </c>
      <c r="D137" t="str">
        <f>Details2!D581</f>
        <v>NH Bremerton</v>
      </c>
      <c r="E137" t="str">
        <f>Details2!E581</f>
        <v>H</v>
      </c>
      <c r="F137" s="1">
        <f>Details2!F581</f>
        <v>543583.39</v>
      </c>
      <c r="G137" s="1">
        <f>Details2!G581</f>
        <v>655724.81000000006</v>
      </c>
      <c r="H137" s="1">
        <f>Details2!H581</f>
        <v>734948.49</v>
      </c>
      <c r="I137" s="1">
        <f>Details2!I581</f>
        <v>440585.05</v>
      </c>
      <c r="J137" s="1">
        <f>Details2!J581</f>
        <v>540990.85</v>
      </c>
      <c r="K137" s="1">
        <f>Details2!K581</f>
        <v>563394.24</v>
      </c>
    </row>
    <row r="138" spans="2:12">
      <c r="B138" t="str">
        <f>Details2!B582</f>
        <v>Navy</v>
      </c>
      <c r="C138" t="str">
        <f>Details2!C582</f>
        <v>0127</v>
      </c>
      <c r="D138" t="str">
        <f>Details2!D582</f>
        <v>NH Oak Harbor</v>
      </c>
      <c r="E138" t="str">
        <f>Details2!E582</f>
        <v>H</v>
      </c>
      <c r="F138" s="1">
        <f>Details2!F582</f>
        <v>65291.56</v>
      </c>
      <c r="G138" s="1">
        <f>Details2!G582</f>
        <v>66053.649999999994</v>
      </c>
      <c r="H138" s="1">
        <f>Details2!H582</f>
        <v>18757.46</v>
      </c>
      <c r="I138" s="1">
        <f>Details2!I582</f>
        <v>106299.09</v>
      </c>
      <c r="J138" s="1">
        <f>Details2!J582</f>
        <v>131421.68</v>
      </c>
      <c r="K138" s="1">
        <f>Details2!K582</f>
        <v>97523.28</v>
      </c>
    </row>
    <row r="139" spans="2:12">
      <c r="B139" t="str">
        <f>Details2!B583</f>
        <v>Navy</v>
      </c>
      <c r="C139" t="str">
        <f>Details2!C583</f>
        <v>0280</v>
      </c>
      <c r="D139" t="str">
        <f>Details2!D583</f>
        <v>NHC Hawaii</v>
      </c>
      <c r="E139" t="str">
        <f>Details2!E583</f>
        <v>C</v>
      </c>
      <c r="F139" s="1">
        <f>Details2!F583</f>
        <v>81986.259999999995</v>
      </c>
      <c r="G139" s="1">
        <f>Details2!G583</f>
        <v>101259.84</v>
      </c>
      <c r="H139" s="1">
        <f>Details2!H583</f>
        <v>96536.75</v>
      </c>
      <c r="I139" s="1">
        <f>Details2!I583</f>
        <v>51249.440000000002</v>
      </c>
      <c r="J139" s="1">
        <f>Details2!J583</f>
        <v>41514.129999999997</v>
      </c>
      <c r="K139" s="1">
        <f>Details2!K583</f>
        <v>45842.12</v>
      </c>
    </row>
    <row r="140" spans="2:12">
      <c r="B140" t="str">
        <f>Details2!B584</f>
        <v>Navy</v>
      </c>
      <c r="C140" t="str">
        <f>Details2!C584</f>
        <v>0297</v>
      </c>
      <c r="D140" t="str">
        <f>Details2!D584</f>
        <v>NACC New Orleans</v>
      </c>
      <c r="E140" t="str">
        <f>Details2!E584</f>
        <v>C</v>
      </c>
      <c r="F140" s="1">
        <f>Details2!F584</f>
        <v>39734.97</v>
      </c>
      <c r="G140" s="1">
        <f>Details2!G584</f>
        <v>526.32000000000005</v>
      </c>
      <c r="H140" s="1">
        <f>Details2!H584</f>
        <v>14030.76</v>
      </c>
      <c r="I140" s="1">
        <f>Details2!I584</f>
        <v>0</v>
      </c>
      <c r="J140" s="1" t="str">
        <f>Details2!J584</f>
        <v>NULL</v>
      </c>
      <c r="K140" s="1" t="str">
        <f>Details2!K584</f>
        <v>NULL</v>
      </c>
    </row>
    <row r="141" spans="2:12">
      <c r="B141" t="str">
        <f>Details2!B585</f>
        <v>Navy</v>
      </c>
      <c r="C141" t="str">
        <f>Details2!C585</f>
        <v>0306</v>
      </c>
      <c r="D141" t="str">
        <f>Details2!D585</f>
        <v>NHC Annapolis</v>
      </c>
      <c r="E141" t="str">
        <f>Details2!E585</f>
        <v>C</v>
      </c>
      <c r="F141" s="1">
        <f>Details2!F585</f>
        <v>130828.98</v>
      </c>
      <c r="G141" s="1">
        <f>Details2!G585</f>
        <v>145476.51999999999</v>
      </c>
      <c r="H141" s="1">
        <f>Details2!H585</f>
        <v>15035.4</v>
      </c>
      <c r="I141" s="1">
        <f>Details2!I585</f>
        <v>21299.71</v>
      </c>
      <c r="J141" s="1">
        <f>Details2!J585</f>
        <v>115526.62</v>
      </c>
      <c r="K141" s="1">
        <f>Details2!K585</f>
        <v>74736.210000000006</v>
      </c>
    </row>
    <row r="142" spans="2:12">
      <c r="B142" t="str">
        <f>Details2!B586</f>
        <v>Navy</v>
      </c>
      <c r="C142" t="str">
        <f>Details2!C586</f>
        <v>0321</v>
      </c>
      <c r="D142" t="str">
        <f>Details2!D586</f>
        <v>NBHC Portsmouth (NH)</v>
      </c>
      <c r="E142" t="str">
        <f>Details2!E586</f>
        <v>C</v>
      </c>
      <c r="F142" s="1">
        <f>Details2!F586</f>
        <v>51199</v>
      </c>
      <c r="G142" s="1">
        <f>Details2!G586</f>
        <v>40451</v>
      </c>
      <c r="H142" s="1">
        <f>Details2!H586</f>
        <v>39959.96</v>
      </c>
      <c r="I142" s="1">
        <f>Details2!I586</f>
        <v>22390.55</v>
      </c>
      <c r="J142" s="1">
        <f>Details2!J586</f>
        <v>20460.740000000002</v>
      </c>
      <c r="K142" s="1" t="str">
        <f>Details2!K586</f>
        <v>NULL</v>
      </c>
    </row>
    <row r="143" spans="2:12">
      <c r="B143" t="str">
        <f>Details2!B587</f>
        <v>Navy</v>
      </c>
      <c r="C143" t="str">
        <f>Details2!C587</f>
        <v>0385</v>
      </c>
      <c r="D143" t="str">
        <f>Details2!D587</f>
        <v>NHC Quantico</v>
      </c>
      <c r="E143" t="str">
        <f>Details2!E587</f>
        <v>C</v>
      </c>
      <c r="F143" s="1">
        <f>Details2!F587</f>
        <v>50190.39</v>
      </c>
      <c r="G143" s="1">
        <f>Details2!G587</f>
        <v>72966.83</v>
      </c>
      <c r="H143" s="1">
        <f>Details2!H587</f>
        <v>40888.769999999997</v>
      </c>
      <c r="I143" s="1">
        <f>Details2!I587</f>
        <v>88277.52</v>
      </c>
      <c r="J143" s="1">
        <f>Details2!J587</f>
        <v>112466.95</v>
      </c>
      <c r="K143" s="1">
        <f>Details2!K587</f>
        <v>83979.28</v>
      </c>
    </row>
    <row r="144" spans="2:12">
      <c r="B144" t="str">
        <f>Details2!B588</f>
        <v>Navy</v>
      </c>
      <c r="C144" t="str">
        <f>Details2!C588</f>
        <v>0616</v>
      </c>
      <c r="D144" t="str">
        <f>Details2!D588</f>
        <v>NH Roosevelt Roads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34"/>
    </row>
    <row r="145" spans="2:12">
      <c r="B145" t="str">
        <f>Details2!B589</f>
        <v>Navy</v>
      </c>
      <c r="C145" t="str">
        <f>Details2!C589</f>
        <v>0620</v>
      </c>
      <c r="D145" t="str">
        <f>Details2!D589</f>
        <v>NH Guam</v>
      </c>
      <c r="E145" t="str">
        <f>Details2!E589</f>
        <v>H</v>
      </c>
      <c r="F145" s="1">
        <f>Details2!F589</f>
        <v>39652.67</v>
      </c>
      <c r="G145" s="1">
        <f>Details2!G589</f>
        <v>80075.490000000005</v>
      </c>
      <c r="H145" s="1">
        <f>Details2!H589</f>
        <v>68469.34</v>
      </c>
      <c r="I145" s="1">
        <f>Details2!I589</f>
        <v>151362.06</v>
      </c>
      <c r="J145" s="1">
        <f>Details2!J589</f>
        <v>220353.14</v>
      </c>
      <c r="K145" s="1">
        <f>Details2!K589</f>
        <v>96504.09</v>
      </c>
    </row>
    <row r="146" spans="2:12">
      <c r="B146" t="str">
        <f>Details2!B590</f>
        <v>Navy</v>
      </c>
      <c r="C146" t="str">
        <f>Details2!C590</f>
        <v>0621</v>
      </c>
      <c r="D146" t="str">
        <f>Details2!D590</f>
        <v>NH Okinawa</v>
      </c>
      <c r="E146" t="str">
        <f>Details2!E590</f>
        <v>I</v>
      </c>
      <c r="F146" s="1" t="str">
        <f>Details2!F590</f>
        <v>NULL</v>
      </c>
      <c r="G146" s="1" t="str">
        <f>Details2!G590</f>
        <v>NULL</v>
      </c>
      <c r="H146" s="1" t="str">
        <f>Details2!H590</f>
        <v>NULL</v>
      </c>
      <c r="I146" s="1" t="str">
        <f>Details2!I590</f>
        <v>NULL</v>
      </c>
      <c r="J146" s="1" t="str">
        <f>Details2!J590</f>
        <v>NULL</v>
      </c>
      <c r="K146" s="1" t="str">
        <f>Details2!K590</f>
        <v>NULL</v>
      </c>
      <c r="L146" s="34"/>
    </row>
    <row r="147" spans="2:12">
      <c r="B147" t="str">
        <f>Details2!B591</f>
        <v>Navy</v>
      </c>
      <c r="C147" t="str">
        <f>Details2!C591</f>
        <v>0622</v>
      </c>
      <c r="D147" t="str">
        <f>Details2!D591</f>
        <v>NH Yokosuka</v>
      </c>
      <c r="E147" t="str">
        <f>Details2!E591</f>
        <v>I</v>
      </c>
      <c r="F147" s="1" t="str">
        <f>Details2!F591</f>
        <v>NULL</v>
      </c>
      <c r="G147" s="1" t="str">
        <f>Details2!G591</f>
        <v>NULL</v>
      </c>
      <c r="H147" s="1" t="str">
        <f>Details2!H591</f>
        <v>NULL</v>
      </c>
      <c r="I147" s="1" t="str">
        <f>Details2!I591</f>
        <v>NULL</v>
      </c>
      <c r="J147" s="1" t="str">
        <f>Details2!J591</f>
        <v>NULL</v>
      </c>
      <c r="K147" s="1" t="str">
        <f>Details2!K591</f>
        <v>NULL</v>
      </c>
      <c r="L147" s="34"/>
    </row>
    <row r="151" spans="2:12">
      <c r="B151" s="14" t="s">
        <v>135</v>
      </c>
      <c r="C151" s="9"/>
      <c r="F151" s="11">
        <f t="shared" ref="F151:K151" si="0">SUM(F5:F69)</f>
        <v>33412442.369999997</v>
      </c>
      <c r="G151" s="11">
        <f t="shared" si="0"/>
        <v>43114463.239999987</v>
      </c>
      <c r="H151" s="11">
        <f t="shared" si="0"/>
        <v>41741670.210000001</v>
      </c>
      <c r="I151" s="11">
        <f t="shared" si="0"/>
        <v>25902854.679999992</v>
      </c>
      <c r="J151" s="11">
        <f t="shared" si="0"/>
        <v>27124144.999999996</v>
      </c>
      <c r="K151" s="11">
        <f t="shared" si="0"/>
        <v>22635820.120000005</v>
      </c>
      <c r="L151" s="2"/>
    </row>
    <row r="152" spans="2:12">
      <c r="B152" s="14" t="s">
        <v>136</v>
      </c>
      <c r="C152" s="9"/>
      <c r="F152" s="11">
        <f>SUM(F71:F117)</f>
        <v>12651957.619999999</v>
      </c>
      <c r="G152" s="11">
        <f t="shared" ref="G152:K152" si="1">SUM(G71:G117)</f>
        <v>15651764.660000004</v>
      </c>
      <c r="H152" s="11">
        <f t="shared" si="1"/>
        <v>16253611.780000001</v>
      </c>
      <c r="I152" s="11">
        <f t="shared" si="1"/>
        <v>12180826.640000001</v>
      </c>
      <c r="J152" s="11">
        <f t="shared" si="1"/>
        <v>13079129.890000001</v>
      </c>
      <c r="K152" s="11">
        <f t="shared" si="1"/>
        <v>11493214.130000003</v>
      </c>
      <c r="L152" s="27"/>
    </row>
    <row r="153" spans="2:12">
      <c r="B153" s="14" t="s">
        <v>450</v>
      </c>
      <c r="C153" s="9"/>
      <c r="F153" s="11">
        <f>SUM(F118:F119)</f>
        <v>1921959.76</v>
      </c>
      <c r="G153" s="11">
        <f t="shared" ref="G153:K153" si="2">SUM(G118:G119)</f>
        <v>2396944.83</v>
      </c>
      <c r="H153" s="11">
        <f t="shared" si="2"/>
        <v>1042091.3099999999</v>
      </c>
      <c r="I153" s="11">
        <f t="shared" si="2"/>
        <v>1148805.77</v>
      </c>
      <c r="J153" s="11">
        <f t="shared" si="2"/>
        <v>4409384.21</v>
      </c>
      <c r="K153" s="11">
        <f t="shared" si="2"/>
        <v>4607468.01</v>
      </c>
      <c r="L153" s="35"/>
    </row>
    <row r="154" spans="2:12">
      <c r="B154" s="14" t="s">
        <v>317</v>
      </c>
      <c r="C154" s="9"/>
      <c r="F154" s="11">
        <f>SUM(F120:F147)</f>
        <v>6268714.4799999986</v>
      </c>
      <c r="G154" s="11">
        <f t="shared" ref="G154:K154" si="3">SUM(G120:G147)</f>
        <v>6244919.1600000001</v>
      </c>
      <c r="H154" s="11">
        <f t="shared" si="3"/>
        <v>7446708.4899999993</v>
      </c>
      <c r="I154" s="11">
        <f t="shared" si="3"/>
        <v>6203781.2099999981</v>
      </c>
      <c r="J154" s="11">
        <f t="shared" si="3"/>
        <v>6287754.6499999994</v>
      </c>
      <c r="K154" s="11">
        <f t="shared" si="3"/>
        <v>5723064.4400000013</v>
      </c>
      <c r="L154" s="35" t="s">
        <v>318</v>
      </c>
    </row>
    <row r="155" spans="2:12">
      <c r="B155" s="14" t="s">
        <v>140</v>
      </c>
      <c r="C155" s="9"/>
      <c r="F155" s="11">
        <f t="shared" ref="F155:K155" si="4">SUM(F5:F147)</f>
        <v>54255074.229999997</v>
      </c>
      <c r="G155" s="11">
        <f t="shared" si="4"/>
        <v>67408091.889999971</v>
      </c>
      <c r="H155" s="11">
        <f t="shared" si="4"/>
        <v>66484081.789999999</v>
      </c>
      <c r="I155" s="11">
        <f t="shared" si="4"/>
        <v>45436268.300000012</v>
      </c>
      <c r="J155" s="11">
        <f t="shared" si="4"/>
        <v>50900413.75</v>
      </c>
      <c r="K155" s="11">
        <f t="shared" si="4"/>
        <v>44459566.700000018</v>
      </c>
      <c r="L155" s="2"/>
    </row>
    <row r="156" spans="2:12">
      <c r="L156" s="2"/>
    </row>
    <row r="157" spans="2:12">
      <c r="B157" s="15" t="s">
        <v>420</v>
      </c>
      <c r="C157" s="3"/>
      <c r="D157" s="3"/>
      <c r="E157" s="3"/>
      <c r="F157" s="3" t="str">
        <f>IF(F151='Total Billings'!C15,"yes","no")</f>
        <v>yes</v>
      </c>
      <c r="G157" s="3" t="str">
        <f>IF(G151='Total Billings'!D15,"yes","no")</f>
        <v>yes</v>
      </c>
      <c r="H157" s="3" t="str">
        <f>IF(H151='Total Billings'!E15,"yes","no")</f>
        <v>yes</v>
      </c>
      <c r="I157" s="3" t="str">
        <f>IF(I151='Total Billings'!F15,"yes","no")</f>
        <v>yes</v>
      </c>
      <c r="J157" s="3" t="str">
        <f>IF(J151='Total Billings'!G15,"yes","no")</f>
        <v>yes</v>
      </c>
      <c r="K157" s="3" t="str">
        <f>IF(K151='Total Billings'!H15,"yes","no")</f>
        <v>yes</v>
      </c>
      <c r="L157" s="2"/>
    </row>
    <row r="158" spans="2:12">
      <c r="B158" s="15" t="s">
        <v>421</v>
      </c>
      <c r="C158" s="3"/>
      <c r="D158" s="3"/>
      <c r="E158" s="3"/>
      <c r="F158" s="3" t="str">
        <f>IF(F152='Total Billings'!C16,"yes","no")</f>
        <v>yes</v>
      </c>
      <c r="G158" s="3" t="str">
        <f>IF(G152='Total Billings'!D16,"yes","no")</f>
        <v>yes</v>
      </c>
      <c r="H158" s="3" t="str">
        <f>IF(H152='Total Billings'!E16,"yes","no")</f>
        <v>yes</v>
      </c>
      <c r="I158" s="3" t="str">
        <f>IF(I152='Total Billings'!F16,"yes","no")</f>
        <v>yes</v>
      </c>
      <c r="J158" s="3" t="str">
        <f>IF(J152='Total Billings'!G16,"yes","no")</f>
        <v>yes</v>
      </c>
      <c r="K158" s="3" t="str">
        <f>IF(K152='Total Billings'!H16,"yes","no")</f>
        <v>yes</v>
      </c>
      <c r="L158" s="2"/>
    </row>
    <row r="159" spans="2:12">
      <c r="B159" s="15" t="s">
        <v>422</v>
      </c>
      <c r="C159" s="3"/>
      <c r="D159" s="3"/>
      <c r="E159" s="3"/>
      <c r="F159" s="3" t="str">
        <f>IF(F154='Total Billings'!C18,"yes","no")</f>
        <v>yes</v>
      </c>
      <c r="G159" s="3" t="str">
        <f>IF(G154='Total Billings'!D18,"yes","no")</f>
        <v>yes</v>
      </c>
      <c r="H159" s="3" t="str">
        <f>IF(H154='Total Billings'!E18,"yes","no")</f>
        <v>yes</v>
      </c>
      <c r="I159" s="3" t="str">
        <f>IF(I154='Total Billings'!F18,"yes","no")</f>
        <v>yes</v>
      </c>
      <c r="J159" s="3" t="str">
        <f>IF(J154='Total Billings'!G18,"yes","no")</f>
        <v>yes</v>
      </c>
      <c r="K159" s="3" t="str">
        <f>IF(K154='Total Billings'!H18,"yes","no")</f>
        <v>yes</v>
      </c>
      <c r="L159" s="35" t="s">
        <v>318</v>
      </c>
    </row>
    <row r="160" spans="2:12">
      <c r="B160" s="15" t="s">
        <v>479</v>
      </c>
      <c r="C160" s="3"/>
      <c r="D160" s="3"/>
      <c r="E160" s="3"/>
      <c r="F160" s="3" t="str">
        <f>IF(F153='Total Billings'!C17,"yes","no")</f>
        <v>yes</v>
      </c>
      <c r="G160" s="3" t="str">
        <f>IF(G153='Total Billings'!D17,"yes","no")</f>
        <v>yes</v>
      </c>
      <c r="H160" s="3" t="str">
        <f>IF(H153='Total Billings'!E17,"yes","no")</f>
        <v>yes</v>
      </c>
      <c r="I160" s="3" t="str">
        <f>IF(I153='Total Billings'!F17,"yes","no")</f>
        <v>yes</v>
      </c>
      <c r="J160" s="3" t="str">
        <f>IF(J153='Total Billings'!G17,"yes","no")</f>
        <v>yes</v>
      </c>
      <c r="K160" s="3" t="str">
        <f>IF(K153='Total Billings'!H17,"yes","no")</f>
        <v>yes</v>
      </c>
      <c r="L160" s="35"/>
    </row>
    <row r="161" spans="2:12">
      <c r="B161" s="15" t="s">
        <v>423</v>
      </c>
      <c r="F161" s="3" t="str">
        <f>IF(F155='Total Billings'!C19,"yes","no")</f>
        <v>yes</v>
      </c>
      <c r="G161" s="3" t="str">
        <f>IF(G155='Total Billings'!D19,"yes","no")</f>
        <v>yes</v>
      </c>
      <c r="H161" s="3" t="str">
        <f>IF(H155='Total Billings'!E19,"yes","no")</f>
        <v>yes</v>
      </c>
      <c r="I161" s="3" t="str">
        <f>IF(I155='Total Billings'!F19,"yes","no")</f>
        <v>yes</v>
      </c>
      <c r="J161" s="3" t="str">
        <f>IF(J155='Total Billings'!G19,"yes","no")</f>
        <v>yes</v>
      </c>
      <c r="K161" s="3" t="str">
        <f>IF(K155='Total Billings'!H19,"yes","no")</f>
        <v>yes</v>
      </c>
    </row>
    <row r="162" spans="2:12">
      <c r="K162" s="3"/>
    </row>
    <row r="163" spans="2:12">
      <c r="L163" s="35"/>
    </row>
  </sheetData>
  <customSheetViews>
    <customSheetView guid="{8E6CF98D-1634-4ED3-81CA-763BCE5C79CD}" scale="85" topLeftCell="A115">
      <selection activeCell="F151" sqref="F151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9">
      <selection activeCell="F160" sqref="F160:K160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1"/>
  <dimension ref="A1:P161"/>
  <sheetViews>
    <sheetView zoomScale="85" workbookViewId="0"/>
  </sheetViews>
  <sheetFormatPr defaultRowHeight="12.75"/>
  <cols>
    <col min="4" max="4" width="38.85546875" customWidth="1"/>
    <col min="5" max="5" width="4" customWidth="1"/>
    <col min="6" max="11" width="10.5703125" style="23" customWidth="1"/>
    <col min="12" max="13" width="12" customWidth="1"/>
    <col min="14" max="14" width="12" bestFit="1" customWidth="1"/>
  </cols>
  <sheetData>
    <row r="1" spans="1:11">
      <c r="A1" t="s">
        <v>143</v>
      </c>
    </row>
    <row r="3" spans="1:11" ht="13.5" thickBot="1">
      <c r="B3" t="s">
        <v>4</v>
      </c>
      <c r="C3" s="2" t="s">
        <v>8</v>
      </c>
      <c r="D3" s="2" t="s">
        <v>9</v>
      </c>
      <c r="E3" s="2" t="s">
        <v>291</v>
      </c>
      <c r="G3" s="23" t="s">
        <v>131</v>
      </c>
    </row>
    <row r="4" spans="1:11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1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23">
        <f>Details2!F1041</f>
        <v>28</v>
      </c>
      <c r="G5" s="23">
        <f>Details2!G1041</f>
        <v>817</v>
      </c>
      <c r="H5" s="23">
        <f>Details2!H1041</f>
        <v>496</v>
      </c>
      <c r="I5" s="23">
        <f>Details2!I1041</f>
        <v>188</v>
      </c>
      <c r="J5" s="23">
        <f>Details2!J1041</f>
        <v>399</v>
      </c>
      <c r="K5" s="23">
        <f>Details2!K1041</f>
        <v>27</v>
      </c>
    </row>
    <row r="6" spans="1:11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23">
        <f>Details2!F1042</f>
        <v>201</v>
      </c>
      <c r="G6" s="23">
        <f>Details2!G1042</f>
        <v>3311</v>
      </c>
      <c r="H6" s="23">
        <f>Details2!H1042</f>
        <v>2137</v>
      </c>
      <c r="I6" s="23">
        <f>Details2!I1042</f>
        <v>726</v>
      </c>
      <c r="J6" s="23">
        <f>Details2!J1042</f>
        <v>1584</v>
      </c>
      <c r="K6" s="23">
        <f>Details2!K1042</f>
        <v>304</v>
      </c>
    </row>
    <row r="7" spans="1:11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23">
        <f>Details2!F1043</f>
        <v>597</v>
      </c>
      <c r="G7" s="23">
        <f>Details2!G1043</f>
        <v>732</v>
      </c>
      <c r="H7" s="23">
        <f>Details2!H1043</f>
        <v>991</v>
      </c>
      <c r="I7" s="23">
        <f>Details2!I1043</f>
        <v>922</v>
      </c>
      <c r="J7" s="23">
        <f>Details2!J1043</f>
        <v>806</v>
      </c>
      <c r="K7" s="23">
        <f>Details2!K1043</f>
        <v>227</v>
      </c>
    </row>
    <row r="8" spans="1:11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23">
        <f>Details2!F1044</f>
        <v>10</v>
      </c>
      <c r="G8" s="23">
        <f>Details2!G1044</f>
        <v>173</v>
      </c>
      <c r="H8" s="23">
        <f>Details2!H1044</f>
        <v>221</v>
      </c>
      <c r="I8" s="23">
        <f>Details2!I1044</f>
        <v>105</v>
      </c>
      <c r="J8" s="23">
        <f>Details2!J1044</f>
        <v>106</v>
      </c>
      <c r="K8" s="23">
        <f>Details2!K1044</f>
        <v>52</v>
      </c>
    </row>
    <row r="9" spans="1:11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23">
        <f>Details2!F1045</f>
        <v>7</v>
      </c>
      <c r="G9" s="23">
        <f>Details2!G1045</f>
        <v>336</v>
      </c>
      <c r="H9" s="23">
        <f>Details2!H1045</f>
        <v>525</v>
      </c>
      <c r="I9" s="23">
        <f>Details2!I1045</f>
        <v>183</v>
      </c>
      <c r="J9" s="23">
        <f>Details2!J1045</f>
        <v>480</v>
      </c>
      <c r="K9" s="23">
        <f>Details2!K1045</f>
        <v>246</v>
      </c>
    </row>
    <row r="10" spans="1:11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23">
        <f>Details2!F1046</f>
        <v>824</v>
      </c>
      <c r="G10" s="23">
        <f>Details2!G1046</f>
        <v>353</v>
      </c>
      <c r="H10" s="23">
        <f>Details2!H1046</f>
        <v>449</v>
      </c>
      <c r="I10" s="23">
        <f>Details2!I1046</f>
        <v>1035</v>
      </c>
      <c r="J10" s="23">
        <f>Details2!J1046</f>
        <v>1265</v>
      </c>
      <c r="K10" s="23">
        <f>Details2!K1046</f>
        <v>923</v>
      </c>
    </row>
    <row r="11" spans="1:11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23">
        <f>Details2!F1047</f>
        <v>8</v>
      </c>
      <c r="G11" s="23">
        <f>Details2!G1047</f>
        <v>3</v>
      </c>
      <c r="H11" s="23">
        <f>Details2!H1047</f>
        <v>60</v>
      </c>
      <c r="I11" s="23">
        <f>Details2!I1047</f>
        <v>49</v>
      </c>
      <c r="J11" s="23">
        <f>Details2!J1047</f>
        <v>52</v>
      </c>
      <c r="K11" s="23">
        <f>Details2!K1047</f>
        <v>24</v>
      </c>
    </row>
    <row r="12" spans="1:11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23">
        <f>Details2!F1048</f>
        <v>0</v>
      </c>
      <c r="G12" s="23">
        <f>Details2!G1048</f>
        <v>40</v>
      </c>
      <c r="H12" s="23">
        <f>Details2!H1048</f>
        <v>64</v>
      </c>
      <c r="I12" s="23">
        <f>Details2!I1048</f>
        <v>1</v>
      </c>
      <c r="J12" s="23">
        <f>Details2!J1048</f>
        <v>13</v>
      </c>
      <c r="K12" s="23">
        <f>Details2!K1048</f>
        <v>28</v>
      </c>
    </row>
    <row r="13" spans="1:11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23">
        <f>Details2!F1049</f>
        <v>99</v>
      </c>
      <c r="G13" s="23">
        <f>Details2!G1049</f>
        <v>34</v>
      </c>
      <c r="H13" s="23">
        <f>Details2!H1049</f>
        <v>132</v>
      </c>
      <c r="I13" s="23">
        <f>Details2!I1049</f>
        <v>120</v>
      </c>
      <c r="J13" s="23">
        <f>Details2!J1049</f>
        <v>95</v>
      </c>
      <c r="K13" s="23">
        <f>Details2!K1049</f>
        <v>52</v>
      </c>
    </row>
    <row r="14" spans="1:11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23">
        <f>Details2!F1050</f>
        <v>41</v>
      </c>
      <c r="G14" s="23">
        <f>Details2!G1050</f>
        <v>136</v>
      </c>
      <c r="H14" s="23">
        <f>Details2!H1050</f>
        <v>322</v>
      </c>
      <c r="I14" s="23">
        <f>Details2!I1050</f>
        <v>254</v>
      </c>
      <c r="J14" s="23">
        <f>Details2!J1050</f>
        <v>447</v>
      </c>
      <c r="K14" s="23">
        <f>Details2!K1050</f>
        <v>20</v>
      </c>
    </row>
    <row r="15" spans="1:11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23">
        <f>Details2!F1051</f>
        <v>470</v>
      </c>
      <c r="G15" s="23">
        <f>Details2!G1051</f>
        <v>148</v>
      </c>
      <c r="H15" s="23">
        <f>Details2!H1051</f>
        <v>1157</v>
      </c>
      <c r="I15" s="23">
        <f>Details2!I1051</f>
        <v>1658</v>
      </c>
      <c r="J15" s="23">
        <f>Details2!J1051</f>
        <v>1159</v>
      </c>
      <c r="K15" s="23">
        <f>Details2!K1051</f>
        <v>1846</v>
      </c>
    </row>
    <row r="16" spans="1:11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23">
        <f>Details2!F1052</f>
        <v>1620</v>
      </c>
      <c r="G16" s="23">
        <f>Details2!G1052</f>
        <v>959</v>
      </c>
      <c r="H16" s="23">
        <f>Details2!H1052</f>
        <v>125</v>
      </c>
      <c r="I16" s="23">
        <f>Details2!I1052</f>
        <v>1052</v>
      </c>
      <c r="J16" s="23">
        <f>Details2!J1052</f>
        <v>1304</v>
      </c>
      <c r="K16" s="23">
        <f>Details2!K1052</f>
        <v>1612</v>
      </c>
    </row>
    <row r="17" spans="2:13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23">
        <f>Details2!F1053</f>
        <v>192</v>
      </c>
      <c r="G17" s="23">
        <f>Details2!G1053</f>
        <v>86</v>
      </c>
      <c r="H17" s="23">
        <f>Details2!H1053</f>
        <v>277</v>
      </c>
      <c r="I17" s="23">
        <f>Details2!I1053</f>
        <v>240</v>
      </c>
      <c r="J17" s="23">
        <f>Details2!J1053</f>
        <v>259</v>
      </c>
      <c r="K17" s="23">
        <f>Details2!K1053</f>
        <v>224</v>
      </c>
    </row>
    <row r="18" spans="2:13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23">
        <f>Details2!F1054</f>
        <v>476</v>
      </c>
      <c r="G18" s="23">
        <f>Details2!G1054</f>
        <v>630</v>
      </c>
      <c r="H18" s="23">
        <f>Details2!H1054</f>
        <v>774</v>
      </c>
      <c r="I18" s="23">
        <f>Details2!I1054</f>
        <v>1165</v>
      </c>
      <c r="J18" s="23">
        <f>Details2!J1054</f>
        <v>1127</v>
      </c>
      <c r="K18" s="23">
        <f>Details2!K1054</f>
        <v>1405</v>
      </c>
    </row>
    <row r="19" spans="2:13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23">
        <f>Details2!F1055</f>
        <v>1962</v>
      </c>
      <c r="G19" s="23">
        <f>Details2!G1055</f>
        <v>841</v>
      </c>
      <c r="H19" s="23">
        <f>Details2!H1055</f>
        <v>989</v>
      </c>
      <c r="I19" s="23">
        <f>Details2!I1055</f>
        <v>1123</v>
      </c>
      <c r="J19" s="23">
        <f>Details2!J1055</f>
        <v>964</v>
      </c>
      <c r="K19" s="23">
        <f>Details2!K1055</f>
        <v>934</v>
      </c>
    </row>
    <row r="20" spans="2:13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23">
        <f>Details2!F1056</f>
        <v>63</v>
      </c>
      <c r="G20" s="23">
        <f>Details2!G1056</f>
        <v>101</v>
      </c>
      <c r="H20" s="23">
        <f>Details2!H1056</f>
        <v>89</v>
      </c>
      <c r="I20" s="23">
        <f>Details2!I1056</f>
        <v>94</v>
      </c>
      <c r="J20" s="23">
        <f>Details2!J1056</f>
        <v>125</v>
      </c>
      <c r="K20" s="23">
        <f>Details2!K1056</f>
        <v>102</v>
      </c>
    </row>
    <row r="21" spans="2:13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23">
        <f>Details2!F1057</f>
        <v>1462</v>
      </c>
      <c r="G21" s="23">
        <f>Details2!G1057</f>
        <v>207</v>
      </c>
      <c r="H21" s="23">
        <f>Details2!H1057</f>
        <v>711</v>
      </c>
      <c r="I21" s="23">
        <f>Details2!I1057</f>
        <v>712</v>
      </c>
      <c r="J21" s="23">
        <f>Details2!J1057</f>
        <v>776</v>
      </c>
      <c r="K21" s="23">
        <f>Details2!K1057</f>
        <v>682</v>
      </c>
    </row>
    <row r="22" spans="2:13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23">
        <f>Details2!F1058</f>
        <v>156</v>
      </c>
      <c r="G22" s="23">
        <f>Details2!G1058</f>
        <v>400</v>
      </c>
      <c r="H22" s="23">
        <f>Details2!H1058</f>
        <v>289</v>
      </c>
      <c r="I22" s="23">
        <f>Details2!I1058</f>
        <v>274</v>
      </c>
      <c r="J22" s="23">
        <f>Details2!J1058</f>
        <v>227</v>
      </c>
      <c r="K22" s="23">
        <f>Details2!K1058</f>
        <v>66</v>
      </c>
    </row>
    <row r="23" spans="2:13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23">
        <f>Details2!F1059</f>
        <v>1048</v>
      </c>
      <c r="G23" s="23">
        <f>Details2!G1059</f>
        <v>839</v>
      </c>
      <c r="H23" s="23">
        <f>Details2!H1059</f>
        <v>473</v>
      </c>
      <c r="I23" s="23">
        <f>Details2!I1059</f>
        <v>1219</v>
      </c>
      <c r="J23" s="23">
        <f>Details2!J1059</f>
        <v>1268</v>
      </c>
      <c r="K23" s="23">
        <f>Details2!K1059</f>
        <v>1412</v>
      </c>
    </row>
    <row r="24" spans="2:13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23">
        <f>Details2!F1060</f>
        <v>191</v>
      </c>
      <c r="G24" s="23">
        <f>Details2!G1060</f>
        <v>266</v>
      </c>
      <c r="H24" s="23">
        <f>Details2!H1060</f>
        <v>297</v>
      </c>
      <c r="I24" s="23">
        <f>Details2!I1060</f>
        <v>215</v>
      </c>
      <c r="J24" s="23">
        <f>Details2!J1060</f>
        <v>631</v>
      </c>
      <c r="K24" s="23">
        <f>Details2!K1060</f>
        <v>497</v>
      </c>
    </row>
    <row r="25" spans="2:13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23">
        <f>Details2!F1061</f>
        <v>128</v>
      </c>
      <c r="G25" s="23">
        <f>Details2!G1061</f>
        <v>413</v>
      </c>
      <c r="H25" s="23">
        <f>Details2!H1061</f>
        <v>620</v>
      </c>
      <c r="I25" s="23">
        <f>Details2!I1061</f>
        <v>415</v>
      </c>
      <c r="J25" s="23">
        <f>Details2!J1061</f>
        <v>284</v>
      </c>
      <c r="K25" s="23">
        <f>Details2!K1061</f>
        <v>77</v>
      </c>
    </row>
    <row r="26" spans="2:13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23">
        <f>Details2!F1062</f>
        <v>24</v>
      </c>
      <c r="G26" s="23">
        <f>Details2!G1062</f>
        <v>145</v>
      </c>
      <c r="H26" s="23">
        <f>Details2!H1062</f>
        <v>489</v>
      </c>
      <c r="I26" s="23">
        <f>Details2!I1062</f>
        <v>821</v>
      </c>
      <c r="J26" s="23">
        <f>Details2!J1062</f>
        <v>1034</v>
      </c>
      <c r="K26" s="23">
        <f>Details2!K1062</f>
        <v>845</v>
      </c>
    </row>
    <row r="27" spans="2:13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23">
        <f>Details2!F1063</f>
        <v>59</v>
      </c>
      <c r="G27" s="23">
        <f>Details2!G1063</f>
        <v>269</v>
      </c>
      <c r="H27" s="23">
        <f>Details2!H1063</f>
        <v>389</v>
      </c>
      <c r="I27" s="23">
        <f>Details2!I1063</f>
        <v>424</v>
      </c>
      <c r="J27" s="23">
        <f>Details2!J1063</f>
        <v>1717</v>
      </c>
      <c r="K27" s="23">
        <f>Details2!K1063</f>
        <v>126</v>
      </c>
    </row>
    <row r="28" spans="2:13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23">
        <f>Details2!F1064</f>
        <v>131</v>
      </c>
      <c r="G28" s="23">
        <f>Details2!G1064</f>
        <v>432</v>
      </c>
      <c r="H28" s="23">
        <f>Details2!H1064</f>
        <v>456</v>
      </c>
      <c r="I28" s="23">
        <f>Details2!I1064</f>
        <v>238</v>
      </c>
      <c r="J28" s="23">
        <f>Details2!J1064</f>
        <v>101</v>
      </c>
      <c r="K28" s="23">
        <f>Details2!K1064</f>
        <v>94</v>
      </c>
    </row>
    <row r="29" spans="2:13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23">
        <f>Details2!F1065</f>
        <v>65</v>
      </c>
      <c r="G29" s="23">
        <f>Details2!G1065</f>
        <v>36</v>
      </c>
      <c r="H29" s="23">
        <f>Details2!H1065</f>
        <v>116</v>
      </c>
      <c r="I29" s="23">
        <f>Details2!I1065</f>
        <v>105</v>
      </c>
      <c r="J29" s="23">
        <f>Details2!J1065</f>
        <v>59</v>
      </c>
      <c r="K29" s="23">
        <f>Details2!K1065</f>
        <v>10</v>
      </c>
    </row>
    <row r="30" spans="2:13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23">
        <f>Details2!F1066</f>
        <v>80</v>
      </c>
      <c r="G30" s="23">
        <f>Details2!G1066</f>
        <v>183</v>
      </c>
      <c r="H30" s="23">
        <f>Details2!H1066</f>
        <v>73</v>
      </c>
      <c r="I30" s="23">
        <f>Details2!I1066</f>
        <v>9</v>
      </c>
      <c r="J30" s="23">
        <f>Details2!J1066</f>
        <v>86</v>
      </c>
      <c r="K30" s="23">
        <f>Details2!K1066</f>
        <v>167</v>
      </c>
    </row>
    <row r="31" spans="2:13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23">
        <f>Details2!F1067</f>
        <v>440</v>
      </c>
      <c r="G31" s="23">
        <f>Details2!G1067</f>
        <v>735</v>
      </c>
      <c r="H31" s="23">
        <f>Details2!H1067</f>
        <v>599</v>
      </c>
      <c r="I31" s="23">
        <f>Details2!I1067</f>
        <v>604</v>
      </c>
      <c r="J31" s="23">
        <f>Details2!J1067</f>
        <v>1088</v>
      </c>
      <c r="K31" s="23">
        <f>Details2!K1067</f>
        <v>387</v>
      </c>
      <c r="M31" s="2"/>
    </row>
    <row r="32" spans="2:13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23">
        <f>Details2!F1068</f>
        <v>93</v>
      </c>
      <c r="G32" s="23">
        <f>Details2!G1068</f>
        <v>1022</v>
      </c>
      <c r="H32" s="23">
        <f>Details2!H1068</f>
        <v>750</v>
      </c>
      <c r="I32" s="23">
        <f>Details2!I1068</f>
        <v>824</v>
      </c>
      <c r="J32" s="23">
        <f>Details2!J1068</f>
        <v>1365</v>
      </c>
      <c r="K32" s="23">
        <f>Details2!K1068</f>
        <v>424</v>
      </c>
    </row>
    <row r="33" spans="2:11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23">
        <f>Details2!F1069</f>
        <v>61</v>
      </c>
      <c r="G33" s="23">
        <f>Details2!G1069</f>
        <v>136</v>
      </c>
      <c r="H33" s="23">
        <f>Details2!H1069</f>
        <v>216</v>
      </c>
      <c r="I33" s="23">
        <f>Details2!I1069</f>
        <v>185</v>
      </c>
      <c r="J33" s="23">
        <f>Details2!J1069</f>
        <v>245</v>
      </c>
      <c r="K33" s="23">
        <f>Details2!K1069</f>
        <v>280</v>
      </c>
    </row>
    <row r="34" spans="2:11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23">
        <f>Details2!F1070</f>
        <v>51</v>
      </c>
      <c r="G34" s="23">
        <f>Details2!G1070</f>
        <v>14</v>
      </c>
      <c r="H34" s="23">
        <f>Details2!H1070</f>
        <v>130</v>
      </c>
      <c r="I34" s="23">
        <f>Details2!I1070</f>
        <v>73</v>
      </c>
      <c r="J34" s="23">
        <f>Details2!J1070</f>
        <v>161</v>
      </c>
      <c r="K34" s="23">
        <f>Details2!K1070</f>
        <v>97</v>
      </c>
    </row>
    <row r="35" spans="2:11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23">
        <f>Details2!F1071</f>
        <v>17</v>
      </c>
      <c r="G35" s="23">
        <f>Details2!G1071</f>
        <v>16</v>
      </c>
      <c r="H35" s="23">
        <f>Details2!H1071</f>
        <v>140</v>
      </c>
      <c r="I35" s="23">
        <f>Details2!I1071</f>
        <v>25</v>
      </c>
      <c r="J35" s="23">
        <f>Details2!J1071</f>
        <v>50</v>
      </c>
      <c r="K35" s="23">
        <f>Details2!K1071</f>
        <v>35</v>
      </c>
    </row>
    <row r="36" spans="2:11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23">
        <f>Details2!F1072</f>
        <v>1</v>
      </c>
      <c r="G36" s="23">
        <f>Details2!G1072</f>
        <v>536</v>
      </c>
      <c r="H36" s="23">
        <f>Details2!H1072</f>
        <v>359</v>
      </c>
      <c r="I36" s="23">
        <f>Details2!I1072</f>
        <v>372</v>
      </c>
      <c r="J36" s="23">
        <f>Details2!J1072</f>
        <v>413</v>
      </c>
      <c r="K36" s="23">
        <f>Details2!K1072</f>
        <v>61</v>
      </c>
    </row>
    <row r="37" spans="2:11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23">
        <f>Details2!F1073</f>
        <v>165</v>
      </c>
      <c r="G37" s="23">
        <f>Details2!G1073</f>
        <v>173</v>
      </c>
      <c r="H37" s="23">
        <f>Details2!H1073</f>
        <v>113</v>
      </c>
      <c r="I37" s="23">
        <f>Details2!I1073</f>
        <v>147</v>
      </c>
      <c r="J37" s="23">
        <f>Details2!J1073</f>
        <v>125</v>
      </c>
      <c r="K37" s="23">
        <f>Details2!K1073</f>
        <v>145</v>
      </c>
    </row>
    <row r="38" spans="2:11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23">
        <f>Details2!F1074</f>
        <v>45</v>
      </c>
      <c r="G38" s="23">
        <f>Details2!G1074</f>
        <v>37</v>
      </c>
      <c r="H38" s="23">
        <f>Details2!H1074</f>
        <v>105</v>
      </c>
      <c r="I38" s="23">
        <f>Details2!I1074</f>
        <v>69</v>
      </c>
      <c r="J38" s="23">
        <f>Details2!J1074</f>
        <v>71</v>
      </c>
      <c r="K38" s="23">
        <f>Details2!K1074</f>
        <v>14</v>
      </c>
    </row>
    <row r="39" spans="2:11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23">
        <f>Details2!F1075</f>
        <v>1723</v>
      </c>
      <c r="G39" s="23">
        <f>Details2!G1075</f>
        <v>3373</v>
      </c>
      <c r="H39" s="23">
        <f>Details2!H1075</f>
        <v>4043</v>
      </c>
      <c r="I39" s="23">
        <f>Details2!I1075</f>
        <v>5658</v>
      </c>
      <c r="J39" s="23">
        <f>Details2!J1075</f>
        <v>5618</v>
      </c>
      <c r="K39" s="23">
        <f>Details2!K1075</f>
        <v>4132</v>
      </c>
    </row>
    <row r="40" spans="2:11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23">
        <f>Details2!F1076</f>
        <v>0</v>
      </c>
      <c r="G40" s="23">
        <f>Details2!G1076</f>
        <v>0</v>
      </c>
      <c r="H40" s="23">
        <f>Details2!H1076</f>
        <v>969</v>
      </c>
      <c r="I40" s="23">
        <f>Details2!I1076</f>
        <v>390</v>
      </c>
      <c r="J40" s="23">
        <f>Details2!J1076</f>
        <v>687</v>
      </c>
      <c r="K40" s="23">
        <f>Details2!K1076</f>
        <v>832</v>
      </c>
    </row>
    <row r="41" spans="2:11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23">
        <f>Details2!F1077</f>
        <v>36</v>
      </c>
      <c r="G41" s="23">
        <f>Details2!G1077</f>
        <v>66</v>
      </c>
      <c r="H41" s="23">
        <f>Details2!H1077</f>
        <v>140</v>
      </c>
      <c r="I41" s="23">
        <f>Details2!I1077</f>
        <v>109</v>
      </c>
      <c r="J41" s="23">
        <f>Details2!J1077</f>
        <v>169</v>
      </c>
      <c r="K41" s="23">
        <f>Details2!K1077</f>
        <v>95</v>
      </c>
    </row>
    <row r="42" spans="2:11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23">
        <f>Details2!F1078</f>
        <v>62</v>
      </c>
      <c r="G42" s="23">
        <f>Details2!G1078</f>
        <v>280</v>
      </c>
      <c r="H42" s="23">
        <f>Details2!H1078</f>
        <v>231</v>
      </c>
      <c r="I42" s="23">
        <f>Details2!I1078</f>
        <v>410</v>
      </c>
      <c r="J42" s="23">
        <f>Details2!J1078</f>
        <v>561</v>
      </c>
      <c r="K42" s="23">
        <f>Details2!K1078</f>
        <v>224</v>
      </c>
    </row>
    <row r="43" spans="2:11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23">
        <f>Details2!F1079</f>
        <v>9</v>
      </c>
      <c r="G43" s="23">
        <f>Details2!G1079</f>
        <v>190</v>
      </c>
      <c r="H43" s="23">
        <f>Details2!H1079</f>
        <v>124</v>
      </c>
      <c r="I43" s="23">
        <f>Details2!I1079</f>
        <v>170</v>
      </c>
      <c r="J43" s="23">
        <f>Details2!J1079</f>
        <v>251</v>
      </c>
      <c r="K43" s="23">
        <f>Details2!K1079</f>
        <v>38</v>
      </c>
    </row>
    <row r="44" spans="2:11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23">
        <f>Details2!F1080</f>
        <v>4624</v>
      </c>
      <c r="G44" s="23">
        <f>Details2!G1080</f>
        <v>132</v>
      </c>
      <c r="H44" s="23">
        <f>Details2!H1080</f>
        <v>270</v>
      </c>
      <c r="I44" s="23">
        <f>Details2!I1080</f>
        <v>199</v>
      </c>
      <c r="J44" s="23">
        <f>Details2!J1080</f>
        <v>158</v>
      </c>
      <c r="K44" s="23">
        <f>Details2!K1080</f>
        <v>2</v>
      </c>
    </row>
    <row r="45" spans="2:11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23">
        <f>Details2!F1081</f>
        <v>178</v>
      </c>
      <c r="G45" s="23">
        <f>Details2!G1081</f>
        <v>264</v>
      </c>
      <c r="H45" s="23">
        <f>Details2!H1081</f>
        <v>401</v>
      </c>
      <c r="I45" s="23">
        <f>Details2!I1081</f>
        <v>360</v>
      </c>
      <c r="J45" s="23">
        <f>Details2!J1081</f>
        <v>513</v>
      </c>
      <c r="K45" s="23">
        <f>Details2!K1081</f>
        <v>94</v>
      </c>
    </row>
    <row r="46" spans="2:11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23">
        <f>Details2!F1082</f>
        <v>38</v>
      </c>
      <c r="G46" s="23">
        <f>Details2!G1082</f>
        <v>27</v>
      </c>
      <c r="H46" s="23">
        <f>Details2!H1082</f>
        <v>136</v>
      </c>
      <c r="I46" s="23">
        <f>Details2!I1082</f>
        <v>39</v>
      </c>
      <c r="J46" s="23">
        <f>Details2!J1082</f>
        <v>89</v>
      </c>
      <c r="K46" s="23">
        <f>Details2!K1082</f>
        <v>14</v>
      </c>
    </row>
    <row r="47" spans="2:11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23">
        <f>Details2!F1083</f>
        <v>407</v>
      </c>
      <c r="G47" s="23">
        <f>Details2!G1083</f>
        <v>1443</v>
      </c>
      <c r="H47" s="23">
        <f>Details2!H1083</f>
        <v>2901</v>
      </c>
      <c r="I47" s="23">
        <f>Details2!I1083</f>
        <v>943</v>
      </c>
      <c r="J47" s="23">
        <f>Details2!J1083</f>
        <v>2599</v>
      </c>
      <c r="K47" s="23">
        <f>Details2!K1083</f>
        <v>555</v>
      </c>
    </row>
    <row r="48" spans="2:11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23">
        <f>Details2!F1084</f>
        <v>455</v>
      </c>
      <c r="G48" s="23">
        <f>Details2!G1084</f>
        <v>272</v>
      </c>
      <c r="H48" s="23">
        <f>Details2!H1084</f>
        <v>1341</v>
      </c>
      <c r="I48" s="23">
        <f>Details2!I1084</f>
        <v>1320</v>
      </c>
      <c r="J48" s="23">
        <f>Details2!J1084</f>
        <v>1266</v>
      </c>
      <c r="K48" s="23">
        <f>Details2!K1084</f>
        <v>1108</v>
      </c>
    </row>
    <row r="49" spans="2:13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23">
        <f>Details2!F1085</f>
        <v>106</v>
      </c>
      <c r="G49" s="23">
        <f>Details2!G1085</f>
        <v>547</v>
      </c>
      <c r="H49" s="23">
        <f>Details2!H1085</f>
        <v>650</v>
      </c>
      <c r="I49" s="23">
        <f>Details2!I1085</f>
        <v>334</v>
      </c>
      <c r="J49" s="23">
        <f>Details2!J1085</f>
        <v>942</v>
      </c>
      <c r="K49" s="23">
        <f>Details2!K1085</f>
        <v>183</v>
      </c>
    </row>
    <row r="50" spans="2:13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23">
        <f>Details2!F1086</f>
        <v>305</v>
      </c>
      <c r="G50" s="23">
        <f>Details2!G1086</f>
        <v>234</v>
      </c>
      <c r="H50" s="23">
        <f>Details2!H1086</f>
        <v>300</v>
      </c>
      <c r="I50" s="23">
        <f>Details2!I1086</f>
        <v>447</v>
      </c>
      <c r="J50" s="23">
        <f>Details2!J1086</f>
        <v>440</v>
      </c>
      <c r="K50" s="23">
        <f>Details2!K1086</f>
        <v>264</v>
      </c>
    </row>
    <row r="51" spans="2:13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23">
        <f>Details2!F1087</f>
        <v>252</v>
      </c>
      <c r="G51" s="23">
        <f>Details2!G1087</f>
        <v>44</v>
      </c>
      <c r="H51" s="23">
        <f>Details2!H1087</f>
        <v>136</v>
      </c>
      <c r="I51" s="23">
        <f>Details2!I1087</f>
        <v>283</v>
      </c>
      <c r="J51" s="23">
        <f>Details2!J1087</f>
        <v>238</v>
      </c>
      <c r="K51" s="23">
        <f>Details2!K1087</f>
        <v>254</v>
      </c>
    </row>
    <row r="52" spans="2:13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23">
        <f>Details2!F1088</f>
        <v>42</v>
      </c>
      <c r="G52" s="23">
        <f>Details2!G1088</f>
        <v>10</v>
      </c>
      <c r="H52" s="23">
        <f>Details2!H1088</f>
        <v>28</v>
      </c>
      <c r="I52" s="23">
        <f>Details2!I1088</f>
        <v>89</v>
      </c>
      <c r="J52" s="23">
        <f>Details2!J1088</f>
        <v>103</v>
      </c>
      <c r="K52" s="23">
        <f>Details2!K1088</f>
        <v>22</v>
      </c>
    </row>
    <row r="53" spans="2:13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23">
        <f>Details2!F1089</f>
        <v>167</v>
      </c>
      <c r="G53" s="23">
        <f>Details2!G1089</f>
        <v>183</v>
      </c>
      <c r="H53" s="23">
        <f>Details2!H1089</f>
        <v>87</v>
      </c>
      <c r="I53" s="23">
        <f>Details2!I1089</f>
        <v>190</v>
      </c>
      <c r="J53" s="23">
        <f>Details2!J1089</f>
        <v>126</v>
      </c>
      <c r="K53" s="23">
        <f>Details2!K1089</f>
        <v>145</v>
      </c>
    </row>
    <row r="54" spans="2:13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23" t="str">
        <f>Details2!F1090</f>
        <v>NULL</v>
      </c>
      <c r="G54" s="23" t="str">
        <f>Details2!G1090</f>
        <v>NULL</v>
      </c>
      <c r="H54" s="23" t="str">
        <f>Details2!H1090</f>
        <v>NULL</v>
      </c>
      <c r="I54" s="23" t="str">
        <f>Details2!I1090</f>
        <v>NULL</v>
      </c>
      <c r="J54" s="23" t="str">
        <f>Details2!J1090</f>
        <v>NULL</v>
      </c>
      <c r="K54" s="23" t="str">
        <f>Details2!K1090</f>
        <v>NULL</v>
      </c>
    </row>
    <row r="55" spans="2:13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23">
        <f>Details2!F1091</f>
        <v>290</v>
      </c>
      <c r="G55" s="23">
        <f>Details2!G1091</f>
        <v>321</v>
      </c>
      <c r="H55" s="23">
        <f>Details2!H1091</f>
        <v>359</v>
      </c>
      <c r="I55" s="23">
        <f>Details2!I1091</f>
        <v>242</v>
      </c>
      <c r="J55" s="23">
        <f>Details2!J1091</f>
        <v>530</v>
      </c>
      <c r="K55" s="23">
        <f>Details2!K1091</f>
        <v>529</v>
      </c>
    </row>
    <row r="56" spans="2:13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23">
        <f>Details2!F1092</f>
        <v>391</v>
      </c>
      <c r="G56" s="23">
        <f>Details2!G1092</f>
        <v>525</v>
      </c>
      <c r="H56" s="23">
        <f>Details2!H1092</f>
        <v>264</v>
      </c>
      <c r="I56" s="23">
        <f>Details2!I1092</f>
        <v>47</v>
      </c>
      <c r="J56" s="23">
        <f>Details2!J1092</f>
        <v>210</v>
      </c>
      <c r="K56" s="23">
        <f>Details2!K1092</f>
        <v>9</v>
      </c>
    </row>
    <row r="57" spans="2:13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23">
        <f>Details2!F1093</f>
        <v>288</v>
      </c>
      <c r="G57" s="23">
        <f>Details2!G1093</f>
        <v>113</v>
      </c>
      <c r="H57" s="23">
        <f>Details2!H1093</f>
        <v>170</v>
      </c>
      <c r="I57" s="23">
        <f>Details2!I1093</f>
        <v>248</v>
      </c>
      <c r="J57" s="23">
        <f>Details2!J1093</f>
        <v>300</v>
      </c>
      <c r="K57" s="23">
        <f>Details2!K1093</f>
        <v>191</v>
      </c>
    </row>
    <row r="58" spans="2:13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23">
        <f>Details2!F1094</f>
        <v>2</v>
      </c>
      <c r="G58" s="23">
        <f>Details2!G1094</f>
        <v>150</v>
      </c>
      <c r="H58" s="23">
        <f>Details2!H1094</f>
        <v>182</v>
      </c>
      <c r="I58" s="23">
        <f>Details2!I1094</f>
        <v>558</v>
      </c>
      <c r="J58" s="23">
        <f>Details2!J1094</f>
        <v>1012</v>
      </c>
      <c r="K58" s="23">
        <f>Details2!K1094</f>
        <v>348</v>
      </c>
    </row>
    <row r="59" spans="2:13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23">
        <f>Details2!F1095</f>
        <v>29</v>
      </c>
      <c r="G59" s="23">
        <f>Details2!G1095</f>
        <v>24</v>
      </c>
      <c r="H59" s="23">
        <f>Details2!H1095</f>
        <v>38</v>
      </c>
      <c r="I59" s="23">
        <f>Details2!I1095</f>
        <v>0</v>
      </c>
      <c r="J59" s="23">
        <f>Details2!J1095</f>
        <v>0</v>
      </c>
      <c r="K59" s="23">
        <f>Details2!K1095</f>
        <v>0</v>
      </c>
    </row>
    <row r="60" spans="2:13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23">
        <f>Details2!F1096</f>
        <v>14</v>
      </c>
      <c r="G60" s="23">
        <f>Details2!G1096</f>
        <v>227</v>
      </c>
      <c r="H60" s="23">
        <f>Details2!H1096</f>
        <v>106</v>
      </c>
      <c r="I60" s="23">
        <f>Details2!I1096</f>
        <v>171</v>
      </c>
      <c r="J60" s="23">
        <f>Details2!J1096</f>
        <v>176</v>
      </c>
      <c r="K60" s="23">
        <f>Details2!K1096</f>
        <v>83</v>
      </c>
    </row>
    <row r="61" spans="2:13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23">
        <f>Details2!F1097</f>
        <v>125</v>
      </c>
      <c r="G61" s="23">
        <f>Details2!G1097</f>
        <v>280</v>
      </c>
      <c r="H61" s="23">
        <f>Details2!H1097</f>
        <v>270</v>
      </c>
      <c r="I61" s="23">
        <f>Details2!I1097</f>
        <v>319</v>
      </c>
      <c r="J61" s="23">
        <f>Details2!J1097</f>
        <v>432</v>
      </c>
      <c r="K61" s="23">
        <f>Details2!K1097</f>
        <v>388</v>
      </c>
    </row>
    <row r="62" spans="2:13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23" t="str">
        <f>Details2!F1098</f>
        <v>NULL</v>
      </c>
      <c r="G62" s="23" t="str">
        <f>Details2!G1098</f>
        <v>NULL</v>
      </c>
      <c r="H62" s="23" t="str">
        <f>Details2!H1098</f>
        <v>NULL</v>
      </c>
      <c r="I62" s="23" t="str">
        <f>Details2!I1098</f>
        <v>NULL</v>
      </c>
      <c r="J62" s="23" t="str">
        <f>Details2!J1098</f>
        <v>NULL</v>
      </c>
      <c r="K62" s="23" t="str">
        <f>Details2!K1098</f>
        <v>NULL</v>
      </c>
      <c r="M62" s="2"/>
    </row>
    <row r="63" spans="2:13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23">
        <f>Details2!F1099</f>
        <v>61</v>
      </c>
      <c r="G63" s="23">
        <f>Details2!G1099</f>
        <v>70</v>
      </c>
      <c r="H63" s="23">
        <f>Details2!H1099</f>
        <v>99</v>
      </c>
      <c r="I63" s="23">
        <f>Details2!I1099</f>
        <v>72</v>
      </c>
      <c r="J63" s="23">
        <f>Details2!J1099</f>
        <v>151</v>
      </c>
      <c r="K63" s="23">
        <f>Details2!K1099</f>
        <v>64</v>
      </c>
    </row>
    <row r="64" spans="2:13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23" t="str">
        <f>Details2!F1100</f>
        <v>NULL</v>
      </c>
      <c r="G64" s="23" t="str">
        <f>Details2!G1100</f>
        <v>NULL</v>
      </c>
      <c r="H64" s="23" t="str">
        <f>Details2!H1100</f>
        <v>NULL</v>
      </c>
      <c r="I64" s="23" t="str">
        <f>Details2!I1100</f>
        <v>NULL</v>
      </c>
      <c r="J64" s="23" t="str">
        <f>Details2!J1100</f>
        <v>NULL</v>
      </c>
      <c r="K64" s="23" t="str">
        <f>Details2!K1100</f>
        <v>NULL</v>
      </c>
    </row>
    <row r="65" spans="2:16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23">
        <f>Details2!F1101</f>
        <v>36</v>
      </c>
      <c r="G65" s="23">
        <f>Details2!G1101</f>
        <v>306</v>
      </c>
      <c r="H65" s="23">
        <f>Details2!H1101</f>
        <v>314</v>
      </c>
      <c r="I65" s="23">
        <f>Details2!I1101</f>
        <v>215</v>
      </c>
      <c r="J65" s="23">
        <f>Details2!J1101</f>
        <v>559</v>
      </c>
      <c r="K65" s="23">
        <f>Details2!K1101</f>
        <v>0</v>
      </c>
    </row>
    <row r="66" spans="2:16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23">
        <f>Details2!F1102</f>
        <v>411</v>
      </c>
      <c r="G66" s="23" t="str">
        <f>Details2!G1102</f>
        <v>NULL</v>
      </c>
      <c r="H66" s="23" t="str">
        <f>Details2!H1102</f>
        <v>NULL</v>
      </c>
      <c r="I66" s="23" t="str">
        <f>Details2!I1102</f>
        <v>NULL</v>
      </c>
      <c r="J66" s="23" t="str">
        <f>Details2!J1102</f>
        <v>NULL</v>
      </c>
      <c r="K66" s="23" t="str">
        <f>Details2!K1102</f>
        <v>NULL</v>
      </c>
    </row>
    <row r="67" spans="2:16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23">
        <f>Details2!F1103</f>
        <v>1</v>
      </c>
      <c r="G67" s="23">
        <f>Details2!G1103</f>
        <v>1</v>
      </c>
      <c r="H67" s="23">
        <f>Details2!H1103</f>
        <v>13</v>
      </c>
      <c r="I67" s="23">
        <f>Details2!I1103</f>
        <v>80</v>
      </c>
      <c r="J67" s="23">
        <f>Details2!J1103</f>
        <v>40</v>
      </c>
      <c r="K67" s="23">
        <f>Details2!K1103</f>
        <v>114</v>
      </c>
    </row>
    <row r="68" spans="2:16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23">
        <f>Details2!F1104</f>
        <v>16</v>
      </c>
      <c r="G68" s="23">
        <f>Details2!G1104</f>
        <v>9</v>
      </c>
      <c r="H68" s="23">
        <f>Details2!H1104</f>
        <v>94</v>
      </c>
      <c r="I68" s="23">
        <f>Details2!I1104</f>
        <v>57</v>
      </c>
      <c r="J68" s="23">
        <f>Details2!J1104</f>
        <v>138</v>
      </c>
      <c r="K68" s="23">
        <f>Details2!K1104</f>
        <v>101</v>
      </c>
    </row>
    <row r="69" spans="2:16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23">
        <f>Details2!F1105</f>
        <v>298</v>
      </c>
      <c r="G69" s="23">
        <f>Details2!G1105</f>
        <v>553</v>
      </c>
      <c r="H69" s="23">
        <f>Details2!H1105</f>
        <v>372</v>
      </c>
      <c r="I69" s="23">
        <f>Details2!I1105</f>
        <v>202</v>
      </c>
      <c r="J69" s="23">
        <f>Details2!J1105</f>
        <v>489</v>
      </c>
      <c r="K69" s="23">
        <f>Details2!K1105</f>
        <v>660</v>
      </c>
    </row>
    <row r="70" spans="2:16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23" t="str">
        <f>Details2!F1106</f>
        <v>NULL</v>
      </c>
      <c r="G70" s="23" t="str">
        <f>Details2!G1106</f>
        <v>NULL</v>
      </c>
      <c r="H70" s="23" t="str">
        <f>Details2!H1106</f>
        <v>NULL</v>
      </c>
      <c r="I70" s="23" t="str">
        <f>Details2!I1106</f>
        <v>NULL</v>
      </c>
      <c r="J70" s="23" t="str">
        <f>Details2!J1106</f>
        <v>NULL</v>
      </c>
      <c r="K70" s="23" t="str">
        <f>Details2!K1106</f>
        <v>NULL</v>
      </c>
    </row>
    <row r="71" spans="2:16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23">
        <f>Details2!F1107</f>
        <v>2</v>
      </c>
      <c r="G71" s="23">
        <f>Details2!G1107</f>
        <v>1</v>
      </c>
      <c r="H71" s="23">
        <f>Details2!H1107</f>
        <v>8</v>
      </c>
      <c r="I71" s="23">
        <f>Details2!I1107</f>
        <v>20</v>
      </c>
      <c r="J71" s="23">
        <f>Details2!J1107</f>
        <v>12</v>
      </c>
      <c r="K71" s="23">
        <f>Details2!K1107</f>
        <v>183</v>
      </c>
      <c r="L71" s="2"/>
      <c r="M71" s="2"/>
      <c r="P71" s="2"/>
    </row>
    <row r="72" spans="2:16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23" t="str">
        <f>Details2!F1108</f>
        <v>NULL</v>
      </c>
      <c r="G72" s="23" t="str">
        <f>Details2!G1108</f>
        <v>NULL</v>
      </c>
      <c r="H72" s="23" t="str">
        <f>Details2!H1108</f>
        <v>NULL</v>
      </c>
      <c r="I72" s="23" t="str">
        <f>Details2!I1108</f>
        <v>NULL</v>
      </c>
      <c r="J72" s="23" t="str">
        <f>Details2!J1108</f>
        <v>NULL</v>
      </c>
      <c r="K72" s="23" t="str">
        <f>Details2!K1108</f>
        <v>NULL</v>
      </c>
      <c r="L72" s="2"/>
      <c r="M72" s="2"/>
      <c r="O72" s="4"/>
    </row>
    <row r="73" spans="2:16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23">
        <f>Details2!F1109</f>
        <v>535</v>
      </c>
      <c r="G73" s="23">
        <f>Details2!G1109</f>
        <v>979</v>
      </c>
      <c r="H73" s="23">
        <f>Details2!H1109</f>
        <v>1949</v>
      </c>
      <c r="I73" s="23">
        <f>Details2!I1109</f>
        <v>2416</v>
      </c>
      <c r="J73" s="23">
        <f>Details2!J1109</f>
        <v>2031</v>
      </c>
      <c r="K73" s="23">
        <f>Details2!K1109</f>
        <v>2133</v>
      </c>
      <c r="L73" s="27"/>
      <c r="M73" s="2"/>
      <c r="O73" s="4"/>
    </row>
    <row r="74" spans="2:16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23">
        <f>Details2!F1110</f>
        <v>5</v>
      </c>
      <c r="G74" s="23">
        <f>Details2!G1110</f>
        <v>0</v>
      </c>
      <c r="H74" s="23">
        <f>Details2!H1110</f>
        <v>0</v>
      </c>
      <c r="I74" s="23">
        <f>Details2!I1110</f>
        <v>16</v>
      </c>
      <c r="J74" s="23">
        <f>Details2!J1110</f>
        <v>92</v>
      </c>
      <c r="K74" s="23">
        <f>Details2!K1110</f>
        <v>49</v>
      </c>
      <c r="L74" s="2"/>
      <c r="M74" s="2"/>
      <c r="O74" s="4"/>
    </row>
    <row r="75" spans="2:16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23">
        <f>Details2!F1111</f>
        <v>33</v>
      </c>
      <c r="G75" s="23">
        <f>Details2!G1111</f>
        <v>129</v>
      </c>
      <c r="H75" s="23">
        <f>Details2!H1111</f>
        <v>540</v>
      </c>
      <c r="I75" s="23">
        <f>Details2!I1111</f>
        <v>7</v>
      </c>
      <c r="J75" s="23">
        <f>Details2!J1111</f>
        <v>419</v>
      </c>
      <c r="K75" s="23">
        <f>Details2!K1111</f>
        <v>591</v>
      </c>
      <c r="L75" s="2"/>
      <c r="M75" s="2"/>
      <c r="O75" s="4"/>
    </row>
    <row r="76" spans="2:16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23">
        <f>Details2!F1112</f>
        <v>367</v>
      </c>
      <c r="G76" s="23">
        <f>Details2!G1112</f>
        <v>143</v>
      </c>
      <c r="H76" s="23">
        <f>Details2!H1112</f>
        <v>579</v>
      </c>
      <c r="I76" s="23">
        <f>Details2!I1112</f>
        <v>607</v>
      </c>
      <c r="J76" s="23">
        <f>Details2!J1112</f>
        <v>1006</v>
      </c>
      <c r="K76" s="23">
        <f>Details2!K1112</f>
        <v>1249</v>
      </c>
      <c r="L76" s="2"/>
      <c r="M76" s="2"/>
      <c r="O76" s="4"/>
    </row>
    <row r="77" spans="2:16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23">
        <f>Details2!F1113</f>
        <v>390</v>
      </c>
      <c r="G77" s="23">
        <f>Details2!G1113</f>
        <v>2668</v>
      </c>
      <c r="H77" s="23">
        <f>Details2!H1113</f>
        <v>3923</v>
      </c>
      <c r="I77" s="23">
        <f>Details2!I1113</f>
        <v>4296</v>
      </c>
      <c r="J77" s="23">
        <f>Details2!J1113</f>
        <v>0</v>
      </c>
      <c r="K77" s="23">
        <f>Details2!K1113</f>
        <v>0</v>
      </c>
      <c r="L77" s="2"/>
      <c r="M77" s="2"/>
    </row>
    <row r="78" spans="2:16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23">
        <f>Details2!F1114</f>
        <v>2673</v>
      </c>
      <c r="G78" s="23">
        <f>Details2!G1114</f>
        <v>2625</v>
      </c>
      <c r="H78" s="23">
        <f>Details2!H1114</f>
        <v>3617</v>
      </c>
      <c r="I78" s="23">
        <f>Details2!I1114</f>
        <v>3204</v>
      </c>
      <c r="J78" s="23">
        <f>Details2!J1114</f>
        <v>1350</v>
      </c>
      <c r="K78" s="23">
        <f>Details2!K1114</f>
        <v>806</v>
      </c>
      <c r="L78" s="2"/>
      <c r="M78" s="2"/>
    </row>
    <row r="79" spans="2:16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23">
        <f>Details2!F1115</f>
        <v>630</v>
      </c>
      <c r="G79" s="23">
        <f>Details2!G1115</f>
        <v>445</v>
      </c>
      <c r="H79" s="23">
        <f>Details2!H1115</f>
        <v>231</v>
      </c>
      <c r="I79" s="23">
        <f>Details2!I1115</f>
        <v>580</v>
      </c>
      <c r="J79" s="23">
        <f>Details2!J1115</f>
        <v>412</v>
      </c>
      <c r="K79" s="23">
        <f>Details2!K1115</f>
        <v>274</v>
      </c>
      <c r="L79" s="2"/>
      <c r="M79" s="2"/>
      <c r="N79" s="9"/>
    </row>
    <row r="80" spans="2:16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23">
        <f>Details2!F1116</f>
        <v>6222</v>
      </c>
      <c r="G80" s="23">
        <f>Details2!G1116</f>
        <v>6328</v>
      </c>
      <c r="H80" s="23">
        <f>Details2!H1116</f>
        <v>2131</v>
      </c>
      <c r="I80" s="23">
        <f>Details2!I1116</f>
        <v>5422</v>
      </c>
      <c r="J80" s="23">
        <f>Details2!J1116</f>
        <v>5739</v>
      </c>
      <c r="K80" s="23">
        <f>Details2!K1116</f>
        <v>3771</v>
      </c>
      <c r="N80" s="9"/>
    </row>
    <row r="81" spans="2:14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23">
        <f>Details2!F1117</f>
        <v>1370</v>
      </c>
      <c r="G81" s="23">
        <f>Details2!G1117</f>
        <v>1989</v>
      </c>
      <c r="H81" s="23">
        <f>Details2!H1117</f>
        <v>3970</v>
      </c>
      <c r="I81" s="23">
        <f>Details2!I1117</f>
        <v>4556</v>
      </c>
      <c r="J81" s="23">
        <f>Details2!J1117</f>
        <v>914</v>
      </c>
      <c r="K81" s="23">
        <f>Details2!K1117</f>
        <v>10294</v>
      </c>
      <c r="N81" s="9"/>
    </row>
    <row r="82" spans="2:14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23">
        <f>Details2!F1118</f>
        <v>731</v>
      </c>
      <c r="G82" s="23">
        <f>Details2!G1118</f>
        <v>420</v>
      </c>
      <c r="H82" s="23">
        <f>Details2!H1118</f>
        <v>562</v>
      </c>
      <c r="I82" s="23">
        <f>Details2!I1118</f>
        <v>385</v>
      </c>
      <c r="J82" s="23">
        <f>Details2!J1118</f>
        <v>853</v>
      </c>
      <c r="K82" s="23">
        <f>Details2!K1118</f>
        <v>330</v>
      </c>
      <c r="L82" s="9"/>
      <c r="M82" s="9"/>
      <c r="N82" s="9"/>
    </row>
    <row r="83" spans="2:14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23">
        <f>Details2!F1119</f>
        <v>16</v>
      </c>
      <c r="G83" s="23">
        <f>Details2!G1119</f>
        <v>0</v>
      </c>
      <c r="H83" s="23">
        <f>Details2!H1119</f>
        <v>0</v>
      </c>
      <c r="I83" s="23">
        <f>Details2!I1119</f>
        <v>256</v>
      </c>
      <c r="J83" s="23">
        <f>Details2!J1119</f>
        <v>3</v>
      </c>
      <c r="K83" s="23">
        <f>Details2!K1119</f>
        <v>0</v>
      </c>
      <c r="L83" s="9"/>
      <c r="M83" s="9"/>
    </row>
    <row r="84" spans="2:14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23">
        <f>Details2!F1120</f>
        <v>766</v>
      </c>
      <c r="G84" s="23">
        <f>Details2!G1120</f>
        <v>684</v>
      </c>
      <c r="H84" s="23">
        <f>Details2!H1120</f>
        <v>297</v>
      </c>
      <c r="I84" s="23">
        <f>Details2!I1120</f>
        <v>15</v>
      </c>
      <c r="J84" s="23">
        <f>Details2!J1120</f>
        <v>856</v>
      </c>
      <c r="K84" s="23">
        <f>Details2!K1120</f>
        <v>318</v>
      </c>
      <c r="L84" s="9"/>
      <c r="M84" s="9"/>
      <c r="N84" s="3"/>
    </row>
    <row r="85" spans="2:14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23">
        <f>Details2!F1121</f>
        <v>837</v>
      </c>
      <c r="G85" s="23">
        <f>Details2!G1121</f>
        <v>1842</v>
      </c>
      <c r="H85" s="23">
        <f>Details2!H1121</f>
        <v>2277</v>
      </c>
      <c r="I85" s="23">
        <f>Details2!I1121</f>
        <v>640</v>
      </c>
      <c r="J85" s="23">
        <f>Details2!J1121</f>
        <v>0</v>
      </c>
      <c r="K85" s="23">
        <f>Details2!K1121</f>
        <v>249</v>
      </c>
      <c r="L85" s="9"/>
      <c r="M85" s="9"/>
      <c r="N85" s="3"/>
    </row>
    <row r="86" spans="2:14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23">
        <f>Details2!F1122</f>
        <v>166</v>
      </c>
      <c r="G86" s="23">
        <f>Details2!G1122</f>
        <v>335</v>
      </c>
      <c r="H86" s="23">
        <f>Details2!H1122</f>
        <v>403</v>
      </c>
      <c r="I86" s="23">
        <f>Details2!I1122</f>
        <v>191</v>
      </c>
      <c r="J86" s="23">
        <f>Details2!J1122</f>
        <v>36</v>
      </c>
      <c r="K86" s="23">
        <f>Details2!K1122</f>
        <v>64</v>
      </c>
      <c r="N86" s="3"/>
    </row>
    <row r="87" spans="2:14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23">
        <f>Details2!F1123</f>
        <v>120</v>
      </c>
      <c r="G87" s="23">
        <f>Details2!G1123</f>
        <v>913</v>
      </c>
      <c r="H87" s="23">
        <f>Details2!H1123</f>
        <v>1610</v>
      </c>
      <c r="I87" s="23">
        <f>Details2!I1123</f>
        <v>844</v>
      </c>
      <c r="J87" s="23">
        <f>Details2!J1123</f>
        <v>979</v>
      </c>
      <c r="K87" s="23">
        <f>Details2!K1123</f>
        <v>1167</v>
      </c>
      <c r="L87" s="3"/>
      <c r="M87" s="3"/>
      <c r="N87" s="3"/>
    </row>
    <row r="88" spans="2:14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23">
        <f>Details2!F1124</f>
        <v>1</v>
      </c>
      <c r="G88" s="23">
        <f>Details2!G1124</f>
        <v>39</v>
      </c>
      <c r="H88" s="23">
        <f>Details2!H1124</f>
        <v>82</v>
      </c>
      <c r="I88" s="23">
        <f>Details2!I1124</f>
        <v>431</v>
      </c>
      <c r="J88" s="23">
        <f>Details2!J1124</f>
        <v>349</v>
      </c>
      <c r="K88" s="23">
        <f>Details2!K1124</f>
        <v>136</v>
      </c>
      <c r="L88" s="3"/>
      <c r="M88" s="3"/>
    </row>
    <row r="89" spans="2:14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23">
        <f>Details2!F1125</f>
        <v>275</v>
      </c>
      <c r="G89" s="23">
        <f>Details2!G1125</f>
        <v>131</v>
      </c>
      <c r="H89" s="23" t="str">
        <f>Details2!H1125</f>
        <v>NULL</v>
      </c>
      <c r="I89" s="23" t="str">
        <f>Details2!I1125</f>
        <v>NULL</v>
      </c>
      <c r="J89" s="23" t="str">
        <f>Details2!J1125</f>
        <v>NULL</v>
      </c>
      <c r="K89" s="23" t="str">
        <f>Details2!K1125</f>
        <v>NULL</v>
      </c>
      <c r="L89" s="3"/>
      <c r="M89" s="3"/>
    </row>
    <row r="90" spans="2:14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23">
        <f>Details2!F1126</f>
        <v>113</v>
      </c>
      <c r="G90" s="23">
        <f>Details2!G1126</f>
        <v>86</v>
      </c>
      <c r="H90" s="23">
        <f>Details2!H1126</f>
        <v>418</v>
      </c>
      <c r="I90" s="23">
        <f>Details2!I1126</f>
        <v>392</v>
      </c>
      <c r="J90" s="23">
        <f>Details2!J1126</f>
        <v>396</v>
      </c>
      <c r="K90" s="23">
        <f>Details2!K1126</f>
        <v>193</v>
      </c>
      <c r="L90" s="3"/>
      <c r="M90" s="3"/>
    </row>
    <row r="91" spans="2:14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23">
        <f>Details2!F1127</f>
        <v>194</v>
      </c>
      <c r="G91" s="23">
        <f>Details2!G1127</f>
        <v>943</v>
      </c>
      <c r="H91" s="23">
        <f>Details2!H1127</f>
        <v>621</v>
      </c>
      <c r="I91" s="23">
        <f>Details2!I1127</f>
        <v>1462</v>
      </c>
      <c r="J91" s="23">
        <f>Details2!J1127</f>
        <v>95</v>
      </c>
      <c r="K91" s="23">
        <f>Details2!K1127</f>
        <v>297</v>
      </c>
    </row>
    <row r="92" spans="2:14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23">
        <f>Details2!F1128</f>
        <v>576</v>
      </c>
      <c r="G92" s="23">
        <f>Details2!G1128</f>
        <v>231</v>
      </c>
      <c r="H92" s="23">
        <f>Details2!H1128</f>
        <v>414</v>
      </c>
      <c r="I92" s="23">
        <f>Details2!I1128</f>
        <v>835</v>
      </c>
      <c r="J92" s="23">
        <f>Details2!J1128</f>
        <v>1163</v>
      </c>
      <c r="K92" s="23">
        <f>Details2!K1128</f>
        <v>1579</v>
      </c>
    </row>
    <row r="93" spans="2:14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23">
        <f>Details2!F1129</f>
        <v>0</v>
      </c>
      <c r="G93" s="23">
        <f>Details2!G1129</f>
        <v>0</v>
      </c>
      <c r="H93" s="23">
        <f>Details2!H1129</f>
        <v>151</v>
      </c>
      <c r="I93" s="23">
        <f>Details2!I1129</f>
        <v>0</v>
      </c>
      <c r="J93" s="23">
        <f>Details2!J1129</f>
        <v>551</v>
      </c>
      <c r="K93" s="23">
        <f>Details2!K1129</f>
        <v>491</v>
      </c>
    </row>
    <row r="94" spans="2:14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23">
        <f>Details2!F1130</f>
        <v>936</v>
      </c>
      <c r="G94" s="23">
        <f>Details2!G1130</f>
        <v>195</v>
      </c>
      <c r="H94" s="23">
        <f>Details2!H1130</f>
        <v>696</v>
      </c>
      <c r="I94" s="23">
        <f>Details2!I1130</f>
        <v>1730</v>
      </c>
      <c r="J94" s="23">
        <f>Details2!J1130</f>
        <v>1873</v>
      </c>
      <c r="K94" s="23">
        <f>Details2!K1130</f>
        <v>1647</v>
      </c>
    </row>
    <row r="95" spans="2:14">
      <c r="B95" t="str">
        <f>Details2!B1131</f>
        <v>Army</v>
      </c>
      <c r="C95" t="str">
        <f>Details2!C1131</f>
        <v>0109</v>
      </c>
      <c r="D95" t="str">
        <f>Details2!D1131</f>
        <v>San Antonio Military Medical Center</v>
      </c>
      <c r="E95" t="str">
        <f>Details2!E1131</f>
        <v>H</v>
      </c>
      <c r="F95" s="23">
        <f>Details2!F1131</f>
        <v>86</v>
      </c>
      <c r="G95" s="23">
        <f>Details2!G1131</f>
        <v>423</v>
      </c>
      <c r="H95" s="23">
        <f>Details2!H1131</f>
        <v>432</v>
      </c>
      <c r="I95" s="23">
        <f>Details2!I1131</f>
        <v>781</v>
      </c>
      <c r="J95" s="23">
        <f>Details2!J1131</f>
        <v>884</v>
      </c>
      <c r="K95" s="23">
        <f>Details2!K1131</f>
        <v>340</v>
      </c>
    </row>
    <row r="96" spans="2:14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23">
        <f>Details2!F1132</f>
        <v>501</v>
      </c>
      <c r="G96" s="23">
        <f>Details2!G1132</f>
        <v>2577</v>
      </c>
      <c r="H96" s="23">
        <f>Details2!H1132</f>
        <v>2077</v>
      </c>
      <c r="I96" s="23">
        <f>Details2!I1132</f>
        <v>2220</v>
      </c>
      <c r="J96" s="23">
        <f>Details2!J1132</f>
        <v>594</v>
      </c>
      <c r="K96" s="23">
        <f>Details2!K1132</f>
        <v>421</v>
      </c>
    </row>
    <row r="97" spans="2:11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23">
        <f>Details2!F1133</f>
        <v>2</v>
      </c>
      <c r="G97" s="23">
        <f>Details2!G1133</f>
        <v>5</v>
      </c>
      <c r="H97" s="23">
        <f>Details2!H1133</f>
        <v>0</v>
      </c>
      <c r="I97" s="23">
        <f>Details2!I1133</f>
        <v>499</v>
      </c>
      <c r="J97" s="23">
        <f>Details2!J1133</f>
        <v>435</v>
      </c>
      <c r="K97" s="23">
        <f>Details2!K1133</f>
        <v>336</v>
      </c>
    </row>
    <row r="98" spans="2:11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23">
        <f>Details2!F1134</f>
        <v>0</v>
      </c>
      <c r="G98" s="23">
        <f>Details2!G1134</f>
        <v>0</v>
      </c>
      <c r="H98" s="23">
        <f>Details2!H1134</f>
        <v>6</v>
      </c>
      <c r="I98" s="23">
        <f>Details2!I1134</f>
        <v>329</v>
      </c>
      <c r="J98" s="23">
        <f>Details2!J1134</f>
        <v>756</v>
      </c>
      <c r="K98" s="23">
        <f>Details2!K1134</f>
        <v>633</v>
      </c>
    </row>
    <row r="99" spans="2:11">
      <c r="B99" t="str">
        <f>Details2!B1135</f>
        <v>Army</v>
      </c>
      <c r="C99" t="str">
        <f>Details2!C1135</f>
        <v>0125</v>
      </c>
      <c r="D99" t="str">
        <f>Details2!D1135</f>
        <v>Ft. Lewis (Madigan Army Medical Center)</v>
      </c>
      <c r="E99" t="str">
        <f>Details2!E1135</f>
        <v>H</v>
      </c>
      <c r="F99" s="23">
        <f>Details2!F1135</f>
        <v>453</v>
      </c>
      <c r="G99" s="23">
        <f>Details2!G1135</f>
        <v>469</v>
      </c>
      <c r="H99" s="23">
        <f>Details2!H1135</f>
        <v>838</v>
      </c>
      <c r="I99" s="23">
        <f>Details2!I1135</f>
        <v>2214</v>
      </c>
      <c r="J99" s="23">
        <f>Details2!J1135</f>
        <v>1038</v>
      </c>
      <c r="K99" s="23">
        <f>Details2!K1135</f>
        <v>570</v>
      </c>
    </row>
    <row r="100" spans="2:11">
      <c r="B100" t="str">
        <f>Details2!B1136</f>
        <v>Army</v>
      </c>
      <c r="C100" t="str">
        <f>Details2!C1136</f>
        <v>0131</v>
      </c>
      <c r="D100" t="str">
        <f>Details2!D1136</f>
        <v>Ft. Irwin (Weed Army Community Hospital)</v>
      </c>
      <c r="E100" t="str">
        <f>Details2!E1136</f>
        <v>H</v>
      </c>
      <c r="F100" s="23">
        <f>Details2!F1136</f>
        <v>32</v>
      </c>
      <c r="G100" s="23">
        <f>Details2!G1136</f>
        <v>20</v>
      </c>
      <c r="H100" s="23">
        <f>Details2!H1136</f>
        <v>23</v>
      </c>
      <c r="I100" s="23">
        <f>Details2!I1136</f>
        <v>10</v>
      </c>
      <c r="J100" s="23">
        <f>Details2!J1136</f>
        <v>2</v>
      </c>
      <c r="K100" s="23">
        <f>Details2!K1136</f>
        <v>11</v>
      </c>
    </row>
    <row r="101" spans="2:11">
      <c r="B101" t="str">
        <f>Details2!B1137</f>
        <v>Army</v>
      </c>
      <c r="C101" t="str">
        <f>Details2!C1137</f>
        <v>0206</v>
      </c>
      <c r="D101" t="str">
        <f>Details2!D1137</f>
        <v>Yuma Proving Grounds</v>
      </c>
      <c r="E101" t="str">
        <f>Details2!E1137</f>
        <v>I</v>
      </c>
      <c r="F101" s="23" t="str">
        <f>Details2!F1137</f>
        <v>NULL</v>
      </c>
      <c r="G101" s="23" t="str">
        <f>Details2!G1137</f>
        <v>NULL</v>
      </c>
      <c r="H101" s="23" t="str">
        <f>Details2!H1137</f>
        <v>NULL</v>
      </c>
      <c r="I101" s="23" t="str">
        <f>Details2!I1137</f>
        <v>NULL</v>
      </c>
      <c r="J101" s="23" t="str">
        <f>Details2!J1137</f>
        <v>NULL</v>
      </c>
      <c r="K101" s="23" t="str">
        <f>Details2!K1137</f>
        <v>NULL</v>
      </c>
    </row>
    <row r="102" spans="2:11">
      <c r="B102" t="str">
        <f>Details2!B1138</f>
        <v>Army</v>
      </c>
      <c r="C102" t="str">
        <f>Details2!C1138</f>
        <v>0256</v>
      </c>
      <c r="D102" t="str">
        <f>Details2!D1138</f>
        <v>Pentagon Army Health Clinic</v>
      </c>
      <c r="E102" t="str">
        <f>Details2!E1138</f>
        <v>I</v>
      </c>
      <c r="F102" s="23" t="str">
        <f>Details2!F1138</f>
        <v>NULL</v>
      </c>
      <c r="G102" s="23" t="str">
        <f>Details2!G1138</f>
        <v>NULL</v>
      </c>
      <c r="H102" s="23" t="str">
        <f>Details2!H1138</f>
        <v>NULL</v>
      </c>
      <c r="I102" s="23" t="str">
        <f>Details2!I1138</f>
        <v>NULL</v>
      </c>
      <c r="J102" s="23" t="str">
        <f>Details2!J1138</f>
        <v>NULL</v>
      </c>
      <c r="K102" s="23" t="str">
        <f>Details2!K1138</f>
        <v>NULL</v>
      </c>
    </row>
    <row r="103" spans="2:11">
      <c r="B103" t="str">
        <f>Details2!B1139</f>
        <v>Army</v>
      </c>
      <c r="C103" t="str">
        <f>Details2!C1139</f>
        <v>0273</v>
      </c>
      <c r="D103" t="str">
        <f>Details2!D1139</f>
        <v>Ft. McPherson (Lawrence Joel Army Health Clinic)</v>
      </c>
      <c r="E103" t="str">
        <f>Details2!E1139</f>
        <v>I</v>
      </c>
      <c r="F103" s="23" t="str">
        <f>Details2!F1139</f>
        <v>NULL</v>
      </c>
      <c r="G103" s="23" t="str">
        <f>Details2!G1139</f>
        <v>NULL</v>
      </c>
      <c r="H103" s="23" t="str">
        <f>Details2!H1139</f>
        <v>NULL</v>
      </c>
      <c r="I103" s="23" t="str">
        <f>Details2!I1139</f>
        <v>NULL</v>
      </c>
      <c r="J103" s="23" t="str">
        <f>Details2!J1139</f>
        <v>NULL</v>
      </c>
      <c r="K103" s="23" t="str">
        <f>Details2!K1139</f>
        <v>NULL</v>
      </c>
    </row>
    <row r="104" spans="2:11">
      <c r="B104" t="str">
        <f>Details2!B1140</f>
        <v>Army</v>
      </c>
      <c r="C104" t="str">
        <f>Details2!C1140</f>
        <v>0308</v>
      </c>
      <c r="D104" t="str">
        <f>Details2!D1140</f>
        <v>Aberdeen Proving Grounds (Kirk Army Health Clinic)</v>
      </c>
      <c r="E104" t="str">
        <f>Details2!E1140</f>
        <v>I</v>
      </c>
      <c r="F104" s="23" t="str">
        <f>Details2!F1140</f>
        <v>NULL</v>
      </c>
      <c r="G104" s="23" t="str">
        <f>Details2!G1140</f>
        <v>NULL</v>
      </c>
      <c r="H104" s="23" t="str">
        <f>Details2!H1140</f>
        <v>NULL</v>
      </c>
      <c r="I104" s="23" t="str">
        <f>Details2!I1140</f>
        <v>NULL</v>
      </c>
      <c r="J104" s="23" t="str">
        <f>Details2!J1140</f>
        <v>NULL</v>
      </c>
      <c r="K104" s="23" t="str">
        <f>Details2!K1140</f>
        <v>NULL</v>
      </c>
    </row>
    <row r="105" spans="2:11">
      <c r="B105" t="str">
        <f>Details2!B1141</f>
        <v>Army</v>
      </c>
      <c r="C105" t="str">
        <f>Details2!C1141</f>
        <v>0309</v>
      </c>
      <c r="D105" t="str">
        <f>Details2!D1141</f>
        <v>Ft. Detrick US Army Health Clinic</v>
      </c>
      <c r="E105" t="str">
        <f>Details2!E1141</f>
        <v>I</v>
      </c>
      <c r="F105" s="23" t="str">
        <f>Details2!F1141</f>
        <v>NULL</v>
      </c>
      <c r="G105" s="23" t="str">
        <f>Details2!G1141</f>
        <v>NULL</v>
      </c>
      <c r="H105" s="23" t="str">
        <f>Details2!H1141</f>
        <v>NULL</v>
      </c>
      <c r="I105" s="23" t="str">
        <f>Details2!I1141</f>
        <v>NULL</v>
      </c>
      <c r="J105" s="23" t="str">
        <f>Details2!J1141</f>
        <v>NULL</v>
      </c>
      <c r="K105" s="23" t="str">
        <f>Details2!K1141</f>
        <v>NULL</v>
      </c>
    </row>
    <row r="106" spans="2:11">
      <c r="B106" t="str">
        <f>Details2!B1142</f>
        <v>Army</v>
      </c>
      <c r="C106" t="str">
        <f>Details2!C1142</f>
        <v>0330</v>
      </c>
      <c r="D106" t="str">
        <f>Details2!D1142</f>
        <v>Ft. Drum (Guthrie Army Health Clinic)</v>
      </c>
      <c r="E106" t="str">
        <f>Details2!E1142</f>
        <v>C</v>
      </c>
      <c r="F106" s="23">
        <f>Details2!F1142</f>
        <v>225</v>
      </c>
      <c r="G106" s="23">
        <f>Details2!G1142</f>
        <v>231</v>
      </c>
      <c r="H106" s="23">
        <f>Details2!H1142</f>
        <v>448</v>
      </c>
      <c r="I106" s="23">
        <f>Details2!I1142</f>
        <v>320</v>
      </c>
      <c r="J106" s="23">
        <f>Details2!J1142</f>
        <v>281</v>
      </c>
      <c r="K106" s="23">
        <f>Details2!K1142</f>
        <v>111</v>
      </c>
    </row>
    <row r="107" spans="2:11">
      <c r="B107" t="str">
        <f>Details2!B1143</f>
        <v>Army</v>
      </c>
      <c r="C107" t="str">
        <f>Details2!C1143</f>
        <v>0350</v>
      </c>
      <c r="D107" t="str">
        <f>Details2!D1143</f>
        <v>Ft. Indiantown Gap US Army Health Clinic</v>
      </c>
      <c r="E107" t="str">
        <f>Details2!E1143</f>
        <v>I</v>
      </c>
      <c r="F107" s="23" t="str">
        <f>Details2!F1143</f>
        <v>NULL</v>
      </c>
      <c r="G107" s="23" t="str">
        <f>Details2!G1143</f>
        <v>NULL</v>
      </c>
      <c r="H107" s="23" t="str">
        <f>Details2!H1143</f>
        <v>NULL</v>
      </c>
      <c r="I107" s="23" t="str">
        <f>Details2!I1143</f>
        <v>NULL</v>
      </c>
      <c r="J107" s="23" t="str">
        <f>Details2!J1143</f>
        <v>NULL</v>
      </c>
      <c r="K107" s="23" t="str">
        <f>Details2!K1143</f>
        <v>NULL</v>
      </c>
    </row>
    <row r="108" spans="2:11">
      <c r="B108" t="str">
        <f>Details2!B1144</f>
        <v>Army</v>
      </c>
      <c r="C108" t="str">
        <f>Details2!C1144</f>
        <v>0351</v>
      </c>
      <c r="D108" t="str">
        <f>Details2!D1144</f>
        <v>Letterkenny US Army Health Clinic</v>
      </c>
      <c r="E108" t="str">
        <f>Details2!E1144</f>
        <v>I</v>
      </c>
      <c r="F108" s="23" t="str">
        <f>Details2!F1144</f>
        <v>NULL</v>
      </c>
      <c r="G108" s="23" t="str">
        <f>Details2!G1144</f>
        <v>NULL</v>
      </c>
      <c r="H108" s="23" t="str">
        <f>Details2!H1144</f>
        <v>NULL</v>
      </c>
      <c r="I108" s="23" t="str">
        <f>Details2!I1144</f>
        <v>NULL</v>
      </c>
      <c r="J108" s="23" t="str">
        <f>Details2!J1144</f>
        <v>NULL</v>
      </c>
      <c r="K108" s="23" t="str">
        <f>Details2!K1144</f>
        <v>NULL</v>
      </c>
    </row>
    <row r="109" spans="2:11">
      <c r="B109" t="str">
        <f>Details2!B1145</f>
        <v>Army</v>
      </c>
      <c r="C109" t="str">
        <f>Details2!C1145</f>
        <v>0352</v>
      </c>
      <c r="D109" t="str">
        <f>Details2!D1145</f>
        <v>Carlisle (Dunham Army Health Clinic)</v>
      </c>
      <c r="E109" t="str">
        <f>Details2!E1145</f>
        <v>C</v>
      </c>
      <c r="F109" s="23">
        <f>Details2!F1145</f>
        <v>193</v>
      </c>
      <c r="G109" s="23" t="str">
        <f>Details2!G1145</f>
        <v>NULL</v>
      </c>
      <c r="H109" s="23" t="str">
        <f>Details2!H1145</f>
        <v>NULL</v>
      </c>
      <c r="I109" s="23" t="str">
        <f>Details2!I1145</f>
        <v>NULL</v>
      </c>
      <c r="J109" s="23" t="str">
        <f>Details2!J1145</f>
        <v>NULL</v>
      </c>
      <c r="K109" s="23" t="str">
        <f>Details2!K1145</f>
        <v>NULL</v>
      </c>
    </row>
    <row r="110" spans="2:11">
      <c r="B110" t="str">
        <f>Details2!B1146</f>
        <v>Army</v>
      </c>
      <c r="C110" t="str">
        <f>Details2!C1146</f>
        <v>0353</v>
      </c>
      <c r="D110" t="str">
        <f>Details2!D1146</f>
        <v>Tobyhanna US Army Health Clinic</v>
      </c>
      <c r="E110" t="str">
        <f>Details2!E1146</f>
        <v>I</v>
      </c>
      <c r="F110" s="23" t="str">
        <f>Details2!F1146</f>
        <v>NULL</v>
      </c>
      <c r="G110" s="23" t="str">
        <f>Details2!G1146</f>
        <v>NULL</v>
      </c>
      <c r="H110" s="23" t="str">
        <f>Details2!H1146</f>
        <v>NULL</v>
      </c>
      <c r="I110" s="23" t="str">
        <f>Details2!I1146</f>
        <v>NULL</v>
      </c>
      <c r="J110" s="23" t="str">
        <f>Details2!J1146</f>
        <v>NULL</v>
      </c>
      <c r="K110" s="23" t="str">
        <f>Details2!K1146</f>
        <v>NULL</v>
      </c>
    </row>
    <row r="111" spans="2:11">
      <c r="B111" t="str">
        <f>Details2!B1147</f>
        <v>Army</v>
      </c>
      <c r="C111" t="str">
        <f>Details2!C1147</f>
        <v>0371</v>
      </c>
      <c r="D111" t="str">
        <f>Details2!D1147</f>
        <v>Dugway Proving Ground</v>
      </c>
      <c r="E111" t="str">
        <f>Details2!E1147</f>
        <v>I</v>
      </c>
      <c r="F111" s="23" t="str">
        <f>Details2!F1147</f>
        <v>NULL</v>
      </c>
      <c r="G111" s="23" t="str">
        <f>Details2!G1147</f>
        <v>NULL</v>
      </c>
      <c r="H111" s="23" t="str">
        <f>Details2!H1147</f>
        <v>NULL</v>
      </c>
      <c r="I111" s="23" t="str">
        <f>Details2!I1147</f>
        <v>NULL</v>
      </c>
      <c r="J111" s="23" t="str">
        <f>Details2!J1147</f>
        <v>NULL</v>
      </c>
      <c r="K111" s="23" t="str">
        <f>Details2!K1147</f>
        <v>NULL</v>
      </c>
    </row>
    <row r="112" spans="2:11">
      <c r="B112" t="str">
        <f>Details2!B1148</f>
        <v>Army</v>
      </c>
      <c r="C112" t="str">
        <f>Details2!C1148</f>
        <v>0441</v>
      </c>
      <c r="D112" t="str">
        <f>Details2!D1148</f>
        <v>New Cumberland US Army Health Clinic</v>
      </c>
      <c r="E112" t="str">
        <f>Details2!E1148</f>
        <v>I</v>
      </c>
      <c r="F112" s="23" t="str">
        <f>Details2!F1148</f>
        <v>NULL</v>
      </c>
      <c r="G112" s="23" t="str">
        <f>Details2!G1148</f>
        <v>NULL</v>
      </c>
      <c r="H112" s="23" t="str">
        <f>Details2!H1148</f>
        <v>NULL</v>
      </c>
      <c r="I112" s="23" t="str">
        <f>Details2!I1148</f>
        <v>NULL</v>
      </c>
      <c r="J112" s="23" t="str">
        <f>Details2!J1148</f>
        <v>NULL</v>
      </c>
      <c r="K112" s="23" t="str">
        <f>Details2!K1148</f>
        <v>NULL</v>
      </c>
    </row>
    <row r="113" spans="2:11">
      <c r="B113" t="str">
        <f>Details2!B1149</f>
        <v>Army</v>
      </c>
      <c r="C113" t="str">
        <f>Details2!C1149</f>
        <v>0606</v>
      </c>
      <c r="D113" t="str">
        <f>Details2!D1149</f>
        <v>Heidelberg MEDDAC</v>
      </c>
      <c r="E113" t="str">
        <f>Details2!E1149</f>
        <v>C</v>
      </c>
      <c r="F113" s="23">
        <f>Details2!F1149</f>
        <v>92</v>
      </c>
      <c r="G113" s="23">
        <f>Details2!G1149</f>
        <v>8</v>
      </c>
      <c r="H113" s="23">
        <f>Details2!H1149</f>
        <v>0</v>
      </c>
      <c r="I113" s="23">
        <f>Details2!I1149</f>
        <v>4</v>
      </c>
      <c r="J113" s="23">
        <f>Details2!J1149</f>
        <v>48</v>
      </c>
      <c r="K113" s="23" t="str">
        <f>Details2!K1149</f>
        <v>NULL</v>
      </c>
    </row>
    <row r="114" spans="2:11">
      <c r="B114" t="str">
        <f>Details2!B1150</f>
        <v>Army</v>
      </c>
      <c r="C114" t="str">
        <f>Details2!C1150</f>
        <v>0607</v>
      </c>
      <c r="D114" t="str">
        <f>Details2!D1150</f>
        <v>Landstuhl Regional Medical Center</v>
      </c>
      <c r="E114" t="str">
        <f>Details2!E1150</f>
        <v>H</v>
      </c>
      <c r="F114" s="23">
        <f>Details2!F1150</f>
        <v>195</v>
      </c>
      <c r="G114" s="23">
        <f>Details2!G1150</f>
        <v>14</v>
      </c>
      <c r="H114" s="23">
        <f>Details2!H1150</f>
        <v>0</v>
      </c>
      <c r="I114" s="23">
        <f>Details2!I1150</f>
        <v>28</v>
      </c>
      <c r="J114" s="23">
        <f>Details2!J1150</f>
        <v>119</v>
      </c>
      <c r="K114" s="23">
        <f>Details2!K1150</f>
        <v>6</v>
      </c>
    </row>
    <row r="115" spans="2:11">
      <c r="B115" t="str">
        <f>Details2!B1151</f>
        <v>Army</v>
      </c>
      <c r="C115" t="str">
        <f>Details2!C1151</f>
        <v>0609</v>
      </c>
      <c r="D115" t="str">
        <f>Details2!D1151</f>
        <v>Bavaria MEDDAC</v>
      </c>
      <c r="E115" t="str">
        <f>Details2!E1151</f>
        <v>C</v>
      </c>
      <c r="F115" s="23">
        <f>Details2!F1151</f>
        <v>13</v>
      </c>
      <c r="G115" s="23">
        <f>Details2!G1151</f>
        <v>1</v>
      </c>
      <c r="H115" s="23">
        <f>Details2!H1151</f>
        <v>0</v>
      </c>
      <c r="I115" s="23">
        <f>Details2!I1151</f>
        <v>6</v>
      </c>
      <c r="J115" s="23">
        <f>Details2!J1151</f>
        <v>9</v>
      </c>
      <c r="K115" s="23">
        <f>Details2!K1151</f>
        <v>0</v>
      </c>
    </row>
    <row r="116" spans="2:11">
      <c r="B116" t="str">
        <f>Details2!B1152</f>
        <v>Army</v>
      </c>
      <c r="C116" t="str">
        <f>Details2!C1152</f>
        <v>0610</v>
      </c>
      <c r="D116" t="str">
        <f>Details2!D1152</f>
        <v>BG CRAWFORD SAMS AHC-CAMP ZAMA</v>
      </c>
      <c r="E116" t="str">
        <f>Details2!E1152</f>
        <v>I</v>
      </c>
      <c r="F116" s="23" t="str">
        <f>Details2!F1152</f>
        <v>NULL</v>
      </c>
      <c r="G116" s="23" t="str">
        <f>Details2!G1152</f>
        <v>NULL</v>
      </c>
      <c r="H116" s="23" t="str">
        <f>Details2!H1152</f>
        <v>NULL</v>
      </c>
      <c r="I116" s="23" t="str">
        <f>Details2!I1152</f>
        <v>NULL</v>
      </c>
      <c r="J116" s="23">
        <f>Details2!J1152</f>
        <v>1</v>
      </c>
      <c r="K116" s="23">
        <f>Details2!K1152</f>
        <v>211</v>
      </c>
    </row>
    <row r="117" spans="2:11">
      <c r="B117" t="str">
        <f>Details2!B1153</f>
        <v>Army</v>
      </c>
      <c r="C117" t="str">
        <f>Details2!C1153</f>
        <v>0612</v>
      </c>
      <c r="D117" t="str">
        <f>Details2!D1153</f>
        <v>Brian Allgood ACH - Seoul</v>
      </c>
      <c r="E117" t="str">
        <f>Details2!E1153</f>
        <v>H</v>
      </c>
      <c r="F117" s="23">
        <f>Details2!F1153</f>
        <v>0</v>
      </c>
      <c r="G117" s="23">
        <f>Details2!G1153</f>
        <v>3</v>
      </c>
      <c r="H117" s="23">
        <f>Details2!H1153</f>
        <v>0</v>
      </c>
      <c r="I117" s="23">
        <f>Details2!I1153</f>
        <v>257</v>
      </c>
      <c r="J117" s="23">
        <f>Details2!J1153</f>
        <v>125</v>
      </c>
      <c r="K117" s="23">
        <f>Details2!K1153</f>
        <v>282</v>
      </c>
    </row>
    <row r="118" spans="2:11">
      <c r="B118" t="str">
        <f>Details2!B1154</f>
        <v>JTF</v>
      </c>
      <c r="C118" t="str">
        <f>Details2!C1154</f>
        <v>0067</v>
      </c>
      <c r="D118" t="str">
        <f>Details2!D1154</f>
        <v>Walter Reed National Military Medical Center</v>
      </c>
      <c r="E118" t="str">
        <f>Details2!E1154</f>
        <v>H</v>
      </c>
      <c r="F118" s="23">
        <f>Details2!F1154</f>
        <v>1905</v>
      </c>
      <c r="G118" s="23">
        <f>Details2!G1154</f>
        <v>1785</v>
      </c>
      <c r="H118" s="23">
        <f>Details2!H1154</f>
        <v>106</v>
      </c>
      <c r="I118" s="23">
        <f>Details2!I1154</f>
        <v>23</v>
      </c>
      <c r="J118" s="23">
        <f>Details2!J1154</f>
        <v>1767</v>
      </c>
      <c r="K118" s="23">
        <f>Details2!K1154</f>
        <v>6727</v>
      </c>
    </row>
    <row r="119" spans="2:11">
      <c r="B119" t="str">
        <f>Details2!B1155</f>
        <v>JTF</v>
      </c>
      <c r="C119" t="str">
        <f>Details2!C1155</f>
        <v>0123</v>
      </c>
      <c r="D119" t="str">
        <f>Details2!D1155</f>
        <v>Ft. Belvoir (FT. Belvoir Community Hospital)</v>
      </c>
      <c r="E119" t="str">
        <f>Details2!E1155</f>
        <v>H</v>
      </c>
      <c r="F119" s="23">
        <f>Details2!F1155</f>
        <v>90</v>
      </c>
      <c r="G119" s="23">
        <f>Details2!G1155</f>
        <v>687</v>
      </c>
      <c r="H119" s="23">
        <f>Details2!H1155</f>
        <v>908</v>
      </c>
      <c r="I119" s="23">
        <f>Details2!I1155</f>
        <v>1889</v>
      </c>
      <c r="J119" s="23">
        <f>Details2!J1155</f>
        <v>1018</v>
      </c>
      <c r="K119" s="23">
        <f>Details2!K1155</f>
        <v>789</v>
      </c>
    </row>
    <row r="120" spans="2:11">
      <c r="B120" t="str">
        <f>Details2!B1156</f>
        <v>Navy</v>
      </c>
      <c r="C120" t="str">
        <f>Details2!C1156</f>
        <v>0024</v>
      </c>
      <c r="D120" t="str">
        <f>Details2!D1156</f>
        <v>NH Camp Pendelton</v>
      </c>
      <c r="E120" t="str">
        <f>Details2!E1156</f>
        <v>H</v>
      </c>
      <c r="F120" s="23">
        <f>Details2!F1156</f>
        <v>38</v>
      </c>
      <c r="G120" s="23">
        <f>Details2!G1156</f>
        <v>193</v>
      </c>
      <c r="H120" s="23">
        <f>Details2!H1156</f>
        <v>292</v>
      </c>
      <c r="I120" s="23">
        <f>Details2!I1156</f>
        <v>246</v>
      </c>
      <c r="J120" s="23">
        <f>Details2!J1156</f>
        <v>428</v>
      </c>
      <c r="K120" s="23">
        <f>Details2!K1156</f>
        <v>594</v>
      </c>
    </row>
    <row r="121" spans="2:11">
      <c r="B121" t="str">
        <f>Details2!B1157</f>
        <v>Navy</v>
      </c>
      <c r="C121" t="str">
        <f>Details2!C1157</f>
        <v>0028</v>
      </c>
      <c r="D121" t="str">
        <f>Details2!D1157</f>
        <v>NH Lemoore</v>
      </c>
      <c r="E121" t="str">
        <f>Details2!E1157</f>
        <v>H</v>
      </c>
      <c r="F121" s="23">
        <f>Details2!F1157</f>
        <v>10</v>
      </c>
      <c r="G121" s="23">
        <f>Details2!G1157</f>
        <v>0</v>
      </c>
      <c r="H121" s="23">
        <f>Details2!H1157</f>
        <v>75</v>
      </c>
      <c r="I121" s="23">
        <f>Details2!I1157</f>
        <v>677</v>
      </c>
      <c r="J121" s="23">
        <f>Details2!J1157</f>
        <v>229</v>
      </c>
      <c r="K121" s="23">
        <f>Details2!K1157</f>
        <v>158</v>
      </c>
    </row>
    <row r="122" spans="2:11">
      <c r="B122" t="str">
        <f>Details2!B1158</f>
        <v>Navy</v>
      </c>
      <c r="C122" t="str">
        <f>Details2!C1158</f>
        <v>0029</v>
      </c>
      <c r="D122" t="str">
        <f>Details2!D1158</f>
        <v>NMC San Diego</v>
      </c>
      <c r="E122" t="str">
        <f>Details2!E1158</f>
        <v>H</v>
      </c>
      <c r="F122" s="23">
        <f>Details2!F1158</f>
        <v>252</v>
      </c>
      <c r="G122" s="23">
        <f>Details2!G1158</f>
        <v>298</v>
      </c>
      <c r="H122" s="23">
        <f>Details2!H1158</f>
        <v>388</v>
      </c>
      <c r="I122" s="23">
        <f>Details2!I1158</f>
        <v>259</v>
      </c>
      <c r="J122" s="23">
        <f>Details2!J1158</f>
        <v>706</v>
      </c>
      <c r="K122" s="23">
        <f>Details2!K1158</f>
        <v>459</v>
      </c>
    </row>
    <row r="123" spans="2:11">
      <c r="B123" t="str">
        <f>Details2!B1159</f>
        <v>Navy</v>
      </c>
      <c r="C123" t="str">
        <f>Details2!C1159</f>
        <v>0030</v>
      </c>
      <c r="D123" t="str">
        <f>Details2!D1159</f>
        <v>NH 29 Palms</v>
      </c>
      <c r="E123" t="str">
        <f>Details2!E1159</f>
        <v>H</v>
      </c>
      <c r="F123" s="23">
        <f>Details2!F1159</f>
        <v>114</v>
      </c>
      <c r="G123" s="23">
        <f>Details2!G1159</f>
        <v>1</v>
      </c>
      <c r="H123" s="23">
        <f>Details2!H1159</f>
        <v>46</v>
      </c>
      <c r="I123" s="23">
        <f>Details2!I1159</f>
        <v>509</v>
      </c>
      <c r="J123" s="23">
        <f>Details2!J1159</f>
        <v>110</v>
      </c>
      <c r="K123" s="23">
        <f>Details2!K1159</f>
        <v>233</v>
      </c>
    </row>
    <row r="124" spans="2:11">
      <c r="B124" t="str">
        <f>Details2!B1160</f>
        <v>Navy</v>
      </c>
      <c r="C124" t="str">
        <f>Details2!C1160</f>
        <v>0035</v>
      </c>
      <c r="D124" t="str">
        <f>Details2!D1160</f>
        <v>NBHC Groton</v>
      </c>
      <c r="E124" t="str">
        <f>Details2!E1160</f>
        <v>C</v>
      </c>
      <c r="F124" s="23">
        <f>Details2!F1160</f>
        <v>163</v>
      </c>
      <c r="G124" s="23">
        <f>Details2!G1160</f>
        <v>43</v>
      </c>
      <c r="H124" s="23">
        <f>Details2!H1160</f>
        <v>205</v>
      </c>
      <c r="I124" s="23">
        <f>Details2!I1160</f>
        <v>126</v>
      </c>
      <c r="J124" s="23">
        <f>Details2!J1160</f>
        <v>264</v>
      </c>
      <c r="K124" s="23" t="str">
        <f>Details2!K1160</f>
        <v>NULL</v>
      </c>
    </row>
    <row r="125" spans="2:11">
      <c r="B125" t="str">
        <f>Details2!B1161</f>
        <v>Navy</v>
      </c>
      <c r="C125" t="str">
        <f>Details2!C1161</f>
        <v>0038</v>
      </c>
      <c r="D125" t="str">
        <f>Details2!D1161</f>
        <v>NH Pensacola</v>
      </c>
      <c r="E125" t="str">
        <f>Details2!E1161</f>
        <v>H</v>
      </c>
      <c r="F125" s="23">
        <f>Details2!F1161</f>
        <v>128</v>
      </c>
      <c r="G125" s="23">
        <f>Details2!G1161</f>
        <v>87</v>
      </c>
      <c r="H125" s="23">
        <f>Details2!H1161</f>
        <v>177</v>
      </c>
      <c r="I125" s="23">
        <f>Details2!I1161</f>
        <v>164</v>
      </c>
      <c r="J125" s="23">
        <f>Details2!J1161</f>
        <v>1959</v>
      </c>
      <c r="K125" s="23">
        <f>Details2!K1161</f>
        <v>1073</v>
      </c>
    </row>
    <row r="126" spans="2:11">
      <c r="B126" t="str">
        <f>Details2!B1162</f>
        <v>Navy</v>
      </c>
      <c r="C126" t="str">
        <f>Details2!C1162</f>
        <v>0039</v>
      </c>
      <c r="D126" t="str">
        <f>Details2!D1162</f>
        <v>NH Jacksonville</v>
      </c>
      <c r="E126" t="str">
        <f>Details2!E1162</f>
        <v>H</v>
      </c>
      <c r="F126" s="23">
        <f>Details2!F1162</f>
        <v>1289</v>
      </c>
      <c r="G126" s="23">
        <f>Details2!G1162</f>
        <v>2022</v>
      </c>
      <c r="H126" s="23">
        <f>Details2!H1162</f>
        <v>2183</v>
      </c>
      <c r="I126" s="23">
        <f>Details2!I1162</f>
        <v>2391</v>
      </c>
      <c r="J126" s="23">
        <f>Details2!J1162</f>
        <v>515</v>
      </c>
      <c r="K126" s="23">
        <f>Details2!K1162</f>
        <v>3154</v>
      </c>
    </row>
    <row r="127" spans="2:11">
      <c r="B127" t="str">
        <f>Details2!B1163</f>
        <v>Navy</v>
      </c>
      <c r="C127" t="str">
        <f>Details2!C1163</f>
        <v>0056</v>
      </c>
      <c r="D127" t="str">
        <f>Details2!D1163</f>
        <v>NHC Great Lakes</v>
      </c>
      <c r="E127" t="str">
        <f>Details2!E1163</f>
        <v>C</v>
      </c>
      <c r="F127" s="23">
        <f>Details2!F1163</f>
        <v>121</v>
      </c>
      <c r="G127" s="23">
        <f>Details2!G1163</f>
        <v>56</v>
      </c>
      <c r="H127" s="23">
        <f>Details2!H1163</f>
        <v>134</v>
      </c>
      <c r="I127" s="23">
        <f>Details2!I1163</f>
        <v>226</v>
      </c>
      <c r="J127" s="23" t="str">
        <f>Details2!J1163</f>
        <v>NULL</v>
      </c>
      <c r="K127" s="23" t="str">
        <f>Details2!K1163</f>
        <v>NULL</v>
      </c>
    </row>
    <row r="128" spans="2:11">
      <c r="B128" t="str">
        <f>Details2!B1164</f>
        <v>Navy</v>
      </c>
      <c r="C128" t="str">
        <f>Details2!C1164</f>
        <v>0068</v>
      </c>
      <c r="D128" t="str">
        <f>Details2!D1164</f>
        <v>NHC Patuxent River</v>
      </c>
      <c r="E128" t="str">
        <f>Details2!E1164</f>
        <v>C</v>
      </c>
      <c r="F128" s="23">
        <f>Details2!F1164</f>
        <v>295</v>
      </c>
      <c r="G128" s="23">
        <f>Details2!G1164</f>
        <v>283</v>
      </c>
      <c r="H128" s="23">
        <f>Details2!H1164</f>
        <v>186</v>
      </c>
      <c r="I128" s="23">
        <f>Details2!I1164</f>
        <v>359</v>
      </c>
      <c r="J128" s="23">
        <f>Details2!J1164</f>
        <v>219</v>
      </c>
      <c r="K128" s="23">
        <f>Details2!K1164</f>
        <v>0</v>
      </c>
    </row>
    <row r="129" spans="2:12">
      <c r="B129" t="str">
        <f>Details2!B1165</f>
        <v>Navy</v>
      </c>
      <c r="C129" t="str">
        <f>Details2!C1165</f>
        <v>0091</v>
      </c>
      <c r="D129" t="str">
        <f>Details2!D1165</f>
        <v>NH Camp Lejeune</v>
      </c>
      <c r="E129" t="str">
        <f>Details2!E1165</f>
        <v>H</v>
      </c>
      <c r="F129" s="23">
        <f>Details2!F1165</f>
        <v>956</v>
      </c>
      <c r="G129" s="23">
        <f>Details2!G1165</f>
        <v>208</v>
      </c>
      <c r="H129" s="23">
        <f>Details2!H1165</f>
        <v>1615</v>
      </c>
      <c r="I129" s="23">
        <f>Details2!I1165</f>
        <v>2759</v>
      </c>
      <c r="J129" s="23">
        <f>Details2!J1165</f>
        <v>1501</v>
      </c>
      <c r="K129" s="23">
        <f>Details2!K1165</f>
        <v>682</v>
      </c>
    </row>
    <row r="130" spans="2:12">
      <c r="B130" t="str">
        <f>Details2!B1166</f>
        <v>Navy</v>
      </c>
      <c r="C130" t="str">
        <f>Details2!C1166</f>
        <v>0092</v>
      </c>
      <c r="D130" t="str">
        <f>Details2!D1166</f>
        <v>NHC Cherry Point</v>
      </c>
      <c r="E130" t="str">
        <f>Details2!E1166</f>
        <v>H</v>
      </c>
      <c r="F130" s="23">
        <f>Details2!F1166</f>
        <v>29</v>
      </c>
      <c r="G130" s="23">
        <f>Details2!G1166</f>
        <v>522</v>
      </c>
      <c r="H130" s="23">
        <f>Details2!H1166</f>
        <v>427</v>
      </c>
      <c r="I130" s="23">
        <f>Details2!I1166</f>
        <v>699</v>
      </c>
      <c r="J130" s="23">
        <f>Details2!J1166</f>
        <v>111</v>
      </c>
      <c r="K130" s="23">
        <f>Details2!K1166</f>
        <v>399</v>
      </c>
    </row>
    <row r="131" spans="2:12">
      <c r="B131" t="str">
        <f>Details2!B1167</f>
        <v>Navy</v>
      </c>
      <c r="C131" t="str">
        <f>Details2!C1167</f>
        <v>0100</v>
      </c>
      <c r="D131" t="str">
        <f>Details2!D1167</f>
        <v>NHC New England</v>
      </c>
      <c r="E131" t="str">
        <f>Details2!E1167</f>
        <v>C</v>
      </c>
      <c r="F131" s="23">
        <f>Details2!F1167</f>
        <v>79</v>
      </c>
      <c r="G131" s="23">
        <f>Details2!G1167</f>
        <v>124</v>
      </c>
      <c r="H131" s="23">
        <f>Details2!H1167</f>
        <v>145</v>
      </c>
      <c r="I131" s="23">
        <f>Details2!I1167</f>
        <v>238</v>
      </c>
      <c r="J131" s="23">
        <f>Details2!J1167</f>
        <v>1</v>
      </c>
      <c r="K131" s="23">
        <f>Details2!K1167</f>
        <v>200</v>
      </c>
    </row>
    <row r="132" spans="2:12">
      <c r="B132" t="str">
        <f>Details2!B1168</f>
        <v>Navy</v>
      </c>
      <c r="C132" t="str">
        <f>Details2!C1168</f>
        <v>0103</v>
      </c>
      <c r="D132" t="str">
        <f>Details2!D1168</f>
        <v>NHC Charleston</v>
      </c>
      <c r="E132" t="str">
        <f>Details2!E1168</f>
        <v>H</v>
      </c>
      <c r="F132" s="23">
        <f>Details2!F1168</f>
        <v>0</v>
      </c>
      <c r="G132" s="23">
        <f>Details2!G1168</f>
        <v>0</v>
      </c>
      <c r="H132" s="23">
        <f>Details2!H1168</f>
        <v>1444</v>
      </c>
      <c r="I132" s="23">
        <f>Details2!I1168</f>
        <v>684</v>
      </c>
      <c r="J132" s="23">
        <f>Details2!J1168</f>
        <v>727</v>
      </c>
      <c r="K132" s="23">
        <f>Details2!K1168</f>
        <v>517</v>
      </c>
    </row>
    <row r="133" spans="2:12">
      <c r="B133" t="str">
        <f>Details2!B1169</f>
        <v>Navy</v>
      </c>
      <c r="C133" t="str">
        <f>Details2!C1169</f>
        <v>0104</v>
      </c>
      <c r="D133" t="str">
        <f>Details2!D1169</f>
        <v>NH Beaufort</v>
      </c>
      <c r="E133" t="str">
        <f>Details2!E1169</f>
        <v>H</v>
      </c>
      <c r="F133" s="23">
        <f>Details2!F1169</f>
        <v>501</v>
      </c>
      <c r="G133" s="23">
        <f>Details2!G1169</f>
        <v>383</v>
      </c>
      <c r="H133" s="23">
        <f>Details2!H1169</f>
        <v>241</v>
      </c>
      <c r="I133" s="23">
        <f>Details2!I1169</f>
        <v>477</v>
      </c>
      <c r="J133" s="23">
        <f>Details2!J1169</f>
        <v>322</v>
      </c>
      <c r="K133" s="23">
        <f>Details2!K1169</f>
        <v>277</v>
      </c>
    </row>
    <row r="134" spans="2:12">
      <c r="B134" t="str">
        <f>Details2!B1170</f>
        <v>Navy</v>
      </c>
      <c r="C134" t="str">
        <f>Details2!C1170</f>
        <v>0107</v>
      </c>
      <c r="D134" t="str">
        <f>Details2!D1170</f>
        <v>NBHC NSA Mid-South</v>
      </c>
      <c r="E134" t="str">
        <f>Details2!E1170</f>
        <v>C</v>
      </c>
      <c r="F134" s="23">
        <f>Details2!F1170</f>
        <v>0</v>
      </c>
      <c r="G134" s="23">
        <f>Details2!G1170</f>
        <v>0</v>
      </c>
      <c r="H134" s="23">
        <f>Details2!H1170</f>
        <v>46</v>
      </c>
      <c r="I134" s="23">
        <f>Details2!I1170</f>
        <v>0</v>
      </c>
      <c r="J134" s="23" t="str">
        <f>Details2!J1170</f>
        <v>NULL</v>
      </c>
      <c r="K134" s="23" t="str">
        <f>Details2!K1170</f>
        <v>NULL</v>
      </c>
    </row>
    <row r="135" spans="2:12">
      <c r="B135" t="str">
        <f>Details2!B1171</f>
        <v>Navy</v>
      </c>
      <c r="C135" t="str">
        <f>Details2!C1171</f>
        <v>0118</v>
      </c>
      <c r="D135" t="str">
        <f>Details2!D1171</f>
        <v>NHC Corpus Christi</v>
      </c>
      <c r="E135" t="str">
        <f>Details2!E1171</f>
        <v>C</v>
      </c>
      <c r="F135" s="23">
        <f>Details2!F1171</f>
        <v>134</v>
      </c>
      <c r="G135" s="23">
        <f>Details2!G1171</f>
        <v>39</v>
      </c>
      <c r="H135" s="23">
        <f>Details2!H1171</f>
        <v>0</v>
      </c>
      <c r="I135" s="23">
        <f>Details2!I1171</f>
        <v>47</v>
      </c>
      <c r="J135" s="23">
        <f>Details2!J1171</f>
        <v>0</v>
      </c>
      <c r="K135" s="23">
        <f>Details2!K1171</f>
        <v>20</v>
      </c>
    </row>
    <row r="136" spans="2:12">
      <c r="B136" t="str">
        <f>Details2!B1172</f>
        <v>Navy</v>
      </c>
      <c r="C136" t="str">
        <f>Details2!C1172</f>
        <v>0124</v>
      </c>
      <c r="D136" t="str">
        <f>Details2!D1172</f>
        <v>NMC Portsmouth</v>
      </c>
      <c r="E136" t="str">
        <f>Details2!E1172</f>
        <v>H</v>
      </c>
      <c r="F136" s="23">
        <f>Details2!F1172</f>
        <v>165</v>
      </c>
      <c r="G136" s="23">
        <f>Details2!G1172</f>
        <v>1013</v>
      </c>
      <c r="H136" s="23">
        <f>Details2!H1172</f>
        <v>1705</v>
      </c>
      <c r="I136" s="23">
        <f>Details2!I1172</f>
        <v>2182</v>
      </c>
      <c r="J136" s="23">
        <f>Details2!J1172</f>
        <v>2579</v>
      </c>
      <c r="K136" s="23">
        <f>Details2!K1172</f>
        <v>3020</v>
      </c>
    </row>
    <row r="137" spans="2:12">
      <c r="B137" t="str">
        <f>Details2!B1173</f>
        <v>Navy</v>
      </c>
      <c r="C137" t="str">
        <f>Details2!C1173</f>
        <v>0126</v>
      </c>
      <c r="D137" t="str">
        <f>Details2!D1173</f>
        <v>NH Bremerton</v>
      </c>
      <c r="E137" t="str">
        <f>Details2!E1173</f>
        <v>H</v>
      </c>
      <c r="F137" s="23">
        <f>Details2!F1173</f>
        <v>601</v>
      </c>
      <c r="G137" s="23">
        <f>Details2!G1173</f>
        <v>1909</v>
      </c>
      <c r="H137" s="23">
        <f>Details2!H1173</f>
        <v>2339</v>
      </c>
      <c r="I137" s="23">
        <f>Details2!I1173</f>
        <v>2052</v>
      </c>
      <c r="J137" s="23">
        <f>Details2!J1173</f>
        <v>2382</v>
      </c>
      <c r="K137" s="23">
        <f>Details2!K1173</f>
        <v>2526</v>
      </c>
    </row>
    <row r="138" spans="2:12">
      <c r="B138" t="str">
        <f>Details2!B1174</f>
        <v>Navy</v>
      </c>
      <c r="C138" t="str">
        <f>Details2!C1174</f>
        <v>0127</v>
      </c>
      <c r="D138" t="str">
        <f>Details2!D1174</f>
        <v>NH Oak Harbor</v>
      </c>
      <c r="E138" t="str">
        <f>Details2!E1174</f>
        <v>H</v>
      </c>
      <c r="F138" s="23">
        <f>Details2!F1174</f>
        <v>100</v>
      </c>
      <c r="G138" s="23">
        <f>Details2!G1174</f>
        <v>55</v>
      </c>
      <c r="H138" s="23">
        <f>Details2!H1174</f>
        <v>56</v>
      </c>
      <c r="I138" s="23">
        <f>Details2!I1174</f>
        <v>423</v>
      </c>
      <c r="J138" s="23">
        <f>Details2!J1174</f>
        <v>342</v>
      </c>
      <c r="K138" s="23">
        <f>Details2!K1174</f>
        <v>430</v>
      </c>
    </row>
    <row r="139" spans="2:12">
      <c r="B139" t="str">
        <f>Details2!B1175</f>
        <v>Navy</v>
      </c>
      <c r="C139" t="str">
        <f>Details2!C1175</f>
        <v>0280</v>
      </c>
      <c r="D139" t="str">
        <f>Details2!D1175</f>
        <v>NHC Hawaii</v>
      </c>
      <c r="E139" t="str">
        <f>Details2!E1175</f>
        <v>C</v>
      </c>
      <c r="F139" s="23">
        <f>Details2!F1175</f>
        <v>0</v>
      </c>
      <c r="G139" s="23">
        <f>Details2!G1175</f>
        <v>78</v>
      </c>
      <c r="H139" s="23">
        <f>Details2!H1175</f>
        <v>181</v>
      </c>
      <c r="I139" s="23">
        <f>Details2!I1175</f>
        <v>149</v>
      </c>
      <c r="J139" s="23">
        <f>Details2!J1175</f>
        <v>113</v>
      </c>
      <c r="K139" s="23">
        <f>Details2!K1175</f>
        <v>119</v>
      </c>
    </row>
    <row r="140" spans="2:12">
      <c r="B140" t="str">
        <f>Details2!B1176</f>
        <v>Navy</v>
      </c>
      <c r="C140" t="str">
        <f>Details2!C1176</f>
        <v>0297</v>
      </c>
      <c r="D140" t="str">
        <f>Details2!D1176</f>
        <v>NACC New Orleans</v>
      </c>
      <c r="E140" t="str">
        <f>Details2!E1176</f>
        <v>C</v>
      </c>
      <c r="F140" s="23">
        <f>Details2!F1176</f>
        <v>39</v>
      </c>
      <c r="G140" s="23">
        <f>Details2!G1176</f>
        <v>0</v>
      </c>
      <c r="H140" s="23">
        <f>Details2!H1176</f>
        <v>1</v>
      </c>
      <c r="I140" s="23">
        <f>Details2!I1176</f>
        <v>0</v>
      </c>
      <c r="J140" s="23" t="str">
        <f>Details2!J1176</f>
        <v>NULL</v>
      </c>
      <c r="K140" s="23" t="str">
        <f>Details2!K1176</f>
        <v>NULL</v>
      </c>
    </row>
    <row r="141" spans="2:12">
      <c r="B141" t="str">
        <f>Details2!B1177</f>
        <v>Navy</v>
      </c>
      <c r="C141" t="str">
        <f>Details2!C1177</f>
        <v>0306</v>
      </c>
      <c r="D141" t="str">
        <f>Details2!D1177</f>
        <v>NHC Annapolis</v>
      </c>
      <c r="E141" t="str">
        <f>Details2!E1177</f>
        <v>C</v>
      </c>
      <c r="F141" s="23">
        <f>Details2!F1177</f>
        <v>172</v>
      </c>
      <c r="G141" s="23">
        <f>Details2!G1177</f>
        <v>179</v>
      </c>
      <c r="H141" s="23">
        <f>Details2!H1177</f>
        <v>5</v>
      </c>
      <c r="I141" s="23">
        <f>Details2!I1177</f>
        <v>2</v>
      </c>
      <c r="J141" s="23">
        <f>Details2!J1177</f>
        <v>74</v>
      </c>
      <c r="K141" s="23">
        <f>Details2!K1177</f>
        <v>168</v>
      </c>
    </row>
    <row r="142" spans="2:12">
      <c r="B142" t="str">
        <f>Details2!B1178</f>
        <v>Navy</v>
      </c>
      <c r="C142" t="str">
        <f>Details2!C1178</f>
        <v>0321</v>
      </c>
      <c r="D142" t="str">
        <f>Details2!D1178</f>
        <v>NBHC Portsmouth (NH)</v>
      </c>
      <c r="E142" t="str">
        <f>Details2!E1178</f>
        <v>C</v>
      </c>
      <c r="F142" s="23">
        <f>Details2!F1178</f>
        <v>81</v>
      </c>
      <c r="G142" s="23">
        <f>Details2!G1178</f>
        <v>74</v>
      </c>
      <c r="H142" s="23">
        <f>Details2!H1178</f>
        <v>41</v>
      </c>
      <c r="I142" s="23">
        <f>Details2!I1178</f>
        <v>21</v>
      </c>
      <c r="J142" s="23">
        <f>Details2!J1178</f>
        <v>34</v>
      </c>
      <c r="K142" s="23" t="str">
        <f>Details2!K1178</f>
        <v>NULL</v>
      </c>
    </row>
    <row r="143" spans="2:12">
      <c r="B143" t="str">
        <f>Details2!B1179</f>
        <v>Navy</v>
      </c>
      <c r="C143" t="str">
        <f>Details2!C1179</f>
        <v>0385</v>
      </c>
      <c r="D143" t="str">
        <f>Details2!D1179</f>
        <v>NHC Quantico</v>
      </c>
      <c r="E143" t="str">
        <f>Details2!E1179</f>
        <v>C</v>
      </c>
      <c r="F143" s="23">
        <f>Details2!F1179</f>
        <v>67</v>
      </c>
      <c r="G143" s="23">
        <f>Details2!G1179</f>
        <v>44</v>
      </c>
      <c r="H143" s="23">
        <f>Details2!H1179</f>
        <v>23</v>
      </c>
      <c r="I143" s="23">
        <f>Details2!I1179</f>
        <v>0</v>
      </c>
      <c r="J143" s="23">
        <f>Details2!J1179</f>
        <v>76</v>
      </c>
      <c r="K143" s="23">
        <f>Details2!K1179</f>
        <v>450</v>
      </c>
    </row>
    <row r="144" spans="2:12">
      <c r="B144" t="str">
        <f>Details2!B1180</f>
        <v>Navy</v>
      </c>
      <c r="C144" t="str">
        <f>Details2!C1180</f>
        <v>0616</v>
      </c>
      <c r="D144" t="str">
        <f>Details2!D1180</f>
        <v>NH Roosevelt Roads</v>
      </c>
      <c r="E144" t="str">
        <f>Details2!E1180</f>
        <v>I</v>
      </c>
      <c r="F144" s="23" t="str">
        <f>Details2!F1180</f>
        <v>NULL</v>
      </c>
      <c r="G144" s="23" t="str">
        <f>Details2!G1180</f>
        <v>NULL</v>
      </c>
      <c r="H144" s="23" t="str">
        <f>Details2!H1180</f>
        <v>NULL</v>
      </c>
      <c r="I144" s="23" t="str">
        <f>Details2!I1180</f>
        <v>NULL</v>
      </c>
      <c r="J144" s="23" t="str">
        <f>Details2!J1180</f>
        <v>NULL</v>
      </c>
      <c r="K144" s="23" t="str">
        <f>Details2!K1180</f>
        <v>NULL</v>
      </c>
      <c r="L144" s="34"/>
    </row>
    <row r="145" spans="2:12">
      <c r="B145" t="str">
        <f>Details2!B1181</f>
        <v>Navy</v>
      </c>
      <c r="C145" t="str">
        <f>Details2!C1181</f>
        <v>0620</v>
      </c>
      <c r="D145" t="str">
        <f>Details2!D1181</f>
        <v>NH Guam</v>
      </c>
      <c r="E145" t="str">
        <f>Details2!E1181</f>
        <v>H</v>
      </c>
      <c r="F145" s="23">
        <f>Details2!F1181</f>
        <v>5</v>
      </c>
      <c r="G145" s="23">
        <f>Details2!G1181</f>
        <v>101</v>
      </c>
      <c r="H145" s="23">
        <f>Details2!H1181</f>
        <v>107</v>
      </c>
      <c r="I145" s="23">
        <f>Details2!I1181</f>
        <v>186</v>
      </c>
      <c r="J145" s="23">
        <f>Details2!J1181</f>
        <v>351</v>
      </c>
      <c r="K145" s="23">
        <f>Details2!K1181</f>
        <v>95</v>
      </c>
    </row>
    <row r="146" spans="2:12">
      <c r="B146" t="str">
        <f>Details2!B1182</f>
        <v>Navy</v>
      </c>
      <c r="C146" t="str">
        <f>Details2!C1182</f>
        <v>0621</v>
      </c>
      <c r="D146" t="str">
        <f>Details2!D1182</f>
        <v>NH Okinawa</v>
      </c>
      <c r="E146" t="str">
        <f>Details2!E1182</f>
        <v>I</v>
      </c>
      <c r="F146" s="23" t="str">
        <f>Details2!F1182</f>
        <v>NULL</v>
      </c>
      <c r="G146" s="23" t="str">
        <f>Details2!G1182</f>
        <v>NULL</v>
      </c>
      <c r="H146" s="23" t="str">
        <f>Details2!H1182</f>
        <v>NULL</v>
      </c>
      <c r="I146" s="23" t="str">
        <f>Details2!I1182</f>
        <v>NULL</v>
      </c>
      <c r="J146" s="23" t="str">
        <f>Details2!J1182</f>
        <v>NULL</v>
      </c>
      <c r="K146" s="23" t="str">
        <f>Details2!K1182</f>
        <v>NULL</v>
      </c>
      <c r="L146" s="34"/>
    </row>
    <row r="147" spans="2:12">
      <c r="B147" t="str">
        <f>Details2!B1183</f>
        <v>Navy</v>
      </c>
      <c r="C147" t="str">
        <f>Details2!C1183</f>
        <v>0622</v>
      </c>
      <c r="D147" t="str">
        <f>Details2!D1183</f>
        <v>NH Yokosuka</v>
      </c>
      <c r="E147" t="str">
        <f>Details2!E1183</f>
        <v>I</v>
      </c>
      <c r="F147" s="23" t="str">
        <f>Details2!F1183</f>
        <v>NULL</v>
      </c>
      <c r="G147" s="23" t="str">
        <f>Details2!G1183</f>
        <v>NULL</v>
      </c>
      <c r="H147" s="23" t="str">
        <f>Details2!H1183</f>
        <v>NULL</v>
      </c>
      <c r="I147" s="23" t="str">
        <f>Details2!I1183</f>
        <v>NULL</v>
      </c>
      <c r="J147" s="23" t="str">
        <f>Details2!J1183</f>
        <v>NULL</v>
      </c>
      <c r="K147" s="23" t="str">
        <f>Details2!K1183</f>
        <v>NULL</v>
      </c>
      <c r="L147" s="34"/>
    </row>
    <row r="150" spans="2:12">
      <c r="B150" s="14" t="s">
        <v>135</v>
      </c>
      <c r="C150" s="9"/>
      <c r="F150" s="24">
        <f t="shared" ref="F150:K150" si="0">SUM(F5:F69)</f>
        <v>21181</v>
      </c>
      <c r="G150" s="24">
        <f t="shared" si="0"/>
        <v>24203</v>
      </c>
      <c r="H150" s="24">
        <f t="shared" si="0"/>
        <v>29171</v>
      </c>
      <c r="I150" s="24">
        <f t="shared" si="0"/>
        <v>28798</v>
      </c>
      <c r="J150" s="24">
        <f t="shared" si="0"/>
        <v>37683</v>
      </c>
      <c r="K150" s="24">
        <f t="shared" si="0"/>
        <v>23894</v>
      </c>
      <c r="L150" s="2"/>
    </row>
    <row r="151" spans="2:12">
      <c r="B151" s="14" t="s">
        <v>136</v>
      </c>
      <c r="C151" s="9"/>
      <c r="F151" s="24">
        <f>SUM(F71:F117)</f>
        <v>18750</v>
      </c>
      <c r="G151" s="24">
        <f t="shared" ref="G151:K151" si="1">SUM(G71:G117)</f>
        <v>24877</v>
      </c>
      <c r="H151" s="24">
        <f t="shared" si="1"/>
        <v>28303</v>
      </c>
      <c r="I151" s="24">
        <f t="shared" si="1"/>
        <v>34973</v>
      </c>
      <c r="J151" s="24">
        <f t="shared" si="1"/>
        <v>23421</v>
      </c>
      <c r="K151" s="24">
        <f t="shared" si="1"/>
        <v>28742</v>
      </c>
      <c r="L151" s="27"/>
    </row>
    <row r="152" spans="2:12">
      <c r="B152" s="14" t="s">
        <v>450</v>
      </c>
      <c r="C152" s="9"/>
      <c r="F152" s="24">
        <f>SUM(F118:F119)</f>
        <v>1995</v>
      </c>
      <c r="G152" s="24">
        <f t="shared" ref="G152:K152" si="2">SUM(G118:G119)</f>
        <v>2472</v>
      </c>
      <c r="H152" s="24">
        <f t="shared" si="2"/>
        <v>1014</v>
      </c>
      <c r="I152" s="24">
        <f t="shared" si="2"/>
        <v>1912</v>
      </c>
      <c r="J152" s="24">
        <f t="shared" si="2"/>
        <v>2785</v>
      </c>
      <c r="K152" s="24">
        <f t="shared" si="2"/>
        <v>7516</v>
      </c>
      <c r="L152" s="35"/>
    </row>
    <row r="153" spans="2:12">
      <c r="B153" s="14" t="s">
        <v>316</v>
      </c>
      <c r="C153" s="9"/>
      <c r="F153" s="24">
        <f>SUM(F120:F147)</f>
        <v>5339</v>
      </c>
      <c r="G153" s="24">
        <f t="shared" ref="G153:K153" si="3">SUM(G120:G147)</f>
        <v>7712</v>
      </c>
      <c r="H153" s="24">
        <f t="shared" si="3"/>
        <v>12062</v>
      </c>
      <c r="I153" s="24">
        <f t="shared" si="3"/>
        <v>14876</v>
      </c>
      <c r="J153" s="24">
        <f t="shared" si="3"/>
        <v>13043</v>
      </c>
      <c r="K153" s="24">
        <f t="shared" si="3"/>
        <v>14574</v>
      </c>
      <c r="L153" s="35" t="s">
        <v>318</v>
      </c>
    </row>
    <row r="154" spans="2:12">
      <c r="B154" s="14" t="s">
        <v>140</v>
      </c>
      <c r="C154" s="9"/>
      <c r="F154" s="24">
        <f t="shared" ref="F154:K154" si="4">SUM(F5:F147)</f>
        <v>47265</v>
      </c>
      <c r="G154" s="24">
        <f t="shared" si="4"/>
        <v>59264</v>
      </c>
      <c r="H154" s="24">
        <f t="shared" si="4"/>
        <v>70550</v>
      </c>
      <c r="I154" s="24">
        <f t="shared" si="4"/>
        <v>80559</v>
      </c>
      <c r="J154" s="24">
        <f t="shared" si="4"/>
        <v>76932</v>
      </c>
      <c r="K154" s="24">
        <f t="shared" si="4"/>
        <v>74726</v>
      </c>
      <c r="L154" s="2"/>
    </row>
    <row r="155" spans="2:12">
      <c r="L155" s="2"/>
    </row>
    <row r="156" spans="2:12">
      <c r="B156" s="15" t="s">
        <v>416</v>
      </c>
      <c r="C156" s="3"/>
      <c r="D156" s="3"/>
      <c r="E156" s="3"/>
      <c r="F156" s="55" t="str">
        <f>IF(F150='Collected to Claims Ratio'!L7,"yes","no")</f>
        <v>yes</v>
      </c>
      <c r="G156" s="55" t="str">
        <f>IF(G150='Collected to Claims Ratio'!M7,"yes","no")</f>
        <v>yes</v>
      </c>
      <c r="H156" s="55" t="str">
        <f>IF(H150='Collected to Claims Ratio'!N7,"yes","no")</f>
        <v>yes</v>
      </c>
      <c r="I156" s="55" t="str">
        <f>IF(I150='Collected to Claims Ratio'!O7,"yes","no")</f>
        <v>yes</v>
      </c>
      <c r="J156" s="55" t="str">
        <f>IF(J150='Collected to Claims Ratio'!P7,"yes","no")</f>
        <v>yes</v>
      </c>
      <c r="K156" s="55" t="str">
        <f>IF(K150='Collected to Claims Ratio'!Q7,"yes","no")</f>
        <v>yes</v>
      </c>
      <c r="L156" s="2"/>
    </row>
    <row r="157" spans="2:12">
      <c r="B157" s="15" t="s">
        <v>417</v>
      </c>
      <c r="C157" s="3"/>
      <c r="D157" s="3"/>
      <c r="E157" s="3"/>
      <c r="F157" s="55" t="str">
        <f>IF(F151='Collected to Claims Ratio'!L8,"yes","no")</f>
        <v>yes</v>
      </c>
      <c r="G157" s="55" t="str">
        <f>IF(G151='Collected to Claims Ratio'!M8,"yes","no")</f>
        <v>yes</v>
      </c>
      <c r="H157" s="55" t="str">
        <f>IF(H151='Collected to Claims Ratio'!N8,"yes","no")</f>
        <v>yes</v>
      </c>
      <c r="I157" s="55" t="str">
        <f>IF(I151='Collected to Claims Ratio'!O8,"yes","no")</f>
        <v>yes</v>
      </c>
      <c r="J157" s="55" t="str">
        <f>IF(J151='Collected to Claims Ratio'!P8,"yes","no")</f>
        <v>yes</v>
      </c>
      <c r="K157" s="55" t="str">
        <f>IF(K151='Collected to Claims Ratio'!Q8,"yes","no")</f>
        <v>yes</v>
      </c>
      <c r="L157" s="2"/>
    </row>
    <row r="158" spans="2:12">
      <c r="B158" s="15" t="s">
        <v>418</v>
      </c>
      <c r="C158" s="3"/>
      <c r="D158" s="3"/>
      <c r="E158" s="3"/>
      <c r="F158" s="55" t="str">
        <f>IF(F153='Collected to Claims Ratio'!L10,"yes","no")</f>
        <v>yes</v>
      </c>
      <c r="G158" s="55" t="str">
        <f>IF(G153='Collected to Claims Ratio'!M10,"yes","no")</f>
        <v>yes</v>
      </c>
      <c r="H158" s="55" t="str">
        <f>IF(H153='Collected to Claims Ratio'!N10,"yes","no")</f>
        <v>yes</v>
      </c>
      <c r="I158" s="55" t="str">
        <f>IF(I153='Collected to Claims Ratio'!O10,"yes","no")</f>
        <v>yes</v>
      </c>
      <c r="J158" s="55" t="str">
        <f>IF(J153='Collected to Claims Ratio'!P10,"yes","no")</f>
        <v>yes</v>
      </c>
      <c r="K158" s="55" t="str">
        <f>IF(K153='Collected to Claims Ratio'!Q10,"yes","no")</f>
        <v>yes</v>
      </c>
      <c r="L158" s="35" t="s">
        <v>318</v>
      </c>
    </row>
    <row r="159" spans="2:12">
      <c r="B159" s="15" t="s">
        <v>477</v>
      </c>
      <c r="C159" s="3"/>
      <c r="D159" s="3"/>
      <c r="E159" s="3"/>
      <c r="F159" s="55" t="str">
        <f>IF(F152='Collected to Claims Ratio'!L9,"yes","no")</f>
        <v>yes</v>
      </c>
      <c r="G159" s="55" t="str">
        <f>IF(G152='Collected to Claims Ratio'!M9,"yes","no")</f>
        <v>yes</v>
      </c>
      <c r="H159" s="55" t="str">
        <f>IF(H152='Collected to Claims Ratio'!N9,"yes","no")</f>
        <v>yes</v>
      </c>
      <c r="I159" s="55" t="str">
        <f>IF(I152='Collected to Claims Ratio'!O9,"yes","no")</f>
        <v>yes</v>
      </c>
      <c r="J159" s="55" t="str">
        <f>IF(J152='Collected to Claims Ratio'!P9,"yes","no")</f>
        <v>yes</v>
      </c>
      <c r="K159" s="55" t="str">
        <f>IF(K152='Collected to Claims Ratio'!Q9,"yes","no")</f>
        <v>yes</v>
      </c>
      <c r="L159" s="35"/>
    </row>
    <row r="160" spans="2:12">
      <c r="B160" s="15" t="s">
        <v>419</v>
      </c>
      <c r="F160" s="55" t="str">
        <f>IF(F154='Collected to Claims Ratio'!L11,"yes","no")</f>
        <v>yes</v>
      </c>
      <c r="G160" s="55" t="str">
        <f>IF(G154='Collected to Claims Ratio'!M11,"yes","no")</f>
        <v>yes</v>
      </c>
      <c r="H160" s="55" t="str">
        <f>IF(H154='Collected to Claims Ratio'!N11,"yes","no")</f>
        <v>yes</v>
      </c>
      <c r="I160" s="55" t="str">
        <f>IF(I154='Collected to Claims Ratio'!O11,"yes","no")</f>
        <v>yes</v>
      </c>
      <c r="J160" s="55" t="str">
        <f>IF(J154='Collected to Claims Ratio'!P11,"yes","no")</f>
        <v>yes</v>
      </c>
      <c r="K160" s="55" t="str">
        <f>IF(K154='Collected to Claims Ratio'!Q11,"yes","no")</f>
        <v>yes</v>
      </c>
    </row>
    <row r="161" spans="11:11">
      <c r="K161" s="55"/>
    </row>
  </sheetData>
  <customSheetViews>
    <customSheetView guid="{8E6CF98D-1634-4ED3-81CA-763BCE5C79CD}" scale="85" topLeftCell="A109">
      <selection activeCell="K154" sqref="K154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6">
      <selection activeCell="N162" sqref="N162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2"/>
  <dimension ref="A1:P162"/>
  <sheetViews>
    <sheetView zoomScale="85" workbookViewId="0"/>
  </sheetViews>
  <sheetFormatPr defaultRowHeight="12.75"/>
  <cols>
    <col min="4" max="4" width="38.85546875" customWidth="1"/>
    <col min="5" max="5" width="4" customWidth="1"/>
    <col min="6" max="6" width="9.42578125" style="23" customWidth="1"/>
    <col min="7" max="7" width="8.85546875" style="23" customWidth="1"/>
    <col min="8" max="8" width="9.140625" style="23"/>
    <col min="9" max="9" width="10.140625" style="23" customWidth="1"/>
    <col min="10" max="10" width="11.42578125" style="23" customWidth="1"/>
    <col min="11" max="11" width="10" style="23" customWidth="1"/>
    <col min="12" max="13" width="12" customWidth="1"/>
    <col min="14" max="14" width="12" bestFit="1" customWidth="1"/>
  </cols>
  <sheetData>
    <row r="1" spans="1:11">
      <c r="A1" t="s">
        <v>143</v>
      </c>
    </row>
    <row r="3" spans="1:11" ht="13.5" thickBot="1">
      <c r="B3" t="s">
        <v>4</v>
      </c>
      <c r="C3" s="2" t="s">
        <v>8</v>
      </c>
      <c r="D3" s="2" t="s">
        <v>9</v>
      </c>
      <c r="E3" s="2" t="s">
        <v>291</v>
      </c>
      <c r="G3" s="23" t="s">
        <v>134</v>
      </c>
    </row>
    <row r="4" spans="1:11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1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23">
        <f>Details2!F1189</f>
        <v>3591</v>
      </c>
      <c r="G5" s="23">
        <f>Details2!G1189</f>
        <v>5329</v>
      </c>
      <c r="H5" s="23">
        <f>Details2!H1189</f>
        <v>3628</v>
      </c>
      <c r="I5" s="23">
        <f>Details2!I1189</f>
        <v>3396</v>
      </c>
      <c r="J5" s="23">
        <f>Details2!J1189</f>
        <v>5617</v>
      </c>
      <c r="K5" s="23">
        <f>Details2!K1189</f>
        <v>4025</v>
      </c>
    </row>
    <row r="6" spans="1:11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23">
        <f>Details2!F1190</f>
        <v>13050</v>
      </c>
      <c r="G6" s="23">
        <f>Details2!G1190</f>
        <v>14632</v>
      </c>
      <c r="H6" s="23">
        <f>Details2!H1190</f>
        <v>15252</v>
      </c>
      <c r="I6" s="23">
        <f>Details2!I1190</f>
        <v>12080</v>
      </c>
      <c r="J6" s="23">
        <f>Details2!J1190</f>
        <v>11456</v>
      </c>
      <c r="K6" s="23">
        <f>Details2!K1190</f>
        <v>12293</v>
      </c>
    </row>
    <row r="7" spans="1:11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23">
        <f>Details2!F1191</f>
        <v>4949</v>
      </c>
      <c r="G7" s="23">
        <f>Details2!G1191</f>
        <v>5476</v>
      </c>
      <c r="H7" s="23">
        <f>Details2!H1191</f>
        <v>5088</v>
      </c>
      <c r="I7" s="23">
        <f>Details2!I1191</f>
        <v>4806</v>
      </c>
      <c r="J7" s="23">
        <f>Details2!J1191</f>
        <v>4956</v>
      </c>
      <c r="K7" s="23">
        <f>Details2!K1191</f>
        <v>3107</v>
      </c>
    </row>
    <row r="8" spans="1:11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23">
        <f>Details2!F1192</f>
        <v>663</v>
      </c>
      <c r="G8" s="23">
        <f>Details2!G1192</f>
        <v>1872</v>
      </c>
      <c r="H8" s="23">
        <f>Details2!H1192</f>
        <v>1587</v>
      </c>
      <c r="I8" s="23">
        <f>Details2!I1192</f>
        <v>1344</v>
      </c>
      <c r="J8" s="23">
        <f>Details2!J1192</f>
        <v>1957</v>
      </c>
      <c r="K8" s="23">
        <f>Details2!K1192</f>
        <v>1948</v>
      </c>
    </row>
    <row r="9" spans="1:11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23">
        <f>Details2!F1193</f>
        <v>2154</v>
      </c>
      <c r="G9" s="23">
        <f>Details2!G1193</f>
        <v>3183</v>
      </c>
      <c r="H9" s="23">
        <f>Details2!H1193</f>
        <v>3016</v>
      </c>
      <c r="I9" s="23">
        <f>Details2!I1193</f>
        <v>3909</v>
      </c>
      <c r="J9" s="23">
        <f>Details2!J1193</f>
        <v>3328</v>
      </c>
      <c r="K9" s="23">
        <f>Details2!K1193</f>
        <v>3424</v>
      </c>
    </row>
    <row r="10" spans="1:11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23">
        <f>Details2!F1194</f>
        <v>7915</v>
      </c>
      <c r="G10" s="23">
        <f>Details2!G1194</f>
        <v>10972</v>
      </c>
      <c r="H10" s="23">
        <f>Details2!H1194</f>
        <v>9533</v>
      </c>
      <c r="I10" s="23">
        <f>Details2!I1194</f>
        <v>10582</v>
      </c>
      <c r="J10" s="23">
        <f>Details2!J1194</f>
        <v>11424</v>
      </c>
      <c r="K10" s="23">
        <f>Details2!K1194</f>
        <v>11286</v>
      </c>
    </row>
    <row r="11" spans="1:11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23">
        <f>Details2!F1195</f>
        <v>357</v>
      </c>
      <c r="G11" s="23">
        <f>Details2!G1195</f>
        <v>391</v>
      </c>
      <c r="H11" s="23">
        <f>Details2!H1195</f>
        <v>847</v>
      </c>
      <c r="I11" s="23">
        <f>Details2!I1195</f>
        <v>734</v>
      </c>
      <c r="J11" s="23">
        <f>Details2!J1195</f>
        <v>711</v>
      </c>
      <c r="K11" s="23">
        <f>Details2!K1195</f>
        <v>519</v>
      </c>
    </row>
    <row r="12" spans="1:11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23">
        <f>Details2!F1196</f>
        <v>759</v>
      </c>
      <c r="G12" s="23">
        <f>Details2!G1196</f>
        <v>938</v>
      </c>
      <c r="H12" s="23">
        <f>Details2!H1196</f>
        <v>988</v>
      </c>
      <c r="I12" s="23">
        <f>Details2!I1196</f>
        <v>845</v>
      </c>
      <c r="J12" s="23">
        <f>Details2!J1196</f>
        <v>914</v>
      </c>
      <c r="K12" s="23">
        <f>Details2!K1196</f>
        <v>608</v>
      </c>
    </row>
    <row r="13" spans="1:11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23">
        <f>Details2!F1197</f>
        <v>339</v>
      </c>
      <c r="G13" s="23">
        <f>Details2!G1197</f>
        <v>660</v>
      </c>
      <c r="H13" s="23">
        <f>Details2!H1197</f>
        <v>1069</v>
      </c>
      <c r="I13" s="23">
        <f>Details2!I1197</f>
        <v>837</v>
      </c>
      <c r="J13" s="23">
        <f>Details2!J1197</f>
        <v>892</v>
      </c>
      <c r="K13" s="23">
        <f>Details2!K1197</f>
        <v>832</v>
      </c>
    </row>
    <row r="14" spans="1:11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23">
        <f>Details2!F1198</f>
        <v>3913</v>
      </c>
      <c r="G14" s="23">
        <f>Details2!G1198</f>
        <v>5925</v>
      </c>
      <c r="H14" s="23">
        <f>Details2!H1198</f>
        <v>2957</v>
      </c>
      <c r="I14" s="23">
        <f>Details2!I1198</f>
        <v>3459</v>
      </c>
      <c r="J14" s="23">
        <f>Details2!J1198</f>
        <v>4455</v>
      </c>
      <c r="K14" s="23">
        <f>Details2!K1198</f>
        <v>3012</v>
      </c>
    </row>
    <row r="15" spans="1:11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23">
        <f>Details2!F1199</f>
        <v>3008</v>
      </c>
      <c r="G15" s="23">
        <f>Details2!G1199</f>
        <v>7713</v>
      </c>
      <c r="H15" s="23">
        <f>Details2!H1199</f>
        <v>7240</v>
      </c>
      <c r="I15" s="23">
        <f>Details2!I1199</f>
        <v>6148</v>
      </c>
      <c r="J15" s="23">
        <f>Details2!J1199</f>
        <v>6470</v>
      </c>
      <c r="K15" s="23">
        <f>Details2!K1199</f>
        <v>6062</v>
      </c>
    </row>
    <row r="16" spans="1:11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23">
        <f>Details2!F1200</f>
        <v>7755</v>
      </c>
      <c r="G16" s="23">
        <f>Details2!G1200</f>
        <v>8409</v>
      </c>
      <c r="H16" s="23">
        <f>Details2!H1200</f>
        <v>8416</v>
      </c>
      <c r="I16" s="23">
        <f>Details2!I1200</f>
        <v>6141</v>
      </c>
      <c r="J16" s="23">
        <f>Details2!J1200</f>
        <v>6888</v>
      </c>
      <c r="K16" s="23">
        <f>Details2!K1200</f>
        <v>6692</v>
      </c>
    </row>
    <row r="17" spans="2:13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23">
        <f>Details2!F1201</f>
        <v>2477</v>
      </c>
      <c r="G17" s="23">
        <f>Details2!G1201</f>
        <v>1140</v>
      </c>
      <c r="H17" s="23">
        <f>Details2!H1201</f>
        <v>2524</v>
      </c>
      <c r="I17" s="23">
        <f>Details2!I1201</f>
        <v>2414</v>
      </c>
      <c r="J17" s="23">
        <f>Details2!J1201</f>
        <v>2116</v>
      </c>
      <c r="K17" s="23">
        <f>Details2!K1201</f>
        <v>2013</v>
      </c>
    </row>
    <row r="18" spans="2:13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23">
        <f>Details2!F1202</f>
        <v>9686</v>
      </c>
      <c r="G18" s="23">
        <f>Details2!G1202</f>
        <v>8934</v>
      </c>
      <c r="H18" s="23">
        <f>Details2!H1202</f>
        <v>8243</v>
      </c>
      <c r="I18" s="23">
        <f>Details2!I1202</f>
        <v>7509</v>
      </c>
      <c r="J18" s="23">
        <f>Details2!J1202</f>
        <v>7843</v>
      </c>
      <c r="K18" s="23">
        <f>Details2!K1202</f>
        <v>6731</v>
      </c>
    </row>
    <row r="19" spans="2:13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23">
        <f>Details2!F1203</f>
        <v>9296</v>
      </c>
      <c r="G19" s="23">
        <f>Details2!G1203</f>
        <v>8268</v>
      </c>
      <c r="H19" s="23">
        <f>Details2!H1203</f>
        <v>7173</v>
      </c>
      <c r="I19" s="23">
        <f>Details2!I1203</f>
        <v>6914</v>
      </c>
      <c r="J19" s="23">
        <f>Details2!J1203</f>
        <v>6082</v>
      </c>
      <c r="K19" s="23">
        <f>Details2!K1203</f>
        <v>6580</v>
      </c>
    </row>
    <row r="20" spans="2:13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23">
        <f>Details2!F1204</f>
        <v>1130</v>
      </c>
      <c r="G20" s="23">
        <f>Details2!G1204</f>
        <v>1642</v>
      </c>
      <c r="H20" s="23">
        <f>Details2!H1204</f>
        <v>1485</v>
      </c>
      <c r="I20" s="23">
        <f>Details2!I1204</f>
        <v>991</v>
      </c>
      <c r="J20" s="23">
        <f>Details2!J1204</f>
        <v>822</v>
      </c>
      <c r="K20" s="23">
        <f>Details2!K1204</f>
        <v>860</v>
      </c>
    </row>
    <row r="21" spans="2:13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23">
        <f>Details2!F1205</f>
        <v>6413</v>
      </c>
      <c r="G21" s="23">
        <f>Details2!G1205</f>
        <v>6574</v>
      </c>
      <c r="H21" s="23">
        <f>Details2!H1205</f>
        <v>5734</v>
      </c>
      <c r="I21" s="23">
        <f>Details2!I1205</f>
        <v>4215</v>
      </c>
      <c r="J21" s="23">
        <f>Details2!J1205</f>
        <v>4551</v>
      </c>
      <c r="K21" s="23">
        <f>Details2!K1205</f>
        <v>5078</v>
      </c>
    </row>
    <row r="22" spans="2:13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23">
        <f>Details2!F1206</f>
        <v>2322</v>
      </c>
      <c r="G22" s="23">
        <f>Details2!G1206</f>
        <v>2880</v>
      </c>
      <c r="H22" s="23">
        <f>Details2!H1206</f>
        <v>2323</v>
      </c>
      <c r="I22" s="23">
        <f>Details2!I1206</f>
        <v>2054</v>
      </c>
      <c r="J22" s="23">
        <f>Details2!J1206</f>
        <v>2144</v>
      </c>
      <c r="K22" s="23">
        <f>Details2!K1206</f>
        <v>1442</v>
      </c>
    </row>
    <row r="23" spans="2:13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23">
        <f>Details2!F1207</f>
        <v>6269</v>
      </c>
      <c r="G23" s="23">
        <f>Details2!G1207</f>
        <v>6450</v>
      </c>
      <c r="H23" s="23">
        <f>Details2!H1207</f>
        <v>8928</v>
      </c>
      <c r="I23" s="23">
        <f>Details2!I1207</f>
        <v>7446</v>
      </c>
      <c r="J23" s="23">
        <f>Details2!J1207</f>
        <v>7718</v>
      </c>
      <c r="K23" s="23">
        <f>Details2!K1207</f>
        <v>6947</v>
      </c>
    </row>
    <row r="24" spans="2:13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23">
        <f>Details2!F1208</f>
        <v>2397</v>
      </c>
      <c r="G24" s="23">
        <f>Details2!G1208</f>
        <v>3269</v>
      </c>
      <c r="H24" s="23">
        <f>Details2!H1208</f>
        <v>3125</v>
      </c>
      <c r="I24" s="23">
        <f>Details2!I1208</f>
        <v>2975</v>
      </c>
      <c r="J24" s="23">
        <f>Details2!J1208</f>
        <v>2873</v>
      </c>
      <c r="K24" s="23">
        <f>Details2!K1208</f>
        <v>2399</v>
      </c>
    </row>
    <row r="25" spans="2:13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23">
        <f>Details2!F1209</f>
        <v>3066</v>
      </c>
      <c r="G25" s="23">
        <f>Details2!G1209</f>
        <v>4508</v>
      </c>
      <c r="H25" s="23">
        <f>Details2!H1209</f>
        <v>4262</v>
      </c>
      <c r="I25" s="23">
        <f>Details2!I1209</f>
        <v>3477</v>
      </c>
      <c r="J25" s="23">
        <f>Details2!J1209</f>
        <v>3294</v>
      </c>
      <c r="K25" s="23">
        <f>Details2!K1209</f>
        <v>2136</v>
      </c>
    </row>
    <row r="26" spans="2:13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23">
        <f>Details2!F1210</f>
        <v>5073</v>
      </c>
      <c r="G26" s="23">
        <f>Details2!G1210</f>
        <v>6910</v>
      </c>
      <c r="H26" s="23">
        <f>Details2!H1210</f>
        <v>8693</v>
      </c>
      <c r="I26" s="23">
        <f>Details2!I1210</f>
        <v>8275</v>
      </c>
      <c r="J26" s="23">
        <f>Details2!J1210</f>
        <v>8868</v>
      </c>
      <c r="K26" s="23">
        <f>Details2!K1210</f>
        <v>6618</v>
      </c>
    </row>
    <row r="27" spans="2:13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23">
        <f>Details2!F1211</f>
        <v>4432</v>
      </c>
      <c r="G27" s="23">
        <f>Details2!G1211</f>
        <v>9769</v>
      </c>
      <c r="H27" s="23">
        <f>Details2!H1211</f>
        <v>10053</v>
      </c>
      <c r="I27" s="23">
        <f>Details2!I1211</f>
        <v>7598</v>
      </c>
      <c r="J27" s="23">
        <f>Details2!J1211</f>
        <v>9466</v>
      </c>
      <c r="K27" s="23">
        <f>Details2!K1211</f>
        <v>7124</v>
      </c>
    </row>
    <row r="28" spans="2:13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23">
        <f>Details2!F1212</f>
        <v>806</v>
      </c>
      <c r="G28" s="23">
        <f>Details2!G1212</f>
        <v>1782</v>
      </c>
      <c r="H28" s="23">
        <f>Details2!H1212</f>
        <v>1553</v>
      </c>
      <c r="I28" s="23">
        <f>Details2!I1212</f>
        <v>1321</v>
      </c>
      <c r="J28" s="23">
        <f>Details2!J1212</f>
        <v>1117</v>
      </c>
      <c r="K28" s="23">
        <f>Details2!K1212</f>
        <v>941</v>
      </c>
    </row>
    <row r="29" spans="2:13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23">
        <f>Details2!F1213</f>
        <v>1022</v>
      </c>
      <c r="G29" s="23">
        <f>Details2!G1213</f>
        <v>1193</v>
      </c>
      <c r="H29" s="23">
        <f>Details2!H1213</f>
        <v>1189</v>
      </c>
      <c r="I29" s="23">
        <f>Details2!I1213</f>
        <v>1386</v>
      </c>
      <c r="J29" s="23">
        <f>Details2!J1213</f>
        <v>1228</v>
      </c>
      <c r="K29" s="23">
        <f>Details2!K1213</f>
        <v>1070</v>
      </c>
    </row>
    <row r="30" spans="2:13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23">
        <f>Details2!F1214</f>
        <v>1629</v>
      </c>
      <c r="G30" s="23">
        <f>Details2!G1214</f>
        <v>1932</v>
      </c>
      <c r="H30" s="23">
        <f>Details2!H1214</f>
        <v>1387</v>
      </c>
      <c r="I30" s="23">
        <f>Details2!I1214</f>
        <v>1316</v>
      </c>
      <c r="J30" s="23">
        <f>Details2!J1214</f>
        <v>1282</v>
      </c>
      <c r="K30" s="23">
        <f>Details2!K1214</f>
        <v>1122</v>
      </c>
    </row>
    <row r="31" spans="2:13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23">
        <f>Details2!F1215</f>
        <v>4797</v>
      </c>
      <c r="G31" s="23">
        <f>Details2!G1215</f>
        <v>6701</v>
      </c>
      <c r="H31" s="23">
        <f>Details2!H1215</f>
        <v>5656</v>
      </c>
      <c r="I31" s="23">
        <f>Details2!I1215</f>
        <v>5709</v>
      </c>
      <c r="J31" s="23">
        <f>Details2!J1215</f>
        <v>5585</v>
      </c>
      <c r="K31" s="23">
        <f>Details2!K1215</f>
        <v>3243</v>
      </c>
      <c r="M31" s="2"/>
    </row>
    <row r="32" spans="2:13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23">
        <f>Details2!F1216</f>
        <v>8552</v>
      </c>
      <c r="G32" s="23">
        <f>Details2!G1216</f>
        <v>10890</v>
      </c>
      <c r="H32" s="23">
        <f>Details2!H1216</f>
        <v>9485</v>
      </c>
      <c r="I32" s="23">
        <f>Details2!I1216</f>
        <v>8022</v>
      </c>
      <c r="J32" s="23">
        <f>Details2!J1216</f>
        <v>11488</v>
      </c>
      <c r="K32" s="23">
        <f>Details2!K1216</f>
        <v>8085</v>
      </c>
    </row>
    <row r="33" spans="2:11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23">
        <f>Details2!F1217</f>
        <v>456</v>
      </c>
      <c r="G33" s="23">
        <f>Details2!G1217</f>
        <v>4759</v>
      </c>
      <c r="H33" s="23">
        <f>Details2!H1217</f>
        <v>4031</v>
      </c>
      <c r="I33" s="23">
        <f>Details2!I1217</f>
        <v>3437</v>
      </c>
      <c r="J33" s="23">
        <f>Details2!J1217</f>
        <v>3011</v>
      </c>
      <c r="K33" s="23">
        <f>Details2!K1217</f>
        <v>2905</v>
      </c>
    </row>
    <row r="34" spans="2:11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23">
        <f>Details2!F1218</f>
        <v>1199</v>
      </c>
      <c r="G34" s="23">
        <f>Details2!G1218</f>
        <v>1259</v>
      </c>
      <c r="H34" s="23">
        <f>Details2!H1218</f>
        <v>860</v>
      </c>
      <c r="I34" s="23">
        <f>Details2!I1218</f>
        <v>647</v>
      </c>
      <c r="J34" s="23">
        <f>Details2!J1218</f>
        <v>639</v>
      </c>
      <c r="K34" s="23">
        <f>Details2!K1218</f>
        <v>672</v>
      </c>
    </row>
    <row r="35" spans="2:11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23">
        <f>Details2!F1219</f>
        <v>564</v>
      </c>
      <c r="G35" s="23">
        <f>Details2!G1219</f>
        <v>823</v>
      </c>
      <c r="H35" s="23">
        <f>Details2!H1219</f>
        <v>768</v>
      </c>
      <c r="I35" s="23">
        <f>Details2!I1219</f>
        <v>347</v>
      </c>
      <c r="J35" s="23">
        <f>Details2!J1219</f>
        <v>643</v>
      </c>
      <c r="K35" s="23">
        <f>Details2!K1219</f>
        <v>498</v>
      </c>
    </row>
    <row r="36" spans="2:11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23">
        <f>Details2!F1220</f>
        <v>65</v>
      </c>
      <c r="G36" s="23">
        <f>Details2!G1220</f>
        <v>4686</v>
      </c>
      <c r="H36" s="23">
        <f>Details2!H1220</f>
        <v>3875</v>
      </c>
      <c r="I36" s="23">
        <f>Details2!I1220</f>
        <v>3384</v>
      </c>
      <c r="J36" s="23">
        <f>Details2!J1220</f>
        <v>3139</v>
      </c>
      <c r="K36" s="23">
        <f>Details2!K1220</f>
        <v>1796</v>
      </c>
    </row>
    <row r="37" spans="2:11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23">
        <f>Details2!F1221</f>
        <v>564</v>
      </c>
      <c r="G37" s="23">
        <f>Details2!G1221</f>
        <v>1182</v>
      </c>
      <c r="H37" s="23">
        <f>Details2!H1221</f>
        <v>871</v>
      </c>
      <c r="I37" s="23">
        <f>Details2!I1221</f>
        <v>802</v>
      </c>
      <c r="J37" s="23">
        <f>Details2!J1221</f>
        <v>762</v>
      </c>
      <c r="K37" s="23">
        <f>Details2!K1221</f>
        <v>770</v>
      </c>
    </row>
    <row r="38" spans="2:11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23">
        <f>Details2!F1222</f>
        <v>743</v>
      </c>
      <c r="G38" s="23">
        <f>Details2!G1222</f>
        <v>792</v>
      </c>
      <c r="H38" s="23">
        <f>Details2!H1222</f>
        <v>695</v>
      </c>
      <c r="I38" s="23">
        <f>Details2!I1222</f>
        <v>656</v>
      </c>
      <c r="J38" s="23">
        <f>Details2!J1222</f>
        <v>457</v>
      </c>
      <c r="K38" s="23">
        <f>Details2!K1222</f>
        <v>424</v>
      </c>
    </row>
    <row r="39" spans="2:11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23">
        <f>Details2!F1223</f>
        <v>23759</v>
      </c>
      <c r="G39" s="23">
        <f>Details2!G1223</f>
        <v>25300</v>
      </c>
      <c r="H39" s="23">
        <f>Details2!H1223</f>
        <v>22726</v>
      </c>
      <c r="I39" s="23">
        <f>Details2!I1223</f>
        <v>21387</v>
      </c>
      <c r="J39" s="23">
        <f>Details2!J1223</f>
        <v>20608</v>
      </c>
      <c r="K39" s="23">
        <f>Details2!K1223</f>
        <v>15747</v>
      </c>
    </row>
    <row r="40" spans="2:11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23">
        <f>Details2!F1224</f>
        <v>6021</v>
      </c>
      <c r="G40" s="23">
        <f>Details2!G1224</f>
        <v>6647</v>
      </c>
      <c r="H40" s="23">
        <f>Details2!H1224</f>
        <v>6024</v>
      </c>
      <c r="I40" s="23">
        <f>Details2!I1224</f>
        <v>4099</v>
      </c>
      <c r="J40" s="23">
        <f>Details2!J1224</f>
        <v>4927</v>
      </c>
      <c r="K40" s="23">
        <f>Details2!K1224</f>
        <v>4623</v>
      </c>
    </row>
    <row r="41" spans="2:11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23">
        <f>Details2!F1225</f>
        <v>536</v>
      </c>
      <c r="G41" s="23">
        <f>Details2!G1225</f>
        <v>774</v>
      </c>
      <c r="H41" s="23">
        <f>Details2!H1225</f>
        <v>782</v>
      </c>
      <c r="I41" s="23">
        <f>Details2!I1225</f>
        <v>727</v>
      </c>
      <c r="J41" s="23">
        <f>Details2!J1225</f>
        <v>771</v>
      </c>
      <c r="K41" s="23">
        <f>Details2!K1225</f>
        <v>606</v>
      </c>
    </row>
    <row r="42" spans="2:11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23">
        <f>Details2!F1226</f>
        <v>2686</v>
      </c>
      <c r="G42" s="23">
        <f>Details2!G1226</f>
        <v>3076</v>
      </c>
      <c r="H42" s="23">
        <f>Details2!H1226</f>
        <v>3072</v>
      </c>
      <c r="I42" s="23">
        <f>Details2!I1226</f>
        <v>2512</v>
      </c>
      <c r="J42" s="23">
        <f>Details2!J1226</f>
        <v>2923</v>
      </c>
      <c r="K42" s="23">
        <f>Details2!K1226</f>
        <v>2246</v>
      </c>
    </row>
    <row r="43" spans="2:11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23">
        <f>Details2!F1227</f>
        <v>993</v>
      </c>
      <c r="G43" s="23">
        <f>Details2!G1227</f>
        <v>2290</v>
      </c>
      <c r="H43" s="23">
        <f>Details2!H1227</f>
        <v>1397</v>
      </c>
      <c r="I43" s="23">
        <f>Details2!I1227</f>
        <v>1390</v>
      </c>
      <c r="J43" s="23">
        <f>Details2!J1227</f>
        <v>1418</v>
      </c>
      <c r="K43" s="23">
        <f>Details2!K1227</f>
        <v>1104</v>
      </c>
    </row>
    <row r="44" spans="2:11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23">
        <f>Details2!F1228</f>
        <v>12843</v>
      </c>
      <c r="G44" s="23">
        <f>Details2!G1228</f>
        <v>2391</v>
      </c>
      <c r="H44" s="23">
        <f>Details2!H1228</f>
        <v>2290</v>
      </c>
      <c r="I44" s="23">
        <f>Details2!I1228</f>
        <v>1975</v>
      </c>
      <c r="J44" s="23">
        <f>Details2!J1228</f>
        <v>1763</v>
      </c>
      <c r="K44" s="23">
        <f>Details2!K1228</f>
        <v>769</v>
      </c>
    </row>
    <row r="45" spans="2:11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23">
        <f>Details2!F1229</f>
        <v>2516</v>
      </c>
      <c r="G45" s="23">
        <f>Details2!G1229</f>
        <v>4823</v>
      </c>
      <c r="H45" s="23">
        <f>Details2!H1229</f>
        <v>3544</v>
      </c>
      <c r="I45" s="23">
        <f>Details2!I1229</f>
        <v>2832</v>
      </c>
      <c r="J45" s="23">
        <f>Details2!J1229</f>
        <v>3092</v>
      </c>
      <c r="K45" s="23">
        <f>Details2!K1229</f>
        <v>1986</v>
      </c>
    </row>
    <row r="46" spans="2:11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23">
        <f>Details2!F1230</f>
        <v>509</v>
      </c>
      <c r="G46" s="23">
        <f>Details2!G1230</f>
        <v>568</v>
      </c>
      <c r="H46" s="23">
        <f>Details2!H1230</f>
        <v>665</v>
      </c>
      <c r="I46" s="23">
        <f>Details2!I1230</f>
        <v>613</v>
      </c>
      <c r="J46" s="23">
        <f>Details2!J1230</f>
        <v>485</v>
      </c>
      <c r="K46" s="23">
        <f>Details2!K1230</f>
        <v>343</v>
      </c>
    </row>
    <row r="47" spans="2:11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23">
        <f>Details2!F1231</f>
        <v>8695</v>
      </c>
      <c r="G47" s="23">
        <f>Details2!G1231</f>
        <v>14770</v>
      </c>
      <c r="H47" s="23">
        <f>Details2!H1231</f>
        <v>13938</v>
      </c>
      <c r="I47" s="23">
        <f>Details2!I1231</f>
        <v>9055</v>
      </c>
      <c r="J47" s="23">
        <f>Details2!J1231</f>
        <v>14483</v>
      </c>
      <c r="K47" s="23">
        <f>Details2!K1231</f>
        <v>7697</v>
      </c>
    </row>
    <row r="48" spans="2:11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23">
        <f>Details2!F1232</f>
        <v>8224</v>
      </c>
      <c r="G48" s="23">
        <f>Details2!G1232</f>
        <v>8017</v>
      </c>
      <c r="H48" s="23">
        <f>Details2!H1232</f>
        <v>8616</v>
      </c>
      <c r="I48" s="23">
        <f>Details2!I1232</f>
        <v>8079</v>
      </c>
      <c r="J48" s="23">
        <f>Details2!J1232</f>
        <v>7618</v>
      </c>
      <c r="K48" s="23">
        <f>Details2!K1232</f>
        <v>6538</v>
      </c>
    </row>
    <row r="49" spans="2:13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23">
        <f>Details2!F1233</f>
        <v>3777</v>
      </c>
      <c r="G49" s="23">
        <f>Details2!G1233</f>
        <v>5982</v>
      </c>
      <c r="H49" s="23">
        <f>Details2!H1233</f>
        <v>5966</v>
      </c>
      <c r="I49" s="23">
        <f>Details2!I1233</f>
        <v>5835</v>
      </c>
      <c r="J49" s="23">
        <f>Details2!J1233</f>
        <v>5285</v>
      </c>
      <c r="K49" s="23">
        <f>Details2!K1233</f>
        <v>4058</v>
      </c>
    </row>
    <row r="50" spans="2:13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23">
        <f>Details2!F1234</f>
        <v>1585</v>
      </c>
      <c r="G50" s="23">
        <f>Details2!G1234</f>
        <v>3978</v>
      </c>
      <c r="H50" s="23">
        <f>Details2!H1234</f>
        <v>3667</v>
      </c>
      <c r="I50" s="23">
        <f>Details2!I1234</f>
        <v>3366</v>
      </c>
      <c r="J50" s="23">
        <f>Details2!J1234</f>
        <v>3624</v>
      </c>
      <c r="K50" s="23">
        <f>Details2!K1234</f>
        <v>2993</v>
      </c>
    </row>
    <row r="51" spans="2:13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23">
        <f>Details2!F1235</f>
        <v>1253</v>
      </c>
      <c r="G51" s="23">
        <f>Details2!G1235</f>
        <v>1859</v>
      </c>
      <c r="H51" s="23">
        <f>Details2!H1235</f>
        <v>1907</v>
      </c>
      <c r="I51" s="23">
        <f>Details2!I1235</f>
        <v>1923</v>
      </c>
      <c r="J51" s="23">
        <f>Details2!J1235</f>
        <v>1776</v>
      </c>
      <c r="K51" s="23">
        <f>Details2!K1235</f>
        <v>1645</v>
      </c>
    </row>
    <row r="52" spans="2:13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23">
        <f>Details2!F1236</f>
        <v>423</v>
      </c>
      <c r="G52" s="23">
        <f>Details2!G1236</f>
        <v>373</v>
      </c>
      <c r="H52" s="23">
        <f>Details2!H1236</f>
        <v>279</v>
      </c>
      <c r="I52" s="23">
        <f>Details2!I1236</f>
        <v>501</v>
      </c>
      <c r="J52" s="23">
        <f>Details2!J1236</f>
        <v>542</v>
      </c>
      <c r="K52" s="23">
        <f>Details2!K1236</f>
        <v>324</v>
      </c>
    </row>
    <row r="53" spans="2:13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23">
        <f>Details2!F1237</f>
        <v>1095</v>
      </c>
      <c r="G53" s="23">
        <f>Details2!G1237</f>
        <v>2421</v>
      </c>
      <c r="H53" s="23">
        <f>Details2!H1237</f>
        <v>2316</v>
      </c>
      <c r="I53" s="23">
        <f>Details2!I1237</f>
        <v>2168</v>
      </c>
      <c r="J53" s="23">
        <f>Details2!J1237</f>
        <v>1604</v>
      </c>
      <c r="K53" s="23">
        <f>Details2!K1237</f>
        <v>1478</v>
      </c>
    </row>
    <row r="54" spans="2:13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23" t="str">
        <f>Details2!F1238</f>
        <v>NULL</v>
      </c>
      <c r="G54" s="23" t="str">
        <f>Details2!G1238</f>
        <v>NULL</v>
      </c>
      <c r="H54" s="23" t="str">
        <f>Details2!H1238</f>
        <v>NULL</v>
      </c>
      <c r="I54" s="23" t="str">
        <f>Details2!I1238</f>
        <v>NULL</v>
      </c>
      <c r="J54" s="23" t="str">
        <f>Details2!J1238</f>
        <v>NULL</v>
      </c>
      <c r="K54" s="23" t="str">
        <f>Details2!K1238</f>
        <v>NULL</v>
      </c>
    </row>
    <row r="55" spans="2:13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23">
        <f>Details2!F1239</f>
        <v>4182</v>
      </c>
      <c r="G55" s="23">
        <f>Details2!G1239</f>
        <v>4161</v>
      </c>
      <c r="H55" s="23">
        <f>Details2!H1239</f>
        <v>3646</v>
      </c>
      <c r="I55" s="23">
        <f>Details2!I1239</f>
        <v>3302</v>
      </c>
      <c r="J55" s="23">
        <f>Details2!J1239</f>
        <v>3174</v>
      </c>
      <c r="K55" s="23">
        <f>Details2!K1239</f>
        <v>3081</v>
      </c>
    </row>
    <row r="56" spans="2:13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23">
        <f>Details2!F1240</f>
        <v>1221</v>
      </c>
      <c r="G56" s="23">
        <f>Details2!G1240</f>
        <v>1568</v>
      </c>
      <c r="H56" s="23">
        <f>Details2!H1240</f>
        <v>1481</v>
      </c>
      <c r="I56" s="23">
        <f>Details2!I1240</f>
        <v>1108</v>
      </c>
      <c r="J56" s="23">
        <f>Details2!J1240</f>
        <v>1144</v>
      </c>
      <c r="K56" s="23">
        <f>Details2!K1240</f>
        <v>876</v>
      </c>
    </row>
    <row r="57" spans="2:13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23">
        <f>Details2!F1241</f>
        <v>2058</v>
      </c>
      <c r="G57" s="23">
        <f>Details2!G1241</f>
        <v>2476</v>
      </c>
      <c r="H57" s="23">
        <f>Details2!H1241</f>
        <v>1936</v>
      </c>
      <c r="I57" s="23">
        <f>Details2!I1241</f>
        <v>1454</v>
      </c>
      <c r="J57" s="23">
        <f>Details2!J1241</f>
        <v>1881</v>
      </c>
      <c r="K57" s="23">
        <f>Details2!K1241</f>
        <v>1576</v>
      </c>
    </row>
    <row r="58" spans="2:13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23">
        <f>Details2!F1242</f>
        <v>1859</v>
      </c>
      <c r="G58" s="23">
        <f>Details2!G1242</f>
        <v>4019</v>
      </c>
      <c r="H58" s="23">
        <f>Details2!H1242</f>
        <v>4128</v>
      </c>
      <c r="I58" s="23">
        <f>Details2!I1242</f>
        <v>3634</v>
      </c>
      <c r="J58" s="23">
        <f>Details2!J1242</f>
        <v>4436</v>
      </c>
      <c r="K58" s="23">
        <f>Details2!K1242</f>
        <v>3564</v>
      </c>
    </row>
    <row r="59" spans="2:13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23">
        <f>Details2!F1243</f>
        <v>296</v>
      </c>
      <c r="G59" s="23">
        <f>Details2!G1243</f>
        <v>546</v>
      </c>
      <c r="H59" s="23">
        <f>Details2!H1243</f>
        <v>578</v>
      </c>
      <c r="I59" s="23">
        <f>Details2!I1243</f>
        <v>0</v>
      </c>
      <c r="J59" s="23">
        <f>Details2!J1243</f>
        <v>0</v>
      </c>
      <c r="K59" s="23">
        <f>Details2!K1243</f>
        <v>0</v>
      </c>
    </row>
    <row r="60" spans="2:13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23">
        <f>Details2!F1244</f>
        <v>501</v>
      </c>
      <c r="G60" s="23">
        <f>Details2!G1244</f>
        <v>1166</v>
      </c>
      <c r="H60" s="23">
        <f>Details2!H1244</f>
        <v>902</v>
      </c>
      <c r="I60" s="23">
        <f>Details2!I1244</f>
        <v>874</v>
      </c>
      <c r="J60" s="23">
        <f>Details2!J1244</f>
        <v>715</v>
      </c>
      <c r="K60" s="23">
        <f>Details2!K1244</f>
        <v>678</v>
      </c>
    </row>
    <row r="61" spans="2:13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23">
        <f>Details2!F1245</f>
        <v>2667</v>
      </c>
      <c r="G61" s="23">
        <f>Details2!G1245</f>
        <v>2528</v>
      </c>
      <c r="H61" s="23">
        <f>Details2!H1245</f>
        <v>2361</v>
      </c>
      <c r="I61" s="23">
        <f>Details2!I1245</f>
        <v>2436</v>
      </c>
      <c r="J61" s="23">
        <f>Details2!J1245</f>
        <v>2399</v>
      </c>
      <c r="K61" s="23">
        <f>Details2!K1245</f>
        <v>2354</v>
      </c>
    </row>
    <row r="62" spans="2:13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23" t="str">
        <f>Details2!F1246</f>
        <v>NULL</v>
      </c>
      <c r="G62" s="23" t="str">
        <f>Details2!G1246</f>
        <v>NULL</v>
      </c>
      <c r="H62" s="23" t="str">
        <f>Details2!H1246</f>
        <v>NULL</v>
      </c>
      <c r="I62" s="23" t="str">
        <f>Details2!I1246</f>
        <v>NULL</v>
      </c>
      <c r="J62" s="23" t="str">
        <f>Details2!J1246</f>
        <v>NULL</v>
      </c>
      <c r="K62" s="23" t="str">
        <f>Details2!K1246</f>
        <v>NULL</v>
      </c>
      <c r="M62" s="2"/>
    </row>
    <row r="63" spans="2:13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23">
        <f>Details2!F1247</f>
        <v>699</v>
      </c>
      <c r="G63" s="23">
        <f>Details2!G1247</f>
        <v>1128</v>
      </c>
      <c r="H63" s="23">
        <f>Details2!H1247</f>
        <v>1009</v>
      </c>
      <c r="I63" s="23">
        <f>Details2!I1247</f>
        <v>1048</v>
      </c>
      <c r="J63" s="23">
        <f>Details2!J1247</f>
        <v>1418</v>
      </c>
      <c r="K63" s="23">
        <f>Details2!K1247</f>
        <v>1356</v>
      </c>
    </row>
    <row r="64" spans="2:13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23" t="str">
        <f>Details2!F1248</f>
        <v>NULL</v>
      </c>
      <c r="G64" s="23" t="str">
        <f>Details2!G1248</f>
        <v>NULL</v>
      </c>
      <c r="H64" s="23" t="str">
        <f>Details2!H1248</f>
        <v>NULL</v>
      </c>
      <c r="I64" s="23" t="str">
        <f>Details2!I1248</f>
        <v>NULL</v>
      </c>
      <c r="J64" s="23" t="str">
        <f>Details2!J1248</f>
        <v>NULL</v>
      </c>
      <c r="K64" s="23" t="str">
        <f>Details2!K1248</f>
        <v>NULL</v>
      </c>
    </row>
    <row r="65" spans="2:16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23">
        <f>Details2!F1249</f>
        <v>2072</v>
      </c>
      <c r="G65" s="23">
        <f>Details2!G1249</f>
        <v>2628</v>
      </c>
      <c r="H65" s="23">
        <f>Details2!H1249</f>
        <v>2753</v>
      </c>
      <c r="I65" s="23">
        <f>Details2!I1249</f>
        <v>2587</v>
      </c>
      <c r="J65" s="23">
        <f>Details2!J1249</f>
        <v>3728</v>
      </c>
      <c r="K65" s="23">
        <f>Details2!K1249</f>
        <v>1892</v>
      </c>
    </row>
    <row r="66" spans="2:16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23">
        <f>Details2!F1250</f>
        <v>2505</v>
      </c>
      <c r="G66" s="23" t="str">
        <f>Details2!G1250</f>
        <v>NULL</v>
      </c>
      <c r="H66" s="23" t="str">
        <f>Details2!H1250</f>
        <v>NULL</v>
      </c>
      <c r="I66" s="23" t="str">
        <f>Details2!I1250</f>
        <v>NULL</v>
      </c>
      <c r="J66" s="23" t="str">
        <f>Details2!J1250</f>
        <v>NULL</v>
      </c>
      <c r="K66" s="23" t="str">
        <f>Details2!K1250</f>
        <v>NULL</v>
      </c>
    </row>
    <row r="67" spans="2:16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23">
        <f>Details2!F1251</f>
        <v>395</v>
      </c>
      <c r="G67" s="23">
        <f>Details2!G1251</f>
        <v>574</v>
      </c>
      <c r="H67" s="23">
        <f>Details2!H1251</f>
        <v>7212</v>
      </c>
      <c r="I67" s="23">
        <f>Details2!I1251</f>
        <v>742</v>
      </c>
      <c r="J67" s="23">
        <f>Details2!J1251</f>
        <v>910</v>
      </c>
      <c r="K67" s="23">
        <f>Details2!K1251</f>
        <v>1018</v>
      </c>
    </row>
    <row r="68" spans="2:16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23">
        <f>Details2!F1252</f>
        <v>748</v>
      </c>
      <c r="G68" s="23">
        <f>Details2!G1252</f>
        <v>1063</v>
      </c>
      <c r="H68" s="23">
        <f>Details2!H1252</f>
        <v>1134</v>
      </c>
      <c r="I68" s="23">
        <f>Details2!I1252</f>
        <v>1060</v>
      </c>
      <c r="J68" s="23">
        <f>Details2!J1252</f>
        <v>1102</v>
      </c>
      <c r="K68" s="23">
        <f>Details2!K1252</f>
        <v>1095</v>
      </c>
    </row>
    <row r="69" spans="2:16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23">
        <f>Details2!F1253</f>
        <v>6430</v>
      </c>
      <c r="G69" s="23">
        <f>Details2!G1253</f>
        <v>5524</v>
      </c>
      <c r="H69" s="23">
        <f>Details2!H1253</f>
        <v>4908</v>
      </c>
      <c r="I69" s="23">
        <f>Details2!I1253</f>
        <v>4572</v>
      </c>
      <c r="J69" s="23">
        <f>Details2!J1253</f>
        <v>3790</v>
      </c>
      <c r="K69" s="23">
        <f>Details2!K1253</f>
        <v>3645</v>
      </c>
    </row>
    <row r="70" spans="2:16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23" t="str">
        <f>Details2!F1254</f>
        <v>NULL</v>
      </c>
      <c r="G70" s="23" t="str">
        <f>Details2!G1254</f>
        <v>NULL</v>
      </c>
      <c r="H70" s="23" t="str">
        <f>Details2!H1254</f>
        <v>NULL</v>
      </c>
      <c r="I70" s="23" t="str">
        <f>Details2!I1254</f>
        <v>NULL</v>
      </c>
      <c r="J70" s="23" t="str">
        <f>Details2!J1254</f>
        <v>NULL</v>
      </c>
      <c r="K70" s="23" t="str">
        <f>Details2!K1254</f>
        <v>NULL</v>
      </c>
    </row>
    <row r="71" spans="2:16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23">
        <f>Details2!F1255</f>
        <v>6518</v>
      </c>
      <c r="G71" s="23">
        <f>Details2!G1255</f>
        <v>7335</v>
      </c>
      <c r="H71" s="23">
        <f>Details2!H1255</f>
        <v>6959</v>
      </c>
      <c r="I71" s="23">
        <f>Details2!I1255</f>
        <v>8348</v>
      </c>
      <c r="J71" s="23">
        <f>Details2!J1255</f>
        <v>5514</v>
      </c>
      <c r="K71" s="23">
        <f>Details2!K1255</f>
        <v>1899</v>
      </c>
      <c r="L71" s="2"/>
      <c r="M71" s="2"/>
      <c r="P71" s="2"/>
    </row>
    <row r="72" spans="2:16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23" t="str">
        <f>Details2!F1256</f>
        <v>NULL</v>
      </c>
      <c r="G72" s="23" t="str">
        <f>Details2!G1256</f>
        <v>NULL</v>
      </c>
      <c r="H72" s="23" t="str">
        <f>Details2!H1256</f>
        <v>NULL</v>
      </c>
      <c r="I72" s="23" t="str">
        <f>Details2!I1256</f>
        <v>NULL</v>
      </c>
      <c r="J72" s="23" t="str">
        <f>Details2!J1256</f>
        <v>NULL</v>
      </c>
      <c r="K72" s="23" t="str">
        <f>Details2!K1256</f>
        <v>NULL</v>
      </c>
      <c r="L72" s="2"/>
      <c r="M72" s="2"/>
      <c r="O72" s="4"/>
    </row>
    <row r="73" spans="2:16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23">
        <f>Details2!F1257</f>
        <v>3160</v>
      </c>
      <c r="G73" s="23">
        <f>Details2!G1257</f>
        <v>4634</v>
      </c>
      <c r="H73" s="23">
        <f>Details2!H1257</f>
        <v>3965</v>
      </c>
      <c r="I73" s="23">
        <f>Details2!I1257</f>
        <v>4929</v>
      </c>
      <c r="J73" s="23">
        <f>Details2!J1257</f>
        <v>5004</v>
      </c>
      <c r="K73" s="23">
        <f>Details2!K1257</f>
        <v>4712</v>
      </c>
      <c r="L73" s="27"/>
      <c r="M73" s="2"/>
      <c r="O73" s="4"/>
    </row>
    <row r="74" spans="2:16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23">
        <f>Details2!F1258</f>
        <v>128</v>
      </c>
      <c r="G74" s="23">
        <f>Details2!G1258</f>
        <v>660</v>
      </c>
      <c r="H74" s="23">
        <f>Details2!H1258</f>
        <v>986</v>
      </c>
      <c r="I74" s="23">
        <f>Details2!I1258</f>
        <v>2971</v>
      </c>
      <c r="J74" s="23">
        <f>Details2!J1258</f>
        <v>4715</v>
      </c>
      <c r="K74" s="23">
        <f>Details2!K1258</f>
        <v>4154</v>
      </c>
      <c r="L74" s="2"/>
      <c r="M74" s="2"/>
      <c r="O74" s="4"/>
    </row>
    <row r="75" spans="2:16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23">
        <f>Details2!F1259</f>
        <v>1722</v>
      </c>
      <c r="G75" s="23">
        <f>Details2!G1259</f>
        <v>2121</v>
      </c>
      <c r="H75" s="23">
        <f>Details2!H1259</f>
        <v>2456</v>
      </c>
      <c r="I75" s="23">
        <f>Details2!I1259</f>
        <v>2346</v>
      </c>
      <c r="J75" s="23">
        <f>Details2!J1259</f>
        <v>2238</v>
      </c>
      <c r="K75" s="23">
        <f>Details2!K1259</f>
        <v>2125</v>
      </c>
      <c r="L75" s="2"/>
      <c r="M75" s="2"/>
      <c r="O75" s="4"/>
    </row>
    <row r="76" spans="2:16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23">
        <f>Details2!F1260</f>
        <v>2030</v>
      </c>
      <c r="G76" s="23">
        <f>Details2!G1260</f>
        <v>1557</v>
      </c>
      <c r="H76" s="23">
        <f>Details2!H1260</f>
        <v>2719</v>
      </c>
      <c r="I76" s="23">
        <f>Details2!I1260</f>
        <v>2839</v>
      </c>
      <c r="J76" s="23">
        <f>Details2!J1260</f>
        <v>3837</v>
      </c>
      <c r="K76" s="23">
        <f>Details2!K1260</f>
        <v>4280</v>
      </c>
      <c r="L76" s="2"/>
      <c r="M76" s="2"/>
      <c r="O76" s="4"/>
    </row>
    <row r="77" spans="2:16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23">
        <f>Details2!F1261</f>
        <v>8989</v>
      </c>
      <c r="G77" s="23">
        <f>Details2!G1261</f>
        <v>10544</v>
      </c>
      <c r="H77" s="23">
        <f>Details2!H1261</f>
        <v>14406</v>
      </c>
      <c r="I77" s="23">
        <f>Details2!I1261</f>
        <v>10397</v>
      </c>
      <c r="J77" s="23">
        <f>Details2!J1261</f>
        <v>0</v>
      </c>
      <c r="K77" s="23">
        <f>Details2!K1261</f>
        <v>0</v>
      </c>
      <c r="L77" s="2"/>
      <c r="M77" s="2"/>
    </row>
    <row r="78" spans="2:16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23">
        <f>Details2!F1262</f>
        <v>9055</v>
      </c>
      <c r="G78" s="23">
        <f>Details2!G1262</f>
        <v>8740</v>
      </c>
      <c r="H78" s="23">
        <f>Details2!H1262</f>
        <v>10289</v>
      </c>
      <c r="I78" s="23">
        <f>Details2!I1262</f>
        <v>9205</v>
      </c>
      <c r="J78" s="23">
        <f>Details2!J1262</f>
        <v>4540</v>
      </c>
      <c r="K78" s="23">
        <f>Details2!K1262</f>
        <v>4802</v>
      </c>
      <c r="L78" s="2"/>
      <c r="M78" s="2"/>
    </row>
    <row r="79" spans="2:16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23">
        <f>Details2!F1263</f>
        <v>4837</v>
      </c>
      <c r="G79" s="23">
        <f>Details2!G1263</f>
        <v>5254</v>
      </c>
      <c r="H79" s="23">
        <f>Details2!H1263</f>
        <v>4582</v>
      </c>
      <c r="I79" s="23">
        <f>Details2!I1263</f>
        <v>4562</v>
      </c>
      <c r="J79" s="23">
        <f>Details2!J1263</f>
        <v>5220</v>
      </c>
      <c r="K79" s="23">
        <f>Details2!K1263</f>
        <v>5010</v>
      </c>
      <c r="L79" s="2"/>
      <c r="M79" s="2"/>
      <c r="N79" s="9"/>
    </row>
    <row r="80" spans="2:16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23">
        <f>Details2!F1264</f>
        <v>9048</v>
      </c>
      <c r="G80" s="23">
        <f>Details2!G1264</f>
        <v>8770</v>
      </c>
      <c r="H80" s="23">
        <f>Details2!H1264</f>
        <v>8624</v>
      </c>
      <c r="I80" s="23">
        <f>Details2!I1264</f>
        <v>6793</v>
      </c>
      <c r="J80" s="23">
        <f>Details2!J1264</f>
        <v>8010</v>
      </c>
      <c r="K80" s="23">
        <f>Details2!K1264</f>
        <v>7603</v>
      </c>
      <c r="N80" s="9"/>
    </row>
    <row r="81" spans="2:14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23">
        <f>Details2!F1265</f>
        <v>6171</v>
      </c>
      <c r="G81" s="23">
        <f>Details2!G1265</f>
        <v>8103</v>
      </c>
      <c r="H81" s="23">
        <f>Details2!H1265</f>
        <v>10939</v>
      </c>
      <c r="I81" s="23">
        <f>Details2!I1265</f>
        <v>8597</v>
      </c>
      <c r="J81" s="23">
        <f>Details2!J1265</f>
        <v>10657</v>
      </c>
      <c r="K81" s="23">
        <f>Details2!K1265</f>
        <v>13478</v>
      </c>
      <c r="N81" s="9"/>
    </row>
    <row r="82" spans="2:14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23">
        <f>Details2!F1266</f>
        <v>2365</v>
      </c>
      <c r="G82" s="23">
        <f>Details2!G1266</f>
        <v>1471</v>
      </c>
      <c r="H82" s="23">
        <f>Details2!H1266</f>
        <v>2132</v>
      </c>
      <c r="I82" s="23">
        <f>Details2!I1266</f>
        <v>2421</v>
      </c>
      <c r="J82" s="23">
        <f>Details2!J1266</f>
        <v>2511</v>
      </c>
      <c r="K82" s="23">
        <f>Details2!K1266</f>
        <v>1493</v>
      </c>
      <c r="L82" s="9"/>
      <c r="M82" s="9"/>
      <c r="N82" s="9"/>
    </row>
    <row r="83" spans="2:14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23">
        <f>Details2!F1267</f>
        <v>932</v>
      </c>
      <c r="G83" s="23">
        <f>Details2!G1267</f>
        <v>1590</v>
      </c>
      <c r="H83" s="23">
        <f>Details2!H1267</f>
        <v>985</v>
      </c>
      <c r="I83" s="23">
        <f>Details2!I1267</f>
        <v>1296</v>
      </c>
      <c r="J83" s="23">
        <f>Details2!J1267</f>
        <v>414</v>
      </c>
      <c r="K83" s="23">
        <f>Details2!K1267</f>
        <v>363</v>
      </c>
      <c r="L83" s="9"/>
      <c r="M83" s="9"/>
    </row>
    <row r="84" spans="2:14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23">
        <f>Details2!F1268</f>
        <v>4491</v>
      </c>
      <c r="G84" s="23">
        <f>Details2!G1268</f>
        <v>7362</v>
      </c>
      <c r="H84" s="23">
        <f>Details2!H1268</f>
        <v>4245</v>
      </c>
      <c r="I84" s="23">
        <f>Details2!I1268</f>
        <v>1904</v>
      </c>
      <c r="J84" s="23">
        <f>Details2!J1268</f>
        <v>3184</v>
      </c>
      <c r="K84" s="23">
        <f>Details2!K1268</f>
        <v>2873</v>
      </c>
      <c r="L84" s="9"/>
      <c r="M84" s="9"/>
      <c r="N84" s="3"/>
    </row>
    <row r="85" spans="2:14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23">
        <f>Details2!F1269</f>
        <v>4109</v>
      </c>
      <c r="G85" s="23">
        <f>Details2!G1269</f>
        <v>7407</v>
      </c>
      <c r="H85" s="23">
        <f>Details2!H1269</f>
        <v>6528</v>
      </c>
      <c r="I85" s="23">
        <f>Details2!I1269</f>
        <v>4165</v>
      </c>
      <c r="J85" s="23">
        <f>Details2!J1269</f>
        <v>10</v>
      </c>
      <c r="K85" s="23">
        <f>Details2!K1269</f>
        <v>4325</v>
      </c>
      <c r="L85" s="9"/>
      <c r="M85" s="9"/>
      <c r="N85" s="3"/>
    </row>
    <row r="86" spans="2:14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23">
        <f>Details2!F1270</f>
        <v>1955</v>
      </c>
      <c r="G86" s="23">
        <f>Details2!G1270</f>
        <v>2298</v>
      </c>
      <c r="H86" s="23">
        <f>Details2!H1270</f>
        <v>1456</v>
      </c>
      <c r="I86" s="23">
        <f>Details2!I1270</f>
        <v>1594</v>
      </c>
      <c r="J86" s="23">
        <f>Details2!J1270</f>
        <v>1498</v>
      </c>
      <c r="K86" s="23">
        <f>Details2!K1270</f>
        <v>1282</v>
      </c>
      <c r="N86" s="3"/>
    </row>
    <row r="87" spans="2:14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23">
        <f>Details2!F1271</f>
        <v>2637</v>
      </c>
      <c r="G87" s="23">
        <f>Details2!G1271</f>
        <v>6537</v>
      </c>
      <c r="H87" s="23">
        <f>Details2!H1271</f>
        <v>6923</v>
      </c>
      <c r="I87" s="23">
        <f>Details2!I1271</f>
        <v>5616</v>
      </c>
      <c r="J87" s="23">
        <f>Details2!J1271</f>
        <v>16136</v>
      </c>
      <c r="K87" s="23">
        <f>Details2!K1271</f>
        <v>15348</v>
      </c>
      <c r="L87" s="3"/>
      <c r="M87" s="3"/>
      <c r="N87" s="3"/>
    </row>
    <row r="88" spans="2:14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23">
        <f>Details2!F1272</f>
        <v>2</v>
      </c>
      <c r="G88" s="23">
        <f>Details2!G1272</f>
        <v>1237</v>
      </c>
      <c r="H88" s="23">
        <f>Details2!H1272</f>
        <v>1175</v>
      </c>
      <c r="I88" s="23">
        <f>Details2!I1272</f>
        <v>2950</v>
      </c>
      <c r="J88" s="23">
        <f>Details2!J1272</f>
        <v>2805</v>
      </c>
      <c r="K88" s="23">
        <f>Details2!K1272</f>
        <v>1863</v>
      </c>
      <c r="L88" s="3"/>
      <c r="M88" s="3"/>
    </row>
    <row r="89" spans="2:14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23">
        <f>Details2!F1273</f>
        <v>2509</v>
      </c>
      <c r="G89" s="23">
        <f>Details2!G1273</f>
        <v>1991</v>
      </c>
      <c r="H89" s="23" t="str">
        <f>Details2!H1273</f>
        <v>NULL</v>
      </c>
      <c r="I89" s="23" t="str">
        <f>Details2!I1273</f>
        <v>NULL</v>
      </c>
      <c r="J89" s="23" t="str">
        <f>Details2!J1273</f>
        <v>NULL</v>
      </c>
      <c r="K89" s="23" t="str">
        <f>Details2!K1273</f>
        <v>NULL</v>
      </c>
      <c r="L89" s="3"/>
      <c r="M89" s="3"/>
    </row>
    <row r="90" spans="2:14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23">
        <f>Details2!F1274</f>
        <v>1756</v>
      </c>
      <c r="G90" s="23">
        <f>Details2!G1274</f>
        <v>2119</v>
      </c>
      <c r="H90" s="23">
        <f>Details2!H1274</f>
        <v>5050</v>
      </c>
      <c r="I90" s="23">
        <f>Details2!I1274</f>
        <v>2820</v>
      </c>
      <c r="J90" s="23">
        <f>Details2!J1274</f>
        <v>2722</v>
      </c>
      <c r="K90" s="23">
        <f>Details2!K1274</f>
        <v>2621</v>
      </c>
      <c r="L90" s="3"/>
      <c r="M90" s="3"/>
    </row>
    <row r="91" spans="2:14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23">
        <f>Details2!F1275</f>
        <v>4099</v>
      </c>
      <c r="G91" s="23">
        <f>Details2!G1275</f>
        <v>4835</v>
      </c>
      <c r="H91" s="23">
        <f>Details2!H1275</f>
        <v>8554</v>
      </c>
      <c r="I91" s="23">
        <f>Details2!I1275</f>
        <v>6111</v>
      </c>
      <c r="J91" s="23">
        <f>Details2!J1275</f>
        <v>5668</v>
      </c>
      <c r="K91" s="23">
        <f>Details2!K1275</f>
        <v>4345</v>
      </c>
    </row>
    <row r="92" spans="2:14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23">
        <f>Details2!F1276</f>
        <v>2802</v>
      </c>
      <c r="G92" s="23">
        <f>Details2!G1276</f>
        <v>2745</v>
      </c>
      <c r="H92" s="23">
        <f>Details2!H1276</f>
        <v>2374</v>
      </c>
      <c r="I92" s="23">
        <f>Details2!I1276</f>
        <v>2814</v>
      </c>
      <c r="J92" s="23">
        <f>Details2!J1276</f>
        <v>3433</v>
      </c>
      <c r="K92" s="23">
        <f>Details2!K1276</f>
        <v>3314</v>
      </c>
    </row>
    <row r="93" spans="2:14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23">
        <f>Details2!F1277</f>
        <v>1863</v>
      </c>
      <c r="G93" s="23">
        <f>Details2!G1277</f>
        <v>2814</v>
      </c>
      <c r="H93" s="23">
        <f>Details2!H1277</f>
        <v>880</v>
      </c>
      <c r="I93" s="23">
        <f>Details2!I1277</f>
        <v>4642</v>
      </c>
      <c r="J93" s="23">
        <f>Details2!J1277</f>
        <v>4825</v>
      </c>
      <c r="K93" s="23">
        <f>Details2!K1277</f>
        <v>3594</v>
      </c>
    </row>
    <row r="94" spans="2:14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23">
        <f>Details2!F1278</f>
        <v>8846</v>
      </c>
      <c r="G94" s="23">
        <f>Details2!G1278</f>
        <v>7921</v>
      </c>
      <c r="H94" s="23">
        <f>Details2!H1278</f>
        <v>9841</v>
      </c>
      <c r="I94" s="23">
        <f>Details2!I1278</f>
        <v>7549</v>
      </c>
      <c r="J94" s="23">
        <f>Details2!J1278</f>
        <v>8292</v>
      </c>
      <c r="K94" s="23">
        <f>Details2!K1278</f>
        <v>8240</v>
      </c>
    </row>
    <row r="95" spans="2:14">
      <c r="B95" t="str">
        <f>Details2!B1279</f>
        <v>Army</v>
      </c>
      <c r="C95" t="str">
        <f>Details2!C1279</f>
        <v>0109</v>
      </c>
      <c r="D95" t="str">
        <f>Details2!D1279</f>
        <v>San Antonio Military Medical Center</v>
      </c>
      <c r="E95" t="str">
        <f>Details2!E1279</f>
        <v>H</v>
      </c>
      <c r="F95" s="23">
        <f>Details2!F1279</f>
        <v>210</v>
      </c>
      <c r="G95" s="23">
        <f>Details2!G1279</f>
        <v>3025</v>
      </c>
      <c r="H95" s="23">
        <f>Details2!H1279</f>
        <v>4705</v>
      </c>
      <c r="I95" s="23">
        <f>Details2!I1279</f>
        <v>6660</v>
      </c>
      <c r="J95" s="23">
        <f>Details2!J1279</f>
        <v>7286</v>
      </c>
      <c r="K95" s="23">
        <f>Details2!K1279</f>
        <v>2506</v>
      </c>
    </row>
    <row r="96" spans="2:14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23">
        <f>Details2!F1280</f>
        <v>2077</v>
      </c>
      <c r="G96" s="23">
        <f>Details2!G1280</f>
        <v>3160</v>
      </c>
      <c r="H96" s="23">
        <f>Details2!H1280</f>
        <v>2546</v>
      </c>
      <c r="I96" s="23">
        <f>Details2!I1280</f>
        <v>2998</v>
      </c>
      <c r="J96" s="23">
        <f>Details2!J1280</f>
        <v>2717</v>
      </c>
      <c r="K96" s="23">
        <f>Details2!K1280</f>
        <v>2003</v>
      </c>
    </row>
    <row r="97" spans="2:11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23">
        <f>Details2!F1281</f>
        <v>1971</v>
      </c>
      <c r="G97" s="23">
        <f>Details2!G1281</f>
        <v>1886</v>
      </c>
      <c r="H97" s="23">
        <f>Details2!H1281</f>
        <v>2489</v>
      </c>
      <c r="I97" s="23">
        <f>Details2!I1281</f>
        <v>2973</v>
      </c>
      <c r="J97" s="23">
        <f>Details2!J1281</f>
        <v>3771</v>
      </c>
      <c r="K97" s="23">
        <f>Details2!K1281</f>
        <v>4597</v>
      </c>
    </row>
    <row r="98" spans="2:11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23">
        <f>Details2!F1282</f>
        <v>1687</v>
      </c>
      <c r="G98" s="23">
        <f>Details2!G1282</f>
        <v>136</v>
      </c>
      <c r="H98" s="23">
        <f>Details2!H1282</f>
        <v>418</v>
      </c>
      <c r="I98" s="23">
        <f>Details2!I1282</f>
        <v>1912</v>
      </c>
      <c r="J98" s="23">
        <f>Details2!J1282</f>
        <v>3668</v>
      </c>
      <c r="K98" s="23">
        <f>Details2!K1282</f>
        <v>3985</v>
      </c>
    </row>
    <row r="99" spans="2:11">
      <c r="B99" t="str">
        <f>Details2!B1283</f>
        <v>Army</v>
      </c>
      <c r="C99" t="str">
        <f>Details2!C1283</f>
        <v>0125</v>
      </c>
      <c r="D99" t="str">
        <f>Details2!D1283</f>
        <v>Ft. Lewis (Madigan Army Medical Center)</v>
      </c>
      <c r="E99" t="str">
        <f>Details2!E1283</f>
        <v>H</v>
      </c>
      <c r="F99" s="23">
        <f>Details2!F1283</f>
        <v>6454</v>
      </c>
      <c r="G99" s="23">
        <f>Details2!G1283</f>
        <v>6714</v>
      </c>
      <c r="H99" s="23">
        <f>Details2!H1283</f>
        <v>6031</v>
      </c>
      <c r="I99" s="23">
        <f>Details2!I1283</f>
        <v>8312</v>
      </c>
      <c r="J99" s="23">
        <f>Details2!J1283</f>
        <v>13224</v>
      </c>
      <c r="K99" s="23">
        <f>Details2!K1283</f>
        <v>7347</v>
      </c>
    </row>
    <row r="100" spans="2:11">
      <c r="B100" t="str">
        <f>Details2!B1284</f>
        <v>Army</v>
      </c>
      <c r="C100" t="str">
        <f>Details2!C1284</f>
        <v>0131</v>
      </c>
      <c r="D100" t="str">
        <f>Details2!D1284</f>
        <v>Ft. Irwin (Weed Army Community Hospital)</v>
      </c>
      <c r="E100" t="str">
        <f>Details2!E1284</f>
        <v>H</v>
      </c>
      <c r="F100" s="23">
        <f>Details2!F1284</f>
        <v>107</v>
      </c>
      <c r="G100" s="23">
        <f>Details2!G1284</f>
        <v>200</v>
      </c>
      <c r="H100" s="23">
        <f>Details2!H1284</f>
        <v>225</v>
      </c>
      <c r="I100" s="23">
        <f>Details2!I1284</f>
        <v>141</v>
      </c>
      <c r="J100" s="23">
        <f>Details2!J1284</f>
        <v>167</v>
      </c>
      <c r="K100" s="23">
        <f>Details2!K1284</f>
        <v>88</v>
      </c>
    </row>
    <row r="101" spans="2:11">
      <c r="B101" t="str">
        <f>Details2!B1285</f>
        <v>Army</v>
      </c>
      <c r="C101" t="str">
        <f>Details2!C1285</f>
        <v>0206</v>
      </c>
      <c r="D101" t="str">
        <f>Details2!D1285</f>
        <v>Yuma Proving Grounds</v>
      </c>
      <c r="E101" t="str">
        <f>Details2!E1285</f>
        <v>I</v>
      </c>
      <c r="F101" s="23" t="str">
        <f>Details2!F1285</f>
        <v>NULL</v>
      </c>
      <c r="G101" s="23" t="str">
        <f>Details2!G1285</f>
        <v>NULL</v>
      </c>
      <c r="H101" s="23" t="str">
        <f>Details2!H1285</f>
        <v>NULL</v>
      </c>
      <c r="I101" s="23" t="str">
        <f>Details2!I1285</f>
        <v>NULL</v>
      </c>
      <c r="J101" s="23" t="str">
        <f>Details2!J1285</f>
        <v>NULL</v>
      </c>
      <c r="K101" s="23" t="str">
        <f>Details2!K1285</f>
        <v>NULL</v>
      </c>
    </row>
    <row r="102" spans="2:11">
      <c r="B102" t="str">
        <f>Details2!B1286</f>
        <v>Army</v>
      </c>
      <c r="C102" t="str">
        <f>Details2!C1286</f>
        <v>0256</v>
      </c>
      <c r="D102" t="str">
        <f>Details2!D1286</f>
        <v>Pentagon Army Health Clinic</v>
      </c>
      <c r="E102" t="str">
        <f>Details2!E1286</f>
        <v>I</v>
      </c>
      <c r="F102" s="23" t="str">
        <f>Details2!F1286</f>
        <v>NULL</v>
      </c>
      <c r="G102" s="23" t="str">
        <f>Details2!G1286</f>
        <v>NULL</v>
      </c>
      <c r="H102" s="23" t="str">
        <f>Details2!H1286</f>
        <v>NULL</v>
      </c>
      <c r="I102" s="23" t="str">
        <f>Details2!I1286</f>
        <v>NULL</v>
      </c>
      <c r="J102" s="23" t="str">
        <f>Details2!J1286</f>
        <v>NULL</v>
      </c>
      <c r="K102" s="23" t="str">
        <f>Details2!K1286</f>
        <v>NULL</v>
      </c>
    </row>
    <row r="103" spans="2:11">
      <c r="B103" t="str">
        <f>Details2!B1287</f>
        <v>Army</v>
      </c>
      <c r="C103" t="str">
        <f>Details2!C1287</f>
        <v>0273</v>
      </c>
      <c r="D103" t="str">
        <f>Details2!D1287</f>
        <v>Ft. McPherson (Lawrence Joel Army Health Clinic)</v>
      </c>
      <c r="E103" t="str">
        <f>Details2!E1287</f>
        <v>I</v>
      </c>
      <c r="F103" s="23" t="str">
        <f>Details2!F1287</f>
        <v>NULL</v>
      </c>
      <c r="G103" s="23" t="str">
        <f>Details2!G1287</f>
        <v>NULL</v>
      </c>
      <c r="H103" s="23" t="str">
        <f>Details2!H1287</f>
        <v>NULL</v>
      </c>
      <c r="I103" s="23" t="str">
        <f>Details2!I1287</f>
        <v>NULL</v>
      </c>
      <c r="J103" s="23" t="str">
        <f>Details2!J1287</f>
        <v>NULL</v>
      </c>
      <c r="K103" s="23" t="str">
        <f>Details2!K1287</f>
        <v>NULL</v>
      </c>
    </row>
    <row r="104" spans="2:11">
      <c r="B104" t="str">
        <f>Details2!B1288</f>
        <v>Army</v>
      </c>
      <c r="C104" t="str">
        <f>Details2!C1288</f>
        <v>0308</v>
      </c>
      <c r="D104" t="str">
        <f>Details2!D1288</f>
        <v>Aberdeen Proving Grounds (Kirk Army Health Clinic)</v>
      </c>
      <c r="E104" t="str">
        <f>Details2!E1288</f>
        <v>I</v>
      </c>
      <c r="F104" s="23" t="str">
        <f>Details2!F1288</f>
        <v>NULL</v>
      </c>
      <c r="G104" s="23" t="str">
        <f>Details2!G1288</f>
        <v>NULL</v>
      </c>
      <c r="H104" s="23" t="str">
        <f>Details2!H1288</f>
        <v>NULL</v>
      </c>
      <c r="I104" s="23" t="str">
        <f>Details2!I1288</f>
        <v>NULL</v>
      </c>
      <c r="J104" s="23" t="str">
        <f>Details2!J1288</f>
        <v>NULL</v>
      </c>
      <c r="K104" s="23" t="str">
        <f>Details2!K1288</f>
        <v>NULL</v>
      </c>
    </row>
    <row r="105" spans="2:11">
      <c r="B105" t="str">
        <f>Details2!B1289</f>
        <v>Army</v>
      </c>
      <c r="C105" t="str">
        <f>Details2!C1289</f>
        <v>0309</v>
      </c>
      <c r="D105" t="str">
        <f>Details2!D1289</f>
        <v>Ft. Detrick US Army Health Clinic</v>
      </c>
      <c r="E105" t="str">
        <f>Details2!E1289</f>
        <v>I</v>
      </c>
      <c r="F105" s="23" t="str">
        <f>Details2!F1289</f>
        <v>NULL</v>
      </c>
      <c r="G105" s="23" t="str">
        <f>Details2!G1289</f>
        <v>NULL</v>
      </c>
      <c r="H105" s="23" t="str">
        <f>Details2!H1289</f>
        <v>NULL</v>
      </c>
      <c r="I105" s="23" t="str">
        <f>Details2!I1289</f>
        <v>NULL</v>
      </c>
      <c r="J105" s="23" t="str">
        <f>Details2!J1289</f>
        <v>NULL</v>
      </c>
      <c r="K105" s="23" t="str">
        <f>Details2!K1289</f>
        <v>NULL</v>
      </c>
    </row>
    <row r="106" spans="2:11">
      <c r="B106" t="str">
        <f>Details2!B1290</f>
        <v>Army</v>
      </c>
      <c r="C106" t="str">
        <f>Details2!C1290</f>
        <v>0330</v>
      </c>
      <c r="D106" t="str">
        <f>Details2!D1290</f>
        <v>Ft. Drum (Guthrie Army Health Clinic)</v>
      </c>
      <c r="E106" t="str">
        <f>Details2!E1290</f>
        <v>C</v>
      </c>
      <c r="F106" s="23">
        <f>Details2!F1290</f>
        <v>1460</v>
      </c>
      <c r="G106" s="23">
        <f>Details2!G1290</f>
        <v>1435</v>
      </c>
      <c r="H106" s="23">
        <f>Details2!H1290</f>
        <v>1032</v>
      </c>
      <c r="I106" s="23">
        <f>Details2!I1290</f>
        <v>1199</v>
      </c>
      <c r="J106" s="23">
        <f>Details2!J1290</f>
        <v>1273</v>
      </c>
      <c r="K106" s="23">
        <f>Details2!K1290</f>
        <v>1416</v>
      </c>
    </row>
    <row r="107" spans="2:11">
      <c r="B107" t="str">
        <f>Details2!B1291</f>
        <v>Army</v>
      </c>
      <c r="C107" t="str">
        <f>Details2!C1291</f>
        <v>0350</v>
      </c>
      <c r="D107" t="str">
        <f>Details2!D1291</f>
        <v>Ft. Indiantown Gap US Army Health Clinic</v>
      </c>
      <c r="E107" t="str">
        <f>Details2!E1291</f>
        <v>I</v>
      </c>
      <c r="F107" s="23" t="str">
        <f>Details2!F1291</f>
        <v>NULL</v>
      </c>
      <c r="G107" s="23" t="str">
        <f>Details2!G1291</f>
        <v>NULL</v>
      </c>
      <c r="H107" s="23" t="str">
        <f>Details2!H1291</f>
        <v>NULL</v>
      </c>
      <c r="I107" s="23" t="str">
        <f>Details2!I1291</f>
        <v>NULL</v>
      </c>
      <c r="J107" s="23" t="str">
        <f>Details2!J1291</f>
        <v>NULL</v>
      </c>
      <c r="K107" s="23" t="str">
        <f>Details2!K1291</f>
        <v>NULL</v>
      </c>
    </row>
    <row r="108" spans="2:11">
      <c r="B108" t="str">
        <f>Details2!B1292</f>
        <v>Army</v>
      </c>
      <c r="C108" t="str">
        <f>Details2!C1292</f>
        <v>0351</v>
      </c>
      <c r="D108" t="str">
        <f>Details2!D1292</f>
        <v>Letterkenny US Army Health Clinic</v>
      </c>
      <c r="E108" t="str">
        <f>Details2!E1292</f>
        <v>I</v>
      </c>
      <c r="F108" s="23" t="str">
        <f>Details2!F1292</f>
        <v>NULL</v>
      </c>
      <c r="G108" s="23" t="str">
        <f>Details2!G1292</f>
        <v>NULL</v>
      </c>
      <c r="H108" s="23" t="str">
        <f>Details2!H1292</f>
        <v>NULL</v>
      </c>
      <c r="I108" s="23" t="str">
        <f>Details2!I1292</f>
        <v>NULL</v>
      </c>
      <c r="J108" s="23" t="str">
        <f>Details2!J1292</f>
        <v>NULL</v>
      </c>
      <c r="K108" s="23" t="str">
        <f>Details2!K1292</f>
        <v>NULL</v>
      </c>
    </row>
    <row r="109" spans="2:11">
      <c r="B109" t="str">
        <f>Details2!B1293</f>
        <v>Army</v>
      </c>
      <c r="C109" t="str">
        <f>Details2!C1293</f>
        <v>0352</v>
      </c>
      <c r="D109" t="str">
        <f>Details2!D1293</f>
        <v>Carlisle (Dunham Army Health Clinic)</v>
      </c>
      <c r="E109" t="str">
        <f>Details2!E1293</f>
        <v>C</v>
      </c>
      <c r="F109" s="23">
        <f>Details2!F1293</f>
        <v>1427</v>
      </c>
      <c r="G109" s="23" t="str">
        <f>Details2!G1293</f>
        <v>NULL</v>
      </c>
      <c r="H109" s="23" t="str">
        <f>Details2!H1293</f>
        <v>NULL</v>
      </c>
      <c r="I109" s="23" t="str">
        <f>Details2!I1293</f>
        <v>NULL</v>
      </c>
      <c r="J109" s="23" t="str">
        <f>Details2!J1293</f>
        <v>NULL</v>
      </c>
      <c r="K109" s="23" t="str">
        <f>Details2!K1293</f>
        <v>NULL</v>
      </c>
    </row>
    <row r="110" spans="2:11">
      <c r="B110" t="str">
        <f>Details2!B1294</f>
        <v>Army</v>
      </c>
      <c r="C110" t="str">
        <f>Details2!C1294</f>
        <v>0353</v>
      </c>
      <c r="D110" t="str">
        <f>Details2!D1294</f>
        <v>Tobyhanna US Army Health Clinic</v>
      </c>
      <c r="E110" t="str">
        <f>Details2!E1294</f>
        <v>I</v>
      </c>
      <c r="F110" s="23" t="str">
        <f>Details2!F1294</f>
        <v>NULL</v>
      </c>
      <c r="G110" s="23" t="str">
        <f>Details2!G1294</f>
        <v>NULL</v>
      </c>
      <c r="H110" s="23" t="str">
        <f>Details2!H1294</f>
        <v>NULL</v>
      </c>
      <c r="I110" s="23" t="str">
        <f>Details2!I1294</f>
        <v>NULL</v>
      </c>
      <c r="J110" s="23" t="str">
        <f>Details2!J1294</f>
        <v>NULL</v>
      </c>
      <c r="K110" s="23" t="str">
        <f>Details2!K1294</f>
        <v>NULL</v>
      </c>
    </row>
    <row r="111" spans="2:11">
      <c r="B111" t="str">
        <f>Details2!B1295</f>
        <v>Army</v>
      </c>
      <c r="C111" t="str">
        <f>Details2!C1295</f>
        <v>0371</v>
      </c>
      <c r="D111" t="str">
        <f>Details2!D1295</f>
        <v>Dugway Proving Ground</v>
      </c>
      <c r="E111" t="str">
        <f>Details2!E1295</f>
        <v>I</v>
      </c>
      <c r="F111" s="23" t="str">
        <f>Details2!F1295</f>
        <v>NULL</v>
      </c>
      <c r="G111" s="23" t="str">
        <f>Details2!G1295</f>
        <v>NULL</v>
      </c>
      <c r="H111" s="23" t="str">
        <f>Details2!H1295</f>
        <v>NULL</v>
      </c>
      <c r="I111" s="23" t="str">
        <f>Details2!I1295</f>
        <v>NULL</v>
      </c>
      <c r="J111" s="23" t="str">
        <f>Details2!J1295</f>
        <v>NULL</v>
      </c>
      <c r="K111" s="23" t="str">
        <f>Details2!K1295</f>
        <v>NULL</v>
      </c>
    </row>
    <row r="112" spans="2:11">
      <c r="B112" t="str">
        <f>Details2!B1296</f>
        <v>Army</v>
      </c>
      <c r="C112" t="str">
        <f>Details2!C1296</f>
        <v>0441</v>
      </c>
      <c r="D112" t="str">
        <f>Details2!D1296</f>
        <v>New Cumberland US Army Health Clinic</v>
      </c>
      <c r="E112" t="str">
        <f>Details2!E1296</f>
        <v>I</v>
      </c>
      <c r="F112" s="23" t="str">
        <f>Details2!F1296</f>
        <v>NULL</v>
      </c>
      <c r="G112" s="23" t="str">
        <f>Details2!G1296</f>
        <v>NULL</v>
      </c>
      <c r="H112" s="23" t="str">
        <f>Details2!H1296</f>
        <v>NULL</v>
      </c>
      <c r="I112" s="23" t="str">
        <f>Details2!I1296</f>
        <v>NULL</v>
      </c>
      <c r="J112" s="23" t="str">
        <f>Details2!J1296</f>
        <v>NULL</v>
      </c>
      <c r="K112" s="23" t="str">
        <f>Details2!K1296</f>
        <v>NULL</v>
      </c>
    </row>
    <row r="113" spans="2:11">
      <c r="B113" t="str">
        <f>Details2!B1297</f>
        <v>Army</v>
      </c>
      <c r="C113" t="str">
        <f>Details2!C1297</f>
        <v>0606</v>
      </c>
      <c r="D113" t="str">
        <f>Details2!D1297</f>
        <v>Heidelberg MEDDAC</v>
      </c>
      <c r="E113" t="str">
        <f>Details2!E1297</f>
        <v>C</v>
      </c>
      <c r="F113" s="23">
        <f>Details2!F1297</f>
        <v>2153</v>
      </c>
      <c r="G113" s="23">
        <f>Details2!G1297</f>
        <v>1253</v>
      </c>
      <c r="H113" s="23">
        <f>Details2!H1297</f>
        <v>449</v>
      </c>
      <c r="I113" s="23">
        <f>Details2!I1297</f>
        <v>524</v>
      </c>
      <c r="J113" s="23">
        <f>Details2!J1297</f>
        <v>2725</v>
      </c>
      <c r="K113" s="23" t="str">
        <f>Details2!K1297</f>
        <v>NULL</v>
      </c>
    </row>
    <row r="114" spans="2:11">
      <c r="B114" t="str">
        <f>Details2!B1298</f>
        <v>Army</v>
      </c>
      <c r="C114" t="str">
        <f>Details2!C1298</f>
        <v>0607</v>
      </c>
      <c r="D114" t="str">
        <f>Details2!D1298</f>
        <v>Landstuhl Regional Medical Center</v>
      </c>
      <c r="E114" t="str">
        <f>Details2!E1298</f>
        <v>H</v>
      </c>
      <c r="F114" s="23">
        <f>Details2!F1298</f>
        <v>3958</v>
      </c>
      <c r="G114" s="23">
        <f>Details2!G1298</f>
        <v>1889</v>
      </c>
      <c r="H114" s="23">
        <f>Details2!H1298</f>
        <v>581</v>
      </c>
      <c r="I114" s="23">
        <f>Details2!I1298</f>
        <v>1026</v>
      </c>
      <c r="J114" s="23">
        <f>Details2!J1298</f>
        <v>7603</v>
      </c>
      <c r="K114" s="23">
        <f>Details2!K1298</f>
        <v>161</v>
      </c>
    </row>
    <row r="115" spans="2:11">
      <c r="B115" t="str">
        <f>Details2!B1299</f>
        <v>Army</v>
      </c>
      <c r="C115" t="str">
        <f>Details2!C1299</f>
        <v>0609</v>
      </c>
      <c r="D115" t="str">
        <f>Details2!D1299</f>
        <v>Bavaria MEDDAC</v>
      </c>
      <c r="E115" t="str">
        <f>Details2!E1299</f>
        <v>C</v>
      </c>
      <c r="F115" s="23">
        <f>Details2!F1299</f>
        <v>201</v>
      </c>
      <c r="G115" s="23">
        <f>Details2!G1299</f>
        <v>329</v>
      </c>
      <c r="H115" s="23">
        <f>Details2!H1299</f>
        <v>116</v>
      </c>
      <c r="I115" s="23">
        <f>Details2!I1299</f>
        <v>140</v>
      </c>
      <c r="J115" s="23">
        <f>Details2!J1299</f>
        <v>1134</v>
      </c>
      <c r="K115" s="23">
        <f>Details2!K1299</f>
        <v>26</v>
      </c>
    </row>
    <row r="116" spans="2:11">
      <c r="B116" t="str">
        <f>Details2!B1300</f>
        <v>Army</v>
      </c>
      <c r="C116" t="str">
        <f>Details2!C1300</f>
        <v>0610</v>
      </c>
      <c r="D116" t="str">
        <f>Details2!D1300</f>
        <v>BG CRAWFORD SAMS AHC-CAMP ZAMA</v>
      </c>
      <c r="E116" t="str">
        <f>Details2!E1300</f>
        <v>I</v>
      </c>
      <c r="F116" s="23" t="str">
        <f>Details2!F1300</f>
        <v>NULL</v>
      </c>
      <c r="G116" s="23" t="str">
        <f>Details2!G1300</f>
        <v>NULL</v>
      </c>
      <c r="H116" s="23" t="str">
        <f>Details2!H1300</f>
        <v>NULL</v>
      </c>
      <c r="I116" s="23" t="str">
        <f>Details2!I1300</f>
        <v>NULL</v>
      </c>
      <c r="J116" s="23">
        <f>Details2!J1300</f>
        <v>146</v>
      </c>
      <c r="K116" s="23">
        <f>Details2!K1300</f>
        <v>243</v>
      </c>
    </row>
    <row r="117" spans="2:11">
      <c r="B117" t="str">
        <f>Details2!B1301</f>
        <v>Army</v>
      </c>
      <c r="C117" t="str">
        <f>Details2!C1301</f>
        <v>0612</v>
      </c>
      <c r="D117" t="str">
        <f>Details2!D1301</f>
        <v>Brian Allgood ACH - Seoul</v>
      </c>
      <c r="E117" t="str">
        <f>Details2!E1301</f>
        <v>H</v>
      </c>
      <c r="F117" s="23">
        <f>Details2!F1301</f>
        <v>139</v>
      </c>
      <c r="G117" s="23">
        <f>Details2!G1301</f>
        <v>279</v>
      </c>
      <c r="H117" s="23">
        <f>Details2!H1301</f>
        <v>0</v>
      </c>
      <c r="I117" s="23">
        <f>Details2!I1301</f>
        <v>518</v>
      </c>
      <c r="J117" s="23">
        <f>Details2!J1301</f>
        <v>814</v>
      </c>
      <c r="K117" s="23">
        <f>Details2!K1301</f>
        <v>1374</v>
      </c>
    </row>
    <row r="118" spans="2:11">
      <c r="B118" t="str">
        <f>Details2!B1302</f>
        <v>JTF</v>
      </c>
      <c r="C118" t="str">
        <f>Details2!C1302</f>
        <v>0067</v>
      </c>
      <c r="D118" t="str">
        <f>Details2!D1302</f>
        <v>Walter Reed National Military Medical Center</v>
      </c>
      <c r="E118" t="str">
        <f>Details2!E1302</f>
        <v>H</v>
      </c>
      <c r="F118" s="23">
        <f>Details2!F1302</f>
        <v>9820</v>
      </c>
      <c r="G118" s="23">
        <f>Details2!G1302</f>
        <v>8528</v>
      </c>
      <c r="H118" s="23">
        <f>Details2!H1302</f>
        <v>1165</v>
      </c>
      <c r="I118" s="23">
        <f>Details2!I1302</f>
        <v>1745</v>
      </c>
      <c r="J118" s="23">
        <f>Details2!J1302</f>
        <v>28147</v>
      </c>
      <c r="K118" s="23">
        <f>Details2!K1302</f>
        <v>24698</v>
      </c>
    </row>
    <row r="119" spans="2:11">
      <c r="B119" t="str">
        <f>Details2!B1303</f>
        <v>JTF</v>
      </c>
      <c r="C119" t="str">
        <f>Details2!C1303</f>
        <v>0123</v>
      </c>
      <c r="D119" t="str">
        <f>Details2!D1303</f>
        <v>Ft. Belvoir (FT. Belvoir Community Hospital)</v>
      </c>
      <c r="E119" t="str">
        <f>Details2!E1303</f>
        <v>H</v>
      </c>
      <c r="F119" s="23">
        <f>Details2!F1303</f>
        <v>2750</v>
      </c>
      <c r="G119" s="23">
        <f>Details2!G1303</f>
        <v>7599</v>
      </c>
      <c r="H119" s="23">
        <f>Details2!H1303</f>
        <v>7033</v>
      </c>
      <c r="I119" s="23">
        <f>Details2!I1303</f>
        <v>9389</v>
      </c>
      <c r="J119" s="23">
        <f>Details2!J1303</f>
        <v>19170</v>
      </c>
      <c r="K119" s="23">
        <f>Details2!K1303</f>
        <v>22831</v>
      </c>
    </row>
    <row r="120" spans="2:11">
      <c r="B120" t="str">
        <f>Details2!B1304</f>
        <v>Navy</v>
      </c>
      <c r="C120" t="str">
        <f>Details2!C1304</f>
        <v>0024</v>
      </c>
      <c r="D120" t="str">
        <f>Details2!D1304</f>
        <v>NH Camp Pendelton</v>
      </c>
      <c r="E120" t="str">
        <f>Details2!E1304</f>
        <v>H</v>
      </c>
      <c r="F120" s="23">
        <f>Details2!F1304</f>
        <v>809</v>
      </c>
      <c r="G120" s="23">
        <f>Details2!G1304</f>
        <v>617</v>
      </c>
      <c r="H120" s="23">
        <f>Details2!H1304</f>
        <v>805</v>
      </c>
      <c r="I120" s="23">
        <f>Details2!I1304</f>
        <v>1797</v>
      </c>
      <c r="J120" s="23">
        <f>Details2!J1304</f>
        <v>1761</v>
      </c>
      <c r="K120" s="23">
        <f>Details2!K1304</f>
        <v>2124</v>
      </c>
    </row>
    <row r="121" spans="2:11">
      <c r="B121" t="str">
        <f>Details2!B1305</f>
        <v>Navy</v>
      </c>
      <c r="C121" t="str">
        <f>Details2!C1305</f>
        <v>0028</v>
      </c>
      <c r="D121" t="str">
        <f>Details2!D1305</f>
        <v>NH Lemoore</v>
      </c>
      <c r="E121" t="str">
        <f>Details2!E1305</f>
        <v>H</v>
      </c>
      <c r="F121" s="23">
        <f>Details2!F1305</f>
        <v>218</v>
      </c>
      <c r="G121" s="23">
        <f>Details2!G1305</f>
        <v>841</v>
      </c>
      <c r="H121" s="23">
        <f>Details2!H1305</f>
        <v>824</v>
      </c>
      <c r="I121" s="23">
        <f>Details2!I1305</f>
        <v>3122</v>
      </c>
      <c r="J121" s="23">
        <f>Details2!J1305</f>
        <v>3535</v>
      </c>
      <c r="K121" s="23">
        <f>Details2!K1305</f>
        <v>3120</v>
      </c>
    </row>
    <row r="122" spans="2:11">
      <c r="B122" t="str">
        <f>Details2!B1306</f>
        <v>Navy</v>
      </c>
      <c r="C122" t="str">
        <f>Details2!C1306</f>
        <v>0029</v>
      </c>
      <c r="D122" t="str">
        <f>Details2!D1306</f>
        <v>NMC San Diego</v>
      </c>
      <c r="E122" t="str">
        <f>Details2!E1306</f>
        <v>H</v>
      </c>
      <c r="F122" s="23">
        <f>Details2!F1306</f>
        <v>3080</v>
      </c>
      <c r="G122" s="23">
        <f>Details2!G1306</f>
        <v>2237</v>
      </c>
      <c r="H122" s="23">
        <f>Details2!H1306</f>
        <v>1943</v>
      </c>
      <c r="I122" s="23">
        <f>Details2!I1306</f>
        <v>2435</v>
      </c>
      <c r="J122" s="23">
        <f>Details2!J1306</f>
        <v>3101</v>
      </c>
      <c r="K122" s="23">
        <f>Details2!K1306</f>
        <v>2484</v>
      </c>
    </row>
    <row r="123" spans="2:11">
      <c r="B123" t="str">
        <f>Details2!B1307</f>
        <v>Navy</v>
      </c>
      <c r="C123" t="str">
        <f>Details2!C1307</f>
        <v>0030</v>
      </c>
      <c r="D123" t="str">
        <f>Details2!D1307</f>
        <v>NH 29 Palms</v>
      </c>
      <c r="E123" t="str">
        <f>Details2!E1307</f>
        <v>H</v>
      </c>
      <c r="F123" s="23">
        <f>Details2!F1307</f>
        <v>1342</v>
      </c>
      <c r="G123" s="23">
        <f>Details2!G1307</f>
        <v>938</v>
      </c>
      <c r="H123" s="23">
        <f>Details2!H1307</f>
        <v>1272</v>
      </c>
      <c r="I123" s="23">
        <f>Details2!I1307</f>
        <v>1682</v>
      </c>
      <c r="J123" s="23">
        <f>Details2!J1307</f>
        <v>969</v>
      </c>
      <c r="K123" s="23">
        <f>Details2!K1307</f>
        <v>1814</v>
      </c>
    </row>
    <row r="124" spans="2:11">
      <c r="B124" t="str">
        <f>Details2!B1308</f>
        <v>Navy</v>
      </c>
      <c r="C124" t="str">
        <f>Details2!C1308</f>
        <v>0035</v>
      </c>
      <c r="D124" t="str">
        <f>Details2!D1308</f>
        <v>NBHC Groton</v>
      </c>
      <c r="E124" t="str">
        <f>Details2!E1308</f>
        <v>C</v>
      </c>
      <c r="F124" s="23">
        <f>Details2!F1308</f>
        <v>658</v>
      </c>
      <c r="G124" s="23">
        <f>Details2!G1308</f>
        <v>444</v>
      </c>
      <c r="H124" s="23">
        <f>Details2!H1308</f>
        <v>845</v>
      </c>
      <c r="I124" s="23">
        <f>Details2!I1308</f>
        <v>2041</v>
      </c>
      <c r="J124" s="23">
        <f>Details2!J1308</f>
        <v>1406</v>
      </c>
      <c r="K124" s="23" t="str">
        <f>Details2!K1308</f>
        <v>NULL</v>
      </c>
    </row>
    <row r="125" spans="2:11">
      <c r="B125" t="str">
        <f>Details2!B1309</f>
        <v>Navy</v>
      </c>
      <c r="C125" t="str">
        <f>Details2!C1309</f>
        <v>0038</v>
      </c>
      <c r="D125" t="str">
        <f>Details2!D1309</f>
        <v>NH Pensacola</v>
      </c>
      <c r="E125" t="str">
        <f>Details2!E1309</f>
        <v>H</v>
      </c>
      <c r="F125" s="23">
        <f>Details2!F1309</f>
        <v>2414</v>
      </c>
      <c r="G125" s="23">
        <f>Details2!G1309</f>
        <v>386</v>
      </c>
      <c r="H125" s="23">
        <f>Details2!H1309</f>
        <v>2227</v>
      </c>
      <c r="I125" s="23">
        <f>Details2!I1309</f>
        <v>3764</v>
      </c>
      <c r="J125" s="23">
        <f>Details2!J1309</f>
        <v>7235</v>
      </c>
      <c r="K125" s="23">
        <f>Details2!K1309</f>
        <v>5226</v>
      </c>
    </row>
    <row r="126" spans="2:11">
      <c r="B126" t="str">
        <f>Details2!B1310</f>
        <v>Navy</v>
      </c>
      <c r="C126" t="str">
        <f>Details2!C1310</f>
        <v>0039</v>
      </c>
      <c r="D126" t="str">
        <f>Details2!D1310</f>
        <v>NH Jacksonville</v>
      </c>
      <c r="E126" t="str">
        <f>Details2!E1310</f>
        <v>H</v>
      </c>
      <c r="F126" s="23">
        <f>Details2!F1310</f>
        <v>4960</v>
      </c>
      <c r="G126" s="23">
        <f>Details2!G1310</f>
        <v>8620</v>
      </c>
      <c r="H126" s="23">
        <f>Details2!H1310</f>
        <v>8729</v>
      </c>
      <c r="I126" s="23">
        <f>Details2!I1310</f>
        <v>9304</v>
      </c>
      <c r="J126" s="23">
        <f>Details2!J1310</f>
        <v>7697</v>
      </c>
      <c r="K126" s="23">
        <f>Details2!K1310</f>
        <v>9141</v>
      </c>
    </row>
    <row r="127" spans="2:11">
      <c r="B127" t="str">
        <f>Details2!B1311</f>
        <v>Navy</v>
      </c>
      <c r="C127" t="str">
        <f>Details2!C1311</f>
        <v>0056</v>
      </c>
      <c r="D127" t="str">
        <f>Details2!D1311</f>
        <v>NHC Great Lakes</v>
      </c>
      <c r="E127" t="str">
        <f>Details2!E1311</f>
        <v>C</v>
      </c>
      <c r="F127" s="23">
        <f>Details2!F1311</f>
        <v>2381</v>
      </c>
      <c r="G127" s="23">
        <f>Details2!G1311</f>
        <v>3157</v>
      </c>
      <c r="H127" s="23">
        <f>Details2!H1311</f>
        <v>3150</v>
      </c>
      <c r="I127" s="23">
        <f>Details2!I1311</f>
        <v>2622</v>
      </c>
      <c r="J127" s="23" t="str">
        <f>Details2!J1311</f>
        <v>NULL</v>
      </c>
      <c r="K127" s="23" t="str">
        <f>Details2!K1311</f>
        <v>NULL</v>
      </c>
    </row>
    <row r="128" spans="2:11">
      <c r="B128" t="str">
        <f>Details2!B1312</f>
        <v>Navy</v>
      </c>
      <c r="C128" t="str">
        <f>Details2!C1312</f>
        <v>0068</v>
      </c>
      <c r="D128" t="str">
        <f>Details2!D1312</f>
        <v>NHC Patuxent River</v>
      </c>
      <c r="E128" t="str">
        <f>Details2!E1312</f>
        <v>C</v>
      </c>
      <c r="F128" s="23">
        <f>Details2!F1312</f>
        <v>1274</v>
      </c>
      <c r="G128" s="23">
        <f>Details2!G1312</f>
        <v>2006</v>
      </c>
      <c r="H128" s="23">
        <f>Details2!H1312</f>
        <v>1410</v>
      </c>
      <c r="I128" s="23">
        <f>Details2!I1312</f>
        <v>1651</v>
      </c>
      <c r="J128" s="23">
        <f>Details2!J1312</f>
        <v>1333</v>
      </c>
      <c r="K128" s="23">
        <f>Details2!K1312</f>
        <v>0</v>
      </c>
    </row>
    <row r="129" spans="2:12">
      <c r="B129" t="str">
        <f>Details2!B1313</f>
        <v>Navy</v>
      </c>
      <c r="C129" t="str">
        <f>Details2!C1313</f>
        <v>0091</v>
      </c>
      <c r="D129" t="str">
        <f>Details2!D1313</f>
        <v>NH Camp Lejeune</v>
      </c>
      <c r="E129" t="str">
        <f>Details2!E1313</f>
        <v>H</v>
      </c>
      <c r="F129" s="23">
        <f>Details2!F1313</f>
        <v>5052</v>
      </c>
      <c r="G129" s="23">
        <f>Details2!G1313</f>
        <v>605</v>
      </c>
      <c r="H129" s="23">
        <f>Details2!H1313</f>
        <v>5160</v>
      </c>
      <c r="I129" s="23">
        <f>Details2!I1313</f>
        <v>6374</v>
      </c>
      <c r="J129" s="23">
        <f>Details2!J1313</f>
        <v>5306</v>
      </c>
      <c r="K129" s="23">
        <f>Details2!K1313</f>
        <v>2626</v>
      </c>
    </row>
    <row r="130" spans="2:12">
      <c r="B130" t="str">
        <f>Details2!B1314</f>
        <v>Navy</v>
      </c>
      <c r="C130" t="str">
        <f>Details2!C1314</f>
        <v>0092</v>
      </c>
      <c r="D130" t="str">
        <f>Details2!D1314</f>
        <v>NHC Cherry Point</v>
      </c>
      <c r="E130" t="str">
        <f>Details2!E1314</f>
        <v>H</v>
      </c>
      <c r="F130" s="23">
        <f>Details2!F1314</f>
        <v>2633</v>
      </c>
      <c r="G130" s="23">
        <f>Details2!G1314</f>
        <v>2899</v>
      </c>
      <c r="H130" s="23">
        <f>Details2!H1314</f>
        <v>2810</v>
      </c>
      <c r="I130" s="23">
        <f>Details2!I1314</f>
        <v>3221</v>
      </c>
      <c r="J130" s="23">
        <f>Details2!J1314</f>
        <v>2400</v>
      </c>
      <c r="K130" s="23">
        <f>Details2!K1314</f>
        <v>2882</v>
      </c>
    </row>
    <row r="131" spans="2:12">
      <c r="B131" t="str">
        <f>Details2!B1315</f>
        <v>Navy</v>
      </c>
      <c r="C131" t="str">
        <f>Details2!C1315</f>
        <v>0100</v>
      </c>
      <c r="D131" t="str">
        <f>Details2!D1315</f>
        <v>NHC New England</v>
      </c>
      <c r="E131" t="str">
        <f>Details2!E1315</f>
        <v>C</v>
      </c>
      <c r="F131" s="23">
        <f>Details2!F1315</f>
        <v>779</v>
      </c>
      <c r="G131" s="23">
        <f>Details2!G1315</f>
        <v>593</v>
      </c>
      <c r="H131" s="23">
        <f>Details2!H1315</f>
        <v>653</v>
      </c>
      <c r="I131" s="23">
        <f>Details2!I1315</f>
        <v>649</v>
      </c>
      <c r="J131" s="23">
        <f>Details2!J1315</f>
        <v>686</v>
      </c>
      <c r="K131" s="23">
        <f>Details2!K1315</f>
        <v>2430</v>
      </c>
    </row>
    <row r="132" spans="2:12">
      <c r="B132" t="str">
        <f>Details2!B1316</f>
        <v>Navy</v>
      </c>
      <c r="C132" t="str">
        <f>Details2!C1316</f>
        <v>0103</v>
      </c>
      <c r="D132" t="str">
        <f>Details2!D1316</f>
        <v>NHC Charleston</v>
      </c>
      <c r="E132" t="str">
        <f>Details2!E1316</f>
        <v>H</v>
      </c>
      <c r="F132" s="23">
        <f>Details2!F1316</f>
        <v>2522</v>
      </c>
      <c r="G132" s="23">
        <f>Details2!G1316</f>
        <v>4215</v>
      </c>
      <c r="H132" s="23">
        <f>Details2!H1316</f>
        <v>4112</v>
      </c>
      <c r="I132" s="23">
        <f>Details2!I1316</f>
        <v>2169</v>
      </c>
      <c r="J132" s="23">
        <f>Details2!J1316</f>
        <v>2826</v>
      </c>
      <c r="K132" s="23">
        <f>Details2!K1316</f>
        <v>3585</v>
      </c>
    </row>
    <row r="133" spans="2:12">
      <c r="B133" t="str">
        <f>Details2!B1317</f>
        <v>Navy</v>
      </c>
      <c r="C133" t="str">
        <f>Details2!C1317</f>
        <v>0104</v>
      </c>
      <c r="D133" t="str">
        <f>Details2!D1317</f>
        <v>NH Beaufort</v>
      </c>
      <c r="E133" t="str">
        <f>Details2!E1317</f>
        <v>H</v>
      </c>
      <c r="F133" s="23">
        <f>Details2!F1317</f>
        <v>1897</v>
      </c>
      <c r="G133" s="23">
        <f>Details2!G1317</f>
        <v>1559</v>
      </c>
      <c r="H133" s="23">
        <f>Details2!H1317</f>
        <v>1185</v>
      </c>
      <c r="I133" s="23">
        <f>Details2!I1317</f>
        <v>984</v>
      </c>
      <c r="J133" s="23">
        <f>Details2!J1317</f>
        <v>1495</v>
      </c>
      <c r="K133" s="23">
        <f>Details2!K1317</f>
        <v>2284</v>
      </c>
    </row>
    <row r="134" spans="2:12">
      <c r="B134" t="str">
        <f>Details2!B1318</f>
        <v>Navy</v>
      </c>
      <c r="C134" t="str">
        <f>Details2!C1318</f>
        <v>0107</v>
      </c>
      <c r="D134" t="str">
        <f>Details2!D1318</f>
        <v>NBHC NSA Mid-South</v>
      </c>
      <c r="E134" t="str">
        <f>Details2!E1318</f>
        <v>C</v>
      </c>
      <c r="F134" s="23">
        <f>Details2!F1318</f>
        <v>1253</v>
      </c>
      <c r="G134" s="23">
        <f>Details2!G1318</f>
        <v>8</v>
      </c>
      <c r="H134" s="23">
        <f>Details2!H1318</f>
        <v>1190</v>
      </c>
      <c r="I134" s="23">
        <f>Details2!I1318</f>
        <v>0</v>
      </c>
      <c r="J134" s="53" t="str">
        <f>Details2!J1318</f>
        <v>NULL</v>
      </c>
      <c r="K134" s="53" t="str">
        <f>Details2!K1318</f>
        <v>NULL</v>
      </c>
    </row>
    <row r="135" spans="2:12">
      <c r="B135" t="str">
        <f>Details2!B1319</f>
        <v>Navy</v>
      </c>
      <c r="C135" t="str">
        <f>Details2!C1319</f>
        <v>0118</v>
      </c>
      <c r="D135" t="str">
        <f>Details2!D1319</f>
        <v>NHC Corpus Christi</v>
      </c>
      <c r="E135" t="str">
        <f>Details2!E1319</f>
        <v>C</v>
      </c>
      <c r="F135" s="23">
        <f>Details2!F1319</f>
        <v>971</v>
      </c>
      <c r="G135" s="23">
        <f>Details2!G1319</f>
        <v>450</v>
      </c>
      <c r="H135" s="23">
        <f>Details2!H1319</f>
        <v>793</v>
      </c>
      <c r="I135" s="23">
        <f>Details2!I1319</f>
        <v>1563</v>
      </c>
      <c r="J135" s="23">
        <f>Details2!J1319</f>
        <v>1869</v>
      </c>
      <c r="K135" s="23">
        <f>Details2!K1319</f>
        <v>1058</v>
      </c>
    </row>
    <row r="136" spans="2:12">
      <c r="B136" t="str">
        <f>Details2!B1320</f>
        <v>Navy</v>
      </c>
      <c r="C136" t="str">
        <f>Details2!C1320</f>
        <v>0124</v>
      </c>
      <c r="D136" t="str">
        <f>Details2!D1320</f>
        <v>NMC Portsmouth</v>
      </c>
      <c r="E136" t="str">
        <f>Details2!E1320</f>
        <v>H</v>
      </c>
      <c r="F136" s="23">
        <f>Details2!F1320</f>
        <v>8127</v>
      </c>
      <c r="G136" s="23">
        <f>Details2!G1320</f>
        <v>7316</v>
      </c>
      <c r="H136" s="23">
        <f>Details2!H1320</f>
        <v>7394</v>
      </c>
      <c r="I136" s="23">
        <f>Details2!I1320</f>
        <v>10090</v>
      </c>
      <c r="J136" s="23">
        <f>Details2!J1320</f>
        <v>9789</v>
      </c>
      <c r="K136" s="23">
        <f>Details2!K1320</f>
        <v>7707</v>
      </c>
    </row>
    <row r="137" spans="2:12">
      <c r="B137" t="str">
        <f>Details2!B1321</f>
        <v>Navy</v>
      </c>
      <c r="C137" t="str">
        <f>Details2!C1321</f>
        <v>0126</v>
      </c>
      <c r="D137" t="str">
        <f>Details2!D1321</f>
        <v>NH Bremerton</v>
      </c>
      <c r="E137" t="str">
        <f>Details2!E1321</f>
        <v>H</v>
      </c>
      <c r="F137" s="23">
        <f>Details2!F1321</f>
        <v>4348</v>
      </c>
      <c r="G137" s="23">
        <f>Details2!G1321</f>
        <v>4984</v>
      </c>
      <c r="H137" s="23">
        <f>Details2!H1321</f>
        <v>5532</v>
      </c>
      <c r="I137" s="23">
        <f>Details2!I1321</f>
        <v>5414</v>
      </c>
      <c r="J137" s="23">
        <f>Details2!J1321</f>
        <v>6401</v>
      </c>
      <c r="K137" s="23">
        <f>Details2!K1321</f>
        <v>6588</v>
      </c>
    </row>
    <row r="138" spans="2:12">
      <c r="B138" t="str">
        <f>Details2!B1322</f>
        <v>Navy</v>
      </c>
      <c r="C138" t="str">
        <f>Details2!C1322</f>
        <v>0127</v>
      </c>
      <c r="D138" t="str">
        <f>Details2!D1322</f>
        <v>NH Oak Harbor</v>
      </c>
      <c r="E138" t="str">
        <f>Details2!E1322</f>
        <v>H</v>
      </c>
      <c r="F138" s="23">
        <f>Details2!F1322</f>
        <v>505</v>
      </c>
      <c r="G138" s="23">
        <f>Details2!G1322</f>
        <v>511</v>
      </c>
      <c r="H138" s="23">
        <f>Details2!H1322</f>
        <v>122</v>
      </c>
      <c r="I138" s="23">
        <f>Details2!I1322</f>
        <v>1527</v>
      </c>
      <c r="J138" s="23">
        <f>Details2!J1322</f>
        <v>1555</v>
      </c>
      <c r="K138" s="23">
        <f>Details2!K1322</f>
        <v>1411</v>
      </c>
    </row>
    <row r="139" spans="2:12">
      <c r="B139" t="str">
        <f>Details2!B1323</f>
        <v>Navy</v>
      </c>
      <c r="C139" t="str">
        <f>Details2!C1323</f>
        <v>0280</v>
      </c>
      <c r="D139" t="str">
        <f>Details2!D1323</f>
        <v>NHC Hawaii</v>
      </c>
      <c r="E139" t="str">
        <f>Details2!E1323</f>
        <v>C</v>
      </c>
      <c r="F139" s="23">
        <f>Details2!F1323</f>
        <v>735</v>
      </c>
      <c r="G139" s="23">
        <f>Details2!G1323</f>
        <v>873</v>
      </c>
      <c r="H139" s="23">
        <f>Details2!H1323</f>
        <v>907</v>
      </c>
      <c r="I139" s="23">
        <f>Details2!I1323</f>
        <v>645</v>
      </c>
      <c r="J139" s="23">
        <f>Details2!J1323</f>
        <v>582</v>
      </c>
      <c r="K139" s="23">
        <f>Details2!K1323</f>
        <v>472</v>
      </c>
    </row>
    <row r="140" spans="2:12">
      <c r="B140" t="str">
        <f>Details2!B1324</f>
        <v>Navy</v>
      </c>
      <c r="C140" t="str">
        <f>Details2!C1324</f>
        <v>0297</v>
      </c>
      <c r="D140" t="str">
        <f>Details2!D1324</f>
        <v>NACC New Orleans</v>
      </c>
      <c r="E140" t="str">
        <f>Details2!E1324</f>
        <v>C</v>
      </c>
      <c r="F140" s="23">
        <f>Details2!F1324</f>
        <v>216</v>
      </c>
      <c r="G140" s="23">
        <f>Details2!G1324</f>
        <v>9</v>
      </c>
      <c r="H140" s="23">
        <f>Details2!H1324</f>
        <v>78</v>
      </c>
      <c r="I140" s="23">
        <f>Details2!I1324</f>
        <v>0</v>
      </c>
      <c r="J140" s="23" t="str">
        <f>Details2!J1324</f>
        <v>NULL</v>
      </c>
      <c r="K140" s="23" t="str">
        <f>Details2!K1324</f>
        <v>NULL</v>
      </c>
    </row>
    <row r="141" spans="2:12">
      <c r="B141" t="str">
        <f>Details2!B1325</f>
        <v>Navy</v>
      </c>
      <c r="C141" t="str">
        <f>Details2!C1325</f>
        <v>0306</v>
      </c>
      <c r="D141" t="str">
        <f>Details2!D1325</f>
        <v>NHC Annapolis</v>
      </c>
      <c r="E141" t="str">
        <f>Details2!E1325</f>
        <v>C</v>
      </c>
      <c r="F141" s="23">
        <f>Details2!F1325</f>
        <v>965</v>
      </c>
      <c r="G141" s="23">
        <f>Details2!G1325</f>
        <v>797</v>
      </c>
      <c r="H141" s="23">
        <f>Details2!H1325</f>
        <v>85</v>
      </c>
      <c r="I141" s="23">
        <f>Details2!I1325</f>
        <v>230</v>
      </c>
      <c r="J141" s="23">
        <f>Details2!J1325</f>
        <v>1051</v>
      </c>
      <c r="K141" s="23">
        <f>Details2!K1325</f>
        <v>727</v>
      </c>
    </row>
    <row r="142" spans="2:12">
      <c r="B142" t="str">
        <f>Details2!B1326</f>
        <v>Navy</v>
      </c>
      <c r="C142" t="str">
        <f>Details2!C1326</f>
        <v>0321</v>
      </c>
      <c r="D142" t="str">
        <f>Details2!D1326</f>
        <v>NBHC Portsmouth (NH)</v>
      </c>
      <c r="E142" t="str">
        <f>Details2!E1326</f>
        <v>C</v>
      </c>
      <c r="F142" s="23">
        <f>Details2!F1326</f>
        <v>378</v>
      </c>
      <c r="G142" s="23">
        <f>Details2!G1326</f>
        <v>362</v>
      </c>
      <c r="H142" s="23">
        <f>Details2!H1326</f>
        <v>291</v>
      </c>
      <c r="I142" s="23">
        <f>Details2!I1326</f>
        <v>243</v>
      </c>
      <c r="J142" s="23">
        <f>Details2!J1326</f>
        <v>233</v>
      </c>
      <c r="K142" s="23" t="str">
        <f>Details2!K1326</f>
        <v>NULL</v>
      </c>
    </row>
    <row r="143" spans="2:12">
      <c r="B143" t="str">
        <f>Details2!B1327</f>
        <v>Navy</v>
      </c>
      <c r="C143" t="str">
        <f>Details2!C1327</f>
        <v>0385</v>
      </c>
      <c r="D143" t="str">
        <f>Details2!D1327</f>
        <v>NHC Quantico</v>
      </c>
      <c r="E143" t="str">
        <f>Details2!E1327</f>
        <v>C</v>
      </c>
      <c r="F143" s="23">
        <f>Details2!F1327</f>
        <v>457</v>
      </c>
      <c r="G143" s="23">
        <f>Details2!G1327</f>
        <v>1035</v>
      </c>
      <c r="H143" s="23">
        <f>Details2!H1327</f>
        <v>255</v>
      </c>
      <c r="I143" s="23">
        <f>Details2!I1327</f>
        <v>862</v>
      </c>
      <c r="J143" s="23">
        <f>Details2!J1327</f>
        <v>673</v>
      </c>
      <c r="K143" s="23">
        <f>Details2!K1327</f>
        <v>942</v>
      </c>
    </row>
    <row r="144" spans="2:12">
      <c r="B144" t="str">
        <f>Details2!B1328</f>
        <v>Navy</v>
      </c>
      <c r="C144" t="str">
        <f>Details2!C1328</f>
        <v>0616</v>
      </c>
      <c r="D144" t="str">
        <f>Details2!D1328</f>
        <v>NH Roosevelt Roads</v>
      </c>
      <c r="E144" t="str">
        <f>Details2!E1328</f>
        <v>I</v>
      </c>
      <c r="F144" s="23" t="str">
        <f>Details2!F1328</f>
        <v>NULL</v>
      </c>
      <c r="G144" s="23" t="str">
        <f>Details2!G1328</f>
        <v>NULL</v>
      </c>
      <c r="H144" s="23" t="str">
        <f>Details2!H1328</f>
        <v>NULL</v>
      </c>
      <c r="I144" s="23" t="str">
        <f>Details2!I1328</f>
        <v>NULL</v>
      </c>
      <c r="J144" s="23" t="str">
        <f>Details2!J1328</f>
        <v>NULL</v>
      </c>
      <c r="K144" s="23" t="str">
        <f>Details2!K1328</f>
        <v>NULL</v>
      </c>
      <c r="L144" s="34"/>
    </row>
    <row r="145" spans="2:12">
      <c r="B145" t="str">
        <f>Details2!B1329</f>
        <v>Navy</v>
      </c>
      <c r="C145" t="str">
        <f>Details2!C1329</f>
        <v>0620</v>
      </c>
      <c r="D145" t="str">
        <f>Details2!D1329</f>
        <v>NH Guam</v>
      </c>
      <c r="E145" t="str">
        <f>Details2!E1329</f>
        <v>H</v>
      </c>
      <c r="F145" s="23">
        <f>Details2!F1329</f>
        <v>302</v>
      </c>
      <c r="G145" s="23">
        <f>Details2!G1329</f>
        <v>994</v>
      </c>
      <c r="H145" s="23">
        <f>Details2!H1329</f>
        <v>1869</v>
      </c>
      <c r="I145" s="23">
        <f>Details2!I1329</f>
        <v>3420</v>
      </c>
      <c r="J145" s="23">
        <f>Details2!J1329</f>
        <v>4908</v>
      </c>
      <c r="K145" s="23">
        <f>Details2!K1329</f>
        <v>2081</v>
      </c>
    </row>
    <row r="146" spans="2:12">
      <c r="B146" t="str">
        <f>Details2!B1330</f>
        <v>Navy</v>
      </c>
      <c r="C146" t="str">
        <f>Details2!C1330</f>
        <v>0621</v>
      </c>
      <c r="D146" t="str">
        <f>Details2!D1330</f>
        <v>NH Okinawa</v>
      </c>
      <c r="E146" t="str">
        <f>Details2!E1330</f>
        <v>I</v>
      </c>
      <c r="F146" s="23" t="str">
        <f>Details2!F1330</f>
        <v>NULL</v>
      </c>
      <c r="G146" s="23" t="str">
        <f>Details2!G1330</f>
        <v>NULL</v>
      </c>
      <c r="H146" s="23" t="str">
        <f>Details2!H1330</f>
        <v>NULL</v>
      </c>
      <c r="I146" s="23" t="str">
        <f>Details2!I1330</f>
        <v>NULL</v>
      </c>
      <c r="J146" s="23" t="str">
        <f>Details2!J1330</f>
        <v>NULL</v>
      </c>
      <c r="K146" s="23" t="str">
        <f>Details2!K1330</f>
        <v>NULL</v>
      </c>
      <c r="L146" s="34"/>
    </row>
    <row r="147" spans="2:12">
      <c r="B147" t="str">
        <f>Details2!B1331</f>
        <v>Navy</v>
      </c>
      <c r="C147" t="str">
        <f>Details2!C1331</f>
        <v>0622</v>
      </c>
      <c r="D147" t="str">
        <f>Details2!D1331</f>
        <v>NH Yokosuka</v>
      </c>
      <c r="E147" t="str">
        <f>Details2!E1331</f>
        <v>I</v>
      </c>
      <c r="F147" s="23" t="str">
        <f>Details2!F1331</f>
        <v>NULL</v>
      </c>
      <c r="G147" s="23" t="str">
        <f>Details2!G1331</f>
        <v>NULL</v>
      </c>
      <c r="H147" s="23" t="str">
        <f>Details2!H1331</f>
        <v>NULL</v>
      </c>
      <c r="I147" s="23" t="str">
        <f>Details2!I1331</f>
        <v>NULL</v>
      </c>
      <c r="J147" s="23" t="str">
        <f>Details2!J1331</f>
        <v>NULL</v>
      </c>
      <c r="K147" s="23" t="str">
        <f>Details2!K1331</f>
        <v>NULL</v>
      </c>
      <c r="L147" s="34"/>
    </row>
    <row r="148" spans="2:12">
      <c r="F148" s="23">
        <f>Details2!F1332</f>
        <v>0</v>
      </c>
      <c r="G148" s="23">
        <f>Details2!G1332</f>
        <v>0</v>
      </c>
      <c r="H148" s="23">
        <f>Details2!H1332</f>
        <v>0</v>
      </c>
      <c r="I148" s="23">
        <f>Details2!I1332</f>
        <v>0</v>
      </c>
      <c r="J148" s="23">
        <f>Details2!J1332</f>
        <v>0</v>
      </c>
      <c r="K148" s="23">
        <f>Details2!K1332</f>
        <v>0</v>
      </c>
    </row>
    <row r="149" spans="2:12">
      <c r="F149" s="23">
        <f>Details2!F1333</f>
        <v>0</v>
      </c>
      <c r="G149" s="23">
        <f>Details2!G1333</f>
        <v>0</v>
      </c>
      <c r="H149" s="23">
        <f>Details2!H1333</f>
        <v>0</v>
      </c>
      <c r="I149" s="23">
        <f>Details2!I1333</f>
        <v>0</v>
      </c>
      <c r="J149" s="23">
        <f>Details2!J1333</f>
        <v>0</v>
      </c>
      <c r="K149" s="23">
        <f>Details2!K1333</f>
        <v>0</v>
      </c>
    </row>
    <row r="150" spans="2:12">
      <c r="F150" s="23">
        <f>Details2!F1334</f>
        <v>0</v>
      </c>
      <c r="G150" s="23">
        <f>Details2!G1334</f>
        <v>0</v>
      </c>
      <c r="H150" s="23">
        <f>Details2!H1334</f>
        <v>0</v>
      </c>
      <c r="I150" s="23">
        <f>Details2!I1334</f>
        <v>0</v>
      </c>
      <c r="J150" s="23">
        <f>Details2!J1334</f>
        <v>0</v>
      </c>
      <c r="K150" s="23">
        <f>Details2!K1334</f>
        <v>0</v>
      </c>
    </row>
    <row r="151" spans="2:12">
      <c r="B151" s="14" t="s">
        <v>135</v>
      </c>
      <c r="C151" s="9"/>
      <c r="F151" s="24">
        <f t="shared" ref="F151:K151" si="0">SUM(F5:F69)</f>
        <v>221959</v>
      </c>
      <c r="G151" s="24">
        <f t="shared" si="0"/>
        <v>272493</v>
      </c>
      <c r="H151" s="24">
        <f t="shared" si="0"/>
        <v>261771</v>
      </c>
      <c r="I151" s="24">
        <f t="shared" si="0"/>
        <v>224455</v>
      </c>
      <c r="J151" s="24">
        <f t="shared" si="0"/>
        <v>239812</v>
      </c>
      <c r="K151" s="24">
        <f t="shared" si="0"/>
        <v>196554</v>
      </c>
      <c r="L151" s="2"/>
    </row>
    <row r="152" spans="2:12">
      <c r="B152" s="14" t="s">
        <v>136</v>
      </c>
      <c r="C152" s="9"/>
      <c r="F152" s="24">
        <f>SUM(F71:F117)</f>
        <v>111868</v>
      </c>
      <c r="G152" s="24">
        <f t="shared" ref="G152:K152" si="1">SUM(G71:G117)</f>
        <v>128351</v>
      </c>
      <c r="H152" s="24">
        <f t="shared" si="1"/>
        <v>134660</v>
      </c>
      <c r="I152" s="24">
        <f t="shared" si="1"/>
        <v>131272</v>
      </c>
      <c r="J152" s="24">
        <f t="shared" si="1"/>
        <v>145761</v>
      </c>
      <c r="K152" s="24">
        <f t="shared" si="1"/>
        <v>121470</v>
      </c>
      <c r="L152" s="27"/>
    </row>
    <row r="153" spans="2:12">
      <c r="B153" s="14" t="s">
        <v>452</v>
      </c>
      <c r="C153" s="9"/>
      <c r="F153" s="24">
        <f>SUM(F118:F119)</f>
        <v>12570</v>
      </c>
      <c r="G153" s="24">
        <f t="shared" ref="G153:K153" si="2">SUM(G118:G119)</f>
        <v>16127</v>
      </c>
      <c r="H153" s="24">
        <f t="shared" si="2"/>
        <v>8198</v>
      </c>
      <c r="I153" s="24">
        <f t="shared" si="2"/>
        <v>11134</v>
      </c>
      <c r="J153" s="24">
        <f t="shared" si="2"/>
        <v>47317</v>
      </c>
      <c r="K153" s="24">
        <f t="shared" si="2"/>
        <v>47529</v>
      </c>
      <c r="L153" s="35"/>
    </row>
    <row r="154" spans="2:12">
      <c r="B154" s="14" t="s">
        <v>316</v>
      </c>
      <c r="C154" s="9"/>
      <c r="F154" s="24">
        <f>SUM(F120:F147)</f>
        <v>48276</v>
      </c>
      <c r="G154" s="24">
        <f t="shared" ref="G154:K154" si="3">SUM(G120:G147)</f>
        <v>46456</v>
      </c>
      <c r="H154" s="24">
        <f t="shared" si="3"/>
        <v>53641</v>
      </c>
      <c r="I154" s="24">
        <f t="shared" si="3"/>
        <v>65809</v>
      </c>
      <c r="J154" s="24">
        <f t="shared" si="3"/>
        <v>66811</v>
      </c>
      <c r="K154" s="24">
        <f t="shared" si="3"/>
        <v>58702</v>
      </c>
      <c r="L154" s="35" t="s">
        <v>318</v>
      </c>
    </row>
    <row r="155" spans="2:12">
      <c r="B155" s="14" t="s">
        <v>140</v>
      </c>
      <c r="C155" s="9"/>
      <c r="F155" s="24">
        <f>SUM(F5:F147)</f>
        <v>394673</v>
      </c>
      <c r="G155" s="24">
        <f t="shared" ref="G155:K155" si="4">SUM(G5:G147)</f>
        <v>463427</v>
      </c>
      <c r="H155" s="24">
        <f t="shared" si="4"/>
        <v>458270</v>
      </c>
      <c r="I155" s="24">
        <f t="shared" si="4"/>
        <v>432670</v>
      </c>
      <c r="J155" s="24">
        <f t="shared" si="4"/>
        <v>499701</v>
      </c>
      <c r="K155" s="24">
        <f t="shared" si="4"/>
        <v>424255</v>
      </c>
      <c r="L155" s="2"/>
    </row>
    <row r="156" spans="2:12">
      <c r="L156" s="2"/>
    </row>
    <row r="157" spans="2:12">
      <c r="B157" s="15" t="s">
        <v>411</v>
      </c>
      <c r="C157" s="3"/>
      <c r="D157" s="3"/>
      <c r="E157" s="3"/>
      <c r="F157" s="55" t="str">
        <f>IF(F151='Collected to Claims Ratio'!L15,"yes","no")</f>
        <v>yes</v>
      </c>
      <c r="G157" s="55" t="str">
        <f>IF(G151='Collected to Claims Ratio'!M15,"yes","no")</f>
        <v>yes</v>
      </c>
      <c r="H157" s="55" t="str">
        <f>IF(H151='Collected to Claims Ratio'!N15,"yes","no")</f>
        <v>yes</v>
      </c>
      <c r="I157" s="55" t="str">
        <f>IF(I151='Collected to Claims Ratio'!O15,"yes","no")</f>
        <v>yes</v>
      </c>
      <c r="J157" s="55" t="str">
        <f>IF(J151='Collected to Claims Ratio'!P15,"yes","no")</f>
        <v>yes</v>
      </c>
      <c r="K157" s="55" t="str">
        <f>IF(K151='Collected to Claims Ratio'!Q15,"yes","no")</f>
        <v>yes</v>
      </c>
      <c r="L157" s="2"/>
    </row>
    <row r="158" spans="2:12">
      <c r="B158" s="15" t="s">
        <v>412</v>
      </c>
      <c r="C158" s="3"/>
      <c r="D158" s="3"/>
      <c r="E158" s="3"/>
      <c r="F158" s="55" t="str">
        <f>IF(F152='Collected to Claims Ratio'!L16,"yes","no")</f>
        <v>yes</v>
      </c>
      <c r="G158" s="55" t="str">
        <f>IF(G152='Collected to Claims Ratio'!M16,"yes","no")</f>
        <v>yes</v>
      </c>
      <c r="H158" s="55" t="str">
        <f>IF(H152='Collected to Claims Ratio'!N16,"yes","no")</f>
        <v>yes</v>
      </c>
      <c r="I158" s="55" t="str">
        <f>IF(I152='Collected to Claims Ratio'!O16,"yes","no")</f>
        <v>yes</v>
      </c>
      <c r="J158" s="55" t="str">
        <f>IF(J152='Collected to Claims Ratio'!P16,"yes","no")</f>
        <v>yes</v>
      </c>
      <c r="K158" s="55" t="str">
        <f>IF(K152='Collected to Claims Ratio'!Q16,"yes","no")</f>
        <v>yes</v>
      </c>
      <c r="L158" s="2"/>
    </row>
    <row r="159" spans="2:12">
      <c r="B159" s="15" t="s">
        <v>413</v>
      </c>
      <c r="C159" s="3"/>
      <c r="D159" s="3"/>
      <c r="E159" s="3"/>
      <c r="F159" s="55" t="str">
        <f>IF(F154='Collected to Claims Ratio'!L18,"yes","no")</f>
        <v>yes</v>
      </c>
      <c r="G159" s="55" t="str">
        <f>IF(G154='Collected to Claims Ratio'!M18,"yes","no")</f>
        <v>yes</v>
      </c>
      <c r="H159" s="55" t="str">
        <f>IF(H154='Collected to Claims Ratio'!N18,"yes","no")</f>
        <v>yes</v>
      </c>
      <c r="I159" s="55" t="str">
        <f>IF(I154='Collected to Claims Ratio'!O18,"yes","no")</f>
        <v>yes</v>
      </c>
      <c r="J159" s="55" t="str">
        <f>IF(J154='Collected to Claims Ratio'!P18,"yes","no")</f>
        <v>yes</v>
      </c>
      <c r="K159" s="55" t="str">
        <f>IF(K154='Collected to Claims Ratio'!Q18,"yes","no")</f>
        <v>yes</v>
      </c>
      <c r="L159" s="35" t="s">
        <v>318</v>
      </c>
    </row>
    <row r="160" spans="2:12">
      <c r="B160" s="15" t="s">
        <v>478</v>
      </c>
      <c r="C160" s="3"/>
      <c r="D160" s="3"/>
      <c r="E160" s="3"/>
      <c r="F160" s="55" t="str">
        <f>IF(F153='Collected to Claims Ratio'!L17,"yes","no")</f>
        <v>yes</v>
      </c>
      <c r="G160" s="55" t="str">
        <f>IF(G153='Collected to Claims Ratio'!M17,"yes","no")</f>
        <v>yes</v>
      </c>
      <c r="H160" s="55" t="str">
        <f>IF(H153='Collected to Claims Ratio'!N17,"yes","no")</f>
        <v>yes</v>
      </c>
      <c r="I160" s="55" t="str">
        <f>IF(I153='Collected to Claims Ratio'!O17,"yes","no")</f>
        <v>yes</v>
      </c>
      <c r="J160" s="55" t="str">
        <f>IF(J153='Collected to Claims Ratio'!P17,"yes","no")</f>
        <v>yes</v>
      </c>
      <c r="K160" s="55" t="str">
        <f>IF(K153='Collected to Claims Ratio'!Q17,"yes","no")</f>
        <v>yes</v>
      </c>
      <c r="L160" s="35"/>
    </row>
    <row r="161" spans="2:11">
      <c r="B161" s="15" t="s">
        <v>414</v>
      </c>
      <c r="F161" s="55" t="str">
        <f>IF(F155='Collected to Claims Ratio'!L19,"yes","no")</f>
        <v>yes</v>
      </c>
      <c r="G161" s="55" t="str">
        <f>IF(G155='Collected to Claims Ratio'!M19,"yes","no")</f>
        <v>yes</v>
      </c>
      <c r="H161" s="55" t="str">
        <f>IF(H155='Collected to Claims Ratio'!N19,"yes","no")</f>
        <v>yes</v>
      </c>
      <c r="I161" s="55" t="str">
        <f>IF(I155='Collected to Claims Ratio'!O19,"yes","no")</f>
        <v>yes</v>
      </c>
      <c r="J161" s="55" t="str">
        <f>IF(J155='Collected to Claims Ratio'!P19,"yes","no")</f>
        <v>yes</v>
      </c>
      <c r="K161" s="55" t="str">
        <f>IF(K155='Collected to Claims Ratio'!Q19,"yes","no")</f>
        <v>yes</v>
      </c>
    </row>
    <row r="162" spans="2:11">
      <c r="K162" s="55"/>
    </row>
  </sheetData>
  <customSheetViews>
    <customSheetView guid="{8E6CF98D-1634-4ED3-81CA-763BCE5C79CD}" scale="85" topLeftCell="A113">
      <selection activeCell="K155" sqref="K155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7">
      <selection activeCell="F160" sqref="F160:K160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3"/>
  <dimension ref="A1:P162"/>
  <sheetViews>
    <sheetView zoomScale="85" workbookViewId="0"/>
  </sheetViews>
  <sheetFormatPr defaultRowHeight="12.75"/>
  <cols>
    <col min="4" max="4" width="38.85546875" customWidth="1"/>
    <col min="5" max="5" width="4" customWidth="1"/>
    <col min="6" max="9" width="10.28515625" style="23" customWidth="1"/>
    <col min="10" max="10" width="10" style="23" customWidth="1"/>
    <col min="11" max="11" width="10.28515625" style="23" customWidth="1"/>
    <col min="12" max="13" width="12" customWidth="1"/>
    <col min="14" max="14" width="12" bestFit="1" customWidth="1"/>
  </cols>
  <sheetData>
    <row r="1" spans="1:11">
      <c r="A1" t="s">
        <v>143</v>
      </c>
    </row>
    <row r="3" spans="1:11" ht="13.5" thickBot="1">
      <c r="B3" t="s">
        <v>4</v>
      </c>
      <c r="C3" s="2" t="s">
        <v>8</v>
      </c>
      <c r="D3" s="2" t="s">
        <v>9</v>
      </c>
      <c r="E3" s="2" t="s">
        <v>291</v>
      </c>
      <c r="G3" s="23" t="s">
        <v>124</v>
      </c>
    </row>
    <row r="4" spans="1:11"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1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23">
        <f>Details2!F1337</f>
        <v>17511</v>
      </c>
      <c r="G5" s="23">
        <f>Details2!G1337</f>
        <v>15612</v>
      </c>
      <c r="H5" s="23">
        <f>Details2!H1337</f>
        <v>17265</v>
      </c>
      <c r="I5" s="23">
        <f>Details2!I1337</f>
        <v>21333</v>
      </c>
      <c r="J5" s="23">
        <f>Details2!J1337</f>
        <v>11218</v>
      </c>
      <c r="K5" s="23">
        <f>Details2!K1337</f>
        <v>11797</v>
      </c>
    </row>
    <row r="6" spans="1:11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23">
        <f>Details2!F1338</f>
        <v>37118</v>
      </c>
      <c r="G6" s="23">
        <f>Details2!G1338</f>
        <v>19083</v>
      </c>
      <c r="H6" s="23">
        <f>Details2!H1338</f>
        <v>38941</v>
      </c>
      <c r="I6" s="23">
        <f>Details2!I1338</f>
        <v>33970</v>
      </c>
      <c r="J6" s="23">
        <f>Details2!J1338</f>
        <v>32236</v>
      </c>
      <c r="K6" s="23">
        <f>Details2!K1338</f>
        <v>36093</v>
      </c>
    </row>
    <row r="7" spans="1:11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23">
        <f>Details2!F1339</f>
        <v>17314</v>
      </c>
      <c r="G7" s="23">
        <f>Details2!G1339</f>
        <v>17949</v>
      </c>
      <c r="H7" s="23">
        <f>Details2!H1339</f>
        <v>6486</v>
      </c>
      <c r="I7" s="23">
        <f>Details2!I1339</f>
        <v>17797</v>
      </c>
      <c r="J7" s="23">
        <f>Details2!J1339</f>
        <v>20570</v>
      </c>
      <c r="K7" s="23">
        <f>Details2!K1339</f>
        <v>20373</v>
      </c>
    </row>
    <row r="8" spans="1:11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23">
        <f>Details2!F1340</f>
        <v>11901</v>
      </c>
      <c r="G8" s="23">
        <f>Details2!G1340</f>
        <v>13588</v>
      </c>
      <c r="H8" s="23">
        <f>Details2!H1340</f>
        <v>8623</v>
      </c>
      <c r="I8" s="23">
        <f>Details2!I1340</f>
        <v>7520</v>
      </c>
      <c r="J8" s="23">
        <f>Details2!J1340</f>
        <v>6509</v>
      </c>
      <c r="K8" s="23">
        <f>Details2!K1340</f>
        <v>8240</v>
      </c>
    </row>
    <row r="9" spans="1:11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23">
        <f>Details2!F1341</f>
        <v>6616</v>
      </c>
      <c r="G9" s="23">
        <f>Details2!G1341</f>
        <v>6361</v>
      </c>
      <c r="H9" s="23">
        <f>Details2!H1341</f>
        <v>4133</v>
      </c>
      <c r="I9" s="23">
        <f>Details2!I1341</f>
        <v>4690</v>
      </c>
      <c r="J9" s="23">
        <f>Details2!J1341</f>
        <v>3256</v>
      </c>
      <c r="K9" s="23">
        <f>Details2!K1341</f>
        <v>3755</v>
      </c>
    </row>
    <row r="10" spans="1:11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23">
        <f>Details2!F1342</f>
        <v>51281</v>
      </c>
      <c r="G10" s="23">
        <f>Details2!G1342</f>
        <v>54445</v>
      </c>
      <c r="H10" s="23">
        <f>Details2!H1342</f>
        <v>50657</v>
      </c>
      <c r="I10" s="23">
        <f>Details2!I1342</f>
        <v>53389</v>
      </c>
      <c r="J10" s="23">
        <f>Details2!J1342</f>
        <v>67327</v>
      </c>
      <c r="K10" s="23">
        <f>Details2!K1342</f>
        <v>51229</v>
      </c>
    </row>
    <row r="11" spans="1:11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23">
        <f>Details2!F1343</f>
        <v>4959</v>
      </c>
      <c r="G11" s="23">
        <f>Details2!G1343</f>
        <v>3522</v>
      </c>
      <c r="H11" s="23">
        <f>Details2!H1343</f>
        <v>4822</v>
      </c>
      <c r="I11" s="23">
        <f>Details2!I1343</f>
        <v>3871</v>
      </c>
      <c r="J11" s="23">
        <f>Details2!J1343</f>
        <v>3837</v>
      </c>
      <c r="K11" s="23">
        <f>Details2!K1343</f>
        <v>4024</v>
      </c>
    </row>
    <row r="12" spans="1:11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23">
        <f>Details2!F1344</f>
        <v>640</v>
      </c>
      <c r="G12" s="23">
        <f>Details2!G1344</f>
        <v>6111</v>
      </c>
      <c r="H12" s="23">
        <f>Details2!H1344</f>
        <v>3858</v>
      </c>
      <c r="I12" s="23">
        <f>Details2!I1344</f>
        <v>5465</v>
      </c>
      <c r="J12" s="23">
        <f>Details2!J1344</f>
        <v>3910</v>
      </c>
      <c r="K12" s="23">
        <f>Details2!K1344</f>
        <v>3692</v>
      </c>
    </row>
    <row r="13" spans="1:11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23">
        <f>Details2!F1345</f>
        <v>8268</v>
      </c>
      <c r="G13" s="23">
        <f>Details2!G1345</f>
        <v>5753</v>
      </c>
      <c r="H13" s="23">
        <f>Details2!H1345</f>
        <v>4759</v>
      </c>
      <c r="I13" s="23">
        <f>Details2!I1345</f>
        <v>4124</v>
      </c>
      <c r="J13" s="23">
        <f>Details2!J1345</f>
        <v>4067</v>
      </c>
      <c r="K13" s="23">
        <f>Details2!K1345</f>
        <v>4552</v>
      </c>
    </row>
    <row r="14" spans="1:11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23">
        <f>Details2!F1346</f>
        <v>25932</v>
      </c>
      <c r="G14" s="23">
        <f>Details2!G1346</f>
        <v>25307</v>
      </c>
      <c r="H14" s="23">
        <f>Details2!H1346</f>
        <v>25534</v>
      </c>
      <c r="I14" s="23">
        <f>Details2!I1346</f>
        <v>22277</v>
      </c>
      <c r="J14" s="23">
        <f>Details2!J1346</f>
        <v>18470</v>
      </c>
      <c r="K14" s="23">
        <f>Details2!K1346</f>
        <v>20265</v>
      </c>
    </row>
    <row r="15" spans="1:11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23">
        <f>Details2!F1347</f>
        <v>3512</v>
      </c>
      <c r="G15" s="23">
        <f>Details2!G1347</f>
        <v>2842</v>
      </c>
      <c r="H15" s="23">
        <f>Details2!H1347</f>
        <v>7856</v>
      </c>
      <c r="I15" s="23">
        <f>Details2!I1347</f>
        <v>6767</v>
      </c>
      <c r="J15" s="23">
        <f>Details2!J1347</f>
        <v>5587</v>
      </c>
      <c r="K15" s="53">
        <f>Details2!K1347</f>
        <v>4723</v>
      </c>
    </row>
    <row r="16" spans="1:11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23">
        <f>Details2!F1348</f>
        <v>43364</v>
      </c>
      <c r="G16" s="23">
        <f>Details2!G1348</f>
        <v>41200</v>
      </c>
      <c r="H16" s="23">
        <f>Details2!H1348</f>
        <v>40000</v>
      </c>
      <c r="I16" s="23">
        <f>Details2!I1348</f>
        <v>39756</v>
      </c>
      <c r="J16" s="23">
        <f>Details2!J1348</f>
        <v>41786</v>
      </c>
      <c r="K16" s="23">
        <f>Details2!K1348</f>
        <v>42671</v>
      </c>
    </row>
    <row r="17" spans="2:13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23">
        <f>Details2!F1349</f>
        <v>7820</v>
      </c>
      <c r="G17" s="23">
        <f>Details2!G1349</f>
        <v>9145</v>
      </c>
      <c r="H17" s="23">
        <f>Details2!H1349</f>
        <v>7680</v>
      </c>
      <c r="I17" s="23">
        <f>Details2!I1349</f>
        <v>7048</v>
      </c>
      <c r="J17" s="23">
        <f>Details2!J1349</f>
        <v>6876</v>
      </c>
      <c r="K17" s="23">
        <f>Details2!K1349</f>
        <v>6253</v>
      </c>
    </row>
    <row r="18" spans="2:13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23">
        <f>Details2!F1350</f>
        <v>13763</v>
      </c>
      <c r="G18" s="23">
        <f>Details2!G1350</f>
        <v>13411</v>
      </c>
      <c r="H18" s="23">
        <f>Details2!H1350</f>
        <v>15700</v>
      </c>
      <c r="I18" s="23">
        <f>Details2!I1350</f>
        <v>19172</v>
      </c>
      <c r="J18" s="23">
        <f>Details2!J1350</f>
        <v>18994</v>
      </c>
      <c r="K18" s="23">
        <f>Details2!K1350</f>
        <v>18536</v>
      </c>
    </row>
    <row r="19" spans="2:13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23">
        <f>Details2!F1351</f>
        <v>11045</v>
      </c>
      <c r="G19" s="23">
        <f>Details2!G1351</f>
        <v>10364</v>
      </c>
      <c r="H19" s="23">
        <f>Details2!H1351</f>
        <v>9612</v>
      </c>
      <c r="I19" s="23">
        <f>Details2!I1351</f>
        <v>9225</v>
      </c>
      <c r="J19" s="23">
        <f>Details2!J1351</f>
        <v>10942</v>
      </c>
      <c r="K19" s="23">
        <f>Details2!K1351</f>
        <v>10971</v>
      </c>
    </row>
    <row r="20" spans="2:13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23">
        <f>Details2!F1352</f>
        <v>5955</v>
      </c>
      <c r="G20" s="23">
        <f>Details2!G1352</f>
        <v>5546</v>
      </c>
      <c r="H20" s="23">
        <f>Details2!H1352</f>
        <v>5760</v>
      </c>
      <c r="I20" s="23">
        <f>Details2!I1352</f>
        <v>6246</v>
      </c>
      <c r="J20" s="23">
        <f>Details2!J1352</f>
        <v>3671</v>
      </c>
      <c r="K20" s="23">
        <f>Details2!K1352</f>
        <v>3370</v>
      </c>
    </row>
    <row r="21" spans="2:13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23">
        <f>Details2!F1353</f>
        <v>8656</v>
      </c>
      <c r="G21" s="23">
        <f>Details2!G1353</f>
        <v>8069</v>
      </c>
      <c r="H21" s="23">
        <f>Details2!H1353</f>
        <v>7846</v>
      </c>
      <c r="I21" s="23">
        <f>Details2!I1353</f>
        <v>6447</v>
      </c>
      <c r="J21" s="23">
        <f>Details2!J1353</f>
        <v>5762</v>
      </c>
      <c r="K21" s="23">
        <f>Details2!K1353</f>
        <v>7234</v>
      </c>
    </row>
    <row r="22" spans="2:13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23">
        <f>Details2!F1354</f>
        <v>8353</v>
      </c>
      <c r="G22" s="23">
        <f>Details2!G1354</f>
        <v>6896</v>
      </c>
      <c r="H22" s="23">
        <f>Details2!H1354</f>
        <v>7754</v>
      </c>
      <c r="I22" s="23">
        <f>Details2!I1354</f>
        <v>6868</v>
      </c>
      <c r="J22" s="23">
        <f>Details2!J1354</f>
        <v>7021</v>
      </c>
      <c r="K22" s="23">
        <f>Details2!K1354</f>
        <v>6790</v>
      </c>
    </row>
    <row r="23" spans="2:13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23">
        <f>Details2!F1355</f>
        <v>21216</v>
      </c>
      <c r="G23" s="23">
        <f>Details2!G1355</f>
        <v>21541</v>
      </c>
      <c r="H23" s="23">
        <f>Details2!H1355</f>
        <v>21557</v>
      </c>
      <c r="I23" s="23">
        <f>Details2!I1355</f>
        <v>20644</v>
      </c>
      <c r="J23" s="23">
        <f>Details2!J1355</f>
        <v>18974</v>
      </c>
      <c r="K23" s="23">
        <f>Details2!K1355</f>
        <v>20518</v>
      </c>
    </row>
    <row r="24" spans="2:13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23">
        <f>Details2!F1356</f>
        <v>8958</v>
      </c>
      <c r="G24" s="23">
        <f>Details2!G1356</f>
        <v>7475</v>
      </c>
      <c r="H24" s="23">
        <f>Details2!H1356</f>
        <v>8887</v>
      </c>
      <c r="I24" s="23">
        <f>Details2!I1356</f>
        <v>5605</v>
      </c>
      <c r="J24" s="23">
        <f>Details2!J1356</f>
        <v>7380</v>
      </c>
      <c r="K24" s="23">
        <f>Details2!K1356</f>
        <v>7624</v>
      </c>
    </row>
    <row r="25" spans="2:13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23">
        <f>Details2!F1357</f>
        <v>7762</v>
      </c>
      <c r="G25" s="23">
        <f>Details2!G1357</f>
        <v>8474</v>
      </c>
      <c r="H25" s="23">
        <f>Details2!H1357</f>
        <v>6178</v>
      </c>
      <c r="I25" s="23">
        <f>Details2!I1357</f>
        <v>3179</v>
      </c>
      <c r="J25" s="23">
        <f>Details2!J1357</f>
        <v>5959</v>
      </c>
      <c r="K25" s="23">
        <f>Details2!K1357</f>
        <v>8845</v>
      </c>
    </row>
    <row r="26" spans="2:13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23">
        <f>Details2!F1358</f>
        <v>6777</v>
      </c>
      <c r="G26" s="23">
        <f>Details2!G1358</f>
        <v>1275</v>
      </c>
      <c r="H26" s="23">
        <f>Details2!H1358</f>
        <v>22315</v>
      </c>
      <c r="I26" s="23">
        <f>Details2!I1358</f>
        <v>20430</v>
      </c>
      <c r="J26" s="23">
        <f>Details2!J1358</f>
        <v>20000</v>
      </c>
      <c r="K26" s="23">
        <f>Details2!K1358</f>
        <v>15139</v>
      </c>
    </row>
    <row r="27" spans="2:13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23">
        <f>Details2!F1359</f>
        <v>36447</v>
      </c>
      <c r="G27" s="23">
        <f>Details2!G1359</f>
        <v>37747</v>
      </c>
      <c r="H27" s="23">
        <f>Details2!H1359</f>
        <v>33317</v>
      </c>
      <c r="I27" s="23">
        <f>Details2!I1359</f>
        <v>30131</v>
      </c>
      <c r="J27" s="23">
        <f>Details2!J1359</f>
        <v>31563</v>
      </c>
      <c r="K27" s="23">
        <f>Details2!K1359</f>
        <v>33348</v>
      </c>
    </row>
    <row r="28" spans="2:13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23">
        <f>Details2!F1360</f>
        <v>3569</v>
      </c>
      <c r="G28" s="23">
        <f>Details2!G1360</f>
        <v>3886</v>
      </c>
      <c r="H28" s="23">
        <f>Details2!H1360</f>
        <v>2837</v>
      </c>
      <c r="I28" s="23">
        <f>Details2!I1360</f>
        <v>2697</v>
      </c>
      <c r="J28" s="23">
        <f>Details2!J1360</f>
        <v>2299</v>
      </c>
      <c r="K28" s="23">
        <f>Details2!K1360</f>
        <v>2149</v>
      </c>
    </row>
    <row r="29" spans="2:13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23">
        <f>Details2!F1361</f>
        <v>6060</v>
      </c>
      <c r="G29" s="23">
        <f>Details2!G1361</f>
        <v>5653</v>
      </c>
      <c r="H29" s="23">
        <f>Details2!H1361</f>
        <v>5650</v>
      </c>
      <c r="I29" s="23">
        <f>Details2!I1361</f>
        <v>5971</v>
      </c>
      <c r="J29" s="23">
        <f>Details2!J1361</f>
        <v>4288</v>
      </c>
      <c r="K29" s="23">
        <f>Details2!K1361</f>
        <v>5786</v>
      </c>
    </row>
    <row r="30" spans="2:13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23">
        <f>Details2!F1362</f>
        <v>5453</v>
      </c>
      <c r="G30" s="23">
        <f>Details2!G1362</f>
        <v>4370</v>
      </c>
      <c r="H30" s="23">
        <f>Details2!H1362</f>
        <v>4437</v>
      </c>
      <c r="I30" s="23">
        <f>Details2!I1362</f>
        <v>3686</v>
      </c>
      <c r="J30" s="23">
        <f>Details2!J1362</f>
        <v>3754</v>
      </c>
      <c r="K30" s="23">
        <f>Details2!K1362</f>
        <v>3801</v>
      </c>
    </row>
    <row r="31" spans="2:13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23">
        <f>Details2!F1363</f>
        <v>23312</v>
      </c>
      <c r="G31" s="23">
        <f>Details2!G1363</f>
        <v>21460</v>
      </c>
      <c r="H31" s="23">
        <f>Details2!H1363</f>
        <v>32671</v>
      </c>
      <c r="I31" s="23">
        <f>Details2!I1363</f>
        <v>16438</v>
      </c>
      <c r="J31" s="23">
        <f>Details2!J1363</f>
        <v>17236</v>
      </c>
      <c r="K31" s="23">
        <f>Details2!K1363</f>
        <v>15797</v>
      </c>
      <c r="M31" s="2"/>
    </row>
    <row r="32" spans="2:13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23">
        <f>Details2!F1364</f>
        <v>39038</v>
      </c>
      <c r="G32" s="23">
        <f>Details2!G1364</f>
        <v>51200</v>
      </c>
      <c r="H32" s="23">
        <f>Details2!H1364</f>
        <v>34929</v>
      </c>
      <c r="I32" s="23">
        <f>Details2!I1364</f>
        <v>39133</v>
      </c>
      <c r="J32" s="23">
        <f>Details2!J1364</f>
        <v>49796</v>
      </c>
      <c r="K32" s="23">
        <f>Details2!K1364</f>
        <v>46234</v>
      </c>
    </row>
    <row r="33" spans="2:11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23">
        <f>Details2!F1365</f>
        <v>18934</v>
      </c>
      <c r="G33" s="23">
        <f>Details2!G1365</f>
        <v>21170</v>
      </c>
      <c r="H33" s="23">
        <f>Details2!H1365</f>
        <v>19791</v>
      </c>
      <c r="I33" s="23">
        <f>Details2!I1365</f>
        <v>5661</v>
      </c>
      <c r="J33" s="23">
        <f>Details2!J1365</f>
        <v>4520</v>
      </c>
      <c r="K33" s="23">
        <f>Details2!K1365</f>
        <v>5131</v>
      </c>
    </row>
    <row r="34" spans="2:11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23">
        <f>Details2!F1366</f>
        <v>6601</v>
      </c>
      <c r="G34" s="23">
        <f>Details2!G1366</f>
        <v>5784</v>
      </c>
      <c r="H34" s="23">
        <f>Details2!H1366</f>
        <v>4765</v>
      </c>
      <c r="I34" s="23">
        <f>Details2!I1366</f>
        <v>4168</v>
      </c>
      <c r="J34" s="23">
        <f>Details2!J1366</f>
        <v>4579</v>
      </c>
      <c r="K34" s="23">
        <f>Details2!K1366</f>
        <v>3995</v>
      </c>
    </row>
    <row r="35" spans="2:11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23">
        <f>Details2!F1367</f>
        <v>3967</v>
      </c>
      <c r="G35" s="23">
        <f>Details2!G1367</f>
        <v>3272</v>
      </c>
      <c r="H35" s="23">
        <f>Details2!H1367</f>
        <v>4531</v>
      </c>
      <c r="I35" s="23">
        <f>Details2!I1367</f>
        <v>2857</v>
      </c>
      <c r="J35" s="23">
        <f>Details2!J1367</f>
        <v>3691</v>
      </c>
      <c r="K35" s="23">
        <f>Details2!K1367</f>
        <v>3614</v>
      </c>
    </row>
    <row r="36" spans="2:11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23">
        <f>Details2!F1368</f>
        <v>5662</v>
      </c>
      <c r="G36" s="23">
        <f>Details2!G1368</f>
        <v>4907</v>
      </c>
      <c r="H36" s="23">
        <f>Details2!H1368</f>
        <v>4214</v>
      </c>
      <c r="I36" s="23">
        <f>Details2!I1368</f>
        <v>3974</v>
      </c>
      <c r="J36" s="23">
        <f>Details2!J1368</f>
        <v>3481</v>
      </c>
      <c r="K36" s="23">
        <f>Details2!K1368</f>
        <v>4649</v>
      </c>
    </row>
    <row r="37" spans="2:11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23">
        <f>Details2!F1369</f>
        <v>3484</v>
      </c>
      <c r="G37" s="23">
        <f>Details2!G1369</f>
        <v>3365</v>
      </c>
      <c r="H37" s="23">
        <f>Details2!H1369</f>
        <v>3203</v>
      </c>
      <c r="I37" s="23">
        <f>Details2!I1369</f>
        <v>2691</v>
      </c>
      <c r="J37" s="23">
        <f>Details2!J1369</f>
        <v>2844</v>
      </c>
      <c r="K37" s="23">
        <f>Details2!K1369</f>
        <v>3200</v>
      </c>
    </row>
    <row r="38" spans="2:11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23">
        <f>Details2!F1370</f>
        <v>8857</v>
      </c>
      <c r="G38" s="23">
        <f>Details2!G1370</f>
        <v>7508</v>
      </c>
      <c r="H38" s="23">
        <f>Details2!H1370</f>
        <v>6734</v>
      </c>
      <c r="I38" s="23">
        <f>Details2!I1370</f>
        <v>6769</v>
      </c>
      <c r="J38" s="23">
        <f>Details2!J1370</f>
        <v>7336</v>
      </c>
      <c r="K38" s="23">
        <f>Details2!K1370</f>
        <v>6295</v>
      </c>
    </row>
    <row r="39" spans="2:11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23">
        <f>Details2!F1371</f>
        <v>59731</v>
      </c>
      <c r="G39" s="23">
        <f>Details2!G1371</f>
        <v>55461</v>
      </c>
      <c r="H39" s="23">
        <f>Details2!H1371</f>
        <v>57476</v>
      </c>
      <c r="I39" s="23">
        <f>Details2!I1371</f>
        <v>52434</v>
      </c>
      <c r="J39" s="23">
        <f>Details2!J1371</f>
        <v>54284</v>
      </c>
      <c r="K39" s="23">
        <f>Details2!K1371</f>
        <v>54647</v>
      </c>
    </row>
    <row r="40" spans="2:11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23">
        <f>Details2!F1372</f>
        <v>17768</v>
      </c>
      <c r="G40" s="23">
        <f>Details2!G1372</f>
        <v>16691</v>
      </c>
      <c r="H40" s="23">
        <f>Details2!H1372</f>
        <v>13313</v>
      </c>
      <c r="I40" s="23">
        <f>Details2!I1372</f>
        <v>7675</v>
      </c>
      <c r="J40" s="23">
        <f>Details2!J1372</f>
        <v>16429</v>
      </c>
      <c r="K40" s="23">
        <f>Details2!K1372</f>
        <v>11927</v>
      </c>
    </row>
    <row r="41" spans="2:11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23">
        <f>Details2!F1373</f>
        <v>3322</v>
      </c>
      <c r="G41" s="23">
        <f>Details2!G1373</f>
        <v>3082</v>
      </c>
      <c r="H41" s="23">
        <f>Details2!H1373</f>
        <v>2861</v>
      </c>
      <c r="I41" s="23">
        <f>Details2!I1373</f>
        <v>2734</v>
      </c>
      <c r="J41" s="23">
        <f>Details2!J1373</f>
        <v>2360</v>
      </c>
      <c r="K41" s="23">
        <f>Details2!K1373</f>
        <v>2799</v>
      </c>
    </row>
    <row r="42" spans="2:11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23">
        <f>Details2!F1374</f>
        <v>3621</v>
      </c>
      <c r="G42" s="23">
        <f>Details2!G1374</f>
        <v>4763</v>
      </c>
      <c r="H42" s="23">
        <f>Details2!H1374</f>
        <v>3776</v>
      </c>
      <c r="I42" s="23">
        <f>Details2!I1374</f>
        <v>6524</v>
      </c>
      <c r="J42" s="23">
        <f>Details2!J1374</f>
        <v>5067</v>
      </c>
      <c r="K42" s="23">
        <f>Details2!K1374</f>
        <v>5367</v>
      </c>
    </row>
    <row r="43" spans="2:11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23">
        <f>Details2!F1375</f>
        <v>5337</v>
      </c>
      <c r="G43" s="23">
        <f>Details2!G1375</f>
        <v>11159</v>
      </c>
      <c r="H43" s="23">
        <f>Details2!H1375</f>
        <v>5816</v>
      </c>
      <c r="I43" s="23">
        <f>Details2!I1375</f>
        <v>6239</v>
      </c>
      <c r="J43" s="23">
        <f>Details2!J1375</f>
        <v>6499</v>
      </c>
      <c r="K43" s="23">
        <f>Details2!K1375</f>
        <v>6503</v>
      </c>
    </row>
    <row r="44" spans="2:11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23">
        <f>Details2!F1376</f>
        <v>7192</v>
      </c>
      <c r="G44" s="23">
        <f>Details2!G1376</f>
        <v>4694</v>
      </c>
      <c r="H44" s="23">
        <f>Details2!H1376</f>
        <v>4155</v>
      </c>
      <c r="I44" s="23">
        <f>Details2!I1376</f>
        <v>3705</v>
      </c>
      <c r="J44" s="23">
        <f>Details2!J1376</f>
        <v>3686</v>
      </c>
      <c r="K44" s="23">
        <f>Details2!K1376</f>
        <v>1977</v>
      </c>
    </row>
    <row r="45" spans="2:11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23">
        <f>Details2!F1377</f>
        <v>10631</v>
      </c>
      <c r="G45" s="23">
        <f>Details2!G1377</f>
        <v>10090</v>
      </c>
      <c r="H45" s="23">
        <f>Details2!H1377</f>
        <v>9566</v>
      </c>
      <c r="I45" s="23">
        <f>Details2!I1377</f>
        <v>7723</v>
      </c>
      <c r="J45" s="23">
        <f>Details2!J1377</f>
        <v>8047</v>
      </c>
      <c r="K45" s="23">
        <f>Details2!K1377</f>
        <v>7595</v>
      </c>
    </row>
    <row r="46" spans="2:11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23">
        <f>Details2!F1378</f>
        <v>2098</v>
      </c>
      <c r="G46" s="23">
        <f>Details2!G1378</f>
        <v>2149</v>
      </c>
      <c r="H46" s="23">
        <f>Details2!H1378</f>
        <v>2188</v>
      </c>
      <c r="I46" s="23">
        <f>Details2!I1378</f>
        <v>1987</v>
      </c>
      <c r="J46" s="23">
        <f>Details2!J1378</f>
        <v>1757</v>
      </c>
      <c r="K46" s="23">
        <f>Details2!K1378</f>
        <v>2009</v>
      </c>
    </row>
    <row r="47" spans="2:11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23">
        <f>Details2!F1379</f>
        <v>127474</v>
      </c>
      <c r="G47" s="23">
        <f>Details2!G1379</f>
        <v>147589</v>
      </c>
      <c r="H47" s="23">
        <f>Details2!H1379</f>
        <v>97032</v>
      </c>
      <c r="I47" s="23">
        <f>Details2!I1379</f>
        <v>86729</v>
      </c>
      <c r="J47" s="23">
        <f>Details2!J1379</f>
        <v>68290</v>
      </c>
      <c r="K47" s="23">
        <f>Details2!K1379</f>
        <v>66187</v>
      </c>
    </row>
    <row r="48" spans="2:11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23">
        <f>Details2!F1380</f>
        <v>11148</v>
      </c>
      <c r="G48" s="23">
        <f>Details2!G1380</f>
        <v>8956</v>
      </c>
      <c r="H48" s="23">
        <f>Details2!H1380</f>
        <v>10607</v>
      </c>
      <c r="I48" s="23">
        <f>Details2!I1380</f>
        <v>10685</v>
      </c>
      <c r="J48" s="23">
        <f>Details2!J1380</f>
        <v>10489</v>
      </c>
      <c r="K48" s="23">
        <f>Details2!K1380</f>
        <v>10392</v>
      </c>
    </row>
    <row r="49" spans="2:13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23">
        <f>Details2!F1381</f>
        <v>23978</v>
      </c>
      <c r="G49" s="23">
        <f>Details2!G1381</f>
        <v>29970</v>
      </c>
      <c r="H49" s="23">
        <f>Details2!H1381</f>
        <v>34647</v>
      </c>
      <c r="I49" s="23">
        <f>Details2!I1381</f>
        <v>32986</v>
      </c>
      <c r="J49" s="23">
        <f>Details2!J1381</f>
        <v>32243</v>
      </c>
      <c r="K49" s="23">
        <f>Details2!K1381</f>
        <v>36227</v>
      </c>
    </row>
    <row r="50" spans="2:13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23">
        <f>Details2!F1382</f>
        <v>8498</v>
      </c>
      <c r="G50" s="23">
        <f>Details2!G1382</f>
        <v>7448</v>
      </c>
      <c r="H50" s="23">
        <f>Details2!H1382</f>
        <v>6917</v>
      </c>
      <c r="I50" s="23">
        <f>Details2!I1382</f>
        <v>5853</v>
      </c>
      <c r="J50" s="23">
        <f>Details2!J1382</f>
        <v>6106</v>
      </c>
      <c r="K50" s="23">
        <f>Details2!K1382</f>
        <v>5049</v>
      </c>
    </row>
    <row r="51" spans="2:13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23">
        <f>Details2!F1383</f>
        <v>4146</v>
      </c>
      <c r="G51" s="23">
        <f>Details2!G1383</f>
        <v>3670</v>
      </c>
      <c r="H51" s="23">
        <f>Details2!H1383</f>
        <v>7660</v>
      </c>
      <c r="I51" s="23">
        <f>Details2!I1383</f>
        <v>3856</v>
      </c>
      <c r="J51" s="23">
        <f>Details2!J1383</f>
        <v>3700</v>
      </c>
      <c r="K51" s="23">
        <f>Details2!K1383</f>
        <v>3320</v>
      </c>
    </row>
    <row r="52" spans="2:13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23">
        <f>Details2!F1384</f>
        <v>3627</v>
      </c>
      <c r="G52" s="23">
        <f>Details2!G1384</f>
        <v>4077</v>
      </c>
      <c r="H52" s="23">
        <f>Details2!H1384</f>
        <v>3778</v>
      </c>
      <c r="I52" s="23">
        <f>Details2!I1384</f>
        <v>2246</v>
      </c>
      <c r="J52" s="23">
        <f>Details2!J1384</f>
        <v>2819</v>
      </c>
      <c r="K52" s="23">
        <f>Details2!K1384</f>
        <v>2658</v>
      </c>
    </row>
    <row r="53" spans="2:13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23">
        <f>Details2!F1385</f>
        <v>3402</v>
      </c>
      <c r="G53" s="23">
        <f>Details2!G1385</f>
        <v>3189</v>
      </c>
      <c r="H53" s="23">
        <f>Details2!H1385</f>
        <v>3829</v>
      </c>
      <c r="I53" s="23">
        <f>Details2!I1385</f>
        <v>3113</v>
      </c>
      <c r="J53" s="23">
        <f>Details2!J1385</f>
        <v>2936</v>
      </c>
      <c r="K53" s="23">
        <f>Details2!K1385</f>
        <v>2793</v>
      </c>
    </row>
    <row r="54" spans="2:13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23" t="str">
        <f>Details2!F1386</f>
        <v>NULL</v>
      </c>
      <c r="G54" s="23" t="str">
        <f>Details2!G1386</f>
        <v>NULL</v>
      </c>
      <c r="H54" s="23" t="str">
        <f>Details2!H1386</f>
        <v>NULL</v>
      </c>
      <c r="I54" s="23" t="str">
        <f>Details2!I1386</f>
        <v>NULL</v>
      </c>
      <c r="J54" s="23" t="str">
        <f>Details2!J1386</f>
        <v>NULL</v>
      </c>
      <c r="K54" s="23" t="str">
        <f>Details2!K1386</f>
        <v>NULL</v>
      </c>
    </row>
    <row r="55" spans="2:13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23">
        <f>Details2!F1387</f>
        <v>12144</v>
      </c>
      <c r="G55" s="23">
        <f>Details2!G1387</f>
        <v>11948</v>
      </c>
      <c r="H55" s="23">
        <f>Details2!H1387</f>
        <v>13082</v>
      </c>
      <c r="I55" s="23">
        <f>Details2!I1387</f>
        <v>13215</v>
      </c>
      <c r="J55" s="23">
        <f>Details2!J1387</f>
        <v>9545</v>
      </c>
      <c r="K55" s="23">
        <f>Details2!K1387</f>
        <v>11541</v>
      </c>
    </row>
    <row r="56" spans="2:13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23">
        <f>Details2!F1388</f>
        <v>5494</v>
      </c>
      <c r="G56" s="23">
        <f>Details2!G1388</f>
        <v>5396</v>
      </c>
      <c r="H56" s="23">
        <f>Details2!H1388</f>
        <v>4965</v>
      </c>
      <c r="I56" s="23">
        <f>Details2!I1388</f>
        <v>4933</v>
      </c>
      <c r="J56" s="23">
        <f>Details2!J1388</f>
        <v>5674</v>
      </c>
      <c r="K56" s="23">
        <f>Details2!K1388</f>
        <v>5405</v>
      </c>
    </row>
    <row r="57" spans="2:13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23">
        <f>Details2!F1389</f>
        <v>3060</v>
      </c>
      <c r="G57" s="23">
        <f>Details2!G1389</f>
        <v>2625</v>
      </c>
      <c r="H57" s="23">
        <f>Details2!H1389</f>
        <v>2140</v>
      </c>
      <c r="I57" s="23">
        <f>Details2!I1389</f>
        <v>2038</v>
      </c>
      <c r="J57" s="23">
        <f>Details2!J1389</f>
        <v>2411</v>
      </c>
      <c r="K57" s="23">
        <f>Details2!K1389</f>
        <v>2628</v>
      </c>
    </row>
    <row r="58" spans="2:13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23">
        <f>Details2!F1390</f>
        <v>10034</v>
      </c>
      <c r="G58" s="23">
        <f>Details2!G1390</f>
        <v>9838</v>
      </c>
      <c r="H58" s="23">
        <f>Details2!H1390</f>
        <v>8566</v>
      </c>
      <c r="I58" s="23">
        <f>Details2!I1390</f>
        <v>7273</v>
      </c>
      <c r="J58" s="23">
        <f>Details2!J1390</f>
        <v>7286</v>
      </c>
      <c r="K58" s="23">
        <f>Details2!K1390</f>
        <v>6112</v>
      </c>
    </row>
    <row r="59" spans="2:13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23">
        <f>Details2!F1391</f>
        <v>4271</v>
      </c>
      <c r="G59" s="23">
        <f>Details2!G1391</f>
        <v>4453</v>
      </c>
      <c r="H59" s="23">
        <f>Details2!H1391</f>
        <v>4433</v>
      </c>
      <c r="I59" s="23">
        <f>Details2!I1391</f>
        <v>4215</v>
      </c>
      <c r="J59" s="23">
        <f>Details2!J1391</f>
        <v>3554</v>
      </c>
      <c r="K59" s="23">
        <f>Details2!K1391</f>
        <v>4566</v>
      </c>
    </row>
    <row r="60" spans="2:13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23">
        <f>Details2!F1392</f>
        <v>2601</v>
      </c>
      <c r="G60" s="23">
        <f>Details2!G1392</f>
        <v>2702</v>
      </c>
      <c r="H60" s="23">
        <f>Details2!H1392</f>
        <v>2394</v>
      </c>
      <c r="I60" s="23">
        <f>Details2!I1392</f>
        <v>2229</v>
      </c>
      <c r="J60" s="23">
        <f>Details2!J1392</f>
        <v>1939</v>
      </c>
      <c r="K60" s="23">
        <f>Details2!K1392</f>
        <v>1723</v>
      </c>
    </row>
    <row r="61" spans="2:13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23">
        <f>Details2!F1393</f>
        <v>5935</v>
      </c>
      <c r="G61" s="23">
        <f>Details2!G1393</f>
        <v>6114</v>
      </c>
      <c r="H61" s="23">
        <f>Details2!H1393</f>
        <v>6347</v>
      </c>
      <c r="I61" s="23">
        <f>Details2!I1393</f>
        <v>4671</v>
      </c>
      <c r="J61" s="23">
        <f>Details2!J1393</f>
        <v>5385</v>
      </c>
      <c r="K61" s="23">
        <f>Details2!K1393</f>
        <v>4940</v>
      </c>
    </row>
    <row r="62" spans="2:13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23" t="str">
        <f>Details2!F1394</f>
        <v>NULL</v>
      </c>
      <c r="G62" s="23" t="str">
        <f>Details2!G1394</f>
        <v>NULL</v>
      </c>
      <c r="H62" s="23" t="str">
        <f>Details2!H1394</f>
        <v>NULL</v>
      </c>
      <c r="I62" s="23" t="str">
        <f>Details2!I1394</f>
        <v>NULL</v>
      </c>
      <c r="J62" s="23" t="str">
        <f>Details2!J1394</f>
        <v>NULL</v>
      </c>
      <c r="K62" s="23" t="str">
        <f>Details2!K1394</f>
        <v>NULL</v>
      </c>
      <c r="M62" s="2"/>
    </row>
    <row r="63" spans="2:13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23">
        <f>Details2!F1395</f>
        <v>3362</v>
      </c>
      <c r="G63" s="23">
        <f>Details2!G1395</f>
        <v>3460</v>
      </c>
      <c r="H63" s="23">
        <f>Details2!H1395</f>
        <v>3463</v>
      </c>
      <c r="I63" s="23">
        <f>Details2!I1395</f>
        <v>5598</v>
      </c>
      <c r="J63" s="23">
        <f>Details2!J1395</f>
        <v>2771</v>
      </c>
      <c r="K63" s="23">
        <f>Details2!K1395</f>
        <v>3321</v>
      </c>
    </row>
    <row r="64" spans="2:13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23" t="str">
        <f>Details2!F1396</f>
        <v>NULL</v>
      </c>
      <c r="G64" s="23" t="str">
        <f>Details2!G1396</f>
        <v>NULL</v>
      </c>
      <c r="H64" s="23" t="str">
        <f>Details2!H1396</f>
        <v>NULL</v>
      </c>
      <c r="I64" s="23" t="str">
        <f>Details2!I1396</f>
        <v>NULL</v>
      </c>
      <c r="J64" s="23" t="str">
        <f>Details2!J1396</f>
        <v>NULL</v>
      </c>
      <c r="K64" s="23" t="str">
        <f>Details2!K1396</f>
        <v>NULL</v>
      </c>
    </row>
    <row r="65" spans="2:16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23">
        <f>Details2!F1397</f>
        <v>15932</v>
      </c>
      <c r="G65" s="23">
        <f>Details2!G1397</f>
        <v>15843</v>
      </c>
      <c r="H65" s="23">
        <f>Details2!H1397</f>
        <v>15063</v>
      </c>
      <c r="I65" s="23">
        <f>Details2!I1397</f>
        <v>13974</v>
      </c>
      <c r="J65" s="23">
        <f>Details2!J1397</f>
        <v>16285</v>
      </c>
      <c r="K65" s="23">
        <f>Details2!K1397</f>
        <v>17429</v>
      </c>
    </row>
    <row r="66" spans="2:16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23">
        <f>Details2!F1398</f>
        <v>5549</v>
      </c>
      <c r="G66" s="23" t="str">
        <f>Details2!G1398</f>
        <v>NULL</v>
      </c>
      <c r="H66" s="23" t="str">
        <f>Details2!H1398</f>
        <v>NULL</v>
      </c>
      <c r="I66" s="23" t="str">
        <f>Details2!I1398</f>
        <v>NULL</v>
      </c>
      <c r="J66" s="23" t="str">
        <f>Details2!J1398</f>
        <v>NULL</v>
      </c>
      <c r="K66" s="23" t="str">
        <f>Details2!K1398</f>
        <v>NULL</v>
      </c>
    </row>
    <row r="67" spans="2:16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23">
        <f>Details2!F1399</f>
        <v>3488</v>
      </c>
      <c r="G67" s="23">
        <f>Details2!G1399</f>
        <v>3954</v>
      </c>
      <c r="H67" s="23">
        <f>Details2!H1399</f>
        <v>3831</v>
      </c>
      <c r="I67" s="23">
        <f>Details2!I1399</f>
        <v>3546</v>
      </c>
      <c r="J67" s="23">
        <f>Details2!J1399</f>
        <v>3720</v>
      </c>
      <c r="K67" s="23">
        <f>Details2!K1399</f>
        <v>3178</v>
      </c>
    </row>
    <row r="68" spans="2:16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23">
        <f>Details2!F1400</f>
        <v>10037</v>
      </c>
      <c r="G68" s="23">
        <f>Details2!G1400</f>
        <v>5714</v>
      </c>
      <c r="H68" s="23">
        <f>Details2!H1400</f>
        <v>5807</v>
      </c>
      <c r="I68" s="23">
        <f>Details2!I1400</f>
        <v>6507</v>
      </c>
      <c r="J68" s="23">
        <f>Details2!J1400</f>
        <v>5285</v>
      </c>
      <c r="K68" s="23">
        <f>Details2!K1400</f>
        <v>4642</v>
      </c>
    </row>
    <row r="69" spans="2:16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23">
        <f>Details2!F1401</f>
        <v>2866</v>
      </c>
      <c r="G69" s="23">
        <f>Details2!G1401</f>
        <v>2957</v>
      </c>
      <c r="H69" s="23">
        <f>Details2!H1401</f>
        <v>4269</v>
      </c>
      <c r="I69" s="23">
        <f>Details2!I1401</f>
        <v>5934</v>
      </c>
      <c r="J69" s="23">
        <f>Details2!J1401</f>
        <v>5978</v>
      </c>
      <c r="K69" s="23">
        <f>Details2!K1401</f>
        <v>6442</v>
      </c>
    </row>
    <row r="70" spans="2:16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23" t="str">
        <f>Details2!F1402</f>
        <v>NULL</v>
      </c>
      <c r="G70" s="23" t="str">
        <f>Details2!G1402</f>
        <v>NULL</v>
      </c>
      <c r="H70" s="23" t="str">
        <f>Details2!H1402</f>
        <v>NULL</v>
      </c>
      <c r="I70" s="23" t="str">
        <f>Details2!I1402</f>
        <v>NULL</v>
      </c>
      <c r="J70" s="23" t="str">
        <f>Details2!J1402</f>
        <v>NULL</v>
      </c>
      <c r="K70" s="23" t="str">
        <f>Details2!K1402</f>
        <v>NULL</v>
      </c>
    </row>
    <row r="71" spans="2:16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23">
        <f>Details2!F1403</f>
        <v>13118</v>
      </c>
      <c r="G71" s="23">
        <f>Details2!G1403</f>
        <v>9961</v>
      </c>
      <c r="H71" s="23">
        <f>Details2!H1403</f>
        <v>9750</v>
      </c>
      <c r="I71" s="23">
        <f>Details2!I1403</f>
        <v>14416</v>
      </c>
      <c r="J71" s="23">
        <f>Details2!J1403</f>
        <v>10920</v>
      </c>
      <c r="K71" s="23">
        <f>Details2!K1403</f>
        <v>22754</v>
      </c>
      <c r="L71" s="2"/>
      <c r="M71" s="2"/>
      <c r="P71" s="2"/>
    </row>
    <row r="72" spans="2:16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23" t="str">
        <f>Details2!F1404</f>
        <v>NULL</v>
      </c>
      <c r="G72" s="23" t="str">
        <f>Details2!G1404</f>
        <v>NULL</v>
      </c>
      <c r="H72" s="23" t="str">
        <f>Details2!H1404</f>
        <v>NULL</v>
      </c>
      <c r="I72" s="23" t="str">
        <f>Details2!I1404</f>
        <v>NULL</v>
      </c>
      <c r="J72" s="23" t="str">
        <f>Details2!J1404</f>
        <v>NULL</v>
      </c>
      <c r="K72" s="23" t="str">
        <f>Details2!K1404</f>
        <v>NULL</v>
      </c>
      <c r="L72" s="2"/>
      <c r="M72" s="2"/>
      <c r="O72" s="4"/>
    </row>
    <row r="73" spans="2:16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23">
        <f>Details2!F1405</f>
        <v>14455</v>
      </c>
      <c r="G73" s="23">
        <f>Details2!G1405</f>
        <v>13003</v>
      </c>
      <c r="H73" s="23">
        <f>Details2!H1405</f>
        <v>16035</v>
      </c>
      <c r="I73" s="23">
        <f>Details2!I1405</f>
        <v>18216</v>
      </c>
      <c r="J73" s="23">
        <f>Details2!J1405</f>
        <v>12297</v>
      </c>
      <c r="K73" s="23">
        <f>Details2!K1405</f>
        <v>20028</v>
      </c>
      <c r="L73" s="27"/>
      <c r="M73" s="2"/>
      <c r="O73" s="4"/>
    </row>
    <row r="74" spans="2:16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23">
        <f>Details2!F1406</f>
        <v>19988</v>
      </c>
      <c r="G74" s="23">
        <f>Details2!G1406</f>
        <v>18932</v>
      </c>
      <c r="H74" s="23">
        <f>Details2!H1406</f>
        <v>19684</v>
      </c>
      <c r="I74" s="23">
        <f>Details2!I1406</f>
        <v>22787</v>
      </c>
      <c r="J74" s="23">
        <f>Details2!J1406</f>
        <v>19949</v>
      </c>
      <c r="K74" s="23">
        <f>Details2!K1406</f>
        <v>26650</v>
      </c>
      <c r="L74" s="2"/>
      <c r="M74" s="2"/>
      <c r="O74" s="4"/>
    </row>
    <row r="75" spans="2:16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23">
        <f>Details2!F1407</f>
        <v>13342</v>
      </c>
      <c r="G75" s="23">
        <f>Details2!G1407</f>
        <v>11492</v>
      </c>
      <c r="H75" s="23">
        <f>Details2!H1407</f>
        <v>12891</v>
      </c>
      <c r="I75" s="23">
        <f>Details2!I1407</f>
        <v>16135</v>
      </c>
      <c r="J75" s="23">
        <f>Details2!J1407</f>
        <v>11681</v>
      </c>
      <c r="K75" s="23">
        <f>Details2!K1407</f>
        <v>17651</v>
      </c>
      <c r="L75" s="2"/>
      <c r="M75" s="2"/>
      <c r="O75" s="4"/>
    </row>
    <row r="76" spans="2:16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23">
        <f>Details2!F1408</f>
        <v>58619</v>
      </c>
      <c r="G76" s="23">
        <f>Details2!G1408</f>
        <v>59013</v>
      </c>
      <c r="H76" s="23">
        <f>Details2!H1408</f>
        <v>86654</v>
      </c>
      <c r="I76" s="23">
        <f>Details2!I1408</f>
        <v>94753</v>
      </c>
      <c r="J76" s="23">
        <f>Details2!J1408</f>
        <v>85394</v>
      </c>
      <c r="K76" s="23">
        <f>Details2!K1408</f>
        <v>98159</v>
      </c>
      <c r="L76" s="2"/>
      <c r="M76" s="2"/>
      <c r="O76" s="4"/>
    </row>
    <row r="77" spans="2:16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23">
        <f>Details2!F1409</f>
        <v>87853</v>
      </c>
      <c r="G77" s="23">
        <f>Details2!G1409</f>
        <v>88500</v>
      </c>
      <c r="H77" s="23">
        <f>Details2!H1409</f>
        <v>86590</v>
      </c>
      <c r="I77" s="23">
        <f>Details2!I1409</f>
        <v>98748</v>
      </c>
      <c r="J77" s="23">
        <f>Details2!J1409</f>
        <v>0</v>
      </c>
      <c r="K77" s="23">
        <f>Details2!K1409</f>
        <v>0</v>
      </c>
      <c r="L77" s="2"/>
      <c r="M77" s="2"/>
    </row>
    <row r="78" spans="2:16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23">
        <f>Details2!F1410</f>
        <v>83620</v>
      </c>
      <c r="G78" s="23">
        <f>Details2!G1410</f>
        <v>74645</v>
      </c>
      <c r="H78" s="23">
        <f>Details2!H1410</f>
        <v>83537</v>
      </c>
      <c r="I78" s="23">
        <f>Details2!I1410</f>
        <v>86872</v>
      </c>
      <c r="J78" s="23">
        <f>Details2!J1410</f>
        <v>74803</v>
      </c>
      <c r="K78" s="23">
        <f>Details2!K1410</f>
        <v>87449</v>
      </c>
      <c r="L78" s="2"/>
      <c r="M78" s="2"/>
    </row>
    <row r="79" spans="2:16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23">
        <f>Details2!F1411</f>
        <v>78532</v>
      </c>
      <c r="G79" s="23">
        <f>Details2!G1411</f>
        <v>57694</v>
      </c>
      <c r="H79" s="23">
        <f>Details2!H1411</f>
        <v>56798</v>
      </c>
      <c r="I79" s="23">
        <f>Details2!I1411</f>
        <v>61837</v>
      </c>
      <c r="J79" s="23">
        <f>Details2!J1411</f>
        <v>50250</v>
      </c>
      <c r="K79" s="23">
        <f>Details2!K1411</f>
        <v>66242</v>
      </c>
      <c r="L79" s="2"/>
      <c r="M79" s="2"/>
      <c r="N79" s="9"/>
    </row>
    <row r="80" spans="2:16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23">
        <f>Details2!F1412</f>
        <v>51335</v>
      </c>
      <c r="G80" s="23">
        <f>Details2!G1412</f>
        <v>50520</v>
      </c>
      <c r="H80" s="23">
        <f>Details2!H1412</f>
        <v>46521</v>
      </c>
      <c r="I80" s="23">
        <f>Details2!I1412</f>
        <v>71822</v>
      </c>
      <c r="J80" s="23">
        <f>Details2!J1412</f>
        <v>49750</v>
      </c>
      <c r="K80" s="23">
        <f>Details2!K1412</f>
        <v>53570</v>
      </c>
      <c r="N80" s="9"/>
    </row>
    <row r="81" spans="2:14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23">
        <f>Details2!F1413</f>
        <v>120660</v>
      </c>
      <c r="G81" s="23">
        <f>Details2!G1413</f>
        <v>84683</v>
      </c>
      <c r="H81" s="23">
        <f>Details2!H1413</f>
        <v>86772</v>
      </c>
      <c r="I81" s="23">
        <f>Details2!I1413</f>
        <v>140639</v>
      </c>
      <c r="J81" s="23">
        <f>Details2!J1413</f>
        <v>125126</v>
      </c>
      <c r="K81" s="23">
        <f>Details2!K1413</f>
        <v>92365</v>
      </c>
      <c r="N81" s="9"/>
    </row>
    <row r="82" spans="2:14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23">
        <f>Details2!F1414</f>
        <v>31934</v>
      </c>
      <c r="G82" s="23">
        <f>Details2!G1414</f>
        <v>30248</v>
      </c>
      <c r="H82" s="23">
        <f>Details2!H1414</f>
        <v>33451</v>
      </c>
      <c r="I82" s="23">
        <f>Details2!I1414</f>
        <v>51828</v>
      </c>
      <c r="J82" s="23">
        <f>Details2!J1414</f>
        <v>40089</v>
      </c>
      <c r="K82" s="23">
        <f>Details2!K1414</f>
        <v>41360</v>
      </c>
      <c r="L82" s="9"/>
      <c r="M82" s="9"/>
      <c r="N82" s="9"/>
    </row>
    <row r="83" spans="2:14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23">
        <f>Details2!F1415</f>
        <v>17188</v>
      </c>
      <c r="G83" s="23">
        <f>Details2!G1415</f>
        <v>16998</v>
      </c>
      <c r="H83" s="23">
        <f>Details2!H1415</f>
        <v>14572</v>
      </c>
      <c r="I83" s="23">
        <f>Details2!I1415</f>
        <v>23776</v>
      </c>
      <c r="J83" s="23">
        <f>Details2!J1415</f>
        <v>11726</v>
      </c>
      <c r="K83" s="23">
        <f>Details2!K1415</f>
        <v>25513</v>
      </c>
      <c r="L83" s="9"/>
      <c r="M83" s="9"/>
    </row>
    <row r="84" spans="2:14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23">
        <f>Details2!F1416</f>
        <v>78729</v>
      </c>
      <c r="G84" s="23">
        <f>Details2!G1416</f>
        <v>81229</v>
      </c>
      <c r="H84" s="23">
        <f>Details2!H1416</f>
        <v>81765</v>
      </c>
      <c r="I84" s="23">
        <f>Details2!I1416</f>
        <v>100989</v>
      </c>
      <c r="J84" s="23">
        <f>Details2!J1416</f>
        <v>75472</v>
      </c>
      <c r="K84" s="23">
        <f>Details2!K1416</f>
        <v>108440</v>
      </c>
      <c r="L84" s="9"/>
      <c r="M84" s="9"/>
      <c r="N84" s="3"/>
    </row>
    <row r="85" spans="2:14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23">
        <f>Details2!F1417</f>
        <v>31902</v>
      </c>
      <c r="G85" s="23">
        <f>Details2!G1417</f>
        <v>28731</v>
      </c>
      <c r="H85" s="23">
        <f>Details2!H1417</f>
        <v>33603</v>
      </c>
      <c r="I85" s="23">
        <f>Details2!I1417</f>
        <v>50755</v>
      </c>
      <c r="J85" s="23">
        <f>Details2!J1417</f>
        <v>35914</v>
      </c>
      <c r="K85" s="23">
        <f>Details2!K1417</f>
        <v>41163</v>
      </c>
      <c r="L85" s="9"/>
      <c r="M85" s="9"/>
      <c r="N85" s="3"/>
    </row>
    <row r="86" spans="2:14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23">
        <f>Details2!F1418</f>
        <v>51868</v>
      </c>
      <c r="G86" s="23">
        <f>Details2!G1418</f>
        <v>51888</v>
      </c>
      <c r="H86" s="23">
        <f>Details2!H1418</f>
        <v>19175</v>
      </c>
      <c r="I86" s="23">
        <f>Details2!I1418</f>
        <v>30532</v>
      </c>
      <c r="J86" s="23">
        <f>Details2!J1418</f>
        <v>19018</v>
      </c>
      <c r="K86" s="23">
        <f>Details2!K1418</f>
        <v>32406</v>
      </c>
      <c r="N86" s="3"/>
    </row>
    <row r="87" spans="2:14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23">
        <f>Details2!F1419</f>
        <v>28888</v>
      </c>
      <c r="G87" s="23">
        <f>Details2!G1419</f>
        <v>44380</v>
      </c>
      <c r="H87" s="23">
        <f>Details2!H1419</f>
        <v>50891</v>
      </c>
      <c r="I87" s="23">
        <f>Details2!I1419</f>
        <v>58212</v>
      </c>
      <c r="J87" s="23">
        <f>Details2!J1419</f>
        <v>40964</v>
      </c>
      <c r="K87" s="23">
        <f>Details2!K1419</f>
        <v>44595</v>
      </c>
      <c r="L87" s="3"/>
      <c r="M87" s="3"/>
      <c r="N87" s="3"/>
    </row>
    <row r="88" spans="2:14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23">
        <f>Details2!F1420</f>
        <v>34125</v>
      </c>
      <c r="G88" s="23">
        <f>Details2!G1420</f>
        <v>26054</v>
      </c>
      <c r="H88" s="23">
        <f>Details2!H1420</f>
        <v>23955</v>
      </c>
      <c r="I88" s="23">
        <f>Details2!I1420</f>
        <v>32003</v>
      </c>
      <c r="J88" s="23">
        <f>Details2!J1420</f>
        <v>24170</v>
      </c>
      <c r="K88" s="23">
        <f>Details2!K1420</f>
        <v>26720</v>
      </c>
      <c r="L88" s="3"/>
      <c r="M88" s="3"/>
    </row>
    <row r="89" spans="2:14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23">
        <f>Details2!F1421</f>
        <v>5347</v>
      </c>
      <c r="G89" s="23">
        <f>Details2!G1421</f>
        <v>4430</v>
      </c>
      <c r="H89" s="23" t="str">
        <f>Details2!H1421</f>
        <v>NULL</v>
      </c>
      <c r="I89" s="23" t="str">
        <f>Details2!I1421</f>
        <v>NULL</v>
      </c>
      <c r="J89" s="23" t="str">
        <f>Details2!J1421</f>
        <v>NULL</v>
      </c>
      <c r="K89" s="23" t="str">
        <f>Details2!K1421</f>
        <v>NULL</v>
      </c>
      <c r="L89" s="3"/>
      <c r="M89" s="3"/>
    </row>
    <row r="90" spans="2:14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23">
        <f>Details2!F1422</f>
        <v>13198</v>
      </c>
      <c r="G90" s="23">
        <f>Details2!G1422</f>
        <v>13127</v>
      </c>
      <c r="H90" s="23">
        <f>Details2!H1422</f>
        <v>15718</v>
      </c>
      <c r="I90" s="23">
        <f>Details2!I1422</f>
        <v>16193</v>
      </c>
      <c r="J90" s="23">
        <f>Details2!J1422</f>
        <v>10098</v>
      </c>
      <c r="K90" s="23">
        <f>Details2!K1422</f>
        <v>11736</v>
      </c>
      <c r="L90" s="3"/>
      <c r="M90" s="3"/>
    </row>
    <row r="91" spans="2:14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23">
        <f>Details2!F1423</f>
        <v>120635</v>
      </c>
      <c r="G91" s="23">
        <f>Details2!G1423</f>
        <v>105648</v>
      </c>
      <c r="H91" s="23">
        <f>Details2!H1423</f>
        <v>103800</v>
      </c>
      <c r="I91" s="23">
        <f>Details2!I1423</f>
        <v>150178</v>
      </c>
      <c r="J91" s="23">
        <f>Details2!J1423</f>
        <v>110580</v>
      </c>
      <c r="K91" s="23">
        <f>Details2!K1423</f>
        <v>150035</v>
      </c>
    </row>
    <row r="92" spans="2:14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23">
        <f>Details2!F1424</f>
        <v>29604</v>
      </c>
      <c r="G92" s="23">
        <f>Details2!G1424</f>
        <v>30642</v>
      </c>
      <c r="H92" s="23">
        <f>Details2!H1424</f>
        <v>28685</v>
      </c>
      <c r="I92" s="23">
        <f>Details2!I1424</f>
        <v>46893</v>
      </c>
      <c r="J92" s="23">
        <f>Details2!J1424</f>
        <v>31405</v>
      </c>
      <c r="K92" s="23">
        <f>Details2!K1424</f>
        <v>39729</v>
      </c>
    </row>
    <row r="93" spans="2:14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23">
        <f>Details2!F1425</f>
        <v>23014</v>
      </c>
      <c r="G93" s="23">
        <f>Details2!G1425</f>
        <v>25189</v>
      </c>
      <c r="H93" s="23">
        <f>Details2!H1425</f>
        <v>26070</v>
      </c>
      <c r="I93" s="23">
        <f>Details2!I1425</f>
        <v>26094</v>
      </c>
      <c r="J93" s="23">
        <f>Details2!J1425</f>
        <v>23999</v>
      </c>
      <c r="K93" s="23">
        <f>Details2!K1425</f>
        <v>27756</v>
      </c>
    </row>
    <row r="94" spans="2:14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23">
        <f>Details2!F1426</f>
        <v>48842</v>
      </c>
      <c r="G94" s="23">
        <f>Details2!G1426</f>
        <v>47325</v>
      </c>
      <c r="H94" s="23">
        <f>Details2!H1426</f>
        <v>54443</v>
      </c>
      <c r="I94" s="23">
        <f>Details2!I1426</f>
        <v>68386</v>
      </c>
      <c r="J94" s="23">
        <f>Details2!J1426</f>
        <v>61775</v>
      </c>
      <c r="K94" s="23">
        <f>Details2!K1426</f>
        <v>69532</v>
      </c>
    </row>
    <row r="95" spans="2:14">
      <c r="B95" t="str">
        <f>Details2!B1427</f>
        <v>Army</v>
      </c>
      <c r="C95" t="str">
        <f>Details2!C1427</f>
        <v>0109</v>
      </c>
      <c r="D95" t="str">
        <f>Details2!D1427</f>
        <v>San Antonio Military Medical Center</v>
      </c>
      <c r="E95" t="str">
        <f>Details2!E1427</f>
        <v>H</v>
      </c>
      <c r="F95" s="23">
        <f>Details2!F1427</f>
        <v>126365</v>
      </c>
      <c r="G95" s="23">
        <f>Details2!G1427</f>
        <v>108365</v>
      </c>
      <c r="H95" s="23">
        <f>Details2!H1427</f>
        <v>96003</v>
      </c>
      <c r="I95" s="23">
        <f>Details2!I1427</f>
        <v>129312</v>
      </c>
      <c r="J95" s="23">
        <f>Details2!J1427</f>
        <v>131883</v>
      </c>
      <c r="K95" s="23">
        <f>Details2!K1427</f>
        <v>177049</v>
      </c>
    </row>
    <row r="96" spans="2:14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23">
        <f>Details2!F1428</f>
        <v>83464</v>
      </c>
      <c r="G96" s="23">
        <f>Details2!G1428</f>
        <v>76332</v>
      </c>
      <c r="H96" s="23">
        <f>Details2!H1428</f>
        <v>91176</v>
      </c>
      <c r="I96" s="23">
        <f>Details2!I1428</f>
        <v>103669</v>
      </c>
      <c r="J96" s="23">
        <f>Details2!J1428</f>
        <v>92607</v>
      </c>
      <c r="K96" s="23">
        <f>Details2!K1428</f>
        <v>119806</v>
      </c>
    </row>
    <row r="97" spans="2:11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23">
        <f>Details2!F1429</f>
        <v>29140</v>
      </c>
      <c r="G97" s="23">
        <f>Details2!G1429</f>
        <v>28464</v>
      </c>
      <c r="H97" s="23">
        <f>Details2!H1429</f>
        <v>25811</v>
      </c>
      <c r="I97" s="23">
        <f>Details2!I1429</f>
        <v>28978</v>
      </c>
      <c r="J97" s="23">
        <f>Details2!J1429</f>
        <v>25148</v>
      </c>
      <c r="K97" s="23">
        <f>Details2!K1429</f>
        <v>26905</v>
      </c>
    </row>
    <row r="98" spans="2:11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23">
        <f>Details2!F1430</f>
        <v>14022</v>
      </c>
      <c r="G98" s="23">
        <f>Details2!G1430</f>
        <v>13323</v>
      </c>
      <c r="H98" s="23">
        <f>Details2!H1430</f>
        <v>14699</v>
      </c>
      <c r="I98" s="23">
        <f>Details2!I1430</f>
        <v>19886</v>
      </c>
      <c r="J98" s="23">
        <f>Details2!J1430</f>
        <v>15642</v>
      </c>
      <c r="K98" s="23">
        <f>Details2!K1430</f>
        <v>16545</v>
      </c>
    </row>
    <row r="99" spans="2:11">
      <c r="B99" t="str">
        <f>Details2!B1431</f>
        <v>Army</v>
      </c>
      <c r="C99" t="str">
        <f>Details2!C1431</f>
        <v>0125</v>
      </c>
      <c r="D99" t="str">
        <f>Details2!D1431</f>
        <v>Ft. Lewis (Madigan Army Medical Center)</v>
      </c>
      <c r="E99" t="str">
        <f>Details2!E1431</f>
        <v>H</v>
      </c>
      <c r="F99" s="23">
        <f>Details2!F1431</f>
        <v>159514</v>
      </c>
      <c r="G99" s="23">
        <f>Details2!G1431</f>
        <v>117494</v>
      </c>
      <c r="H99" s="23">
        <f>Details2!H1431</f>
        <v>121195</v>
      </c>
      <c r="I99" s="23">
        <f>Details2!I1431</f>
        <v>173300</v>
      </c>
      <c r="J99" s="23">
        <f>Details2!J1431</f>
        <v>140767</v>
      </c>
      <c r="K99" s="23">
        <f>Details2!K1431</f>
        <v>118472</v>
      </c>
    </row>
    <row r="100" spans="2:11">
      <c r="B100" t="str">
        <f>Details2!B1432</f>
        <v>Army</v>
      </c>
      <c r="C100" t="str">
        <f>Details2!C1432</f>
        <v>0131</v>
      </c>
      <c r="D100" t="str">
        <f>Details2!D1432</f>
        <v>Ft. Irwin (Weed Army Community Hospital)</v>
      </c>
      <c r="E100" t="str">
        <f>Details2!E1432</f>
        <v>H</v>
      </c>
      <c r="F100" s="23">
        <f>Details2!F1432</f>
        <v>9522</v>
      </c>
      <c r="G100" s="23">
        <f>Details2!G1432</f>
        <v>9214</v>
      </c>
      <c r="H100" s="23">
        <f>Details2!H1432</f>
        <v>10821</v>
      </c>
      <c r="I100" s="23">
        <f>Details2!I1432</f>
        <v>13576</v>
      </c>
      <c r="J100" s="23">
        <f>Details2!J1432</f>
        <v>9320</v>
      </c>
      <c r="K100" s="23">
        <f>Details2!K1432</f>
        <v>8601</v>
      </c>
    </row>
    <row r="101" spans="2:11">
      <c r="B101" t="str">
        <f>Details2!B1433</f>
        <v>Army</v>
      </c>
      <c r="C101" t="str">
        <f>Details2!C1433</f>
        <v>0206</v>
      </c>
      <c r="D101" t="str">
        <f>Details2!D1433</f>
        <v>Yuma Proving Grounds</v>
      </c>
      <c r="E101" t="str">
        <f>Details2!E1433</f>
        <v>I</v>
      </c>
      <c r="F101" s="23" t="str">
        <f>Details2!F1433</f>
        <v>NULL</v>
      </c>
      <c r="G101" s="23" t="str">
        <f>Details2!G1433</f>
        <v>NULL</v>
      </c>
      <c r="H101" s="23" t="str">
        <f>Details2!H1433</f>
        <v>NULL</v>
      </c>
      <c r="I101" s="23" t="str">
        <f>Details2!I1433</f>
        <v>NULL</v>
      </c>
      <c r="J101" s="23" t="str">
        <f>Details2!J1433</f>
        <v>NULL</v>
      </c>
      <c r="K101" s="23" t="str">
        <f>Details2!K1433</f>
        <v>NULL</v>
      </c>
    </row>
    <row r="102" spans="2:11">
      <c r="B102" t="str">
        <f>Details2!B1434</f>
        <v>Army</v>
      </c>
      <c r="C102" t="str">
        <f>Details2!C1434</f>
        <v>0256</v>
      </c>
      <c r="D102" t="str">
        <f>Details2!D1434</f>
        <v>Pentagon Army Health Clinic</v>
      </c>
      <c r="E102" t="str">
        <f>Details2!E1434</f>
        <v>I</v>
      </c>
      <c r="F102" s="23" t="str">
        <f>Details2!F1434</f>
        <v>NULL</v>
      </c>
      <c r="G102" s="23" t="str">
        <f>Details2!G1434</f>
        <v>NULL</v>
      </c>
      <c r="H102" s="23" t="str">
        <f>Details2!H1434</f>
        <v>NULL</v>
      </c>
      <c r="I102" s="23" t="str">
        <f>Details2!I1434</f>
        <v>NULL</v>
      </c>
      <c r="J102" s="23" t="str">
        <f>Details2!J1434</f>
        <v>NULL</v>
      </c>
      <c r="K102" s="23" t="str">
        <f>Details2!K1434</f>
        <v>NULL</v>
      </c>
    </row>
    <row r="103" spans="2:11">
      <c r="B103" t="str">
        <f>Details2!B1435</f>
        <v>Army</v>
      </c>
      <c r="C103" t="str">
        <f>Details2!C1435</f>
        <v>0273</v>
      </c>
      <c r="D103" t="str">
        <f>Details2!D1435</f>
        <v>Ft. McPherson (Lawrence Joel Army Health Clinic)</v>
      </c>
      <c r="E103" t="str">
        <f>Details2!E1435</f>
        <v>I</v>
      </c>
      <c r="F103" s="23" t="str">
        <f>Details2!F1435</f>
        <v>NULL</v>
      </c>
      <c r="G103" s="23" t="str">
        <f>Details2!G1435</f>
        <v>NULL</v>
      </c>
      <c r="H103" s="23" t="str">
        <f>Details2!H1435</f>
        <v>NULL</v>
      </c>
      <c r="I103" s="23" t="str">
        <f>Details2!I1435</f>
        <v>NULL</v>
      </c>
      <c r="J103" s="23" t="str">
        <f>Details2!J1435</f>
        <v>NULL</v>
      </c>
      <c r="K103" s="23" t="str">
        <f>Details2!K1435</f>
        <v>NULL</v>
      </c>
    </row>
    <row r="104" spans="2:11">
      <c r="B104" t="str">
        <f>Details2!B1436</f>
        <v>Army</v>
      </c>
      <c r="C104" t="str">
        <f>Details2!C1436</f>
        <v>0308</v>
      </c>
      <c r="D104" t="str">
        <f>Details2!D1436</f>
        <v>Aberdeen Proving Grounds (Kirk Army Health Clinic)</v>
      </c>
      <c r="E104" t="str">
        <f>Details2!E1436</f>
        <v>I</v>
      </c>
      <c r="F104" s="23" t="str">
        <f>Details2!F1436</f>
        <v>NULL</v>
      </c>
      <c r="G104" s="23" t="str">
        <f>Details2!G1436</f>
        <v>NULL</v>
      </c>
      <c r="H104" s="23" t="str">
        <f>Details2!H1436</f>
        <v>NULL</v>
      </c>
      <c r="I104" s="23" t="str">
        <f>Details2!I1436</f>
        <v>NULL</v>
      </c>
      <c r="J104" s="23" t="str">
        <f>Details2!J1436</f>
        <v>NULL</v>
      </c>
      <c r="K104" s="23" t="str">
        <f>Details2!K1436</f>
        <v>NULL</v>
      </c>
    </row>
    <row r="105" spans="2:11">
      <c r="B105" t="str">
        <f>Details2!B1437</f>
        <v>Army</v>
      </c>
      <c r="C105" t="str">
        <f>Details2!C1437</f>
        <v>0309</v>
      </c>
      <c r="D105" t="str">
        <f>Details2!D1437</f>
        <v>Ft. Detrick US Army Health Clinic</v>
      </c>
      <c r="E105" t="str">
        <f>Details2!E1437</f>
        <v>I</v>
      </c>
      <c r="F105" s="23" t="str">
        <f>Details2!F1437</f>
        <v>NULL</v>
      </c>
      <c r="G105" s="23" t="str">
        <f>Details2!G1437</f>
        <v>NULL</v>
      </c>
      <c r="H105" s="23" t="str">
        <f>Details2!H1437</f>
        <v>NULL</v>
      </c>
      <c r="I105" s="23" t="str">
        <f>Details2!I1437</f>
        <v>NULL</v>
      </c>
      <c r="J105" s="23" t="str">
        <f>Details2!J1437</f>
        <v>NULL</v>
      </c>
      <c r="K105" s="23" t="str">
        <f>Details2!K1437</f>
        <v>NULL</v>
      </c>
    </row>
    <row r="106" spans="2:11">
      <c r="B106" t="str">
        <f>Details2!B1438</f>
        <v>Army</v>
      </c>
      <c r="C106" t="str">
        <f>Details2!C1438</f>
        <v>0330</v>
      </c>
      <c r="D106" t="str">
        <f>Details2!D1438</f>
        <v>Ft. Drum (Guthrie Army Health Clinic)</v>
      </c>
      <c r="E106" t="str">
        <f>Details2!E1438</f>
        <v>C</v>
      </c>
      <c r="F106" s="23">
        <f>Details2!F1438</f>
        <v>20984</v>
      </c>
      <c r="G106" s="23">
        <f>Details2!G1438</f>
        <v>22000</v>
      </c>
      <c r="H106" s="23">
        <f>Details2!H1438</f>
        <v>17036</v>
      </c>
      <c r="I106" s="23">
        <f>Details2!I1438</f>
        <v>28654</v>
      </c>
      <c r="J106" s="23">
        <f>Details2!J1438</f>
        <v>18671</v>
      </c>
      <c r="K106" s="23">
        <f>Details2!K1438</f>
        <v>27091</v>
      </c>
    </row>
    <row r="107" spans="2:11">
      <c r="B107" t="str">
        <f>Details2!B1439</f>
        <v>Army</v>
      </c>
      <c r="C107" t="str">
        <f>Details2!C1439</f>
        <v>0350</v>
      </c>
      <c r="D107" t="str">
        <f>Details2!D1439</f>
        <v>Ft. Indiantown Gap US Army Health Clinic</v>
      </c>
      <c r="E107" t="str">
        <f>Details2!E1439</f>
        <v>I</v>
      </c>
      <c r="F107" s="23" t="str">
        <f>Details2!F1439</f>
        <v>NULL</v>
      </c>
      <c r="G107" s="23" t="str">
        <f>Details2!G1439</f>
        <v>NULL</v>
      </c>
      <c r="H107" s="23" t="str">
        <f>Details2!H1439</f>
        <v>NULL</v>
      </c>
      <c r="I107" s="23" t="str">
        <f>Details2!I1439</f>
        <v>NULL</v>
      </c>
      <c r="J107" s="23" t="str">
        <f>Details2!J1439</f>
        <v>NULL</v>
      </c>
      <c r="K107" s="23" t="str">
        <f>Details2!K1439</f>
        <v>NULL</v>
      </c>
    </row>
    <row r="108" spans="2:11">
      <c r="B108" t="str">
        <f>Details2!B1440</f>
        <v>Army</v>
      </c>
      <c r="C108" t="str">
        <f>Details2!C1440</f>
        <v>0351</v>
      </c>
      <c r="D108" t="str">
        <f>Details2!D1440</f>
        <v>Letterkenny US Army Health Clinic</v>
      </c>
      <c r="E108" t="str">
        <f>Details2!E1440</f>
        <v>I</v>
      </c>
      <c r="F108" s="23" t="str">
        <f>Details2!F1440</f>
        <v>NULL</v>
      </c>
      <c r="G108" s="23" t="str">
        <f>Details2!G1440</f>
        <v>NULL</v>
      </c>
      <c r="H108" s="23" t="str">
        <f>Details2!H1440</f>
        <v>NULL</v>
      </c>
      <c r="I108" s="23" t="str">
        <f>Details2!I1440</f>
        <v>NULL</v>
      </c>
      <c r="J108" s="23" t="str">
        <f>Details2!J1440</f>
        <v>NULL</v>
      </c>
      <c r="K108" s="23" t="str">
        <f>Details2!K1440</f>
        <v>NULL</v>
      </c>
    </row>
    <row r="109" spans="2:11">
      <c r="B109" t="str">
        <f>Details2!B1441</f>
        <v>Army</v>
      </c>
      <c r="C109" t="str">
        <f>Details2!C1441</f>
        <v>0352</v>
      </c>
      <c r="D109" t="str">
        <f>Details2!D1441</f>
        <v>Carlisle (Dunham Army Health Clinic)</v>
      </c>
      <c r="E109" t="str">
        <f>Details2!E1441</f>
        <v>C</v>
      </c>
      <c r="F109" s="23">
        <f>Details2!F1441</f>
        <v>12124</v>
      </c>
      <c r="G109" s="23" t="str">
        <f>Details2!G1441</f>
        <v>NULL</v>
      </c>
      <c r="H109" s="23" t="str">
        <f>Details2!H1441</f>
        <v>NULL</v>
      </c>
      <c r="I109" s="23" t="str">
        <f>Details2!I1441</f>
        <v>NULL</v>
      </c>
      <c r="J109" s="23" t="str">
        <f>Details2!J1441</f>
        <v>NULL</v>
      </c>
      <c r="K109" s="23" t="str">
        <f>Details2!K1441</f>
        <v>NULL</v>
      </c>
    </row>
    <row r="110" spans="2:11">
      <c r="B110" t="str">
        <f>Details2!B1442</f>
        <v>Army</v>
      </c>
      <c r="C110" t="str">
        <f>Details2!C1442</f>
        <v>0353</v>
      </c>
      <c r="D110" t="str">
        <f>Details2!D1442</f>
        <v>Tobyhanna US Army Health Clinic</v>
      </c>
      <c r="E110" t="str">
        <f>Details2!E1442</f>
        <v>I</v>
      </c>
      <c r="F110" s="23" t="str">
        <f>Details2!F1442</f>
        <v>NULL</v>
      </c>
      <c r="G110" s="23" t="str">
        <f>Details2!G1442</f>
        <v>NULL</v>
      </c>
      <c r="H110" s="23" t="str">
        <f>Details2!H1442</f>
        <v>NULL</v>
      </c>
      <c r="I110" s="23" t="str">
        <f>Details2!I1442</f>
        <v>NULL</v>
      </c>
      <c r="J110" s="23" t="str">
        <f>Details2!J1442</f>
        <v>NULL</v>
      </c>
      <c r="K110" s="23" t="str">
        <f>Details2!K1442</f>
        <v>NULL</v>
      </c>
    </row>
    <row r="111" spans="2:11">
      <c r="B111" t="str">
        <f>Details2!B1443</f>
        <v>Army</v>
      </c>
      <c r="C111" t="str">
        <f>Details2!C1443</f>
        <v>0371</v>
      </c>
      <c r="D111" t="str">
        <f>Details2!D1443</f>
        <v>Dugway Proving Ground</v>
      </c>
      <c r="E111" t="str">
        <f>Details2!E1443</f>
        <v>I</v>
      </c>
      <c r="F111" s="23" t="str">
        <f>Details2!F1443</f>
        <v>NULL</v>
      </c>
      <c r="G111" s="23" t="str">
        <f>Details2!G1443</f>
        <v>NULL</v>
      </c>
      <c r="H111" s="23" t="str">
        <f>Details2!H1443</f>
        <v>NULL</v>
      </c>
      <c r="I111" s="23" t="str">
        <f>Details2!I1443</f>
        <v>NULL</v>
      </c>
      <c r="J111" s="23" t="str">
        <f>Details2!J1443</f>
        <v>NULL</v>
      </c>
      <c r="K111" s="23" t="str">
        <f>Details2!K1443</f>
        <v>NULL</v>
      </c>
    </row>
    <row r="112" spans="2:11">
      <c r="B112" t="str">
        <f>Details2!B1444</f>
        <v>Army</v>
      </c>
      <c r="C112" t="str">
        <f>Details2!C1444</f>
        <v>0441</v>
      </c>
      <c r="D112" t="str">
        <f>Details2!D1444</f>
        <v>New Cumberland US Army Health Clinic</v>
      </c>
      <c r="E112" t="str">
        <f>Details2!E1444</f>
        <v>I</v>
      </c>
      <c r="F112" s="23" t="str">
        <f>Details2!F1444</f>
        <v>NULL</v>
      </c>
      <c r="G112" s="23" t="str">
        <f>Details2!G1444</f>
        <v>NULL</v>
      </c>
      <c r="H112" s="23" t="str">
        <f>Details2!H1444</f>
        <v>NULL</v>
      </c>
      <c r="I112" s="23" t="str">
        <f>Details2!I1444</f>
        <v>NULL</v>
      </c>
      <c r="J112" s="23" t="str">
        <f>Details2!J1444</f>
        <v>NULL</v>
      </c>
      <c r="K112" s="23" t="str">
        <f>Details2!K1444</f>
        <v>NULL</v>
      </c>
    </row>
    <row r="113" spans="2:11">
      <c r="B113" t="str">
        <f>Details2!B1445</f>
        <v>Army</v>
      </c>
      <c r="C113" t="str">
        <f>Details2!C1445</f>
        <v>0606</v>
      </c>
      <c r="D113" t="str">
        <f>Details2!D1445</f>
        <v>Heidelberg MEDDAC</v>
      </c>
      <c r="E113" t="str">
        <f>Details2!E1445</f>
        <v>C</v>
      </c>
      <c r="F113" s="23">
        <f>Details2!F1445</f>
        <v>33168</v>
      </c>
      <c r="G113" s="23">
        <f>Details2!G1445</f>
        <v>24424</v>
      </c>
      <c r="H113" s="23">
        <f>Details2!H1445</f>
        <v>19799</v>
      </c>
      <c r="I113" s="23">
        <f>Details2!I1445</f>
        <v>22342</v>
      </c>
      <c r="J113" s="23">
        <f>Details2!J1445</f>
        <v>15985</v>
      </c>
      <c r="K113" s="23" t="str">
        <f>Details2!K1445</f>
        <v>NULL</v>
      </c>
    </row>
    <row r="114" spans="2:11">
      <c r="B114" t="str">
        <f>Details2!B1446</f>
        <v>Army</v>
      </c>
      <c r="C114" t="str">
        <f>Details2!C1446</f>
        <v>0607</v>
      </c>
      <c r="D114" t="str">
        <f>Details2!D1446</f>
        <v>Landstuhl Regional Medical Center</v>
      </c>
      <c r="E114" t="str">
        <f>Details2!E1446</f>
        <v>H</v>
      </c>
      <c r="F114" s="23">
        <f>Details2!F1446</f>
        <v>51604</v>
      </c>
      <c r="G114" s="23">
        <f>Details2!G1446</f>
        <v>48750</v>
      </c>
      <c r="H114" s="23">
        <f>Details2!H1446</f>
        <v>48870</v>
      </c>
      <c r="I114" s="23">
        <f>Details2!I1446</f>
        <v>63475</v>
      </c>
      <c r="J114" s="23">
        <f>Details2!J1446</f>
        <v>56067</v>
      </c>
      <c r="K114" s="23">
        <f>Details2!K1446</f>
        <v>68508</v>
      </c>
    </row>
    <row r="115" spans="2:11">
      <c r="B115" t="str">
        <f>Details2!B1447</f>
        <v>Army</v>
      </c>
      <c r="C115" t="str">
        <f>Details2!C1447</f>
        <v>0609</v>
      </c>
      <c r="D115" t="str">
        <f>Details2!D1447</f>
        <v>Bavaria MEDDAC</v>
      </c>
      <c r="E115" t="str">
        <f>Details2!E1447</f>
        <v>C</v>
      </c>
      <c r="F115" s="23">
        <f>Details2!F1447</f>
        <v>25663</v>
      </c>
      <c r="G115" s="23">
        <f>Details2!G1447</f>
        <v>25000</v>
      </c>
      <c r="H115" s="23">
        <f>Details2!H1447</f>
        <v>25071</v>
      </c>
      <c r="I115" s="23">
        <f>Details2!I1447</f>
        <v>35924</v>
      </c>
      <c r="J115" s="23">
        <f>Details2!J1447</f>
        <v>26989</v>
      </c>
      <c r="K115" s="23">
        <f>Details2!K1447</f>
        <v>31742</v>
      </c>
    </row>
    <row r="116" spans="2:11">
      <c r="B116" t="str">
        <f>Details2!B1448</f>
        <v>Army</v>
      </c>
      <c r="C116" t="str">
        <f>Details2!C1448</f>
        <v>0610</v>
      </c>
      <c r="D116" t="str">
        <f>Details2!D1448</f>
        <v>BG CRAWFORD SAMS AHC-CAMP ZAMA</v>
      </c>
      <c r="E116" t="str">
        <f>Details2!E1448</f>
        <v>I</v>
      </c>
      <c r="F116" s="23" t="str">
        <f>Details2!F1448</f>
        <v>NULL</v>
      </c>
      <c r="G116" s="23" t="str">
        <f>Details2!G1448</f>
        <v>NULL</v>
      </c>
      <c r="H116" s="23" t="str">
        <f>Details2!H1448</f>
        <v>NULL</v>
      </c>
      <c r="I116" s="23" t="str">
        <f>Details2!I1448</f>
        <v>NULL</v>
      </c>
      <c r="J116" s="23">
        <f>Details2!J1448</f>
        <v>1470</v>
      </c>
      <c r="K116" s="23">
        <f>Details2!K1448</f>
        <v>2913</v>
      </c>
    </row>
    <row r="117" spans="2:11">
      <c r="B117" t="str">
        <f>Details2!B1449</f>
        <v>Army</v>
      </c>
      <c r="C117" t="str">
        <f>Details2!C1449</f>
        <v>0612</v>
      </c>
      <c r="D117" t="str">
        <f>Details2!D1449</f>
        <v>Brian Allgood ACH - Seoul</v>
      </c>
      <c r="E117" t="str">
        <f>Details2!E1449</f>
        <v>H</v>
      </c>
      <c r="F117" s="23">
        <f>Details2!F1449</f>
        <v>18932</v>
      </c>
      <c r="G117" s="23">
        <f>Details2!G1449</f>
        <v>18275</v>
      </c>
      <c r="H117" s="23">
        <f>Details2!H1449</f>
        <v>18401</v>
      </c>
      <c r="I117" s="23">
        <f>Details2!I1449</f>
        <v>27427</v>
      </c>
      <c r="J117" s="23">
        <f>Details2!J1449</f>
        <v>20075</v>
      </c>
      <c r="K117" s="23">
        <f>Details2!K1449</f>
        <v>21195</v>
      </c>
    </row>
    <row r="118" spans="2:11">
      <c r="B118" t="str">
        <f>Details2!B1450</f>
        <v>JTF</v>
      </c>
      <c r="C118" t="str">
        <f>Details2!C1450</f>
        <v>0067</v>
      </c>
      <c r="D118" t="str">
        <f>Details2!D1450</f>
        <v>Walter Reed National Military Medical Center</v>
      </c>
      <c r="E118" t="str">
        <f>Details2!E1450</f>
        <v>H</v>
      </c>
      <c r="F118" s="23">
        <f>Details2!F1450</f>
        <v>105268</v>
      </c>
      <c r="G118" s="23">
        <f>Details2!G1450</f>
        <v>137976</v>
      </c>
      <c r="H118" s="23">
        <f>Details2!H1450</f>
        <v>114429</v>
      </c>
      <c r="I118" s="23">
        <f>Details2!I1450</f>
        <v>98102</v>
      </c>
      <c r="J118" s="23">
        <f>Details2!J1450</f>
        <v>100474</v>
      </c>
      <c r="K118" s="23">
        <f>Details2!K1450</f>
        <v>20970</v>
      </c>
    </row>
    <row r="119" spans="2:11">
      <c r="B119" t="str">
        <f>Details2!B1451</f>
        <v>JTF</v>
      </c>
      <c r="C119" t="str">
        <f>Details2!C1451</f>
        <v>0123</v>
      </c>
      <c r="D119" t="str">
        <f>Details2!D1451</f>
        <v>Ft. Belvoir (FT. Belvoir Community Hospital)</v>
      </c>
      <c r="E119" t="str">
        <f>Details2!E1451</f>
        <v>H</v>
      </c>
      <c r="F119" s="23">
        <f>Details2!F1451</f>
        <v>96648</v>
      </c>
      <c r="G119" s="23">
        <f>Details2!G1451</f>
        <v>145872</v>
      </c>
      <c r="H119" s="23">
        <f>Details2!H1451</f>
        <v>94071</v>
      </c>
      <c r="I119" s="23">
        <f>Details2!I1451</f>
        <v>130769</v>
      </c>
      <c r="J119" s="23">
        <f>Details2!J1451</f>
        <v>110486</v>
      </c>
      <c r="K119" s="23">
        <f>Details2!K1451</f>
        <v>122624</v>
      </c>
    </row>
    <row r="120" spans="2:11">
      <c r="B120" t="str">
        <f>Details2!B1452</f>
        <v>Navy</v>
      </c>
      <c r="C120" t="str">
        <f>Details2!C1452</f>
        <v>0024</v>
      </c>
      <c r="D120" t="str">
        <f>Details2!D1452</f>
        <v>NH Camp Pendelton</v>
      </c>
      <c r="E120" t="str">
        <f>Details2!E1452</f>
        <v>H</v>
      </c>
      <c r="F120" s="23">
        <f>Details2!F1452</f>
        <v>57965</v>
      </c>
      <c r="G120" s="23">
        <f>Details2!G1452</f>
        <v>60103</v>
      </c>
      <c r="H120" s="23">
        <f>Details2!H1452</f>
        <v>60744</v>
      </c>
      <c r="I120" s="23">
        <f>Details2!I1452</f>
        <v>54992</v>
      </c>
      <c r="J120" s="23">
        <f>Details2!J1452</f>
        <v>56688</v>
      </c>
      <c r="K120" s="23">
        <f>Details2!K1452</f>
        <v>61195</v>
      </c>
    </row>
    <row r="121" spans="2:11">
      <c r="B121" t="str">
        <f>Details2!B1453</f>
        <v>Navy</v>
      </c>
      <c r="C121" t="str">
        <f>Details2!C1453</f>
        <v>0028</v>
      </c>
      <c r="D121" t="str">
        <f>Details2!D1453</f>
        <v>NH Lemoore</v>
      </c>
      <c r="E121" t="str">
        <f>Details2!E1453</f>
        <v>H</v>
      </c>
      <c r="F121" s="23">
        <f>Details2!F1453</f>
        <v>15816</v>
      </c>
      <c r="G121" s="23">
        <f>Details2!G1453</f>
        <v>14991</v>
      </c>
      <c r="H121" s="23">
        <f>Details2!H1453</f>
        <v>18330</v>
      </c>
      <c r="I121" s="23">
        <f>Details2!I1453</f>
        <v>16206</v>
      </c>
      <c r="J121" s="23">
        <f>Details2!J1453</f>
        <v>19294</v>
      </c>
      <c r="K121" s="23">
        <f>Details2!K1453</f>
        <v>20990</v>
      </c>
    </row>
    <row r="122" spans="2:11">
      <c r="B122" t="str">
        <f>Details2!B1454</f>
        <v>Navy</v>
      </c>
      <c r="C122" t="str">
        <f>Details2!C1454</f>
        <v>0029</v>
      </c>
      <c r="D122" t="str">
        <f>Details2!D1454</f>
        <v>NMC San Diego</v>
      </c>
      <c r="E122" t="str">
        <f>Details2!E1454</f>
        <v>H</v>
      </c>
      <c r="F122" s="23">
        <f>Details2!F1454</f>
        <v>176166</v>
      </c>
      <c r="G122" s="23">
        <f>Details2!G1454</f>
        <v>185231</v>
      </c>
      <c r="H122" s="23">
        <f>Details2!H1454</f>
        <v>203915</v>
      </c>
      <c r="I122" s="23">
        <f>Details2!I1454</f>
        <v>187506</v>
      </c>
      <c r="J122" s="23">
        <f>Details2!J1454</f>
        <v>55479</v>
      </c>
      <c r="K122" s="23">
        <f>Details2!K1454</f>
        <v>190049</v>
      </c>
    </row>
    <row r="123" spans="2:11">
      <c r="B123" t="str">
        <f>Details2!B1455</f>
        <v>Navy</v>
      </c>
      <c r="C123" t="str">
        <f>Details2!C1455</f>
        <v>0030</v>
      </c>
      <c r="D123" t="str">
        <f>Details2!D1455</f>
        <v>NH 29 Palms</v>
      </c>
      <c r="E123" t="str">
        <f>Details2!E1455</f>
        <v>H</v>
      </c>
      <c r="F123" s="23">
        <f>Details2!F1455</f>
        <v>19428</v>
      </c>
      <c r="G123" s="23">
        <f>Details2!G1455</f>
        <v>16777</v>
      </c>
      <c r="H123" s="23">
        <f>Details2!H1455</f>
        <v>5259</v>
      </c>
      <c r="I123" s="23">
        <f>Details2!I1455</f>
        <v>15299</v>
      </c>
      <c r="J123" s="23">
        <f>Details2!J1455</f>
        <v>17967</v>
      </c>
      <c r="K123" s="23">
        <f>Details2!K1455</f>
        <v>18946</v>
      </c>
    </row>
    <row r="124" spans="2:11">
      <c r="B124" t="str">
        <f>Details2!B1456</f>
        <v>Navy</v>
      </c>
      <c r="C124" t="str">
        <f>Details2!C1456</f>
        <v>0035</v>
      </c>
      <c r="D124" t="str">
        <f>Details2!D1456</f>
        <v>NBHC Groton</v>
      </c>
      <c r="E124" t="str">
        <f>Details2!E1456</f>
        <v>C</v>
      </c>
      <c r="F124" s="23">
        <f>Details2!F1456</f>
        <v>10474</v>
      </c>
      <c r="G124" s="23">
        <f>Details2!G1456</f>
        <v>12028</v>
      </c>
      <c r="H124" s="23">
        <f>Details2!H1456</f>
        <v>10695</v>
      </c>
      <c r="I124" s="23">
        <f>Details2!I1456</f>
        <v>9808</v>
      </c>
      <c r="J124" s="23">
        <f>Details2!J1456</f>
        <v>10873</v>
      </c>
      <c r="K124" s="23" t="str">
        <f>Details2!K1456</f>
        <v>NULL</v>
      </c>
    </row>
    <row r="125" spans="2:11">
      <c r="B125" t="str">
        <f>Details2!B1457</f>
        <v>Navy</v>
      </c>
      <c r="C125" t="str">
        <f>Details2!C1457</f>
        <v>0038</v>
      </c>
      <c r="D125" t="str">
        <f>Details2!D1457</f>
        <v>NH Pensacola</v>
      </c>
      <c r="E125" t="str">
        <f>Details2!E1457</f>
        <v>H</v>
      </c>
      <c r="F125" s="23">
        <f>Details2!F1457</f>
        <v>34330</v>
      </c>
      <c r="G125" s="23">
        <f>Details2!G1457</f>
        <v>33934</v>
      </c>
      <c r="H125" s="23">
        <f>Details2!H1457</f>
        <v>36424</v>
      </c>
      <c r="I125" s="23">
        <f>Details2!I1457</f>
        <v>39026</v>
      </c>
      <c r="J125" s="23">
        <f>Details2!J1457</f>
        <v>42649</v>
      </c>
      <c r="K125" s="23">
        <f>Details2!K1457</f>
        <v>46604</v>
      </c>
    </row>
    <row r="126" spans="2:11">
      <c r="B126" t="str">
        <f>Details2!B1458</f>
        <v>Navy</v>
      </c>
      <c r="C126" t="str">
        <f>Details2!C1458</f>
        <v>0039</v>
      </c>
      <c r="D126" t="str">
        <f>Details2!D1458</f>
        <v>NH Jacksonville</v>
      </c>
      <c r="E126" t="str">
        <f>Details2!E1458</f>
        <v>H</v>
      </c>
      <c r="F126" s="23">
        <f>Details2!F1458</f>
        <v>75635</v>
      </c>
      <c r="G126" s="23">
        <f>Details2!G1458</f>
        <v>72373</v>
      </c>
      <c r="H126" s="23">
        <f>Details2!H1458</f>
        <v>67728</v>
      </c>
      <c r="I126" s="23">
        <f>Details2!I1458</f>
        <v>55477</v>
      </c>
      <c r="J126" s="23">
        <f>Details2!J1458</f>
        <v>59828</v>
      </c>
      <c r="K126" s="23">
        <f>Details2!K1458</f>
        <v>63849</v>
      </c>
    </row>
    <row r="127" spans="2:11">
      <c r="B127" t="str">
        <f>Details2!B1459</f>
        <v>Navy</v>
      </c>
      <c r="C127" t="str">
        <f>Details2!C1459</f>
        <v>0056</v>
      </c>
      <c r="D127" t="str">
        <f>Details2!D1459</f>
        <v>NHC Great Lakes</v>
      </c>
      <c r="E127" t="str">
        <f>Details2!E1459</f>
        <v>C</v>
      </c>
      <c r="F127" s="23">
        <f>Details2!F1459</f>
        <v>18409</v>
      </c>
      <c r="G127" s="23">
        <f>Details2!G1459</f>
        <v>16465</v>
      </c>
      <c r="H127" s="23">
        <f>Details2!H1459</f>
        <v>19518</v>
      </c>
      <c r="I127" s="23">
        <f>Details2!I1459</f>
        <v>16297</v>
      </c>
      <c r="J127" s="23" t="str">
        <f>Details2!J1459</f>
        <v>NULL</v>
      </c>
      <c r="K127" s="23" t="str">
        <f>Details2!K1459</f>
        <v>NULL</v>
      </c>
    </row>
    <row r="128" spans="2:11">
      <c r="B128" t="str">
        <f>Details2!B1460</f>
        <v>Navy</v>
      </c>
      <c r="C128" t="str">
        <f>Details2!C1460</f>
        <v>0068</v>
      </c>
      <c r="D128" t="str">
        <f>Details2!D1460</f>
        <v>NHC Patuxent River</v>
      </c>
      <c r="E128" t="str">
        <f>Details2!E1460</f>
        <v>C</v>
      </c>
      <c r="F128" s="23">
        <f>Details2!F1460</f>
        <v>5875</v>
      </c>
      <c r="G128" s="23">
        <f>Details2!G1460</f>
        <v>13910</v>
      </c>
      <c r="H128" s="23">
        <f>Details2!H1460</f>
        <v>11831</v>
      </c>
      <c r="I128" s="23">
        <f>Details2!I1460</f>
        <v>9770</v>
      </c>
      <c r="J128" s="23">
        <f>Details2!J1460</f>
        <v>4369</v>
      </c>
      <c r="K128" s="23">
        <f>Details2!K1460</f>
        <v>12039</v>
      </c>
    </row>
    <row r="129" spans="2:12">
      <c r="B129" t="str">
        <f>Details2!B1461</f>
        <v>Navy</v>
      </c>
      <c r="C129" t="str">
        <f>Details2!C1461</f>
        <v>0091</v>
      </c>
      <c r="D129" t="str">
        <f>Details2!D1461</f>
        <v>NH Camp Lejeune</v>
      </c>
      <c r="E129" t="str">
        <f>Details2!E1461</f>
        <v>H</v>
      </c>
      <c r="F129" s="23">
        <f>Details2!F1461</f>
        <v>46665</v>
      </c>
      <c r="G129" s="23">
        <f>Details2!G1461</f>
        <v>57647</v>
      </c>
      <c r="H129" s="23">
        <f>Details2!H1461</f>
        <v>44362</v>
      </c>
      <c r="I129" s="23">
        <f>Details2!I1461</f>
        <v>14766</v>
      </c>
      <c r="J129" s="23">
        <f>Details2!J1461</f>
        <v>51284</v>
      </c>
      <c r="K129" s="23">
        <f>Details2!K1461</f>
        <v>47071</v>
      </c>
    </row>
    <row r="130" spans="2:12">
      <c r="B130" t="str">
        <f>Details2!B1462</f>
        <v>Navy</v>
      </c>
      <c r="C130" t="str">
        <f>Details2!C1462</f>
        <v>0092</v>
      </c>
      <c r="D130" t="str">
        <f>Details2!D1462</f>
        <v>NHC Cherry Point</v>
      </c>
      <c r="E130" t="str">
        <f>Details2!E1462</f>
        <v>H</v>
      </c>
      <c r="F130" s="23">
        <f>Details2!F1462</f>
        <v>18033</v>
      </c>
      <c r="G130" s="23">
        <f>Details2!G1462</f>
        <v>15643</v>
      </c>
      <c r="H130" s="23">
        <f>Details2!H1462</f>
        <v>15213</v>
      </c>
      <c r="I130" s="23">
        <f>Details2!I1462</f>
        <v>13802</v>
      </c>
      <c r="J130" s="23">
        <f>Details2!J1462</f>
        <v>12169</v>
      </c>
      <c r="K130" s="23">
        <f>Details2!K1462</f>
        <v>11936</v>
      </c>
    </row>
    <row r="131" spans="2:12">
      <c r="B131" t="str">
        <f>Details2!B1463</f>
        <v>Navy</v>
      </c>
      <c r="C131" t="str">
        <f>Details2!C1463</f>
        <v>0100</v>
      </c>
      <c r="D131" t="str">
        <f>Details2!D1463</f>
        <v>NHC New England</v>
      </c>
      <c r="E131" t="str">
        <f>Details2!E1463</f>
        <v>C</v>
      </c>
      <c r="F131" s="23">
        <f>Details2!F1463</f>
        <v>11243</v>
      </c>
      <c r="G131" s="23">
        <f>Details2!G1463</f>
        <v>10618</v>
      </c>
      <c r="H131" s="23">
        <f>Details2!H1463</f>
        <v>4336</v>
      </c>
      <c r="I131" s="23">
        <f>Details2!I1463</f>
        <v>10724</v>
      </c>
      <c r="J131" s="23">
        <f>Details2!J1463</f>
        <v>10533</v>
      </c>
      <c r="K131" s="23">
        <f>Details2!K1463</f>
        <v>23498</v>
      </c>
    </row>
    <row r="132" spans="2:12">
      <c r="B132" t="str">
        <f>Details2!B1464</f>
        <v>Navy</v>
      </c>
      <c r="C132" t="str">
        <f>Details2!C1464</f>
        <v>0103</v>
      </c>
      <c r="D132" t="str">
        <f>Details2!D1464</f>
        <v>NHC Charleston</v>
      </c>
      <c r="E132" t="str">
        <f>Details2!E1464</f>
        <v>H</v>
      </c>
      <c r="F132" s="23">
        <f>Details2!F1464</f>
        <v>11596</v>
      </c>
      <c r="G132" s="23">
        <f>Details2!G1464</f>
        <v>4061</v>
      </c>
      <c r="H132" s="23">
        <f>Details2!H1464</f>
        <v>12461</v>
      </c>
      <c r="I132" s="23">
        <f>Details2!I1464</f>
        <v>14215</v>
      </c>
      <c r="J132" s="23">
        <f>Details2!J1464</f>
        <v>15579</v>
      </c>
      <c r="K132" s="23">
        <f>Details2!K1464</f>
        <v>10572</v>
      </c>
    </row>
    <row r="133" spans="2:12">
      <c r="B133" t="str">
        <f>Details2!B1465</f>
        <v>Navy</v>
      </c>
      <c r="C133" t="str">
        <f>Details2!C1465</f>
        <v>0104</v>
      </c>
      <c r="D133" t="str">
        <f>Details2!D1465</f>
        <v>NH Beaufort</v>
      </c>
      <c r="E133" t="str">
        <f>Details2!E1465</f>
        <v>H</v>
      </c>
      <c r="F133" s="23">
        <f>Details2!F1465</f>
        <v>17504</v>
      </c>
      <c r="G133" s="23">
        <f>Details2!G1465</f>
        <v>16049</v>
      </c>
      <c r="H133" s="23">
        <f>Details2!H1465</f>
        <v>18549</v>
      </c>
      <c r="I133" s="23">
        <f>Details2!I1465</f>
        <v>15773</v>
      </c>
      <c r="J133" s="23">
        <f>Details2!J1465</f>
        <v>13928</v>
      </c>
      <c r="K133" s="23">
        <f>Details2!K1465</f>
        <v>13897</v>
      </c>
    </row>
    <row r="134" spans="2:12">
      <c r="B134" t="str">
        <f>Details2!B1466</f>
        <v>Navy</v>
      </c>
      <c r="C134" t="str">
        <f>Details2!C1466</f>
        <v>0107</v>
      </c>
      <c r="D134" t="str">
        <f>Details2!D1466</f>
        <v>NBHC NSA Mid-South</v>
      </c>
      <c r="E134" t="str">
        <f>Details2!E1466</f>
        <v>C</v>
      </c>
      <c r="F134" s="23">
        <f>Details2!F1466</f>
        <v>1843</v>
      </c>
      <c r="G134" s="23">
        <f>Details2!G1466</f>
        <v>1151</v>
      </c>
      <c r="H134" s="23">
        <f>Details2!H1466</f>
        <v>2309</v>
      </c>
      <c r="I134" s="23">
        <f>Details2!I1466</f>
        <v>0</v>
      </c>
      <c r="J134" s="23" t="str">
        <f>Details2!J1466</f>
        <v>NULL</v>
      </c>
      <c r="K134" s="23" t="str">
        <f>Details2!K1466</f>
        <v>NULL</v>
      </c>
    </row>
    <row r="135" spans="2:12">
      <c r="B135" t="str">
        <f>Details2!B1467</f>
        <v>Navy</v>
      </c>
      <c r="C135" t="str">
        <f>Details2!C1467</f>
        <v>0118</v>
      </c>
      <c r="D135" t="str">
        <f>Details2!D1467</f>
        <v>NHC Corpus Christi</v>
      </c>
      <c r="E135" t="str">
        <f>Details2!E1467</f>
        <v>C</v>
      </c>
      <c r="F135" s="23">
        <f>Details2!F1467</f>
        <v>10668</v>
      </c>
      <c r="G135" s="23">
        <f>Details2!G1467</f>
        <v>12716</v>
      </c>
      <c r="H135" s="23">
        <f>Details2!H1467</f>
        <v>12453</v>
      </c>
      <c r="I135" s="23">
        <f>Details2!I1467</f>
        <v>9736</v>
      </c>
      <c r="J135" s="23">
        <f>Details2!J1467</f>
        <v>8222</v>
      </c>
      <c r="K135" s="23">
        <f>Details2!K1467</f>
        <v>10034</v>
      </c>
    </row>
    <row r="136" spans="2:12">
      <c r="B136" t="str">
        <f>Details2!B1468</f>
        <v>Navy</v>
      </c>
      <c r="C136" t="str">
        <f>Details2!C1468</f>
        <v>0124</v>
      </c>
      <c r="D136" t="str">
        <f>Details2!D1468</f>
        <v>NMC Portsmouth</v>
      </c>
      <c r="E136" t="str">
        <f>Details2!E1468</f>
        <v>H</v>
      </c>
      <c r="F136" s="23">
        <f>Details2!F1468</f>
        <v>147404</v>
      </c>
      <c r="G136" s="23">
        <f>Details2!G1468</f>
        <v>761760</v>
      </c>
      <c r="H136" s="23">
        <f>Details2!H1468</f>
        <v>183974</v>
      </c>
      <c r="I136" s="23">
        <f>Details2!I1468</f>
        <v>147832</v>
      </c>
      <c r="J136" s="23">
        <f>Details2!J1468</f>
        <v>189650</v>
      </c>
      <c r="K136" s="23">
        <f>Details2!K1468</f>
        <v>191720</v>
      </c>
    </row>
    <row r="137" spans="2:12">
      <c r="B137" t="str">
        <f>Details2!B1469</f>
        <v>Navy</v>
      </c>
      <c r="C137" t="str">
        <f>Details2!C1469</f>
        <v>0126</v>
      </c>
      <c r="D137" t="str">
        <f>Details2!D1469</f>
        <v>NH Bremerton</v>
      </c>
      <c r="E137" t="str">
        <f>Details2!E1469</f>
        <v>H</v>
      </c>
      <c r="F137" s="23">
        <f>Details2!F1469</f>
        <v>48596</v>
      </c>
      <c r="G137" s="23">
        <f>Details2!G1469</f>
        <v>46146</v>
      </c>
      <c r="H137" s="23">
        <f>Details2!H1469</f>
        <v>50298</v>
      </c>
      <c r="I137" s="23">
        <f>Details2!I1469</f>
        <v>47687</v>
      </c>
      <c r="J137" s="23">
        <f>Details2!J1469</f>
        <v>49423</v>
      </c>
      <c r="K137" s="23">
        <f>Details2!K1469</f>
        <v>46030</v>
      </c>
    </row>
    <row r="138" spans="2:12">
      <c r="B138" t="str">
        <f>Details2!B1470</f>
        <v>Navy</v>
      </c>
      <c r="C138" t="str">
        <f>Details2!C1470</f>
        <v>0127</v>
      </c>
      <c r="D138" t="str">
        <f>Details2!D1470</f>
        <v>NH Oak Harbor</v>
      </c>
      <c r="E138" t="str">
        <f>Details2!E1470</f>
        <v>H</v>
      </c>
      <c r="F138" s="23">
        <f>Details2!F1470</f>
        <v>5252</v>
      </c>
      <c r="G138" s="23">
        <f>Details2!G1470</f>
        <v>3887</v>
      </c>
      <c r="H138" s="23">
        <f>Details2!H1470</f>
        <v>1424</v>
      </c>
      <c r="I138" s="23">
        <f>Details2!I1470</f>
        <v>5594</v>
      </c>
      <c r="J138" s="23">
        <f>Details2!J1470</f>
        <v>17160</v>
      </c>
      <c r="K138" s="23">
        <f>Details2!K1470</f>
        <v>15721</v>
      </c>
    </row>
    <row r="139" spans="2:12">
      <c r="B139" t="str">
        <f>Details2!B1471</f>
        <v>Navy</v>
      </c>
      <c r="C139" t="str">
        <f>Details2!C1471</f>
        <v>0280</v>
      </c>
      <c r="D139" t="str">
        <f>Details2!D1471</f>
        <v>NHC Hawaii</v>
      </c>
      <c r="E139" t="str">
        <f>Details2!E1471</f>
        <v>C</v>
      </c>
      <c r="F139" s="23">
        <f>Details2!F1471</f>
        <v>24178</v>
      </c>
      <c r="G139" s="23">
        <f>Details2!G1471</f>
        <v>23701</v>
      </c>
      <c r="H139" s="23">
        <f>Details2!H1471</f>
        <v>22405</v>
      </c>
      <c r="I139" s="23">
        <f>Details2!I1471</f>
        <v>21641</v>
      </c>
      <c r="J139" s="23">
        <f>Details2!J1471</f>
        <v>7251</v>
      </c>
      <c r="K139" s="23">
        <f>Details2!K1471</f>
        <v>19985</v>
      </c>
    </row>
    <row r="140" spans="2:12">
      <c r="B140" t="str">
        <f>Details2!B1472</f>
        <v>Navy</v>
      </c>
      <c r="C140" t="str">
        <f>Details2!C1472</f>
        <v>0297</v>
      </c>
      <c r="D140" t="str">
        <f>Details2!D1472</f>
        <v>NACC New Orleans</v>
      </c>
      <c r="E140" t="str">
        <f>Details2!E1472</f>
        <v>C</v>
      </c>
      <c r="F140" s="23">
        <f>Details2!F1472</f>
        <v>802</v>
      </c>
      <c r="G140" s="23">
        <f>Details2!G1472</f>
        <v>270</v>
      </c>
      <c r="H140" s="23">
        <f>Details2!H1472</f>
        <v>928</v>
      </c>
      <c r="I140" s="23">
        <f>Details2!I1472</f>
        <v>0</v>
      </c>
      <c r="J140" s="23" t="str">
        <f>Details2!J1472</f>
        <v>NULL</v>
      </c>
      <c r="K140" s="23" t="str">
        <f>Details2!K1472</f>
        <v>NULL</v>
      </c>
    </row>
    <row r="141" spans="2:12">
      <c r="B141" t="str">
        <f>Details2!B1473</f>
        <v>Navy</v>
      </c>
      <c r="C141" t="str">
        <f>Details2!C1473</f>
        <v>0306</v>
      </c>
      <c r="D141" t="str">
        <f>Details2!D1473</f>
        <v>NHC Annapolis</v>
      </c>
      <c r="E141" t="str">
        <f>Details2!E1473</f>
        <v>C</v>
      </c>
      <c r="F141" s="23">
        <f>Details2!F1473</f>
        <v>5978</v>
      </c>
      <c r="G141" s="23">
        <f>Details2!G1473</f>
        <v>5006</v>
      </c>
      <c r="H141" s="23">
        <f>Details2!H1473</f>
        <v>6366</v>
      </c>
      <c r="I141" s="23">
        <f>Details2!I1473</f>
        <v>7300</v>
      </c>
      <c r="J141" s="23">
        <f>Details2!J1473</f>
        <v>5062</v>
      </c>
      <c r="K141" s="23">
        <f>Details2!K1473</f>
        <v>8982</v>
      </c>
    </row>
    <row r="142" spans="2:12">
      <c r="B142" t="str">
        <f>Details2!B1474</f>
        <v>Navy</v>
      </c>
      <c r="C142" t="str">
        <f>Details2!C1474</f>
        <v>0321</v>
      </c>
      <c r="D142" t="str">
        <f>Details2!D1474</f>
        <v>NBHC Portsmouth (NH)</v>
      </c>
      <c r="E142" t="str">
        <f>Details2!E1474</f>
        <v>C</v>
      </c>
      <c r="F142" s="23">
        <f>Details2!F1474</f>
        <v>4443</v>
      </c>
      <c r="G142" s="23">
        <f>Details2!G1474</f>
        <v>3309</v>
      </c>
      <c r="H142" s="23">
        <f>Details2!H1474</f>
        <v>5108</v>
      </c>
      <c r="I142" s="23">
        <f>Details2!I1474</f>
        <v>1717</v>
      </c>
      <c r="J142" s="23">
        <f>Details2!J1474</f>
        <v>1728</v>
      </c>
      <c r="K142" s="23" t="str">
        <f>Details2!K1474</f>
        <v>NULL</v>
      </c>
    </row>
    <row r="143" spans="2:12">
      <c r="B143" t="str">
        <f>Details2!B1475</f>
        <v>Navy</v>
      </c>
      <c r="C143" t="str">
        <f>Details2!C1475</f>
        <v>0385</v>
      </c>
      <c r="D143" t="str">
        <f>Details2!D1475</f>
        <v>NHC Quantico</v>
      </c>
      <c r="E143" t="str">
        <f>Details2!E1475</f>
        <v>C</v>
      </c>
      <c r="F143" s="23">
        <f>Details2!F1475</f>
        <v>17730</v>
      </c>
      <c r="G143" s="23">
        <f>Details2!G1475</f>
        <v>14935</v>
      </c>
      <c r="H143" s="23">
        <f>Details2!H1475</f>
        <v>16021</v>
      </c>
      <c r="I143" s="23">
        <f>Details2!I1475</f>
        <v>14933</v>
      </c>
      <c r="J143" s="23">
        <f>Details2!J1475</f>
        <v>14711</v>
      </c>
      <c r="K143" s="23">
        <f>Details2!K1475</f>
        <v>14895</v>
      </c>
    </row>
    <row r="144" spans="2:12">
      <c r="B144" t="str">
        <f>Details2!B1476</f>
        <v>Navy</v>
      </c>
      <c r="C144" t="str">
        <f>Details2!C1476</f>
        <v>0616</v>
      </c>
      <c r="D144" t="str">
        <f>Details2!D1476</f>
        <v>NH Roosevelt Roads</v>
      </c>
      <c r="E144" t="str">
        <f>Details2!E1476</f>
        <v>I</v>
      </c>
      <c r="F144" s="23" t="str">
        <f>Details2!F1476</f>
        <v>NULL</v>
      </c>
      <c r="G144" s="23" t="str">
        <f>Details2!G1476</f>
        <v>NULL</v>
      </c>
      <c r="H144" s="23" t="str">
        <f>Details2!H1476</f>
        <v>NULL</v>
      </c>
      <c r="I144" s="23" t="str">
        <f>Details2!I1476</f>
        <v>NULL</v>
      </c>
      <c r="J144" s="23" t="str">
        <f>Details2!J1476</f>
        <v>NULL</v>
      </c>
      <c r="K144" s="23" t="str">
        <f>Details2!K1476</f>
        <v>NULL</v>
      </c>
      <c r="L144" s="34"/>
    </row>
    <row r="145" spans="2:12">
      <c r="B145" t="str">
        <f>Details2!B1477</f>
        <v>Navy</v>
      </c>
      <c r="C145" t="str">
        <f>Details2!C1477</f>
        <v>0620</v>
      </c>
      <c r="D145" t="str">
        <f>Details2!D1477</f>
        <v>NH Guam</v>
      </c>
      <c r="E145" t="str">
        <f>Details2!E1477</f>
        <v>H</v>
      </c>
      <c r="F145" s="23">
        <f>Details2!F1477</f>
        <v>18895</v>
      </c>
      <c r="G145" s="23">
        <f>Details2!G1477</f>
        <v>17596</v>
      </c>
      <c r="H145" s="23">
        <f>Details2!H1477</f>
        <v>15255</v>
      </c>
      <c r="I145" s="23">
        <f>Details2!I1477</f>
        <v>16785</v>
      </c>
      <c r="J145" s="23">
        <f>Details2!J1477</f>
        <v>18283</v>
      </c>
      <c r="K145" s="23">
        <f>Details2!K1477</f>
        <v>18146</v>
      </c>
    </row>
    <row r="146" spans="2:12">
      <c r="B146" t="str">
        <f>Details2!B1478</f>
        <v>Navy</v>
      </c>
      <c r="C146" t="str">
        <f>Details2!C1478</f>
        <v>0621</v>
      </c>
      <c r="D146" t="str">
        <f>Details2!D1478</f>
        <v>NH Okinawa</v>
      </c>
      <c r="E146" t="str">
        <f>Details2!E1478</f>
        <v>I</v>
      </c>
      <c r="F146" s="23" t="str">
        <f>Details2!F1478</f>
        <v>NULL</v>
      </c>
      <c r="G146" s="23" t="str">
        <f>Details2!G1478</f>
        <v>NULL</v>
      </c>
      <c r="H146" s="23" t="str">
        <f>Details2!H1478</f>
        <v>NULL</v>
      </c>
      <c r="I146" s="23" t="str">
        <f>Details2!I1478</f>
        <v>NULL</v>
      </c>
      <c r="J146" s="23" t="str">
        <f>Details2!J1478</f>
        <v>NULL</v>
      </c>
      <c r="K146" s="23" t="str">
        <f>Details2!K1478</f>
        <v>NULL</v>
      </c>
      <c r="L146" s="34"/>
    </row>
    <row r="147" spans="2:12">
      <c r="B147" t="str">
        <f>Details2!B1479</f>
        <v>Navy</v>
      </c>
      <c r="C147" t="str">
        <f>Details2!C1479</f>
        <v>0622</v>
      </c>
      <c r="D147" t="str">
        <f>Details2!D1479</f>
        <v>NH Yokosuka</v>
      </c>
      <c r="E147" t="str">
        <f>Details2!E1479</f>
        <v>I</v>
      </c>
      <c r="F147" s="23" t="str">
        <f>Details2!F1479</f>
        <v>NULL</v>
      </c>
      <c r="G147" s="23" t="str">
        <f>Details2!G1479</f>
        <v>NULL</v>
      </c>
      <c r="H147" s="23" t="str">
        <f>Details2!H1479</f>
        <v>NULL</v>
      </c>
      <c r="I147" s="23" t="str">
        <f>Details2!I1479</f>
        <v>NULL</v>
      </c>
      <c r="J147" s="23" t="str">
        <f>Details2!J1479</f>
        <v>NULL</v>
      </c>
      <c r="K147" s="23" t="str">
        <f>Details2!K1479</f>
        <v>NULL</v>
      </c>
      <c r="L147" s="34"/>
    </row>
    <row r="151" spans="2:12">
      <c r="B151" s="14" t="s">
        <v>135</v>
      </c>
      <c r="C151" s="9"/>
      <c r="F151" s="24">
        <f t="shared" ref="F151:K151" si="0">SUM(F5:F69)</f>
        <v>866851</v>
      </c>
      <c r="G151" s="24">
        <f t="shared" si="0"/>
        <v>862283</v>
      </c>
      <c r="H151" s="24">
        <f t="shared" si="0"/>
        <v>821283</v>
      </c>
      <c r="I151" s="24">
        <f t="shared" si="0"/>
        <v>758621</v>
      </c>
      <c r="J151" s="24">
        <f t="shared" si="0"/>
        <v>754284</v>
      </c>
      <c r="K151" s="24">
        <f t="shared" si="0"/>
        <v>742070</v>
      </c>
      <c r="L151" s="2"/>
    </row>
    <row r="152" spans="2:12">
      <c r="B152" s="14" t="s">
        <v>136</v>
      </c>
      <c r="C152" s="9"/>
      <c r="F152" s="24">
        <f>SUM(F71:F117)</f>
        <v>1641298</v>
      </c>
      <c r="G152" s="24">
        <f t="shared" ref="G152:K152" si="1">SUM(G71:G117)</f>
        <v>1465973</v>
      </c>
      <c r="H152" s="24">
        <f t="shared" si="1"/>
        <v>1480242</v>
      </c>
      <c r="I152" s="24">
        <f t="shared" si="1"/>
        <v>1928607</v>
      </c>
      <c r="J152" s="24">
        <f t="shared" si="1"/>
        <v>1480004</v>
      </c>
      <c r="K152" s="24">
        <f t="shared" si="1"/>
        <v>1722680</v>
      </c>
      <c r="L152" s="27"/>
    </row>
    <row r="153" spans="2:12">
      <c r="B153" s="14" t="s">
        <v>450</v>
      </c>
      <c r="C153" s="9"/>
      <c r="F153" s="24">
        <f>SUM(F118:F119)</f>
        <v>201916</v>
      </c>
      <c r="G153" s="24">
        <f t="shared" ref="G153:K153" si="2">SUM(G118:G119)</f>
        <v>283848</v>
      </c>
      <c r="H153" s="24">
        <f t="shared" si="2"/>
        <v>208500</v>
      </c>
      <c r="I153" s="24">
        <f t="shared" si="2"/>
        <v>228871</v>
      </c>
      <c r="J153" s="24">
        <f t="shared" si="2"/>
        <v>210960</v>
      </c>
      <c r="K153" s="24">
        <f t="shared" si="2"/>
        <v>143594</v>
      </c>
      <c r="L153" s="27"/>
    </row>
    <row r="154" spans="2:12">
      <c r="B154" s="14" t="s">
        <v>316</v>
      </c>
      <c r="C154" s="9"/>
      <c r="F154" s="24">
        <f>SUM(F120:F147)</f>
        <v>804928</v>
      </c>
      <c r="G154" s="24">
        <f t="shared" ref="G154:K154" si="3">SUM(G120:G147)</f>
        <v>1420307</v>
      </c>
      <c r="H154" s="24">
        <f t="shared" si="3"/>
        <v>845906</v>
      </c>
      <c r="I154" s="24">
        <f t="shared" si="3"/>
        <v>746886</v>
      </c>
      <c r="J154" s="24">
        <f t="shared" si="3"/>
        <v>682130</v>
      </c>
      <c r="K154" s="24">
        <f t="shared" si="3"/>
        <v>846159</v>
      </c>
      <c r="L154" s="35" t="s">
        <v>318</v>
      </c>
    </row>
    <row r="155" spans="2:12">
      <c r="B155" s="14" t="s">
        <v>140</v>
      </c>
      <c r="C155" s="9"/>
      <c r="F155" s="24">
        <f>SUM(F5:F147)</f>
        <v>3514993</v>
      </c>
      <c r="G155" s="24">
        <f t="shared" ref="G155:K155" si="4">SUM(G5:G147)</f>
        <v>4032411</v>
      </c>
      <c r="H155" s="24">
        <f t="shared" si="4"/>
        <v>3355931</v>
      </c>
      <c r="I155" s="24">
        <f t="shared" si="4"/>
        <v>3662985</v>
      </c>
      <c r="J155" s="24">
        <f t="shared" si="4"/>
        <v>3127378</v>
      </c>
      <c r="K155" s="24">
        <f t="shared" si="4"/>
        <v>3454503</v>
      </c>
      <c r="L155" s="2"/>
    </row>
    <row r="156" spans="2:12">
      <c r="L156" s="2"/>
    </row>
    <row r="157" spans="2:12">
      <c r="B157" s="15" t="s">
        <v>411</v>
      </c>
      <c r="C157" s="3"/>
      <c r="D157" s="3"/>
      <c r="E157" s="3"/>
      <c r="F157" s="55" t="str">
        <f>IF(F151='Claims per Disp or Visits'!L14,"yes","no")</f>
        <v>yes</v>
      </c>
      <c r="G157" s="55" t="str">
        <f>IF(G151='Claims per Disp or Visits'!M14,"yes","no")</f>
        <v>yes</v>
      </c>
      <c r="H157" s="55" t="str">
        <f>IF(H151='Claims per Disp or Visits'!N14,"yes","no")</f>
        <v>yes</v>
      </c>
      <c r="I157" s="55" t="str">
        <f>IF(I151='Claims per Disp or Visits'!O14,"yes","no")</f>
        <v>yes</v>
      </c>
      <c r="J157" s="55" t="str">
        <f>IF(J151='Claims per Disp or Visits'!P14,"yes","no")</f>
        <v>yes</v>
      </c>
      <c r="K157" s="55" t="str">
        <f>IF(K151='Claims per Disp or Visits'!Q14,"yes","no")</f>
        <v>yes</v>
      </c>
      <c r="L157" s="2"/>
    </row>
    <row r="158" spans="2:12">
      <c r="B158" s="15" t="s">
        <v>412</v>
      </c>
      <c r="C158" s="3"/>
      <c r="D158" s="3"/>
      <c r="E158" s="3"/>
      <c r="F158" s="55" t="str">
        <f>IF(F152='Claims per Disp or Visits'!L15,"yes","no")</f>
        <v>yes</v>
      </c>
      <c r="G158" s="55" t="str">
        <f>IF(G152='Claims per Disp or Visits'!M15,"yes","no")</f>
        <v>yes</v>
      </c>
      <c r="H158" s="55" t="str">
        <f>IF(H152='Claims per Disp or Visits'!N15,"yes","no")</f>
        <v>yes</v>
      </c>
      <c r="I158" s="55" t="str">
        <f>IF(I152='Claims per Disp or Visits'!O15,"yes","no")</f>
        <v>yes</v>
      </c>
      <c r="J158" s="55" t="str">
        <f>IF(J152='Claims per Disp or Visits'!P15,"yes","no")</f>
        <v>yes</v>
      </c>
      <c r="K158" s="55" t="str">
        <f>IF(K152='Claims per Disp or Visits'!Q15,"yes","no")</f>
        <v>yes</v>
      </c>
      <c r="L158" s="2"/>
    </row>
    <row r="159" spans="2:12">
      <c r="B159" s="15" t="s">
        <v>413</v>
      </c>
      <c r="C159" s="3"/>
      <c r="D159" s="3"/>
      <c r="E159" s="3"/>
      <c r="F159" s="55" t="str">
        <f>IF(F154='Claims per Disp or Visits'!L17,"yes","no")</f>
        <v>yes</v>
      </c>
      <c r="G159" s="55" t="str">
        <f>IF(G154='Claims per Disp or Visits'!M17,"yes","no")</f>
        <v>yes</v>
      </c>
      <c r="H159" s="55" t="str">
        <f>IF(H154='Claims per Disp or Visits'!N17,"yes","no")</f>
        <v>yes</v>
      </c>
      <c r="I159" s="55" t="str">
        <f>IF(I154='Claims per Disp or Visits'!O17,"yes","no")</f>
        <v>yes</v>
      </c>
      <c r="J159" s="55" t="str">
        <f>IF(J154='Claims per Disp or Visits'!P17,"yes","no")</f>
        <v>yes</v>
      </c>
      <c r="K159" s="55" t="str">
        <f>IF(K154='Claims per Disp or Visits'!Q17,"yes","no")</f>
        <v>yes</v>
      </c>
      <c r="L159" s="35" t="s">
        <v>318</v>
      </c>
    </row>
    <row r="160" spans="2:12">
      <c r="B160" s="15" t="s">
        <v>478</v>
      </c>
      <c r="C160" s="3"/>
      <c r="D160" s="3"/>
      <c r="E160" s="3"/>
      <c r="F160" s="55" t="str">
        <f>IF(F153='Claims per Disp or Visits'!L16,"yes","no")</f>
        <v>yes</v>
      </c>
      <c r="G160" s="55" t="str">
        <f>IF(G153='Claims per Disp or Visits'!M16,"yes","no")</f>
        <v>yes</v>
      </c>
      <c r="H160" s="55" t="str">
        <f>IF(H153='Claims per Disp or Visits'!N16,"yes","no")</f>
        <v>yes</v>
      </c>
      <c r="I160" s="55" t="str">
        <f>IF(I153='Claims per Disp or Visits'!O16,"yes","no")</f>
        <v>yes</v>
      </c>
      <c r="J160" s="55" t="str">
        <f>IF(J153='Claims per Disp or Visits'!P16,"yes","no")</f>
        <v>yes</v>
      </c>
      <c r="K160" s="55" t="str">
        <f>IF(K153='Claims per Disp or Visits'!Q16,"yes","no")</f>
        <v>yes</v>
      </c>
      <c r="L160" s="35"/>
    </row>
    <row r="161" spans="2:11">
      <c r="B161" s="15" t="s">
        <v>414</v>
      </c>
      <c r="F161" s="55" t="str">
        <f>IF(F155='Claims per Disp or Visits'!L18,"yes","no")</f>
        <v>yes</v>
      </c>
      <c r="G161" s="55" t="str">
        <f>IF(G155='Claims per Disp or Visits'!M18,"yes","no")</f>
        <v>yes</v>
      </c>
      <c r="H161" s="55" t="str">
        <f>IF(H155='Claims per Disp or Visits'!N18,"yes","no")</f>
        <v>yes</v>
      </c>
      <c r="I161" s="55" t="str">
        <f>IF(I155='Claims per Disp or Visits'!O18,"yes","no")</f>
        <v>yes</v>
      </c>
      <c r="J161" s="55" t="str">
        <f>IF(J155='Claims per Disp or Visits'!P18,"yes","no")</f>
        <v>yes</v>
      </c>
      <c r="K161" s="55" t="str">
        <f>IF(K155='Claims per Disp or Visits'!Q18,"yes","no")</f>
        <v>yes</v>
      </c>
    </row>
    <row r="162" spans="2:11">
      <c r="K162" s="55"/>
    </row>
  </sheetData>
  <customSheetViews>
    <customSheetView guid="{8E6CF98D-1634-4ED3-81CA-763BCE5C79CD}" scale="85" topLeftCell="A124">
      <selection activeCell="H159" sqref="H159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6">
      <selection activeCell="F160" sqref="F160:K160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4"/>
  <dimension ref="A1:P160"/>
  <sheetViews>
    <sheetView zoomScale="85" workbookViewId="0"/>
  </sheetViews>
  <sheetFormatPr defaultRowHeight="12.75"/>
  <cols>
    <col min="4" max="4" width="38.85546875" customWidth="1"/>
    <col min="5" max="5" width="4" customWidth="1"/>
    <col min="6" max="6" width="9" customWidth="1"/>
    <col min="7" max="7" width="8.28515625" customWidth="1"/>
    <col min="8" max="8" width="10.140625" customWidth="1"/>
    <col min="9" max="9" width="10.42578125" bestFit="1" customWidth="1"/>
    <col min="10" max="10" width="13.7109375" customWidth="1"/>
    <col min="11" max="11" width="12.42578125" customWidth="1"/>
    <col min="12" max="13" width="12" customWidth="1"/>
    <col min="14" max="14" width="12" bestFit="1" customWidth="1"/>
  </cols>
  <sheetData>
    <row r="1" spans="1:12">
      <c r="A1" t="s">
        <v>143</v>
      </c>
    </row>
    <row r="3" spans="1:12" ht="13.5" thickBot="1">
      <c r="B3" s="6" t="s">
        <v>4</v>
      </c>
      <c r="C3" s="57" t="s">
        <v>8</v>
      </c>
      <c r="D3" s="57" t="s">
        <v>9</v>
      </c>
      <c r="E3" s="57" t="s">
        <v>291</v>
      </c>
      <c r="F3" s="57"/>
      <c r="G3" s="6" t="s">
        <v>410</v>
      </c>
      <c r="H3" s="57"/>
      <c r="I3" s="6"/>
      <c r="J3" s="6"/>
      <c r="K3" s="6"/>
      <c r="L3" s="6"/>
    </row>
    <row r="4" spans="1:12">
      <c r="B4" s="6"/>
      <c r="C4" s="6"/>
      <c r="D4" s="6"/>
      <c r="E4" s="6"/>
      <c r="F4" s="79" t="s">
        <v>391</v>
      </c>
      <c r="G4" s="79" t="s">
        <v>405</v>
      </c>
      <c r="H4" s="79" t="s">
        <v>409</v>
      </c>
      <c r="I4" s="97" t="s">
        <v>431</v>
      </c>
      <c r="J4" s="79" t="s">
        <v>437</v>
      </c>
      <c r="K4" s="73" t="s">
        <v>445</v>
      </c>
    </row>
    <row r="5" spans="1:1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58" t="str">
        <f>IF($E5="h",'OP Claims by DMISID'!F5/'OP Visits by DMISID'!F5," ")</f>
        <v xml:space="preserve"> </v>
      </c>
      <c r="G5" s="58" t="str">
        <f>IF($E5="h",'OP Claims by DMISID'!G5/'OP Visits by DMISID'!G5," ")</f>
        <v xml:space="preserve"> </v>
      </c>
      <c r="H5" s="58" t="str">
        <f>IF($E5="h",'OP Claims by DMISID'!H5/'OP Visits by DMISID'!H5," ")</f>
        <v xml:space="preserve"> </v>
      </c>
      <c r="I5" s="58">
        <f>'OP Claims by DMISID'!I5/'OP Visits by DMISID'!I5</f>
        <v>0.15918998734355225</v>
      </c>
      <c r="J5" s="58">
        <f>'OP Claims by DMISID'!J5/'OP Visits by DMISID'!J5</f>
        <v>0.50071313959707608</v>
      </c>
      <c r="K5" s="58">
        <f>'OP Claims by DMISID'!K5/'OP Visits by DMISID'!K5</f>
        <v>0.34118843773840807</v>
      </c>
      <c r="L5" s="6"/>
    </row>
    <row r="6" spans="1:1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58">
        <f>IF($E6="h",'OP Claims by DMISID'!F6/'OP Visits by DMISID'!F6," ")</f>
        <v>0.351581442965677</v>
      </c>
      <c r="G6" s="58">
        <f>IF($E6="h",'OP Claims by DMISID'!G6/'OP Visits by DMISID'!G6," ")</f>
        <v>0.76675575119216055</v>
      </c>
      <c r="H6" s="58">
        <f>IF($E6="h",'OP Claims by DMISID'!H6/'OP Visits by DMISID'!H6," ")</f>
        <v>0.39166944865309056</v>
      </c>
      <c r="I6" s="58">
        <f>'OP Claims by DMISID'!I6/'OP Visits by DMISID'!I6</f>
        <v>0.3556078893141007</v>
      </c>
      <c r="J6" s="58">
        <f>IF($E6="h",'OP Claims by DMISID'!J6/'OP Visits by DMISID'!J6," ")</f>
        <v>0.35537907929023455</v>
      </c>
      <c r="K6" s="58">
        <f>'OP Claims by DMISID'!K6/'OP Visits by DMISID'!K6</f>
        <v>0.34059235862909704</v>
      </c>
      <c r="L6" s="6"/>
    </row>
    <row r="7" spans="1:1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58" t="str">
        <f>IF($E7="h",'OP Claims by DMISID'!F7/'OP Visits by DMISID'!F7," ")</f>
        <v xml:space="preserve"> </v>
      </c>
      <c r="G7" s="58" t="str">
        <f>IF($E7="h",'OP Claims by DMISID'!G7/'OP Visits by DMISID'!G7," ")</f>
        <v xml:space="preserve"> </v>
      </c>
      <c r="H7" s="58" t="str">
        <f>IF($E7="h",'OP Claims by DMISID'!H7/'OP Visits by DMISID'!H7," ")</f>
        <v xml:space="preserve"> </v>
      </c>
      <c r="I7" s="58">
        <f>'OP Claims by DMISID'!I7/'OP Visits by DMISID'!I7</f>
        <v>0.27004551328875653</v>
      </c>
      <c r="J7" s="58">
        <f>'OP Claims by DMISID'!J7/'OP Visits by DMISID'!J7</f>
        <v>0.2409333981526495</v>
      </c>
      <c r="K7" s="58">
        <f>'OP Claims by DMISID'!K7/'OP Visits by DMISID'!K7</f>
        <v>0.15250576743729446</v>
      </c>
      <c r="L7" s="6"/>
    </row>
    <row r="8" spans="1:1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58" t="str">
        <f>IF($E8="h",'OP Claims by DMISID'!F8/'OP Visits by DMISID'!F8," ")</f>
        <v xml:space="preserve"> </v>
      </c>
      <c r="G8" s="58" t="str">
        <f>IF($E8="h",'OP Claims by DMISID'!G8/'OP Visits by DMISID'!G8," ")</f>
        <v xml:space="preserve"> </v>
      </c>
      <c r="H8" s="58" t="str">
        <f>IF($E8="h",'OP Claims by DMISID'!H8/'OP Visits by DMISID'!H8," ")</f>
        <v xml:space="preserve"> </v>
      </c>
      <c r="I8" s="58">
        <f>'OP Claims by DMISID'!I8/'OP Visits by DMISID'!I8</f>
        <v>0.17872340425531916</v>
      </c>
      <c r="J8" s="58">
        <f>'OP Claims by DMISID'!J8/'OP Visits by DMISID'!J8</f>
        <v>0.30066062375172836</v>
      </c>
      <c r="K8" s="58">
        <f>'OP Claims by DMISID'!K8/'OP Visits by DMISID'!K8</f>
        <v>0.23640776699029126</v>
      </c>
      <c r="L8" s="6"/>
    </row>
    <row r="9" spans="1:1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58" t="str">
        <f>IF($E9="h",'OP Claims by DMISID'!F9/'OP Visits by DMISID'!F9," ")</f>
        <v xml:space="preserve"> </v>
      </c>
      <c r="G9" s="58" t="str">
        <f>IF($E9="h",'OP Claims by DMISID'!G9/'OP Visits by DMISID'!G9," ")</f>
        <v xml:space="preserve"> </v>
      </c>
      <c r="H9" s="58" t="str">
        <f>IF($E9="h",'OP Claims by DMISID'!H9/'OP Visits by DMISID'!H9," ")</f>
        <v xml:space="preserve"> </v>
      </c>
      <c r="I9" s="58">
        <f>'OP Claims by DMISID'!I9/'OP Visits by DMISID'!I9</f>
        <v>0.83347547974413649</v>
      </c>
      <c r="J9" s="58">
        <f>'OP Claims by DMISID'!J9/'OP Visits by DMISID'!J9</f>
        <v>1.0221130221130221</v>
      </c>
      <c r="K9" s="58">
        <f>'OP Claims by DMISID'!K9/'OP Visits by DMISID'!K9</f>
        <v>0.91185086551264982</v>
      </c>
      <c r="L9" s="6"/>
    </row>
    <row r="10" spans="1:1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58">
        <f>IF($E10="h",'OP Claims by DMISID'!F10/'OP Visits by DMISID'!F10," ")</f>
        <v>0.15434566408611378</v>
      </c>
      <c r="G10" s="58">
        <f>IF($E10="h",'OP Claims by DMISID'!G10/'OP Visits by DMISID'!G10," ")</f>
        <v>0.20152447424005879</v>
      </c>
      <c r="H10" s="58">
        <f>IF($E10="h",'OP Claims by DMISID'!H10/'OP Visits by DMISID'!H10," ")</f>
        <v>0.18818721993011825</v>
      </c>
      <c r="I10" s="58">
        <f>'OP Claims by DMISID'!I10/'OP Visits by DMISID'!I10</f>
        <v>0.19820562288111784</v>
      </c>
      <c r="J10" s="58">
        <f>IF($E10="h",'OP Claims by DMISID'!J10/'OP Visits by DMISID'!J10," ")</f>
        <v>0.16967932627326332</v>
      </c>
      <c r="K10" s="58">
        <f>IF($E10="h",'OP Claims by DMISID'!K10/'OP Visits by DMISID'!K10," ")</f>
        <v>0.2203049054246618</v>
      </c>
      <c r="L10" s="6"/>
    </row>
    <row r="11" spans="1:1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58" t="str">
        <f>IF($E11="h",'OP Claims by DMISID'!F11/'OP Visits by DMISID'!F11," ")</f>
        <v xml:space="preserve"> </v>
      </c>
      <c r="G11" s="58" t="str">
        <f>IF($E11="h",'OP Claims by DMISID'!G11/'OP Visits by DMISID'!G11," ")</f>
        <v xml:space="preserve"> </v>
      </c>
      <c r="H11" s="58" t="str">
        <f>IF($E11="h",'OP Claims by DMISID'!H11/'OP Visits by DMISID'!H11," ")</f>
        <v xml:space="preserve"> </v>
      </c>
      <c r="I11" s="58">
        <f>'OP Claims by DMISID'!I11/'OP Visits by DMISID'!I11</f>
        <v>0.1896150865409455</v>
      </c>
      <c r="J11" s="58">
        <f>'OP Claims by DMISID'!J11/'OP Visits by DMISID'!J11</f>
        <v>0.1853010164190774</v>
      </c>
      <c r="K11" s="58">
        <f>'OP Claims by DMISID'!K11/'OP Visits by DMISID'!K11</f>
        <v>0.12897614314115308</v>
      </c>
      <c r="L11" s="6"/>
    </row>
    <row r="12" spans="1:1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58" t="str">
        <f>IF($E12="h",'OP Claims by DMISID'!F12/'OP Visits by DMISID'!F12," ")</f>
        <v xml:space="preserve"> </v>
      </c>
      <c r="G12" s="58" t="str">
        <f>IF($E12="h",'OP Claims by DMISID'!G12/'OP Visits by DMISID'!G12," ")</f>
        <v xml:space="preserve"> </v>
      </c>
      <c r="H12" s="58" t="str">
        <f>IF($E12="h",'OP Claims by DMISID'!H12/'OP Visits by DMISID'!H12," ")</f>
        <v xml:space="preserve"> </v>
      </c>
      <c r="I12" s="58">
        <f>'OP Claims by DMISID'!I12/'OP Visits by DMISID'!I12</f>
        <v>0.1546203110704483</v>
      </c>
      <c r="J12" s="58">
        <f>'OP Claims by DMISID'!J12/'OP Visits by DMISID'!J12</f>
        <v>0.23375959079283887</v>
      </c>
      <c r="K12" s="58">
        <f>'OP Claims by DMISID'!K12/'OP Visits by DMISID'!K12</f>
        <v>0.1646803900325027</v>
      </c>
      <c r="L12" s="6"/>
    </row>
    <row r="13" spans="1:1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58" t="str">
        <f>IF($E13="h",'OP Claims by DMISID'!F13/'OP Visits by DMISID'!F13," ")</f>
        <v xml:space="preserve"> </v>
      </c>
      <c r="G13" s="58" t="str">
        <f>IF($E13="h",'OP Claims by DMISID'!G13/'OP Visits by DMISID'!G13," ")</f>
        <v xml:space="preserve"> </v>
      </c>
      <c r="H13" s="58" t="str">
        <f>IF($E13="h",'OP Claims by DMISID'!H13/'OP Visits by DMISID'!H13," ")</f>
        <v xml:space="preserve"> </v>
      </c>
      <c r="I13" s="58">
        <f>'OP Claims by DMISID'!I13/'OP Visits by DMISID'!I13</f>
        <v>0.20295829291949563</v>
      </c>
      <c r="J13" s="58">
        <f>'OP Claims by DMISID'!J13/'OP Visits by DMISID'!J13</f>
        <v>0.21932628473075977</v>
      </c>
      <c r="K13" s="58">
        <f>'OP Claims by DMISID'!K13/'OP Visits by DMISID'!K13</f>
        <v>0.18277680140597541</v>
      </c>
      <c r="L13" s="6"/>
    </row>
    <row r="14" spans="1:1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58">
        <f>IF($E14="h",'OP Claims by DMISID'!F14/'OP Visits by DMISID'!F14," ")</f>
        <v>0.15089464753971926</v>
      </c>
      <c r="G14" s="58">
        <f>IF($E14="h",'OP Claims by DMISID'!G14/'OP Visits by DMISID'!G14," ")</f>
        <v>0.23412494566720671</v>
      </c>
      <c r="H14" s="58">
        <f>IF($E14="h",'OP Claims by DMISID'!H14/'OP Visits by DMISID'!H14," ")</f>
        <v>0.11580637581264197</v>
      </c>
      <c r="I14" s="58">
        <f>'OP Claims by DMISID'!I14/'OP Visits by DMISID'!I14</f>
        <v>0.15527225389415092</v>
      </c>
      <c r="J14" s="58">
        <f>'OP Claims by DMISID'!J14/'OP Visits by DMISID'!J14</f>
        <v>0.24120194910665946</v>
      </c>
      <c r="K14" s="58">
        <f>'OP Claims by DMISID'!K14/'OP Visits by DMISID'!K14</f>
        <v>0.14863064396743153</v>
      </c>
      <c r="L14" s="6"/>
    </row>
    <row r="15" spans="1:1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58" t="str">
        <f>IF($E15="h",'OP Claims by DMISID'!F15/'OP Visits by DMISID'!F15," ")</f>
        <v xml:space="preserve"> </v>
      </c>
      <c r="G15" s="58" t="str">
        <f>IF($E15="h",'OP Claims by DMISID'!G15/'OP Visits by DMISID'!G15," ")</f>
        <v xml:space="preserve"> </v>
      </c>
      <c r="H15" s="58" t="str">
        <f>IF($E15="h",'OP Claims by DMISID'!H15/'OP Visits by DMISID'!H15," ")</f>
        <v xml:space="preserve"> </v>
      </c>
      <c r="I15" s="58">
        <f>'OP Claims by DMISID'!I15/'OP Visits by DMISID'!I15</f>
        <v>0.90852667356287864</v>
      </c>
      <c r="J15" s="58">
        <f>'OP Claims by DMISID'!J15/'OP Visits by DMISID'!J15</f>
        <v>1.1580454626812242</v>
      </c>
      <c r="K15" s="165">
        <f>'OP Claims by DMISID'!K15/'OP Visits by DMISID'!K15</f>
        <v>1.2835062460300657</v>
      </c>
      <c r="L15" s="6"/>
    </row>
    <row r="16" spans="1:1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58">
        <f>IF($E16="h",'OP Claims by DMISID'!F16/'OP Visits by DMISID'!F16," ")</f>
        <v>0.17883497832303294</v>
      </c>
      <c r="G16" s="58">
        <f>IF($E16="h",'OP Claims by DMISID'!G16/'OP Visits by DMISID'!G16," ")</f>
        <v>0.20410194174757282</v>
      </c>
      <c r="H16" s="58">
        <f>IF($E16="h",'OP Claims by DMISID'!H16/'OP Visits by DMISID'!H16," ")</f>
        <v>0.2104</v>
      </c>
      <c r="I16" s="58">
        <f>'OP Claims by DMISID'!I16/'OP Visits by DMISID'!I16</f>
        <v>0.15446725022638091</v>
      </c>
      <c r="J16" s="58">
        <f>'OP Claims by DMISID'!J16/'OP Visits by DMISID'!J16</f>
        <v>0.16483989853060835</v>
      </c>
      <c r="K16" s="58">
        <f>'OP Claims by DMISID'!K16/'OP Visits by DMISID'!K16</f>
        <v>0.15682782217431043</v>
      </c>
      <c r="L16" s="6"/>
    </row>
    <row r="17" spans="2:13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58" t="str">
        <f>IF($E17="h",'OP Claims by DMISID'!F17/'OP Visits by DMISID'!F17," ")</f>
        <v xml:space="preserve"> </v>
      </c>
      <c r="G17" s="58" t="str">
        <f>IF($E17="h",'OP Claims by DMISID'!G17/'OP Visits by DMISID'!G17," ")</f>
        <v xml:space="preserve"> </v>
      </c>
      <c r="H17" s="58" t="str">
        <f>IF($E17="h",'OP Claims by DMISID'!H17/'OP Visits by DMISID'!H17," ")</f>
        <v xml:space="preserve"> </v>
      </c>
      <c r="I17" s="58">
        <f>'OP Claims by DMISID'!I17/'OP Visits by DMISID'!I17</f>
        <v>0.34250851305334845</v>
      </c>
      <c r="J17" s="58">
        <f>'OP Claims by DMISID'!J17/'OP Visits by DMISID'!J17</f>
        <v>0.30773705642815591</v>
      </c>
      <c r="K17" s="58">
        <f>'OP Claims by DMISID'!K17/'OP Visits by DMISID'!K17</f>
        <v>0.32192547577162961</v>
      </c>
      <c r="L17" s="6"/>
    </row>
    <row r="18" spans="2:13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58" t="str">
        <f>IF($E18="h",'OP Claims by DMISID'!F18/'OP Visits by DMISID'!F18," ")</f>
        <v xml:space="preserve"> </v>
      </c>
      <c r="G18" s="58" t="str">
        <f>IF($E18="h",'OP Claims by DMISID'!G18/'OP Visits by DMISID'!G18," ")</f>
        <v xml:space="preserve"> </v>
      </c>
      <c r="H18" s="58" t="str">
        <f>IF($E18="h",'OP Claims by DMISID'!H18/'OP Visits by DMISID'!H18," ")</f>
        <v xml:space="preserve"> </v>
      </c>
      <c r="I18" s="58">
        <f>'OP Claims by DMISID'!I18/'OP Visits by DMISID'!I18</f>
        <v>0.39166492802002922</v>
      </c>
      <c r="J18" s="58">
        <f>'OP Claims by DMISID'!J18/'OP Visits by DMISID'!J18</f>
        <v>0.41291986943245235</v>
      </c>
      <c r="K18" s="58">
        <f>'OP Claims by DMISID'!K18/'OP Visits by DMISID'!K18</f>
        <v>0.36313120414328875</v>
      </c>
      <c r="L18" s="6"/>
    </row>
    <row r="19" spans="2:13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58" t="str">
        <f>IF($E19="h",'OP Claims by DMISID'!F19/'OP Visits by DMISID'!F19," ")</f>
        <v xml:space="preserve"> </v>
      </c>
      <c r="G19" s="58" t="str">
        <f>IF($E19="h",'OP Claims by DMISID'!G19/'OP Visits by DMISID'!G19," ")</f>
        <v xml:space="preserve"> </v>
      </c>
      <c r="H19" s="58" t="str">
        <f>IF($E19="h",'OP Claims by DMISID'!H19/'OP Visits by DMISID'!H19," ")</f>
        <v xml:space="preserve"> </v>
      </c>
      <c r="I19" s="58">
        <f>'OP Claims by DMISID'!I19/'OP Visits by DMISID'!I19</f>
        <v>0.7494850948509485</v>
      </c>
      <c r="J19" s="58">
        <f>'OP Claims by DMISID'!J19/'OP Visits by DMISID'!J19</f>
        <v>0.55583988301955767</v>
      </c>
      <c r="K19" s="58">
        <f>'OP Claims by DMISID'!K19/'OP Visits by DMISID'!K19</f>
        <v>0.599763011575973</v>
      </c>
      <c r="L19" s="6"/>
    </row>
    <row r="20" spans="2:13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58" t="str">
        <f>IF($E20="h",'OP Claims by DMISID'!F20/'OP Visits by DMISID'!F20," ")</f>
        <v xml:space="preserve"> </v>
      </c>
      <c r="G20" s="58" t="str">
        <f>IF($E20="h",'OP Claims by DMISID'!G20/'OP Visits by DMISID'!G20," ")</f>
        <v xml:space="preserve"> </v>
      </c>
      <c r="H20" s="58" t="str">
        <f>IF($E20="h",'OP Claims by DMISID'!H20/'OP Visits by DMISID'!H20," ")</f>
        <v xml:space="preserve"> </v>
      </c>
      <c r="I20" s="58">
        <f>'OP Claims by DMISID'!I20/'OP Visits by DMISID'!I20</f>
        <v>0.15866154338776817</v>
      </c>
      <c r="J20" s="58">
        <f>'OP Claims by DMISID'!J20/'OP Visits by DMISID'!J20</f>
        <v>0.22391718877690003</v>
      </c>
      <c r="K20" s="58">
        <f>'OP Claims by DMISID'!K20/'OP Visits by DMISID'!K20</f>
        <v>0.25519287833827892</v>
      </c>
      <c r="L20" s="6"/>
    </row>
    <row r="21" spans="2:13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58" t="str">
        <f>IF($E21="h",'OP Claims by DMISID'!F21/'OP Visits by DMISID'!F21," ")</f>
        <v xml:space="preserve"> </v>
      </c>
      <c r="G21" s="58" t="str">
        <f>IF($E21="h",'OP Claims by DMISID'!G21/'OP Visits by DMISID'!G21," ")</f>
        <v xml:space="preserve"> </v>
      </c>
      <c r="H21" s="58" t="str">
        <f>IF($E21="h",'OP Claims by DMISID'!H21/'OP Visits by DMISID'!H21," ")</f>
        <v xml:space="preserve"> </v>
      </c>
      <c r="I21" s="58">
        <f>'OP Claims by DMISID'!I21/'OP Visits by DMISID'!I21</f>
        <v>0.65379246161005122</v>
      </c>
      <c r="J21" s="58">
        <f>'OP Claims by DMISID'!J21/'OP Visits by DMISID'!J21</f>
        <v>0.7898299201666088</v>
      </c>
      <c r="K21" s="58">
        <f>'OP Claims by DMISID'!K21/'OP Visits by DMISID'!K21</f>
        <v>0.70196295272325127</v>
      </c>
      <c r="L21" s="6"/>
    </row>
    <row r="22" spans="2:13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58">
        <f>IF($E22="h",'OP Claims by DMISID'!F22/'OP Visits by DMISID'!F22," ")</f>
        <v>0.27798395785945168</v>
      </c>
      <c r="G22" s="58">
        <f>IF($E22="h",'OP Claims by DMISID'!G22/'OP Visits by DMISID'!G22," ")</f>
        <v>0.41763341067285381</v>
      </c>
      <c r="H22" s="58">
        <f>IF($E22="h",'OP Claims by DMISID'!H22/'OP Visits by DMISID'!H22," ")</f>
        <v>0.29958730977559966</v>
      </c>
      <c r="I22" s="58">
        <f>IF($E22="h",'OP Claims by DMISID'!I22/'OP Visits by DMISID'!I22," ")</f>
        <v>0.29906814210832849</v>
      </c>
      <c r="J22" s="58">
        <f>'OP Claims by DMISID'!J22/'OP Visits by DMISID'!J22</f>
        <v>0.30536960546930636</v>
      </c>
      <c r="K22" s="58">
        <f>'OP Claims by DMISID'!K22/'OP Visits by DMISID'!K22</f>
        <v>0.21237113402061855</v>
      </c>
      <c r="L22" s="6"/>
    </row>
    <row r="23" spans="2:13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58" t="str">
        <f>IF($E23="h",'OP Claims by DMISID'!F23/'OP Visits by DMISID'!F23," ")</f>
        <v xml:space="preserve"> </v>
      </c>
      <c r="G23" s="58" t="str">
        <f>IF($E23="h",'OP Claims by DMISID'!G23/'OP Visits by DMISID'!G23," ")</f>
        <v xml:space="preserve"> </v>
      </c>
      <c r="H23" s="58" t="str">
        <f>IF($E23="h",'OP Claims by DMISID'!H23/'OP Visits by DMISID'!H23," ")</f>
        <v xml:space="preserve"> </v>
      </c>
      <c r="I23" s="58" t="str">
        <f>IF($E23="h",'OP Claims by DMISID'!I23/'OP Visits by DMISID'!I23," ")</f>
        <v xml:space="preserve"> </v>
      </c>
      <c r="J23" s="58">
        <f>'OP Claims by DMISID'!J23/'OP Visits by DMISID'!J23</f>
        <v>0.40676715505428479</v>
      </c>
      <c r="K23" s="58">
        <f>'OP Claims by DMISID'!K23/'OP Visits by DMISID'!K23</f>
        <v>0.33858075835851448</v>
      </c>
      <c r="L23" s="6"/>
    </row>
    <row r="24" spans="2:13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58" t="str">
        <f>IF($E24="h",'OP Claims by DMISID'!F24/'OP Visits by DMISID'!F24," ")</f>
        <v xml:space="preserve"> </v>
      </c>
      <c r="G24" s="58" t="str">
        <f>IF($E24="h",'OP Claims by DMISID'!G24/'OP Visits by DMISID'!G24," ")</f>
        <v xml:space="preserve"> </v>
      </c>
      <c r="H24" s="58" t="str">
        <f>IF($E24="h",'OP Claims by DMISID'!H24/'OP Visits by DMISID'!H24," ")</f>
        <v xml:space="preserve"> </v>
      </c>
      <c r="I24" s="58">
        <f>'OP Claims by DMISID'!I24/'OP Visits by DMISID'!I24</f>
        <v>0.53077609277430871</v>
      </c>
      <c r="J24" s="58">
        <f>'OP Claims by DMISID'!J24/'OP Visits by DMISID'!J24</f>
        <v>0.38929539295392956</v>
      </c>
      <c r="K24" s="58">
        <f>'OP Claims by DMISID'!K24/'OP Visits by DMISID'!K24</f>
        <v>0.31466421825813223</v>
      </c>
      <c r="L24" s="6"/>
    </row>
    <row r="25" spans="2:13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58" t="str">
        <f>IF($E25="h",'OP Claims by DMISID'!F25/'OP Visits by DMISID'!F25," ")</f>
        <v xml:space="preserve"> </v>
      </c>
      <c r="G25" s="58" t="str">
        <f>IF($E25="h",'OP Claims by DMISID'!G25/'OP Visits by DMISID'!G25," ")</f>
        <v xml:space="preserve"> </v>
      </c>
      <c r="H25" s="58" t="str">
        <f>IF($E25="h",'OP Claims by DMISID'!H25/'OP Visits by DMISID'!H25," ")</f>
        <v xml:space="preserve"> </v>
      </c>
      <c r="I25" s="58">
        <f>'OP Claims by DMISID'!I25/'OP Visits by DMISID'!I25</f>
        <v>1.0937401698647373</v>
      </c>
      <c r="J25" s="58">
        <f>'OP Claims by DMISID'!J25/'OP Visits by DMISID'!J25</f>
        <v>0.55277731162946808</v>
      </c>
      <c r="K25" s="58">
        <f>'OP Claims by DMISID'!K25/'OP Visits by DMISID'!K25</f>
        <v>0.24149236856981346</v>
      </c>
      <c r="L25" s="6"/>
    </row>
    <row r="26" spans="2:13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58">
        <f>IF($E26="h",'OP Claims by DMISID'!F26/'OP Visits by DMISID'!F26," ")</f>
        <v>0.7485613103142984</v>
      </c>
      <c r="G26" s="58">
        <f>IF($E26="h",'OP Claims by DMISID'!G26/'OP Visits by DMISID'!G26," ")</f>
        <v>5.4196078431372552</v>
      </c>
      <c r="H26" s="58">
        <f>IF($E26="h",'OP Claims by DMISID'!H26/'OP Visits by DMISID'!H26," ")</f>
        <v>0.38955859287474792</v>
      </c>
      <c r="I26" s="58">
        <f>'OP Claims by DMISID'!I26/'OP Visits by DMISID'!I26</f>
        <v>0.40504160548213414</v>
      </c>
      <c r="J26" s="58">
        <f>'OP Claims by DMISID'!J26/'OP Visits by DMISID'!J26</f>
        <v>0.44340000000000002</v>
      </c>
      <c r="K26" s="58">
        <f>'OP Claims by DMISID'!K26/'OP Visits by DMISID'!K26</f>
        <v>0.43714908514432921</v>
      </c>
      <c r="L26" s="6"/>
    </row>
    <row r="27" spans="2:13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58">
        <f>IF($E27="h",'OP Claims by DMISID'!F27/'OP Visits by DMISID'!F27," ")</f>
        <v>0.12160122918210003</v>
      </c>
      <c r="G27" s="58">
        <f>IF($E27="h",'OP Claims by DMISID'!G27/'OP Visits by DMISID'!G27," ")</f>
        <v>0.25880202400190744</v>
      </c>
      <c r="H27" s="58">
        <f>IF($E27="h",'OP Claims by DMISID'!H27/'OP Visits by DMISID'!H27," ")</f>
        <v>0.30173785154725813</v>
      </c>
      <c r="I27" s="58">
        <f>'OP Claims by DMISID'!I27/'OP Visits by DMISID'!I27</f>
        <v>0.25216554379210782</v>
      </c>
      <c r="J27" s="58">
        <f>'OP Claims by DMISID'!J27/'OP Visits by DMISID'!J27</f>
        <v>0.29990812026740171</v>
      </c>
      <c r="K27" s="58">
        <f>'OP Claims by DMISID'!K27/'OP Visits by DMISID'!K27</f>
        <v>0.21362600455799449</v>
      </c>
      <c r="L27" s="6"/>
    </row>
    <row r="28" spans="2:13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58" t="str">
        <f>IF($E28="h",'OP Claims by DMISID'!F28/'OP Visits by DMISID'!F28," ")</f>
        <v xml:space="preserve"> </v>
      </c>
      <c r="G28" s="58" t="str">
        <f>IF($E28="h",'OP Claims by DMISID'!G28/'OP Visits by DMISID'!G28," ")</f>
        <v xml:space="preserve"> </v>
      </c>
      <c r="H28" s="58" t="str">
        <f>IF($E28="h",'OP Claims by DMISID'!H28/'OP Visits by DMISID'!H28," ")</f>
        <v xml:space="preserve"> </v>
      </c>
      <c r="I28" s="58">
        <f>'OP Claims by DMISID'!I28/'OP Visits by DMISID'!I28</f>
        <v>0.48980348535409712</v>
      </c>
      <c r="J28" s="58">
        <f>'OP Claims by DMISID'!J28/'OP Visits by DMISID'!J28</f>
        <v>0.48586341887777296</v>
      </c>
      <c r="K28" s="58">
        <f>'OP Claims by DMISID'!K28/'OP Visits by DMISID'!K28</f>
        <v>0.43787808282922291</v>
      </c>
      <c r="L28" s="6"/>
    </row>
    <row r="29" spans="2:13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58" t="str">
        <f>IF($E29="h",'OP Claims by DMISID'!F29/'OP Visits by DMISID'!F29," ")</f>
        <v xml:space="preserve"> </v>
      </c>
      <c r="G29" s="58" t="str">
        <f>IF($E29="h",'OP Claims by DMISID'!G29/'OP Visits by DMISID'!G29," ")</f>
        <v xml:space="preserve"> </v>
      </c>
      <c r="H29" s="58" t="str">
        <f>IF($E29="h",'OP Claims by DMISID'!H29/'OP Visits by DMISID'!H29," ")</f>
        <v xml:space="preserve"> </v>
      </c>
      <c r="I29" s="58">
        <f>'OP Claims by DMISID'!I29/'OP Visits by DMISID'!I29</f>
        <v>0.2321219226260258</v>
      </c>
      <c r="J29" s="58">
        <f>'OP Claims by DMISID'!J29/'OP Visits by DMISID'!J29</f>
        <v>0.28638059701492535</v>
      </c>
      <c r="K29" s="58">
        <f>'OP Claims by DMISID'!K29/'OP Visits by DMISID'!K29</f>
        <v>0.18492913930176288</v>
      </c>
      <c r="L29" s="6"/>
    </row>
    <row r="30" spans="2:13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58" t="str">
        <f>IF($E30="h",'OP Claims by DMISID'!F30/'OP Visits by DMISID'!F30," ")</f>
        <v xml:space="preserve"> </v>
      </c>
      <c r="G30" s="58" t="str">
        <f>IF($E30="h",'OP Claims by DMISID'!G30/'OP Visits by DMISID'!G30," ")</f>
        <v xml:space="preserve"> </v>
      </c>
      <c r="H30" s="58" t="str">
        <f>IF($E30="h",'OP Claims by DMISID'!H30/'OP Visits by DMISID'!H30," ")</f>
        <v xml:space="preserve"> </v>
      </c>
      <c r="I30" s="58">
        <f>'OP Claims by DMISID'!I30/'OP Visits by DMISID'!I30</f>
        <v>0.35702658708627238</v>
      </c>
      <c r="J30" s="58">
        <f>'OP Claims by DMISID'!J30/'OP Visits by DMISID'!J30</f>
        <v>0.34150239744272776</v>
      </c>
      <c r="K30" s="58">
        <f>'OP Claims by DMISID'!K30/'OP Visits by DMISID'!K30</f>
        <v>0.2951854775059195</v>
      </c>
      <c r="L30" s="6"/>
    </row>
    <row r="31" spans="2:13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58" t="str">
        <f>IF($E31="h",'OP Claims by DMISID'!F31/'OP Visits by DMISID'!F31," ")</f>
        <v xml:space="preserve"> </v>
      </c>
      <c r="G31" s="58" t="str">
        <f>IF($E31="h",'OP Claims by DMISID'!G31/'OP Visits by DMISID'!G31," ")</f>
        <v xml:space="preserve"> </v>
      </c>
      <c r="H31" s="58" t="str">
        <f>IF($E31="h",'OP Claims by DMISID'!H31/'OP Visits by DMISID'!H31," ")</f>
        <v xml:space="preserve"> </v>
      </c>
      <c r="I31" s="58">
        <f>'OP Claims by DMISID'!I31/'OP Visits by DMISID'!I31</f>
        <v>0.34730502494220711</v>
      </c>
      <c r="J31" s="58">
        <f>'OP Claims by DMISID'!J31/'OP Visits by DMISID'!J31</f>
        <v>0.32403109770248317</v>
      </c>
      <c r="K31" s="58">
        <f>'OP Claims by DMISID'!K31/'OP Visits by DMISID'!K31</f>
        <v>0.20529214407798949</v>
      </c>
      <c r="L31" s="6"/>
      <c r="M31" s="2"/>
    </row>
    <row r="32" spans="2:13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58">
        <f>IF($E32="h",'OP Claims by DMISID'!F32/'OP Visits by DMISID'!F32," ")</f>
        <v>0.21906859982581076</v>
      </c>
      <c r="G32" s="58">
        <f>IF($E32="h",'OP Claims by DMISID'!G32/'OP Visits by DMISID'!G32," ")</f>
        <v>0.21269531250000001</v>
      </c>
      <c r="H32" s="58">
        <f>IF($E32="h",'OP Claims by DMISID'!H32/'OP Visits by DMISID'!H32," ")</f>
        <v>0.27155086031664233</v>
      </c>
      <c r="I32" s="58">
        <f>'OP Claims by DMISID'!I32/'OP Visits by DMISID'!I32</f>
        <v>0.20499322822170546</v>
      </c>
      <c r="J32" s="58">
        <f>'OP Claims by DMISID'!J32/'OP Visits by DMISID'!J32</f>
        <v>0.23070126114547354</v>
      </c>
      <c r="K32" s="58">
        <f>'OP Claims by DMISID'!K32/'OP Visits by DMISID'!K32</f>
        <v>0.17487130683047108</v>
      </c>
      <c r="L32" s="6"/>
    </row>
    <row r="33" spans="2:1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58" t="str">
        <f>IF($E33="h",'OP Claims by DMISID'!F33/'OP Visits by DMISID'!F33," ")</f>
        <v xml:space="preserve"> </v>
      </c>
      <c r="G33" s="58" t="str">
        <f>IF($E33="h",'OP Claims by DMISID'!G33/'OP Visits by DMISID'!G33," ")</f>
        <v xml:space="preserve"> </v>
      </c>
      <c r="H33" s="58" t="str">
        <f>IF($E33="h",'OP Claims by DMISID'!H33/'OP Visits by DMISID'!H33," ")</f>
        <v xml:space="preserve"> </v>
      </c>
      <c r="I33" s="58">
        <f>'OP Claims by DMISID'!I33/'OP Visits by DMISID'!I33</f>
        <v>0.60713654831301889</v>
      </c>
      <c r="J33" s="58">
        <f>'OP Claims by DMISID'!J33/'OP Visits by DMISID'!J33</f>
        <v>0.66615044247787614</v>
      </c>
      <c r="K33" s="58">
        <f>'OP Claims by DMISID'!K33/'OP Visits by DMISID'!K33</f>
        <v>0.56616643929058663</v>
      </c>
      <c r="L33" s="6"/>
    </row>
    <row r="34" spans="2:1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58" t="str">
        <f>IF($E34="h",'OP Claims by DMISID'!F34/'OP Visits by DMISID'!F34," ")</f>
        <v xml:space="preserve"> </v>
      </c>
      <c r="G34" s="58" t="str">
        <f>IF($E34="h",'OP Claims by DMISID'!G34/'OP Visits by DMISID'!G34," ")</f>
        <v xml:space="preserve"> </v>
      </c>
      <c r="H34" s="58" t="str">
        <f>IF($E34="h",'OP Claims by DMISID'!H34/'OP Visits by DMISID'!H34," ")</f>
        <v xml:space="preserve"> </v>
      </c>
      <c r="I34" s="58">
        <f>'OP Claims by DMISID'!I34/'OP Visits by DMISID'!I34</f>
        <v>0.15523032629558542</v>
      </c>
      <c r="J34" s="58">
        <f>'OP Claims by DMISID'!J34/'OP Visits by DMISID'!J34</f>
        <v>0.13955012011356191</v>
      </c>
      <c r="K34" s="58">
        <f>'OP Claims by DMISID'!K34/'OP Visits by DMISID'!K34</f>
        <v>0.16821026282853566</v>
      </c>
      <c r="L34" s="6"/>
    </row>
    <row r="35" spans="2:1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58" t="str">
        <f>IF($E35="h",'OP Claims by DMISID'!F35/'OP Visits by DMISID'!F35," ")</f>
        <v xml:space="preserve"> </v>
      </c>
      <c r="G35" s="58" t="str">
        <f>IF($E35="h",'OP Claims by DMISID'!G35/'OP Visits by DMISID'!G35," ")</f>
        <v xml:space="preserve"> </v>
      </c>
      <c r="H35" s="58" t="str">
        <f>IF($E35="h",'OP Claims by DMISID'!H35/'OP Visits by DMISID'!H35," ")</f>
        <v xml:space="preserve"> </v>
      </c>
      <c r="I35" s="58">
        <f>'OP Claims by DMISID'!I35/'OP Visits by DMISID'!I35</f>
        <v>0.12145607280364018</v>
      </c>
      <c r="J35" s="58">
        <f>'OP Claims by DMISID'!J35/'OP Visits by DMISID'!J35</f>
        <v>0.17420753183419127</v>
      </c>
      <c r="K35" s="58">
        <f>'OP Claims by DMISID'!K35/'OP Visits by DMISID'!K35</f>
        <v>0.13779745434421695</v>
      </c>
      <c r="L35" s="6"/>
    </row>
    <row r="36" spans="2:1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58" t="str">
        <f>IF($E36="h",'OP Claims by DMISID'!F36/'OP Visits by DMISID'!F36," ")</f>
        <v xml:space="preserve"> </v>
      </c>
      <c r="G36" s="58" t="str">
        <f>IF($E36="h",'OP Claims by DMISID'!G36/'OP Visits by DMISID'!G36," ")</f>
        <v xml:space="preserve"> </v>
      </c>
      <c r="H36" s="58" t="str">
        <f>IF($E36="h",'OP Claims by DMISID'!H36/'OP Visits by DMISID'!H36," ")</f>
        <v xml:space="preserve"> </v>
      </c>
      <c r="I36" s="58">
        <f>'OP Claims by DMISID'!I36/'OP Visits by DMISID'!I36</f>
        <v>0.85153497735279315</v>
      </c>
      <c r="J36" s="58">
        <f>'OP Claims by DMISID'!J36/'OP Visits by DMISID'!J36</f>
        <v>0.90175237000861819</v>
      </c>
      <c r="K36" s="58">
        <f>'OP Claims by DMISID'!K36/'OP Visits by DMISID'!K36</f>
        <v>0.38631963863196389</v>
      </c>
      <c r="L36" s="6"/>
    </row>
    <row r="37" spans="2:1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58" t="str">
        <f>IF($E37="h",'OP Claims by DMISID'!F37/'OP Visits by DMISID'!F37," ")</f>
        <v xml:space="preserve"> </v>
      </c>
      <c r="G37" s="58" t="str">
        <f>IF($E37="h",'OP Claims by DMISID'!G37/'OP Visits by DMISID'!G37," ")</f>
        <v xml:space="preserve"> </v>
      </c>
      <c r="H37" s="58" t="str">
        <f>IF($E37="h",'OP Claims by DMISID'!H37/'OP Visits by DMISID'!H37," ")</f>
        <v xml:space="preserve"> </v>
      </c>
      <c r="I37" s="58">
        <f>'OP Claims by DMISID'!I37/'OP Visits by DMISID'!I37</f>
        <v>0.2980304719435154</v>
      </c>
      <c r="J37" s="58">
        <f>'OP Claims by DMISID'!J37/'OP Visits by DMISID'!J37</f>
        <v>0.2679324894514768</v>
      </c>
      <c r="K37" s="58">
        <f>'OP Claims by DMISID'!K37/'OP Visits by DMISID'!K37</f>
        <v>0.24062500000000001</v>
      </c>
      <c r="L37" s="6"/>
    </row>
    <row r="38" spans="2:1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58" t="str">
        <f>IF($E38="h",'OP Claims by DMISID'!F38/'OP Visits by DMISID'!F38," ")</f>
        <v xml:space="preserve"> </v>
      </c>
      <c r="G38" s="58" t="str">
        <f>IF($E38="h",'OP Claims by DMISID'!G38/'OP Visits by DMISID'!G38," ")</f>
        <v xml:space="preserve"> </v>
      </c>
      <c r="H38" s="58" t="str">
        <f>IF($E38="h",'OP Claims by DMISID'!H38/'OP Visits by DMISID'!H38," ")</f>
        <v xml:space="preserve"> </v>
      </c>
      <c r="I38" s="58">
        <f>'OP Claims by DMISID'!I38/'OP Visits by DMISID'!I38</f>
        <v>9.6912394740729796E-2</v>
      </c>
      <c r="J38" s="58">
        <f>'OP Claims by DMISID'!J38/'OP Visits by DMISID'!J38</f>
        <v>6.2295528898582336E-2</v>
      </c>
      <c r="K38" s="58">
        <f>'OP Claims by DMISID'!K38/'OP Visits by DMISID'!K38</f>
        <v>6.7355043685464661E-2</v>
      </c>
      <c r="L38" s="6"/>
    </row>
    <row r="39" spans="2:1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58">
        <f>IF($E39="h",'OP Claims by DMISID'!F39/'OP Visits by DMISID'!F39," ")</f>
        <v>0.39776665383134385</v>
      </c>
      <c r="G39" s="58">
        <f>IF($E39="h",'OP Claims by DMISID'!G39/'OP Visits by DMISID'!G39," ")</f>
        <v>0.45617641225365574</v>
      </c>
      <c r="H39" s="58">
        <f>IF($E39="h",'OP Claims by DMISID'!H39/'OP Visits by DMISID'!H39," ")</f>
        <v>0.3953998190549099</v>
      </c>
      <c r="I39" s="58">
        <f>'OP Claims by DMISID'!I39/'OP Visits by DMISID'!I39</f>
        <v>0.40788419727657627</v>
      </c>
      <c r="J39" s="58">
        <f>'OP Claims by DMISID'!J39/'OP Visits by DMISID'!J39</f>
        <v>0.3796330410434014</v>
      </c>
      <c r="K39" s="58">
        <f>'OP Claims by DMISID'!K39/'OP Visits by DMISID'!K39</f>
        <v>0.28815854484235182</v>
      </c>
      <c r="L39" s="6"/>
    </row>
    <row r="40" spans="2:1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58" t="str">
        <f>IF($E40="h",'OP Claims by DMISID'!F40/'OP Visits by DMISID'!F40," ")</f>
        <v xml:space="preserve"> </v>
      </c>
      <c r="G40" s="58" t="str">
        <f>IF($E40="h",'OP Claims by DMISID'!G40/'OP Visits by DMISID'!G40," ")</f>
        <v xml:space="preserve"> </v>
      </c>
      <c r="H40" s="58" t="str">
        <f>IF($E40="h",'OP Claims by DMISID'!H40/'OP Visits by DMISID'!H40," ")</f>
        <v xml:space="preserve"> </v>
      </c>
      <c r="I40" s="58">
        <f>'OP Claims by DMISID'!I40/'OP Visits by DMISID'!I40</f>
        <v>0.53407166123778504</v>
      </c>
      <c r="J40" s="58">
        <f>'OP Claims by DMISID'!J40/'OP Visits by DMISID'!J40</f>
        <v>0.29989652443849291</v>
      </c>
      <c r="K40" s="58">
        <f>'OP Claims by DMISID'!K40/'OP Visits by DMISID'!K40</f>
        <v>0.38760794835247758</v>
      </c>
      <c r="L40" s="6"/>
    </row>
    <row r="41" spans="2:1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58" t="str">
        <f>IF($E41="h",'OP Claims by DMISID'!F41/'OP Visits by DMISID'!F41," ")</f>
        <v xml:space="preserve"> </v>
      </c>
      <c r="G41" s="58" t="str">
        <f>IF($E41="h",'OP Claims by DMISID'!G41/'OP Visits by DMISID'!G41," ")</f>
        <v xml:space="preserve"> </v>
      </c>
      <c r="H41" s="58" t="str">
        <f>IF($E41="h",'OP Claims by DMISID'!H41/'OP Visits by DMISID'!H41," ")</f>
        <v xml:space="preserve"> </v>
      </c>
      <c r="I41" s="58">
        <f>'OP Claims by DMISID'!I41/'OP Visits by DMISID'!I41</f>
        <v>0.26591075347476223</v>
      </c>
      <c r="J41" s="58">
        <f>'OP Claims by DMISID'!J41/'OP Visits by DMISID'!J41</f>
        <v>0.32669491525423727</v>
      </c>
      <c r="K41" s="58">
        <f>'OP Claims by DMISID'!K41/'OP Visits by DMISID'!K41</f>
        <v>0.21650589496248659</v>
      </c>
      <c r="L41" s="6"/>
    </row>
    <row r="42" spans="2:1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58" t="str">
        <f>IF($E42="h",'OP Claims by DMISID'!F42/'OP Visits by DMISID'!F42," ")</f>
        <v xml:space="preserve"> </v>
      </c>
      <c r="G42" s="58" t="str">
        <f>IF($E42="h",'OP Claims by DMISID'!G42/'OP Visits by DMISID'!G42," ")</f>
        <v xml:space="preserve"> </v>
      </c>
      <c r="H42" s="58" t="str">
        <f>IF($E42="h",'OP Claims by DMISID'!H42/'OP Visits by DMISID'!H42," ")</f>
        <v xml:space="preserve"> </v>
      </c>
      <c r="I42" s="58">
        <f>'OP Claims by DMISID'!I42/'OP Visits by DMISID'!I42</f>
        <v>0.38503985285101167</v>
      </c>
      <c r="J42" s="58">
        <f>'OP Claims by DMISID'!J42/'OP Visits by DMISID'!J42</f>
        <v>0.57686994276692327</v>
      </c>
      <c r="K42" s="58">
        <f>'OP Claims by DMISID'!K42/'OP Visits by DMISID'!K42</f>
        <v>0.41848332401714178</v>
      </c>
      <c r="L42" s="6"/>
    </row>
    <row r="43" spans="2:1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58" t="str">
        <f>IF($E43="h",'OP Claims by DMISID'!F43/'OP Visits by DMISID'!F43," ")</f>
        <v xml:space="preserve"> </v>
      </c>
      <c r="G43" s="58" t="str">
        <f>IF($E43="h",'OP Claims by DMISID'!G43/'OP Visits by DMISID'!G43," ")</f>
        <v xml:space="preserve"> </v>
      </c>
      <c r="H43" s="58" t="str">
        <f>IF($E43="h",'OP Claims by DMISID'!H43/'OP Visits by DMISID'!H43," ")</f>
        <v xml:space="preserve"> </v>
      </c>
      <c r="I43" s="58">
        <f>'OP Claims by DMISID'!I43/'OP Visits by DMISID'!I43</f>
        <v>0.2227921141208527</v>
      </c>
      <c r="J43" s="58">
        <f>'OP Claims by DMISID'!J43/'OP Visits by DMISID'!J43</f>
        <v>0.21818741344822282</v>
      </c>
      <c r="K43" s="58">
        <f>'OP Claims by DMISID'!K43/'OP Visits by DMISID'!K43</f>
        <v>0.16976779947716439</v>
      </c>
      <c r="L43" s="6"/>
    </row>
    <row r="44" spans="2:1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58" t="str">
        <f>IF($E44="h",'OP Claims by DMISID'!F44/'OP Visits by DMISID'!F44," ")</f>
        <v xml:space="preserve"> </v>
      </c>
      <c r="G44" s="58" t="str">
        <f>IF($E44="h",'OP Claims by DMISID'!G44/'OP Visits by DMISID'!G44," ")</f>
        <v xml:space="preserve"> </v>
      </c>
      <c r="H44" s="58" t="str">
        <f>IF($E44="h",'OP Claims by DMISID'!H44/'OP Visits by DMISID'!H44," ")</f>
        <v xml:space="preserve"> </v>
      </c>
      <c r="I44" s="58">
        <f>'OP Claims by DMISID'!I44/'OP Visits by DMISID'!I44</f>
        <v>0.53306342780026994</v>
      </c>
      <c r="J44" s="58">
        <f>'OP Claims by DMISID'!J44/'OP Visits by DMISID'!J44</f>
        <v>0.47829625610417797</v>
      </c>
      <c r="K44" s="58">
        <f>'OP Claims by DMISID'!K44/'OP Visits by DMISID'!K44</f>
        <v>0.38897319170460293</v>
      </c>
      <c r="L44" s="6"/>
    </row>
    <row r="45" spans="2:1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58" t="str">
        <f>IF($E45="h",'OP Claims by DMISID'!F45/'OP Visits by DMISID'!F45," ")</f>
        <v xml:space="preserve"> </v>
      </c>
      <c r="G45" s="58" t="str">
        <f>IF($E45="h",'OP Claims by DMISID'!G45/'OP Visits by DMISID'!G45," ")</f>
        <v xml:space="preserve"> </v>
      </c>
      <c r="H45" s="58" t="str">
        <f>IF($E45="h",'OP Claims by DMISID'!H45/'OP Visits by DMISID'!H45," ")</f>
        <v xml:space="preserve"> </v>
      </c>
      <c r="I45" s="58">
        <f>'OP Claims by DMISID'!I45/'OP Visits by DMISID'!I45</f>
        <v>0.36669687945099055</v>
      </c>
      <c r="J45" s="58">
        <f>'OP Claims by DMISID'!J45/'OP Visits by DMISID'!J45</f>
        <v>0.38424257487262331</v>
      </c>
      <c r="K45" s="58">
        <f>'OP Claims by DMISID'!K45/'OP Visits by DMISID'!K45</f>
        <v>0.26148782093482553</v>
      </c>
      <c r="L45" s="6"/>
    </row>
    <row r="46" spans="2:1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58" t="str">
        <f>IF($E46="h",'OP Claims by DMISID'!F46/'OP Visits by DMISID'!F46," ")</f>
        <v xml:space="preserve"> </v>
      </c>
      <c r="G46" s="58" t="str">
        <f>IF($E46="h",'OP Claims by DMISID'!G46/'OP Visits by DMISID'!G46," ")</f>
        <v xml:space="preserve"> </v>
      </c>
      <c r="H46" s="58" t="str">
        <f>IF($E46="h",'OP Claims by DMISID'!H46/'OP Visits by DMISID'!H46," ")</f>
        <v xml:space="preserve"> </v>
      </c>
      <c r="I46" s="58">
        <f>'OP Claims by DMISID'!I46/'OP Visits by DMISID'!I46</f>
        <v>0.30850528434826369</v>
      </c>
      <c r="J46" s="58">
        <f>'OP Claims by DMISID'!J46/'OP Visits by DMISID'!J46</f>
        <v>0.27603870233352307</v>
      </c>
      <c r="K46" s="58">
        <f>'OP Claims by DMISID'!K46/'OP Visits by DMISID'!K46</f>
        <v>0.17073170731707318</v>
      </c>
      <c r="L46" s="6"/>
    </row>
    <row r="47" spans="2:1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58">
        <f>IF($E47="h",'OP Claims by DMISID'!F47/'OP Visits by DMISID'!F47," ")</f>
        <v>6.820998791910507E-2</v>
      </c>
      <c r="G47" s="58">
        <f>IF($E47="h",'OP Claims by DMISID'!G47/'OP Visits by DMISID'!G47," ")</f>
        <v>0.10007520885702864</v>
      </c>
      <c r="H47" s="58">
        <f>IF($E47="h",'OP Claims by DMISID'!H47/'OP Visits by DMISID'!H47," ")</f>
        <v>0.14364333415780361</v>
      </c>
      <c r="I47" s="58">
        <f>IF($E47="h",'OP Claims by DMISID'!I47/'OP Visits by DMISID'!I47," ")</f>
        <v>0.10440567745506117</v>
      </c>
      <c r="J47" s="58">
        <f>'OP Claims by DMISID'!J47/'OP Visits by DMISID'!J47</f>
        <v>0.21208083174696149</v>
      </c>
      <c r="K47" s="58">
        <f>'OP Claims by DMISID'!K47/'OP Visits by DMISID'!K47</f>
        <v>0.11629171891761222</v>
      </c>
      <c r="L47" s="6"/>
    </row>
    <row r="48" spans="2:1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58" t="str">
        <f>IF($E48="h",'OP Claims by DMISID'!F48/'OP Visits by DMISID'!F48," ")</f>
        <v xml:space="preserve"> </v>
      </c>
      <c r="G48" s="58" t="str">
        <f>IF($E48="h",'OP Claims by DMISID'!G48/'OP Visits by DMISID'!G48," ")</f>
        <v xml:space="preserve"> </v>
      </c>
      <c r="H48" s="58" t="str">
        <f>IF($E48="h",'OP Claims by DMISID'!H48/'OP Visits by DMISID'!H48," ")</f>
        <v xml:space="preserve"> </v>
      </c>
      <c r="I48" s="58">
        <f>'OP Claims by DMISID'!I48/'OP Visits by DMISID'!I48</f>
        <v>0.75610669162377164</v>
      </c>
      <c r="J48" s="58">
        <f>'OP Claims by DMISID'!J48/'OP Visits by DMISID'!J48</f>
        <v>0.72628467918772044</v>
      </c>
      <c r="K48" s="58">
        <f>'OP Claims by DMISID'!K48/'OP Visits by DMISID'!K48</f>
        <v>0.6291377983063895</v>
      </c>
      <c r="L48" s="6"/>
    </row>
    <row r="49" spans="2:13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58">
        <f>IF($E49="h",'OP Claims by DMISID'!F49/'OP Visits by DMISID'!F49," ")</f>
        <v>0.15751939277671198</v>
      </c>
      <c r="G49" s="58">
        <f>IF($E49="h",'OP Claims by DMISID'!G49/'OP Visits by DMISID'!G49," ")</f>
        <v>0.19959959959959961</v>
      </c>
      <c r="H49" s="58">
        <f>IF($E49="h",'OP Claims by DMISID'!H49/'OP Visits by DMISID'!H49," ")</f>
        <v>0.17219384073657171</v>
      </c>
      <c r="I49" s="58">
        <f>IF($E49="h",'OP Claims by DMISID'!I49/'OP Visits by DMISID'!I49," ")</f>
        <v>0.17689322742981872</v>
      </c>
      <c r="J49" s="58">
        <f>'OP Claims by DMISID'!J49/'OP Visits by DMISID'!J49</f>
        <v>0.16391154669230532</v>
      </c>
      <c r="K49" s="58">
        <f>'OP Claims by DMISID'!K49/'OP Visits by DMISID'!K49</f>
        <v>0.11201589974328539</v>
      </c>
      <c r="L49" s="6"/>
    </row>
    <row r="50" spans="2:13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58" t="str">
        <f>IF($E50="h",'OP Claims by DMISID'!F50/'OP Visits by DMISID'!F50," ")</f>
        <v xml:space="preserve"> </v>
      </c>
      <c r="G50" s="58" t="str">
        <f>IF($E50="h",'OP Claims by DMISID'!G50/'OP Visits by DMISID'!G50," ")</f>
        <v xml:space="preserve"> </v>
      </c>
      <c r="H50" s="58" t="str">
        <f>IF($E50="h",'OP Claims by DMISID'!H50/'OP Visits by DMISID'!H50," ")</f>
        <v xml:space="preserve"> </v>
      </c>
      <c r="I50" s="58">
        <f>'OP Claims by DMISID'!I50/'OP Visits by DMISID'!I50</f>
        <v>0.57508969759097894</v>
      </c>
      <c r="J50" s="58">
        <f>'OP Claims by DMISID'!J50/'OP Visits by DMISID'!J50</f>
        <v>0.59351457582705536</v>
      </c>
      <c r="K50" s="58">
        <f>'OP Claims by DMISID'!K50/'OP Visits by DMISID'!K50</f>
        <v>0.59279065161418099</v>
      </c>
      <c r="L50" s="6"/>
    </row>
    <row r="51" spans="2:13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58" t="str">
        <f>IF($E51="h",'OP Claims by DMISID'!F51/'OP Visits by DMISID'!F51," ")</f>
        <v xml:space="preserve"> </v>
      </c>
      <c r="G51" s="58" t="str">
        <f>IF($E51="h",'OP Claims by DMISID'!G51/'OP Visits by DMISID'!G51," ")</f>
        <v xml:space="preserve"> </v>
      </c>
      <c r="H51" s="58" t="str">
        <f>IF($E51="h",'OP Claims by DMISID'!H51/'OP Visits by DMISID'!H51," ")</f>
        <v xml:space="preserve"> </v>
      </c>
      <c r="I51" s="58">
        <f>'OP Claims by DMISID'!I51/'OP Visits by DMISID'!I51</f>
        <v>0.49870331950207469</v>
      </c>
      <c r="J51" s="58">
        <f>'OP Claims by DMISID'!J51/'OP Visits by DMISID'!J51</f>
        <v>0.48</v>
      </c>
      <c r="K51" s="58">
        <f>'OP Claims by DMISID'!K51/'OP Visits by DMISID'!K51</f>
        <v>0.49548192771084337</v>
      </c>
      <c r="L51" s="6"/>
    </row>
    <row r="52" spans="2:13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58" t="str">
        <f>IF($E52="h",'OP Claims by DMISID'!F52/'OP Visits by DMISID'!F52," ")</f>
        <v xml:space="preserve"> </v>
      </c>
      <c r="G52" s="58" t="str">
        <f>IF($E52="h",'OP Claims by DMISID'!G52/'OP Visits by DMISID'!G52," ")</f>
        <v xml:space="preserve"> </v>
      </c>
      <c r="H52" s="58" t="str">
        <f>IF($E52="h",'OP Claims by DMISID'!H52/'OP Visits by DMISID'!H52," ")</f>
        <v xml:space="preserve"> </v>
      </c>
      <c r="I52" s="58">
        <f>'OP Claims by DMISID'!I52/'OP Visits by DMISID'!I52</f>
        <v>0.22306322350845947</v>
      </c>
      <c r="J52" s="58">
        <f>'OP Claims by DMISID'!J52/'OP Visits by DMISID'!J52</f>
        <v>0.19226676126285916</v>
      </c>
      <c r="K52" s="58">
        <f>'OP Claims by DMISID'!K52/'OP Visits by DMISID'!K52</f>
        <v>0.12189616252821671</v>
      </c>
      <c r="L52" s="6"/>
    </row>
    <row r="53" spans="2:13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58" t="str">
        <f>IF($E53="h",'OP Claims by DMISID'!F53/'OP Visits by DMISID'!F53," ")</f>
        <v xml:space="preserve"> </v>
      </c>
      <c r="G53" s="58" t="str">
        <f>IF($E53="h",'OP Claims by DMISID'!G53/'OP Visits by DMISID'!G53," ")</f>
        <v xml:space="preserve"> </v>
      </c>
      <c r="H53" s="58" t="str">
        <f>IF($E53="h",'OP Claims by DMISID'!H53/'OP Visits by DMISID'!H53," ")</f>
        <v xml:space="preserve"> </v>
      </c>
      <c r="I53" s="58">
        <f>'OP Claims by DMISID'!I53/'OP Visits by DMISID'!I53</f>
        <v>0.69643430774172821</v>
      </c>
      <c r="J53" s="58">
        <f>'OP Claims by DMISID'!J53/'OP Visits by DMISID'!J53</f>
        <v>0.5463215258855586</v>
      </c>
      <c r="K53" s="58">
        <f>'OP Claims by DMISID'!K53/'OP Visits by DMISID'!K53</f>
        <v>0.52918009308986758</v>
      </c>
      <c r="L53" s="6"/>
    </row>
    <row r="54" spans="2:13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58" t="str">
        <f>IF($E54="h",'OP Claims by DMISID'!F54/'OP Visits by DMISID'!F54," ")</f>
        <v xml:space="preserve"> </v>
      </c>
      <c r="G54" s="58" t="str">
        <f>IF($E54="h",'OP Claims by DMISID'!G54/'OP Visits by DMISID'!G54," ")</f>
        <v xml:space="preserve"> </v>
      </c>
      <c r="H54" s="58" t="str">
        <f>IF($E54="h",'OP Claims by DMISID'!H54/'OP Visits by DMISID'!H54," ")</f>
        <v xml:space="preserve"> </v>
      </c>
      <c r="I54" s="58"/>
      <c r="J54" s="58"/>
      <c r="K54" s="58"/>
      <c r="L54" s="6"/>
    </row>
    <row r="55" spans="2:13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58" t="str">
        <f>IF($E55="h",'OP Claims by DMISID'!F55/'OP Visits by DMISID'!F55," ")</f>
        <v xml:space="preserve"> </v>
      </c>
      <c r="G55" s="58" t="str">
        <f>IF($E55="h",'OP Claims by DMISID'!G55/'OP Visits by DMISID'!G55," ")</f>
        <v xml:space="preserve"> </v>
      </c>
      <c r="H55" s="58" t="str">
        <f>IF($E55="h",'OP Claims by DMISID'!H55/'OP Visits by DMISID'!H55," ")</f>
        <v xml:space="preserve"> </v>
      </c>
      <c r="I55" s="58">
        <f>'OP Claims by DMISID'!I55/'OP Visits by DMISID'!I55</f>
        <v>0.24986757472569052</v>
      </c>
      <c r="J55" s="58">
        <f>'OP Claims by DMISID'!J55/'OP Visits by DMISID'!J55</f>
        <v>0.3325301204819277</v>
      </c>
      <c r="K55" s="58">
        <f>'OP Claims by DMISID'!K55/'OP Visits by DMISID'!K55</f>
        <v>0.26696126852092539</v>
      </c>
      <c r="L55" s="6"/>
    </row>
    <row r="56" spans="2:13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58" t="str">
        <f>IF($E56="h",'OP Claims by DMISID'!F56/'OP Visits by DMISID'!F56," ")</f>
        <v xml:space="preserve"> </v>
      </c>
      <c r="G56" s="58" t="str">
        <f>IF($E56="h",'OP Claims by DMISID'!G56/'OP Visits by DMISID'!G56," ")</f>
        <v xml:space="preserve"> </v>
      </c>
      <c r="H56" s="58" t="str">
        <f>IF($E56="h",'OP Claims by DMISID'!H56/'OP Visits by DMISID'!H56," ")</f>
        <v xml:space="preserve"> </v>
      </c>
      <c r="I56" s="58">
        <f>'OP Claims by DMISID'!I56/'OP Visits by DMISID'!I56</f>
        <v>0.22460977093046827</v>
      </c>
      <c r="J56" s="58">
        <f>'OP Claims by DMISID'!J56/'OP Visits by DMISID'!J56</f>
        <v>0.20162143108917871</v>
      </c>
      <c r="K56" s="58">
        <f>'OP Claims by DMISID'!K56/'OP Visits by DMISID'!K56</f>
        <v>0.16207215541165587</v>
      </c>
      <c r="L56" s="6"/>
    </row>
    <row r="57" spans="2:13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58" t="str">
        <f>IF($E57="h",'OP Claims by DMISID'!F57/'OP Visits by DMISID'!F57," ")</f>
        <v xml:space="preserve"> </v>
      </c>
      <c r="G57" s="58" t="str">
        <f>IF($E57="h",'OP Claims by DMISID'!G57/'OP Visits by DMISID'!G57," ")</f>
        <v xml:space="preserve"> </v>
      </c>
      <c r="H57" s="58" t="str">
        <f>IF($E57="h",'OP Claims by DMISID'!H57/'OP Visits by DMISID'!H57," ")</f>
        <v xml:space="preserve"> </v>
      </c>
      <c r="I57" s="58">
        <f>'OP Claims by DMISID'!I57/'OP Visits by DMISID'!I57</f>
        <v>0.71344455348380764</v>
      </c>
      <c r="J57" s="58">
        <f>'OP Claims by DMISID'!J57/'OP Visits by DMISID'!J57</f>
        <v>0.78017420157610951</v>
      </c>
      <c r="K57" s="58">
        <f>'OP Claims by DMISID'!K57/'OP Visits by DMISID'!K57</f>
        <v>0.59969558599695583</v>
      </c>
      <c r="L57" s="6"/>
    </row>
    <row r="58" spans="2:13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58" t="str">
        <f>IF($E58="h",'OP Claims by DMISID'!F58/'OP Visits by DMISID'!F58," ")</f>
        <v xml:space="preserve"> </v>
      </c>
      <c r="G58" s="58" t="str">
        <f>IF($E58="h",'OP Claims by DMISID'!G58/'OP Visits by DMISID'!G58," ")</f>
        <v xml:space="preserve"> </v>
      </c>
      <c r="H58" s="58" t="str">
        <f>IF($E58="h",'OP Claims by DMISID'!H58/'OP Visits by DMISID'!H58," ")</f>
        <v xml:space="preserve"> </v>
      </c>
      <c r="I58" s="58">
        <f>'OP Claims by DMISID'!I58/'OP Visits by DMISID'!I58</f>
        <v>0.49965626289014164</v>
      </c>
      <c r="J58" s="58">
        <f>'OP Claims by DMISID'!J58/'OP Visits by DMISID'!J58</f>
        <v>0.60883886906395823</v>
      </c>
      <c r="K58" s="58">
        <f>'OP Claims by DMISID'!K58/'OP Visits by DMISID'!K58</f>
        <v>0.58311518324607325</v>
      </c>
      <c r="L58" s="6"/>
    </row>
    <row r="59" spans="2:13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58" t="str">
        <f>IF($E59="h",'OP Claims by DMISID'!F59/'OP Visits by DMISID'!F59," ")</f>
        <v xml:space="preserve"> </v>
      </c>
      <c r="G59" s="58" t="str">
        <f>IF($E59="h",'OP Claims by DMISID'!G59/'OP Visits by DMISID'!G59," ")</f>
        <v xml:space="preserve"> </v>
      </c>
      <c r="H59" s="58" t="str">
        <f>IF($E59="h",'OP Claims by DMISID'!H59/'OP Visits by DMISID'!H59," ")</f>
        <v xml:space="preserve"> </v>
      </c>
      <c r="I59" s="58">
        <f>'OP Claims by DMISID'!I59/'OP Visits by DMISID'!I59</f>
        <v>0</v>
      </c>
      <c r="J59" s="58">
        <f>'OP Claims by DMISID'!J59/'OP Visits by DMISID'!J59</f>
        <v>0</v>
      </c>
      <c r="K59" s="58">
        <f>'OP Claims by DMISID'!K59/'OP Visits by DMISID'!K59</f>
        <v>0</v>
      </c>
      <c r="L59" s="6"/>
    </row>
    <row r="60" spans="2:13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58" t="str">
        <f>IF($E60="h",'OP Claims by DMISID'!F60/'OP Visits by DMISID'!F60," ")</f>
        <v xml:space="preserve"> </v>
      </c>
      <c r="G60" s="58" t="str">
        <f>IF($E60="h",'OP Claims by DMISID'!G60/'OP Visits by DMISID'!G60," ")</f>
        <v xml:space="preserve"> </v>
      </c>
      <c r="H60" s="58" t="str">
        <f>IF($E60="h",'OP Claims by DMISID'!H60/'OP Visits by DMISID'!H60," ")</f>
        <v xml:space="preserve"> </v>
      </c>
      <c r="I60" s="58">
        <f>'OP Claims by DMISID'!I60/'OP Visits by DMISID'!I60</f>
        <v>0.39210408254822793</v>
      </c>
      <c r="J60" s="58">
        <f>'OP Claims by DMISID'!J60/'OP Visits by DMISID'!J60</f>
        <v>0.36874677668901495</v>
      </c>
      <c r="K60" s="58">
        <f>'OP Claims by DMISID'!K60/'OP Visits by DMISID'!K60</f>
        <v>0.3934997098084736</v>
      </c>
      <c r="L60" s="6"/>
    </row>
    <row r="61" spans="2:13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58" t="str">
        <f>IF($E61="h",'OP Claims by DMISID'!F61/'OP Visits by DMISID'!F61," ")</f>
        <v xml:space="preserve"> </v>
      </c>
      <c r="G61" s="58" t="str">
        <f>IF($E61="h",'OP Claims by DMISID'!G61/'OP Visits by DMISID'!G61," ")</f>
        <v xml:space="preserve"> </v>
      </c>
      <c r="H61" s="58" t="str">
        <f>IF($E61="h",'OP Claims by DMISID'!H61/'OP Visits by DMISID'!H61," ")</f>
        <v xml:space="preserve"> </v>
      </c>
      <c r="I61" s="58">
        <f>'OP Claims by DMISID'!I61/'OP Visits by DMISID'!I61</f>
        <v>0.52151573538856777</v>
      </c>
      <c r="J61" s="58">
        <f>'OP Claims by DMISID'!J61/'OP Visits by DMISID'!J61</f>
        <v>0.44549675023212626</v>
      </c>
      <c r="K61" s="58">
        <f>'OP Claims by DMISID'!K61/'OP Visits by DMISID'!K61</f>
        <v>0.47651821862348176</v>
      </c>
      <c r="L61" s="6"/>
    </row>
    <row r="62" spans="2:13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58" t="str">
        <f>IF($E62="h",'OP Claims by DMISID'!F62/'OP Visits by DMISID'!F62," ")</f>
        <v xml:space="preserve"> </v>
      </c>
      <c r="G62" s="58" t="str">
        <f>IF($E62="h",'OP Claims by DMISID'!G62/'OP Visits by DMISID'!G62," ")</f>
        <v xml:space="preserve"> </v>
      </c>
      <c r="H62" s="58" t="str">
        <f>IF($E62="h",'OP Claims by DMISID'!H62/'OP Visits by DMISID'!H62," ")</f>
        <v xml:space="preserve"> </v>
      </c>
      <c r="I62" s="58" t="e">
        <f>'OP Claims by DMISID'!I62/'OP Visits by DMISID'!I62</f>
        <v>#VALUE!</v>
      </c>
      <c r="J62" s="58" t="e">
        <f>'OP Claims by DMISID'!J62/'OP Visits by DMISID'!J62</f>
        <v>#VALUE!</v>
      </c>
      <c r="K62" s="58" t="e">
        <f>'OP Claims by DMISID'!K62/'OP Visits by DMISID'!K62</f>
        <v>#VALUE!</v>
      </c>
      <c r="L62" s="6"/>
      <c r="M62" s="2"/>
    </row>
    <row r="63" spans="2:13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58" t="str">
        <f>IF($E63="h",'OP Claims by DMISID'!F63/'OP Visits by DMISID'!F63," ")</f>
        <v xml:space="preserve"> </v>
      </c>
      <c r="G63" s="58" t="str">
        <f>IF($E63="h",'OP Claims by DMISID'!G63/'OP Visits by DMISID'!G63," ")</f>
        <v xml:space="preserve"> </v>
      </c>
      <c r="H63" s="58" t="str">
        <f>IF($E63="h",'OP Claims by DMISID'!H63/'OP Visits by DMISID'!H63," ")</f>
        <v xml:space="preserve"> </v>
      </c>
      <c r="I63" s="58">
        <f>'OP Claims by DMISID'!I63/'OP Visits by DMISID'!I63</f>
        <v>0.18720971775634154</v>
      </c>
      <c r="J63" s="58">
        <f>'OP Claims by DMISID'!J63/'OP Visits by DMISID'!J63</f>
        <v>0.51172861782749912</v>
      </c>
      <c r="K63" s="58">
        <f>'OP Claims by DMISID'!K63/'OP Visits by DMISID'!K63</f>
        <v>0.40831074977416443</v>
      </c>
      <c r="L63" s="6"/>
    </row>
    <row r="64" spans="2:13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58" t="str">
        <f>IF($E64="h",'OP Claims by DMISID'!F64/'OP Visits by DMISID'!F64," ")</f>
        <v xml:space="preserve"> </v>
      </c>
      <c r="G64" s="58" t="str">
        <f>IF($E64="h",'OP Claims by DMISID'!G64/'OP Visits by DMISID'!G64," ")</f>
        <v xml:space="preserve"> </v>
      </c>
      <c r="H64" s="58" t="str">
        <f>IF($E64="h",'OP Claims by DMISID'!H64/'OP Visits by DMISID'!H64," ")</f>
        <v xml:space="preserve"> </v>
      </c>
      <c r="I64" s="58"/>
      <c r="J64" s="58"/>
      <c r="K64" s="58"/>
      <c r="L64" s="6"/>
    </row>
    <row r="65" spans="2:16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58" t="str">
        <f>IF($E65="h",'OP Claims by DMISID'!F65/'OP Visits by DMISID'!F65," ")</f>
        <v xml:space="preserve"> </v>
      </c>
      <c r="G65" s="58" t="str">
        <f>IF($E65="h",'OP Claims by DMISID'!G65/'OP Visits by DMISID'!G65," ")</f>
        <v xml:space="preserve"> </v>
      </c>
      <c r="H65" s="58" t="str">
        <f>IF($E65="h",'OP Claims by DMISID'!H65/'OP Visits by DMISID'!H65," ")</f>
        <v xml:space="preserve"> </v>
      </c>
      <c r="I65" s="58">
        <f>'OP Claims by DMISID'!I65/'OP Visits by DMISID'!I65</f>
        <v>0.18512952626305998</v>
      </c>
      <c r="J65" s="58">
        <f>'OP Claims by DMISID'!J65/'OP Visits by DMISID'!J65</f>
        <v>0.22892232115443659</v>
      </c>
      <c r="K65" s="58">
        <f>'OP Claims by DMISID'!K65/'OP Visits by DMISID'!K65</f>
        <v>0.10855470767112284</v>
      </c>
      <c r="L65" s="6"/>
    </row>
    <row r="66" spans="2:16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58" t="str">
        <f>IF($E66="h",'OP Claims by DMISID'!F66/'OP Visits by DMISID'!F66," ")</f>
        <v xml:space="preserve"> </v>
      </c>
      <c r="G66" s="58" t="str">
        <f>IF($E66="h",'OP Claims by DMISID'!G66/'OP Visits by DMISID'!G66," ")</f>
        <v xml:space="preserve"> </v>
      </c>
      <c r="H66" s="58" t="str">
        <f>IF($E66="h",'OP Claims by DMISID'!H66/'OP Visits by DMISID'!H66," ")</f>
        <v xml:space="preserve"> </v>
      </c>
      <c r="I66" s="58" t="e">
        <f>'OP Claims by DMISID'!I66/'OP Visits by DMISID'!I66</f>
        <v>#VALUE!</v>
      </c>
      <c r="J66" s="58" t="e">
        <f>'OP Claims by DMISID'!J66/'OP Visits by DMISID'!J66</f>
        <v>#VALUE!</v>
      </c>
      <c r="K66" s="58" t="e">
        <f>'OP Claims by DMISID'!K66/'OP Visits by DMISID'!K66</f>
        <v>#VALUE!</v>
      </c>
      <c r="L66" s="6"/>
    </row>
    <row r="67" spans="2:16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58" t="str">
        <f>IF($E67="h",'OP Claims by DMISID'!F67/'OP Visits by DMISID'!F67," ")</f>
        <v xml:space="preserve"> </v>
      </c>
      <c r="G67" s="58" t="str">
        <f>IF($E67="h",'OP Claims by DMISID'!G67/'OP Visits by DMISID'!G67," ")</f>
        <v xml:space="preserve"> </v>
      </c>
      <c r="H67" s="58" t="str">
        <f>IF($E67="h",'OP Claims by DMISID'!H67/'OP Visits by DMISID'!H67," ")</f>
        <v xml:space="preserve"> </v>
      </c>
      <c r="I67" s="58">
        <f>'OP Claims by DMISID'!I67/'OP Visits by DMISID'!I67</f>
        <v>0.20924985899605189</v>
      </c>
      <c r="J67" s="58">
        <f>'OP Claims by DMISID'!J67/'OP Visits by DMISID'!J67</f>
        <v>0.2446236559139785</v>
      </c>
      <c r="K67" s="58">
        <f>'OP Claims by DMISID'!K67/'OP Visits by DMISID'!K67</f>
        <v>0.32032724984266836</v>
      </c>
      <c r="L67" s="6"/>
    </row>
    <row r="68" spans="2:16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58" t="str">
        <f>IF($E68="h",'OP Claims by DMISID'!F68/'OP Visits by DMISID'!F68," ")</f>
        <v xml:space="preserve"> </v>
      </c>
      <c r="G68" s="58" t="str">
        <f>IF($E68="h",'OP Claims by DMISID'!G68/'OP Visits by DMISID'!G68," ")</f>
        <v xml:space="preserve"> </v>
      </c>
      <c r="H68" s="58" t="str">
        <f>IF($E68="h",'OP Claims by DMISID'!H68/'OP Visits by DMISID'!H68," ")</f>
        <v xml:space="preserve"> </v>
      </c>
      <c r="I68" s="58">
        <f>'OP Claims by DMISID'!I68/'OP Visits by DMISID'!I68</f>
        <v>0.16290149070232057</v>
      </c>
      <c r="J68" s="58">
        <f>'OP Claims by DMISID'!J68/'OP Visits by DMISID'!J68</f>
        <v>0.20851466414380321</v>
      </c>
      <c r="K68" s="58">
        <f>'OP Claims by DMISID'!K68/'OP Visits by DMISID'!K68</f>
        <v>0.23588970271434725</v>
      </c>
      <c r="L68" s="6"/>
    </row>
    <row r="69" spans="2:16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58" t="str">
        <f>IF($E69="h",'OP Claims by DMISID'!F69/'OP Visits by DMISID'!F69," ")</f>
        <v xml:space="preserve"> </v>
      </c>
      <c r="G69" s="58" t="str">
        <f>IF($E69="h",'OP Claims by DMISID'!G69/'OP Visits by DMISID'!G69," ")</f>
        <v xml:space="preserve"> </v>
      </c>
      <c r="H69" s="58" t="str">
        <f>IF($E69="h",'OP Claims by DMISID'!H69/'OP Visits by DMISID'!H69," ")</f>
        <v xml:space="preserve"> </v>
      </c>
      <c r="I69" s="58">
        <f>'OP Claims by DMISID'!I69/'OP Visits by DMISID'!I69</f>
        <v>0.77047522750252784</v>
      </c>
      <c r="J69" s="58">
        <f>'OP Claims by DMISID'!J69/'OP Visits by DMISID'!J69</f>
        <v>0.63399130143860827</v>
      </c>
      <c r="K69" s="58">
        <f>'OP Claims by DMISID'!K69/'OP Visits by DMISID'!K69</f>
        <v>0.56581806892269482</v>
      </c>
      <c r="L69" s="6"/>
    </row>
    <row r="70" spans="2:16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58" t="str">
        <f>IF($E70="h",'OP Claims by DMISID'!F70/'OP Visits by DMISID'!F70," ")</f>
        <v xml:space="preserve"> </v>
      </c>
      <c r="G70" s="58" t="str">
        <f>IF($E70="h",'OP Claims by DMISID'!G70/'OP Visits by DMISID'!G70," ")</f>
        <v xml:space="preserve"> </v>
      </c>
      <c r="H70" s="58" t="str">
        <f>IF($E70="h",'OP Claims by DMISID'!H70/'OP Visits by DMISID'!H70," ")</f>
        <v xml:space="preserve"> </v>
      </c>
      <c r="I70" s="58"/>
      <c r="J70" s="58"/>
      <c r="K70" s="58"/>
      <c r="L70" s="6"/>
    </row>
    <row r="71" spans="2:16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58" t="str">
        <f>IF($E71="h",'OP Claims by DMISID'!F71/'OP Visits by DMISID'!F71," ")</f>
        <v xml:space="preserve"> </v>
      </c>
      <c r="G71" s="58" t="str">
        <f>IF($E71="h",'OP Claims by DMISID'!G71/'OP Visits by DMISID'!G71," ")</f>
        <v xml:space="preserve"> </v>
      </c>
      <c r="H71" s="58" t="str">
        <f>IF($E71="h",'OP Claims by DMISID'!H71/'OP Visits by DMISID'!H71," ")</f>
        <v xml:space="preserve"> </v>
      </c>
      <c r="I71" s="58">
        <f>'OP Claims by DMISID'!I71/'OP Visits by DMISID'!I71</f>
        <v>0.57907880133185352</v>
      </c>
      <c r="J71" s="58">
        <f>'OP Claims by DMISID'!J71/'OP Visits by DMISID'!J71</f>
        <v>0.50494505494505493</v>
      </c>
      <c r="K71" s="58">
        <f>'OP Claims by DMISID'!K71/'OP Visits by DMISID'!K71</f>
        <v>8.3457853564208484E-2</v>
      </c>
      <c r="L71" s="57"/>
      <c r="M71" s="2"/>
      <c r="P71" s="2"/>
    </row>
    <row r="72" spans="2:16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58" t="str">
        <f>IF($E72="h",'OP Claims by DMISID'!F72/'OP Visits by DMISID'!F72," ")</f>
        <v xml:space="preserve"> </v>
      </c>
      <c r="G72" s="58" t="str">
        <f>IF($E72="h",'OP Claims by DMISID'!G72/'OP Visits by DMISID'!G72," ")</f>
        <v xml:space="preserve"> </v>
      </c>
      <c r="H72" s="58" t="str">
        <f>IF($E72="h",'OP Claims by DMISID'!H72/'OP Visits by DMISID'!H72," ")</f>
        <v xml:space="preserve"> </v>
      </c>
      <c r="I72" s="58"/>
      <c r="J72" s="58"/>
      <c r="K72" s="58"/>
      <c r="L72" s="57"/>
      <c r="M72" s="2"/>
      <c r="O72" s="4"/>
    </row>
    <row r="73" spans="2:16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58" t="str">
        <f>IF($E73="h",'OP Claims by DMISID'!F73/'OP Visits by DMISID'!F73," ")</f>
        <v xml:space="preserve"> </v>
      </c>
      <c r="G73" s="58" t="str">
        <f>IF($E73="h",'OP Claims by DMISID'!G73/'OP Visits by DMISID'!G73," ")</f>
        <v xml:space="preserve"> </v>
      </c>
      <c r="H73" s="58" t="str">
        <f>IF($E73="h",'OP Claims by DMISID'!H73/'OP Visits by DMISID'!H73," ")</f>
        <v xml:space="preserve"> </v>
      </c>
      <c r="I73" s="58">
        <f>'OP Claims by DMISID'!I73/'OP Visits by DMISID'!I73</f>
        <v>0.27058629776021081</v>
      </c>
      <c r="J73" s="58">
        <f>'OP Claims by DMISID'!J73/'OP Visits by DMISID'!J73</f>
        <v>0.40692851915101247</v>
      </c>
      <c r="K73" s="58">
        <f>'OP Claims by DMISID'!K73/'OP Visits by DMISID'!K73</f>
        <v>0.23527062113041741</v>
      </c>
      <c r="L73" s="57"/>
      <c r="M73" s="2"/>
      <c r="O73" s="4"/>
    </row>
    <row r="74" spans="2:16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58">
        <f>IF($E74="h",'OP Claims by DMISID'!F74/'OP Visits by DMISID'!F74," ")</f>
        <v>6.4038423053832299E-3</v>
      </c>
      <c r="G74" s="58">
        <f>IF($E74="h",'OP Claims by DMISID'!G74/'OP Visits by DMISID'!G74," ")</f>
        <v>3.4861609972533278E-2</v>
      </c>
      <c r="H74" s="58">
        <f>IF($E74="h",'OP Claims by DMISID'!H74/'OP Visits by DMISID'!H74," ")</f>
        <v>5.0091444828286931E-2</v>
      </c>
      <c r="I74" s="58">
        <f>'OP Claims by DMISID'!I74/'OP Visits by DMISID'!I74</f>
        <v>0.13038135779172336</v>
      </c>
      <c r="J74" s="58">
        <f>'OP Claims by DMISID'!J74/'OP Visits by DMISID'!J74</f>
        <v>0.23635269938342773</v>
      </c>
      <c r="K74" s="58">
        <f>'OP Claims by DMISID'!K74/'OP Visits by DMISID'!K74</f>
        <v>0.15587242026266415</v>
      </c>
      <c r="L74" s="57"/>
      <c r="M74" s="2"/>
      <c r="O74" s="4"/>
    </row>
    <row r="75" spans="2:16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58" t="str">
        <f>IF($E75="h",'OP Claims by DMISID'!F75/'OP Visits by DMISID'!F75," ")</f>
        <v xml:space="preserve"> </v>
      </c>
      <c r="G75" s="58" t="str">
        <f>IF($E75="h",'OP Claims by DMISID'!G75/'OP Visits by DMISID'!G75," ")</f>
        <v xml:space="preserve"> </v>
      </c>
      <c r="H75" s="58" t="str">
        <f>IF($E75="h",'OP Claims by DMISID'!H75/'OP Visits by DMISID'!H75," ")</f>
        <v xml:space="preserve"> </v>
      </c>
      <c r="I75" s="58">
        <f>'OP Claims by DMISID'!I75/'OP Visits by DMISID'!I75</f>
        <v>0.14539820266501394</v>
      </c>
      <c r="J75" s="58">
        <f>'OP Claims by DMISID'!J75/'OP Visits by DMISID'!J75</f>
        <v>0.19159318551493879</v>
      </c>
      <c r="K75" s="58">
        <f>'OP Claims by DMISID'!K75/'OP Visits by DMISID'!K75</f>
        <v>0.12038977961588579</v>
      </c>
      <c r="L75" s="57"/>
      <c r="M75" s="2"/>
      <c r="O75" s="4"/>
    </row>
    <row r="76" spans="2:16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58">
        <f>IF($E76="h",'OP Claims by DMISID'!F76/'OP Visits by DMISID'!F76," ")</f>
        <v>3.4630409935345198E-2</v>
      </c>
      <c r="G76" s="58">
        <f>IF($E76="h",'OP Claims by DMISID'!G76/'OP Visits by DMISID'!G76," ")</f>
        <v>2.6384017080982158E-2</v>
      </c>
      <c r="H76" s="58">
        <f>IF($E76="h",'OP Claims by DMISID'!H76/'OP Visits by DMISID'!H76," ")</f>
        <v>3.1377662889191499E-2</v>
      </c>
      <c r="I76" s="58">
        <f>'OP Claims by DMISID'!I76/'OP Visits by DMISID'!I76</f>
        <v>2.9962112017561448E-2</v>
      </c>
      <c r="J76" s="58">
        <f>'OP Claims by DMISID'!J76/'OP Visits by DMISID'!J76</f>
        <v>4.4932899266927416E-2</v>
      </c>
      <c r="K76" s="58">
        <f>'OP Claims by DMISID'!K76/'OP Visits by DMISID'!K76</f>
        <v>4.3602726189142106E-2</v>
      </c>
      <c r="L76" s="57"/>
      <c r="M76" s="2"/>
      <c r="O76" s="4"/>
    </row>
    <row r="77" spans="2:16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58">
        <f>IF($E77="h",'OP Claims by DMISID'!F77/'OP Visits by DMISID'!F77," ")</f>
        <v>0.1023186459198889</v>
      </c>
      <c r="G77" s="58">
        <f>IF($E77="h",'OP Claims by DMISID'!G77/'OP Visits by DMISID'!G77," ")</f>
        <v>0.11914124293785311</v>
      </c>
      <c r="H77" s="58">
        <f>IF($E77="h",'OP Claims by DMISID'!H77/'OP Visits by DMISID'!H77," ")</f>
        <v>0.16637025060630559</v>
      </c>
      <c r="I77" s="58">
        <f>'OP Claims by DMISID'!I77/'OP Visits by DMISID'!I77</f>
        <v>0.10528820836877709</v>
      </c>
      <c r="J77" s="58" t="e">
        <f>'OP Claims by DMISID'!J77/'OP Visits by DMISID'!J77</f>
        <v>#DIV/0!</v>
      </c>
      <c r="K77" s="58" t="e">
        <f>'OP Claims by DMISID'!K77/'OP Visits by DMISID'!K77</f>
        <v>#DIV/0!</v>
      </c>
      <c r="L77" s="57"/>
      <c r="M77" s="2"/>
    </row>
    <row r="78" spans="2:16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58">
        <f>IF($E78="h",'OP Claims by DMISID'!F78/'OP Visits by DMISID'!F78," ")</f>
        <v>0.10828749103085386</v>
      </c>
      <c r="G78" s="58">
        <f>IF($E78="h",'OP Claims by DMISID'!G78/'OP Visits by DMISID'!G78," ")</f>
        <v>0.1170875477259026</v>
      </c>
      <c r="H78" s="58">
        <f>IF($E78="h",'OP Claims by DMISID'!H78/'OP Visits by DMISID'!H78," ")</f>
        <v>0.12316697990112166</v>
      </c>
      <c r="I78" s="58">
        <f>IF($E78="h",'OP Claims by DMISID'!I78/'OP Visits by DMISID'!I78," ")</f>
        <v>0.10596049359977898</v>
      </c>
      <c r="J78" s="58">
        <f>'OP Claims by DMISID'!J78/'OP Visits by DMISID'!J78</f>
        <v>6.0692752964453298E-2</v>
      </c>
      <c r="K78" s="58">
        <f>'OP Claims by DMISID'!K78/'OP Visits by DMISID'!K78</f>
        <v>5.4912005854841107E-2</v>
      </c>
      <c r="L78" s="57"/>
      <c r="M78" s="2"/>
    </row>
    <row r="79" spans="2:16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58">
        <f>IF($E79="h",'OP Claims by DMISID'!F79/'OP Visits by DMISID'!F79," ")</f>
        <v>6.1592726531859626E-2</v>
      </c>
      <c r="G79" s="58">
        <f>IF($E79="h",'OP Claims by DMISID'!G79/'OP Visits by DMISID'!G79," ")</f>
        <v>9.1066662044580027E-2</v>
      </c>
      <c r="H79" s="58">
        <f>IF($E79="h",'OP Claims by DMISID'!H79/'OP Visits by DMISID'!H79," ")</f>
        <v>8.0671854642769117E-2</v>
      </c>
      <c r="I79" s="58">
        <f>IF($E79="h",'OP Claims by DMISID'!I79/'OP Visits by DMISID'!I79," ")</f>
        <v>7.3774600967058554E-2</v>
      </c>
      <c r="J79" s="58">
        <f>'OP Claims by DMISID'!J79/'OP Visits by DMISID'!J79</f>
        <v>0.10388059701492537</v>
      </c>
      <c r="K79" s="58">
        <f>'OP Claims by DMISID'!K79/'OP Visits by DMISID'!K79</f>
        <v>7.5631774402946772E-2</v>
      </c>
      <c r="L79" s="57"/>
      <c r="M79" s="2"/>
      <c r="N79" s="9"/>
    </row>
    <row r="80" spans="2:16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58">
        <f>IF($E80="h",'OP Claims by DMISID'!F80/'OP Visits by DMISID'!F80," ")</f>
        <v>0.17625401772669719</v>
      </c>
      <c r="G80" s="58">
        <f>IF($E80="h",'OP Claims by DMISID'!G80/'OP Visits by DMISID'!G80," ")</f>
        <v>0.17359461599366588</v>
      </c>
      <c r="H80" s="58">
        <f>IF($E80="h",'OP Claims by DMISID'!H80/'OP Visits by DMISID'!H80," ")</f>
        <v>0.18537864620279013</v>
      </c>
      <c r="I80" s="58">
        <f>IF($E80="h",'OP Claims by DMISID'!I80/'OP Visits by DMISID'!I80," ")</f>
        <v>9.458104758987497E-2</v>
      </c>
      <c r="J80" s="58">
        <f>'OP Claims by DMISID'!J80/'OP Visits by DMISID'!J80</f>
        <v>0.16100502512562814</v>
      </c>
      <c r="K80" s="58">
        <f>'OP Claims by DMISID'!K80/'OP Visits by DMISID'!K80</f>
        <v>0.14192645137203658</v>
      </c>
      <c r="L80" s="6"/>
      <c r="N80" s="9"/>
    </row>
    <row r="81" spans="2:14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58">
        <f>IF($E81="h",'OP Claims by DMISID'!F81/'OP Visits by DMISID'!F81," ")</f>
        <v>5.1143709597215314E-2</v>
      </c>
      <c r="G81" s="58">
        <f>IF($E81="h",'OP Claims by DMISID'!G81/'OP Visits by DMISID'!G81," ")</f>
        <v>9.5686265248042704E-2</v>
      </c>
      <c r="H81" s="58">
        <f>IF($E81="h",'OP Claims by DMISID'!H81/'OP Visits by DMISID'!H81," ")</f>
        <v>0.12606601207762874</v>
      </c>
      <c r="I81" s="58">
        <f>IF($E81="h",'OP Claims by DMISID'!I81/'OP Visits by DMISID'!I81," ")</f>
        <v>6.1128136576625261E-2</v>
      </c>
      <c r="J81" s="58">
        <f>'OP Claims by DMISID'!J81/'OP Visits by DMISID'!J81</f>
        <v>8.5170148490321756E-2</v>
      </c>
      <c r="K81" s="58">
        <f>'OP Claims by DMISID'!K81/'OP Visits by DMISID'!K81</f>
        <v>0.14592107399989174</v>
      </c>
      <c r="L81" s="6"/>
      <c r="N81" s="9"/>
    </row>
    <row r="82" spans="2:14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58">
        <f>IF($E82="h",'OP Claims by DMISID'!F82/'OP Visits by DMISID'!F82," ")</f>
        <v>7.4058996680653855E-2</v>
      </c>
      <c r="G82" s="58">
        <f>IF($E82="h",'OP Claims by DMISID'!G82/'OP Visits by DMISID'!G82," ")</f>
        <v>4.8631314467072202E-2</v>
      </c>
      <c r="H82" s="58">
        <f>IF($E82="h",'OP Claims by DMISID'!H82/'OP Visits by DMISID'!H82," ")</f>
        <v>6.3735015395653349E-2</v>
      </c>
      <c r="I82" s="58">
        <f>IF($E82="h",'OP Claims by DMISID'!I82/'OP Visits by DMISID'!I82," ")</f>
        <v>4.6712201898587637E-2</v>
      </c>
      <c r="J82" s="58">
        <f>'OP Claims by DMISID'!J82/'OP Visits by DMISID'!J82</f>
        <v>6.2635635710544035E-2</v>
      </c>
      <c r="K82" s="58">
        <f>'OP Claims by DMISID'!K82/'OP Visits by DMISID'!K82</f>
        <v>3.6097678916827851E-2</v>
      </c>
      <c r="L82" s="6"/>
      <c r="M82" s="9"/>
      <c r="N82" s="9"/>
    </row>
    <row r="83" spans="2:14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58" t="str">
        <f>IF($E83="h",'OP Claims by DMISID'!F83/'OP Visits by DMISID'!F83," ")</f>
        <v xml:space="preserve"> </v>
      </c>
      <c r="G83" s="58" t="str">
        <f>IF($E83="h",'OP Claims by DMISID'!G83/'OP Visits by DMISID'!G83," ")</f>
        <v xml:space="preserve"> </v>
      </c>
      <c r="H83" s="58" t="str">
        <f>IF($E83="h",'OP Claims by DMISID'!H83/'OP Visits by DMISID'!H83," ")</f>
        <v xml:space="preserve"> </v>
      </c>
      <c r="I83" s="58" t="str">
        <f>IF($E83="h",'OP Claims by DMISID'!I83/'OP Visits by DMISID'!I83," ")</f>
        <v xml:space="preserve"> </v>
      </c>
      <c r="J83" s="58">
        <f>'OP Claims by DMISID'!J83/'OP Visits by DMISID'!J83</f>
        <v>3.530615725737677E-2</v>
      </c>
      <c r="K83" s="58">
        <f>'OP Claims by DMISID'!K83/'OP Visits by DMISID'!K83</f>
        <v>1.42280406067495E-2</v>
      </c>
      <c r="L83" s="6"/>
      <c r="M83" s="9"/>
    </row>
    <row r="84" spans="2:14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58">
        <f>IF($E84="h",'OP Claims by DMISID'!F84/'OP Visits by DMISID'!F84," ")</f>
        <v>5.7043783104065847E-2</v>
      </c>
      <c r="G84" s="58">
        <f>IF($E84="h",'OP Claims by DMISID'!G84/'OP Visits by DMISID'!G84," ")</f>
        <v>9.0632655824890121E-2</v>
      </c>
      <c r="H84" s="58">
        <f>IF($E84="h",'OP Claims by DMISID'!H84/'OP Visits by DMISID'!H84," ")</f>
        <v>5.1917079434966061E-2</v>
      </c>
      <c r="I84" s="58">
        <f>IF($E84="h",'OP Claims by DMISID'!I84/'OP Visits by DMISID'!I84," ")</f>
        <v>1.8853538504193527E-2</v>
      </c>
      <c r="J84" s="58">
        <f>'OP Claims by DMISID'!J84/'OP Visits by DMISID'!J84</f>
        <v>4.2187831248675006E-2</v>
      </c>
      <c r="K84" s="58">
        <f>'OP Claims by DMISID'!K84/'OP Visits by DMISID'!K84</f>
        <v>2.6493913684987089E-2</v>
      </c>
      <c r="L84" s="6"/>
      <c r="M84" s="9"/>
      <c r="N84" s="3"/>
    </row>
    <row r="85" spans="2:14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58">
        <f>IF($E85="h",'OP Claims by DMISID'!F85/'OP Visits by DMISID'!F85," ")</f>
        <v>0.1288007021503354</v>
      </c>
      <c r="G85" s="58">
        <f>IF($E85="h",'OP Claims by DMISID'!G85/'OP Visits by DMISID'!G85," ")</f>
        <v>0.25780515819150046</v>
      </c>
      <c r="H85" s="58">
        <f>IF($E85="h",'OP Claims by DMISID'!H85/'OP Visits by DMISID'!H85," ")</f>
        <v>0.19426836889563431</v>
      </c>
      <c r="I85" s="58">
        <f>IF($E85="h",'OP Claims by DMISID'!I85/'OP Visits by DMISID'!I85," ")</f>
        <v>8.2060880701408725E-2</v>
      </c>
      <c r="J85" s="58">
        <f>'OP Claims by DMISID'!J85/'OP Visits by DMISID'!J85</f>
        <v>2.7844294704015149E-4</v>
      </c>
      <c r="K85" s="58">
        <f>'OP Claims by DMISID'!K85/'OP Visits by DMISID'!K85</f>
        <v>0.10507008721424581</v>
      </c>
      <c r="L85" s="6"/>
      <c r="M85" s="9"/>
      <c r="N85" s="3"/>
    </row>
    <row r="86" spans="2:14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58">
        <f>IF($E86="h",'OP Claims by DMISID'!F86/'OP Visits by DMISID'!F86," ")</f>
        <v>3.7691833114829952E-2</v>
      </c>
      <c r="G86" s="58">
        <f>IF($E86="h",'OP Claims by DMISID'!G86/'OP Visits by DMISID'!G86," ")</f>
        <v>4.4287696577243296E-2</v>
      </c>
      <c r="H86" s="58">
        <f>IF($E86="h",'OP Claims by DMISID'!H86/'OP Visits by DMISID'!H86," ")</f>
        <v>7.5932203389830505E-2</v>
      </c>
      <c r="I86" s="58">
        <f>IF($E86="h",'OP Claims by DMISID'!I86/'OP Visits by DMISID'!I86," ")</f>
        <v>5.2207519979038386E-2</v>
      </c>
      <c r="J86" s="58">
        <f>'OP Claims by DMISID'!J86/'OP Visits by DMISID'!J86</f>
        <v>7.876748343674414E-2</v>
      </c>
      <c r="K86" s="58">
        <f>'OP Claims by DMISID'!K86/'OP Visits by DMISID'!K86</f>
        <v>3.9560575202123062E-2</v>
      </c>
      <c r="L86" s="6"/>
      <c r="N86" s="3"/>
    </row>
    <row r="87" spans="2:14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58" t="str">
        <f>IF($E87="h",'OP Claims by DMISID'!F87/'OP Visits by DMISID'!F87," ")</f>
        <v xml:space="preserve"> </v>
      </c>
      <c r="G87" s="58" t="str">
        <f>IF($E87="h",'OP Claims by DMISID'!G87/'OP Visits by DMISID'!G87," ")</f>
        <v xml:space="preserve"> </v>
      </c>
      <c r="H87" s="58" t="str">
        <f>IF($E87="h",'OP Claims by DMISID'!H87/'OP Visits by DMISID'!H87," ")</f>
        <v xml:space="preserve"> </v>
      </c>
      <c r="I87" s="58" t="str">
        <f>IF($E87="h",'OP Claims by DMISID'!I87/'OP Visits by DMISID'!I87," ")</f>
        <v xml:space="preserve"> </v>
      </c>
      <c r="J87" s="58">
        <f>'OP Claims by DMISID'!J87/'OP Visits by DMISID'!J87</f>
        <v>0.39390684503466461</v>
      </c>
      <c r="K87" s="58">
        <f>'OP Claims by DMISID'!K87/'OP Visits by DMISID'!K87</f>
        <v>0.34416414396232764</v>
      </c>
      <c r="L87" s="6"/>
      <c r="M87" s="3"/>
      <c r="N87" s="3"/>
    </row>
    <row r="88" spans="2:14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58">
        <f>IF($E88="h",'OP Claims by DMISID'!F88/'OP Visits by DMISID'!F88," ")</f>
        <v>5.8608058608058611E-5</v>
      </c>
      <c r="G88" s="58">
        <f>IF($E88="h",'OP Claims by DMISID'!G88/'OP Visits by DMISID'!G88," ")</f>
        <v>4.747831427036156E-2</v>
      </c>
      <c r="H88" s="58">
        <f>IF($E88="h",'OP Claims by DMISID'!H88/'OP Visits by DMISID'!H88," ")</f>
        <v>4.9050302650803589E-2</v>
      </c>
      <c r="I88" s="58">
        <f>IF($E88="h",'OP Claims by DMISID'!I88/'OP Visits by DMISID'!I88," ")</f>
        <v>9.217885823204075E-2</v>
      </c>
      <c r="J88" s="58">
        <f>'OP Claims by DMISID'!J88/'OP Visits by DMISID'!J88</f>
        <v>0.11605295821266032</v>
      </c>
      <c r="K88" s="58">
        <f>'OP Claims by DMISID'!K88/'OP Visits by DMISID'!K88</f>
        <v>6.9723053892215572E-2</v>
      </c>
      <c r="L88" s="6"/>
      <c r="M88" s="3"/>
    </row>
    <row r="89" spans="2:14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58" t="str">
        <f>IF($E89="h",'OP Claims by DMISID'!F89/'OP Visits by DMISID'!F89," ")</f>
        <v xml:space="preserve"> </v>
      </c>
      <c r="G89" s="58" t="str">
        <f>IF($E89="h",'OP Claims by DMISID'!G89/'OP Visits by DMISID'!G89," ")</f>
        <v xml:space="preserve"> </v>
      </c>
      <c r="H89" s="58" t="str">
        <f>IF($E89="h",'OP Claims by DMISID'!H89/'OP Visits by DMISID'!H89," ")</f>
        <v xml:space="preserve"> </v>
      </c>
      <c r="I89" s="58" t="str">
        <f>IF($E89="h",'OP Claims by DMISID'!I89/'OP Visits by DMISID'!I89," ")</f>
        <v xml:space="preserve"> </v>
      </c>
      <c r="J89" s="58" t="e">
        <f>'OP Claims by DMISID'!J89/'OP Visits by DMISID'!J89</f>
        <v>#VALUE!</v>
      </c>
      <c r="K89" s="58" t="e">
        <f>'OP Claims by DMISID'!K89/'OP Visits by DMISID'!K89</f>
        <v>#VALUE!</v>
      </c>
      <c r="L89" s="6"/>
      <c r="M89" s="3"/>
    </row>
    <row r="90" spans="2:14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58">
        <f>IF($E90="h",'OP Claims by DMISID'!F90/'OP Visits by DMISID'!F90," ")</f>
        <v>0.13305046219124109</v>
      </c>
      <c r="G90" s="58">
        <f>IF($E90="h",'OP Claims by DMISID'!G90/'OP Visits by DMISID'!G90," ")</f>
        <v>0.16142302125390418</v>
      </c>
      <c r="H90" s="58">
        <f>IF($E90="h",'OP Claims by DMISID'!H90/'OP Visits by DMISID'!H90," ")</f>
        <v>0.32128769563557702</v>
      </c>
      <c r="I90" s="58">
        <f>IF($E90="h",'OP Claims by DMISID'!I90/'OP Visits by DMISID'!I90," ")</f>
        <v>0.17414932378188105</v>
      </c>
      <c r="J90" s="58">
        <f>'OP Claims by DMISID'!J90/'OP Visits by DMISID'!J90</f>
        <v>0.26955832838185778</v>
      </c>
      <c r="K90" s="58">
        <f>'OP Claims by DMISID'!K90/'OP Visits by DMISID'!K90</f>
        <v>0.22332992501704158</v>
      </c>
      <c r="L90" s="6"/>
      <c r="M90" s="3"/>
    </row>
    <row r="91" spans="2:14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58">
        <f>IF($E91="h",'OP Claims by DMISID'!F91/'OP Visits by DMISID'!F91," ")</f>
        <v>3.3978530277282711E-2</v>
      </c>
      <c r="G91" s="58">
        <f>IF($E91="h",'OP Claims by DMISID'!G91/'OP Visits by DMISID'!G91," ")</f>
        <v>4.5765182492806297E-2</v>
      </c>
      <c r="H91" s="58">
        <f>IF($E91="h",'OP Claims by DMISID'!H91/'OP Visits by DMISID'!H91," ")</f>
        <v>8.2408477842003849E-2</v>
      </c>
      <c r="I91" s="58">
        <f>IF($E91="h",'OP Claims by DMISID'!I91/'OP Visits by DMISID'!I91," ")</f>
        <v>4.0691712501165281E-2</v>
      </c>
      <c r="J91" s="58">
        <f>'OP Claims by DMISID'!J91/'OP Visits by DMISID'!J91</f>
        <v>5.1257008500633028E-2</v>
      </c>
      <c r="K91" s="58">
        <f>'OP Claims by DMISID'!K91/'OP Visits by DMISID'!K91</f>
        <v>2.8959909354483955E-2</v>
      </c>
      <c r="L91" s="6"/>
    </row>
    <row r="92" spans="2:14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58">
        <f>IF($E92="h",'OP Claims by DMISID'!F92/'OP Visits by DMISID'!F92," ")</f>
        <v>9.4649371706526139E-2</v>
      </c>
      <c r="G92" s="58">
        <f>IF($E92="h",'OP Claims by DMISID'!G92/'OP Visits by DMISID'!G92," ")</f>
        <v>8.9582925396514593E-2</v>
      </c>
      <c r="H92" s="58">
        <f>IF($E92="h",'OP Claims by DMISID'!H92/'OP Visits by DMISID'!H92," ")</f>
        <v>8.2761024925919469E-2</v>
      </c>
      <c r="I92" s="58">
        <f>IF($E92="h",'OP Claims by DMISID'!I92/'OP Visits by DMISID'!I92," ")</f>
        <v>6.0008956560680698E-2</v>
      </c>
      <c r="J92" s="58">
        <f>'OP Claims by DMISID'!J92/'OP Visits by DMISID'!J92</f>
        <v>0.10931380353446904</v>
      </c>
      <c r="K92" s="58">
        <f>'OP Claims by DMISID'!K92/'OP Visits by DMISID'!K92</f>
        <v>8.3415137556948321E-2</v>
      </c>
      <c r="L92" s="6"/>
    </row>
    <row r="93" spans="2:14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58">
        <f>IF($E93="h",'OP Claims by DMISID'!F93/'OP Visits by DMISID'!F93," ")</f>
        <v>8.0950725645259403E-2</v>
      </c>
      <c r="G93" s="58">
        <f>IF($E93="h",'OP Claims by DMISID'!G93/'OP Visits by DMISID'!G93," ")</f>
        <v>0.11171543133907658</v>
      </c>
      <c r="H93" s="58">
        <f>IF($E93="h",'OP Claims by DMISID'!H93/'OP Visits by DMISID'!H93," ")</f>
        <v>3.3755274261603373E-2</v>
      </c>
      <c r="I93" s="58">
        <f>IF($E93="h",'OP Claims by DMISID'!I93/'OP Visits by DMISID'!I93," ")</f>
        <v>0.17789530160190081</v>
      </c>
      <c r="J93" s="58">
        <f>'OP Claims by DMISID'!J93/'OP Visits by DMISID'!J93</f>
        <v>0.201050043751823</v>
      </c>
      <c r="K93" s="58">
        <f>'OP Claims by DMISID'!K93/'OP Visits by DMISID'!K93</f>
        <v>0.12948551664504973</v>
      </c>
      <c r="L93" s="6"/>
    </row>
    <row r="94" spans="2:14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58">
        <f>IF($E94="h",'OP Claims by DMISID'!F94/'OP Visits by DMISID'!F94," ")</f>
        <v>0.18111461447115187</v>
      </c>
      <c r="G94" s="58">
        <f>IF($E94="h",'OP Claims by DMISID'!G94/'OP Visits by DMISID'!G94," ")</f>
        <v>0.16737453777073427</v>
      </c>
      <c r="H94" s="58">
        <f>IF($E94="h",'OP Claims by DMISID'!H94/'OP Visits by DMISID'!H94," ")</f>
        <v>0.18075785684109988</v>
      </c>
      <c r="I94" s="58">
        <f>IF($E94="h",'OP Claims by DMISID'!I94/'OP Visits by DMISID'!I94," ")</f>
        <v>0.1103880911297634</v>
      </c>
      <c r="J94" s="58">
        <f>'OP Claims by DMISID'!J94/'OP Visits by DMISID'!J94</f>
        <v>0.13422905706191826</v>
      </c>
      <c r="K94" s="58">
        <f>'OP Claims by DMISID'!K94/'OP Visits by DMISID'!K94</f>
        <v>0.11850658689524247</v>
      </c>
      <c r="L94" s="6"/>
    </row>
    <row r="95" spans="2:14">
      <c r="B95" s="6" t="str">
        <f>Details2!B1427</f>
        <v>Army</v>
      </c>
      <c r="C95" s="6" t="str">
        <f>Details2!C1427</f>
        <v>0109</v>
      </c>
      <c r="D95" s="6" t="str">
        <f>Details2!D1427</f>
        <v>San Antonio Military Medical Center</v>
      </c>
      <c r="E95" s="6" t="str">
        <f>Details2!E1427</f>
        <v>H</v>
      </c>
      <c r="F95" s="58">
        <f>IF($E95="h",'OP Claims by DMISID'!F95/'OP Visits by DMISID'!F95," ")</f>
        <v>1.6618525699362955E-3</v>
      </c>
      <c r="G95" s="58">
        <f>IF($E95="h",'OP Claims by DMISID'!G95/'OP Visits by DMISID'!G95," ")</f>
        <v>2.7914917178055644E-2</v>
      </c>
      <c r="H95" s="58">
        <f>IF($E95="h",'OP Claims by DMISID'!H95/'OP Visits by DMISID'!H95," ")</f>
        <v>4.9008885139006073E-2</v>
      </c>
      <c r="I95" s="58">
        <f>IF($E95="h",'OP Claims by DMISID'!I95/'OP Visits by DMISID'!I95," ")</f>
        <v>5.1503340757238308E-2</v>
      </c>
      <c r="J95" s="58">
        <f>'OP Claims by DMISID'!J95/'OP Visits by DMISID'!J95</f>
        <v>5.5245937687192437E-2</v>
      </c>
      <c r="K95" s="58">
        <f>'OP Claims by DMISID'!K95/'OP Visits by DMISID'!K95</f>
        <v>1.4154273675649113E-2</v>
      </c>
      <c r="L95" s="6"/>
    </row>
    <row r="96" spans="2:14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58">
        <f>IF($E96="h",'OP Claims by DMISID'!F96/'OP Visits by DMISID'!F96," ")</f>
        <v>2.4884980350809931E-2</v>
      </c>
      <c r="G96" s="58">
        <f>IF($E96="h",'OP Claims by DMISID'!G96/'OP Visits by DMISID'!G96," ")</f>
        <v>4.1398103023633601E-2</v>
      </c>
      <c r="H96" s="58">
        <f>IF($E96="h",'OP Claims by DMISID'!H96/'OP Visits by DMISID'!H96," ")</f>
        <v>2.7924015091690797E-2</v>
      </c>
      <c r="I96" s="58">
        <f>IF($E96="h",'OP Claims by DMISID'!I96/'OP Visits by DMISID'!I96," ")</f>
        <v>2.8918963238769545E-2</v>
      </c>
      <c r="J96" s="58">
        <f>'OP Claims by DMISID'!J96/'OP Visits by DMISID'!J96</f>
        <v>2.9339034846177933E-2</v>
      </c>
      <c r="K96" s="58">
        <f>'OP Claims by DMISID'!K96/'OP Visits by DMISID'!K96</f>
        <v>1.6718695223945378E-2</v>
      </c>
      <c r="L96" s="6"/>
    </row>
    <row r="97" spans="2:1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58">
        <f>IF($E97="h",'OP Claims by DMISID'!F97/'OP Visits by DMISID'!F97," ")</f>
        <v>6.7638984214138637E-2</v>
      </c>
      <c r="G97" s="58">
        <f>IF($E97="h",'OP Claims by DMISID'!G97/'OP Visits by DMISID'!G97," ")</f>
        <v>6.6259134345137721E-2</v>
      </c>
      <c r="H97" s="58">
        <f>IF($E97="h",'OP Claims by DMISID'!H97/'OP Visits by DMISID'!H97," ")</f>
        <v>9.6431753903374537E-2</v>
      </c>
      <c r="I97" s="58">
        <f>IF($E97="h",'OP Claims by DMISID'!I97/'OP Visits by DMISID'!I97," ")</f>
        <v>0.10259507212368003</v>
      </c>
      <c r="J97" s="58">
        <f>'OP Claims by DMISID'!J97/'OP Visits by DMISID'!J97</f>
        <v>0.14995228248767298</v>
      </c>
      <c r="K97" s="58">
        <f>'OP Claims by DMISID'!K97/'OP Visits by DMISID'!K97</f>
        <v>0.17086043486340829</v>
      </c>
      <c r="L97" s="6"/>
    </row>
    <row r="98" spans="2:1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58" t="str">
        <f>IF($E98="h",'OP Claims by DMISID'!F98/'OP Visits by DMISID'!F98," ")</f>
        <v xml:space="preserve"> </v>
      </c>
      <c r="G98" s="58" t="str">
        <f>IF($E98="h",'OP Claims by DMISID'!G98/'OP Visits by DMISID'!G98," ")</f>
        <v xml:space="preserve"> </v>
      </c>
      <c r="H98" s="58" t="str">
        <f>IF($E98="h",'OP Claims by DMISID'!H98/'OP Visits by DMISID'!H98," ")</f>
        <v xml:space="preserve"> </v>
      </c>
      <c r="I98" s="58" t="str">
        <f>IF($E98="h",'OP Claims by DMISID'!I98/'OP Visits by DMISID'!I98," ")</f>
        <v xml:space="preserve"> </v>
      </c>
      <c r="J98" s="58">
        <f>'OP Claims by DMISID'!J98/'OP Visits by DMISID'!J98</f>
        <v>0.23449686740825981</v>
      </c>
      <c r="K98" s="58">
        <f>'OP Claims by DMISID'!K98/'OP Visits by DMISID'!K98</f>
        <v>0.24085826533695981</v>
      </c>
      <c r="L98" s="6"/>
    </row>
    <row r="99" spans="2:12">
      <c r="B99" s="6" t="str">
        <f>Details2!B1431</f>
        <v>Army</v>
      </c>
      <c r="C99" s="6" t="str">
        <f>Details2!C1431</f>
        <v>0125</v>
      </c>
      <c r="D99" s="6" t="str">
        <f>Details2!D1431</f>
        <v>Ft. Lewis (Madigan Army Medical Center)</v>
      </c>
      <c r="E99" s="6" t="str">
        <f>Details2!E1431</f>
        <v>H</v>
      </c>
      <c r="F99" s="58">
        <f>IF($E99="h",'OP Claims by DMISID'!F99/'OP Visits by DMISID'!F99," ")</f>
        <v>4.0460398460323233E-2</v>
      </c>
      <c r="G99" s="58">
        <f>IF($E99="h",'OP Claims by DMISID'!G99/'OP Visits by DMISID'!G99," ")</f>
        <v>5.7143343489880337E-2</v>
      </c>
      <c r="H99" s="58">
        <f>IF($E99="h",'OP Claims by DMISID'!H99/'OP Visits by DMISID'!H99," ")</f>
        <v>4.9762778992532695E-2</v>
      </c>
      <c r="I99" s="58">
        <f>IF($E99="h",'OP Claims by DMISID'!I99/'OP Visits by DMISID'!I99," ")</f>
        <v>4.7963069821119447E-2</v>
      </c>
      <c r="J99" s="58">
        <f>'OP Claims by DMISID'!J99/'OP Visits by DMISID'!J99</f>
        <v>9.3942472312402769E-2</v>
      </c>
      <c r="K99" s="58">
        <f>'OP Claims by DMISID'!K99/'OP Visits by DMISID'!K99</f>
        <v>6.2014653251401174E-2</v>
      </c>
      <c r="L99" s="6"/>
    </row>
    <row r="100" spans="2:12">
      <c r="B100" s="6" t="str">
        <f>Details2!B1432</f>
        <v>Army</v>
      </c>
      <c r="C100" s="6" t="str">
        <f>Details2!C1432</f>
        <v>0131</v>
      </c>
      <c r="D100" s="6" t="str">
        <f>Details2!D1432</f>
        <v>Ft. Irwin (Weed Army Community Hospital)</v>
      </c>
      <c r="E100" s="6" t="str">
        <f>Details2!E1432</f>
        <v>H</v>
      </c>
      <c r="F100" s="58">
        <f>IF($E100="h",'OP Claims by DMISID'!F100/'OP Visits by DMISID'!F100," ")</f>
        <v>1.1237135055660576E-2</v>
      </c>
      <c r="G100" s="58">
        <f>IF($E100="h",'OP Claims by DMISID'!G100/'OP Visits by DMISID'!G100," ")</f>
        <v>2.1706099413935316E-2</v>
      </c>
      <c r="H100" s="58">
        <f>IF($E100="h",'OP Claims by DMISID'!H100/'OP Visits by DMISID'!H100," ")</f>
        <v>2.0792902689215416E-2</v>
      </c>
      <c r="I100" s="58">
        <f>IF($E100="h",'OP Claims by DMISID'!I100/'OP Visits by DMISID'!I100," ")</f>
        <v>1.0385975250441956E-2</v>
      </c>
      <c r="J100" s="58">
        <f>'OP Claims by DMISID'!J100/'OP Visits by DMISID'!J100</f>
        <v>1.7918454935622316E-2</v>
      </c>
      <c r="K100" s="58">
        <f>'OP Claims by DMISID'!K100/'OP Visits by DMISID'!K100</f>
        <v>1.023136844552959E-2</v>
      </c>
      <c r="L100" s="6"/>
    </row>
    <row r="101" spans="2:12">
      <c r="B101" s="6" t="str">
        <f>Details2!B1433</f>
        <v>Army</v>
      </c>
      <c r="C101" s="6" t="str">
        <f>Details2!C1433</f>
        <v>0206</v>
      </c>
      <c r="D101" s="6" t="str">
        <f>Details2!D1433</f>
        <v>Yuma Proving Grounds</v>
      </c>
      <c r="E101" s="6" t="str">
        <f>Details2!E1433</f>
        <v>I</v>
      </c>
      <c r="F101" s="58" t="str">
        <f>IF($E101="h",'OP Claims by DMISID'!F101/'OP Visits by DMISID'!F101," ")</f>
        <v xml:space="preserve"> </v>
      </c>
      <c r="G101" s="58" t="str">
        <f>IF($E101="h",'OP Claims by DMISID'!G101/'OP Visits by DMISID'!G101," ")</f>
        <v xml:space="preserve"> </v>
      </c>
      <c r="H101" s="58" t="str">
        <f>IF($E101="h",'OP Claims by DMISID'!H101/'OP Visits by DMISID'!H101," ")</f>
        <v xml:space="preserve"> </v>
      </c>
      <c r="I101" s="58" t="str">
        <f>IF($E101="h",'OP Claims by DMISID'!I101/'OP Visits by DMISID'!I101," ")</f>
        <v xml:space="preserve"> </v>
      </c>
      <c r="J101" s="58" t="e">
        <f>'OP Claims by DMISID'!J101/'OP Visits by DMISID'!J101</f>
        <v>#VALUE!</v>
      </c>
      <c r="K101" s="58" t="e">
        <f>'OP Claims by DMISID'!K101/'OP Visits by DMISID'!K101</f>
        <v>#VALUE!</v>
      </c>
      <c r="L101" s="6"/>
    </row>
    <row r="102" spans="2:12">
      <c r="B102" s="6" t="str">
        <f>Details2!B1434</f>
        <v>Army</v>
      </c>
      <c r="C102" s="6" t="str">
        <f>Details2!C1434</f>
        <v>0256</v>
      </c>
      <c r="D102" s="6" t="str">
        <f>Details2!D1434</f>
        <v>Pentagon Army Health Clinic</v>
      </c>
      <c r="E102" s="6" t="str">
        <f>Details2!E1434</f>
        <v>I</v>
      </c>
      <c r="F102" s="58" t="str">
        <f>IF($E102="h",'OP Claims by DMISID'!F102/'OP Visits by DMISID'!F102," ")</f>
        <v xml:space="preserve"> </v>
      </c>
      <c r="G102" s="58" t="str">
        <f>IF($E102="h",'OP Claims by DMISID'!G102/'OP Visits by DMISID'!G102," ")</f>
        <v xml:space="preserve"> </v>
      </c>
      <c r="H102" s="58" t="str">
        <f>IF($E102="h",'OP Claims by DMISID'!H102/'OP Visits by DMISID'!H102," ")</f>
        <v xml:space="preserve"> </v>
      </c>
      <c r="I102" s="58" t="str">
        <f>IF($E102="h",'OP Claims by DMISID'!I102/'OP Visits by DMISID'!I102," ")</f>
        <v xml:space="preserve"> </v>
      </c>
      <c r="J102" s="58" t="e">
        <f>'OP Claims by DMISID'!J102/'OP Visits by DMISID'!J102</f>
        <v>#VALUE!</v>
      </c>
      <c r="K102" s="58"/>
      <c r="L102" s="6"/>
    </row>
    <row r="103" spans="2:12">
      <c r="B103" s="6" t="str">
        <f>Details2!B1435</f>
        <v>Army</v>
      </c>
      <c r="C103" s="6" t="str">
        <f>Details2!C1435</f>
        <v>0273</v>
      </c>
      <c r="D103" s="6" t="str">
        <f>Details2!D1435</f>
        <v>Ft. McPherson (Lawrence Joel Army Health Clinic)</v>
      </c>
      <c r="E103" s="6" t="str">
        <f>Details2!E1435</f>
        <v>I</v>
      </c>
      <c r="F103" s="58" t="str">
        <f>IF($E103="h",'OP Claims by DMISID'!F103/'OP Visits by DMISID'!F103," ")</f>
        <v xml:space="preserve"> </v>
      </c>
      <c r="G103" s="58" t="str">
        <f>IF($E103="h",'OP Claims by DMISID'!G103/'OP Visits by DMISID'!G103," ")</f>
        <v xml:space="preserve"> </v>
      </c>
      <c r="H103" s="58" t="str">
        <f>IF($E103="h",'OP Claims by DMISID'!H103/'OP Visits by DMISID'!H103," ")</f>
        <v xml:space="preserve"> </v>
      </c>
      <c r="I103" s="58" t="str">
        <f>IF($E103="h",'OP Claims by DMISID'!I103/'OP Visits by DMISID'!I103," ")</f>
        <v xml:space="preserve"> </v>
      </c>
      <c r="J103" s="58" t="e">
        <f>'OP Claims by DMISID'!J103/'OP Visits by DMISID'!J103</f>
        <v>#VALUE!</v>
      </c>
      <c r="K103" s="58"/>
      <c r="L103" s="6"/>
    </row>
    <row r="104" spans="2:12">
      <c r="B104" s="6" t="str">
        <f>Details2!B1436</f>
        <v>Army</v>
      </c>
      <c r="C104" s="6" t="str">
        <f>Details2!C1436</f>
        <v>0308</v>
      </c>
      <c r="D104" s="6" t="str">
        <f>Details2!D1436</f>
        <v>Aberdeen Proving Grounds (Kirk Army Health Clinic)</v>
      </c>
      <c r="E104" s="6" t="str">
        <f>Details2!E1436</f>
        <v>I</v>
      </c>
      <c r="F104" s="58" t="str">
        <f>IF($E104="h",'OP Claims by DMISID'!F104/'OP Visits by DMISID'!F104," ")</f>
        <v xml:space="preserve"> </v>
      </c>
      <c r="G104" s="58" t="str">
        <f>IF($E104="h",'OP Claims by DMISID'!G104/'OP Visits by DMISID'!G104," ")</f>
        <v xml:space="preserve"> </v>
      </c>
      <c r="H104" s="58" t="str">
        <f>IF($E104="h",'OP Claims by DMISID'!H104/'OP Visits by DMISID'!H104," ")</f>
        <v xml:space="preserve"> </v>
      </c>
      <c r="I104" s="58"/>
      <c r="J104" s="58"/>
      <c r="K104" s="58"/>
      <c r="L104" s="6"/>
    </row>
    <row r="105" spans="2:12">
      <c r="B105" s="6" t="str">
        <f>Details2!B1437</f>
        <v>Army</v>
      </c>
      <c r="C105" s="6" t="str">
        <f>Details2!C1437</f>
        <v>0309</v>
      </c>
      <c r="D105" s="6" t="str">
        <f>Details2!D1437</f>
        <v>Ft. Detrick US Army Health Clinic</v>
      </c>
      <c r="E105" s="6" t="str">
        <f>Details2!E1437</f>
        <v>I</v>
      </c>
      <c r="F105" s="58" t="str">
        <f>IF($E105="h",'OP Claims by DMISID'!F105/'OP Visits by DMISID'!F105," ")</f>
        <v xml:space="preserve"> </v>
      </c>
      <c r="G105" s="58" t="str">
        <f>IF($E105="h",'OP Claims by DMISID'!G105/'OP Visits by DMISID'!G105," ")</f>
        <v xml:space="preserve"> </v>
      </c>
      <c r="H105" s="58" t="str">
        <f>IF($E105="h",'OP Claims by DMISID'!H105/'OP Visits by DMISID'!H105," ")</f>
        <v xml:space="preserve"> </v>
      </c>
      <c r="I105" s="58" t="str">
        <f>IF($E105="h",'OP Claims by DMISID'!I105/'OP Visits by DMISID'!I105," ")</f>
        <v xml:space="preserve"> </v>
      </c>
      <c r="J105" s="58" t="e">
        <f>'OP Claims by DMISID'!J105/'OP Visits by DMISID'!J105</f>
        <v>#VALUE!</v>
      </c>
      <c r="K105" s="58" t="e">
        <f>'OP Claims by DMISID'!K105/'OP Visits by DMISID'!K105</f>
        <v>#VALUE!</v>
      </c>
      <c r="L105" s="6"/>
    </row>
    <row r="106" spans="2:12">
      <c r="B106" s="6" t="str">
        <f>Details2!B1438</f>
        <v>Army</v>
      </c>
      <c r="C106" s="6" t="str">
        <f>Details2!C1438</f>
        <v>0330</v>
      </c>
      <c r="D106" s="6" t="str">
        <f>Details2!D1438</f>
        <v>Ft. Drum (Guthrie Army Health Clinic)</v>
      </c>
      <c r="E106" s="6" t="str">
        <f>Details2!E1438</f>
        <v>C</v>
      </c>
      <c r="F106" s="58" t="str">
        <f>IF($E106="h",'OP Claims by DMISID'!F106/'OP Visits by DMISID'!F106," ")</f>
        <v xml:space="preserve"> </v>
      </c>
      <c r="G106" s="58" t="str">
        <f>IF($E106="h",'OP Claims by DMISID'!G106/'OP Visits by DMISID'!G106," ")</f>
        <v xml:space="preserve"> </v>
      </c>
      <c r="H106" s="58" t="str">
        <f>IF($E106="h",'OP Claims by DMISID'!H106/'OP Visits by DMISID'!H106," ")</f>
        <v xml:space="preserve"> </v>
      </c>
      <c r="I106" s="58" t="str">
        <f>IF($E106="h",'OP Claims by DMISID'!I106/'OP Visits by DMISID'!I106," ")</f>
        <v xml:space="preserve"> </v>
      </c>
      <c r="J106" s="58">
        <f>'OP Claims by DMISID'!J106/'OP Visits by DMISID'!J106</f>
        <v>6.8180600931926516E-2</v>
      </c>
      <c r="K106" s="58">
        <f>'OP Claims by DMISID'!K106/'OP Visits by DMISID'!K106</f>
        <v>5.2268280978922887E-2</v>
      </c>
      <c r="L106" s="6"/>
    </row>
    <row r="107" spans="2:12">
      <c r="B107" s="6" t="str">
        <f>Details2!B1439</f>
        <v>Army</v>
      </c>
      <c r="C107" s="6" t="str">
        <f>Details2!C1439</f>
        <v>0350</v>
      </c>
      <c r="D107" s="6" t="str">
        <f>Details2!D1439</f>
        <v>Ft. Indiantown Gap US Army Health Clinic</v>
      </c>
      <c r="E107" s="6" t="str">
        <f>Details2!E1439</f>
        <v>I</v>
      </c>
      <c r="F107" s="58" t="str">
        <f>IF($E107="h",'OP Claims by DMISID'!F107/'OP Visits by DMISID'!F107," ")</f>
        <v xml:space="preserve"> </v>
      </c>
      <c r="G107" s="58" t="str">
        <f>IF($E107="h",'OP Claims by DMISID'!G107/'OP Visits by DMISID'!G107," ")</f>
        <v xml:space="preserve"> </v>
      </c>
      <c r="H107" s="58" t="str">
        <f>IF($E107="h",'OP Claims by DMISID'!H107/'OP Visits by DMISID'!H107," ")</f>
        <v xml:space="preserve"> </v>
      </c>
      <c r="I107" s="58" t="str">
        <f>IF($E107="h",'OP Claims by DMISID'!I107/'OP Visits by DMISID'!I107," ")</f>
        <v xml:space="preserve"> </v>
      </c>
      <c r="J107" s="58" t="e">
        <f>'OP Claims by DMISID'!J107/'OP Visits by DMISID'!J107</f>
        <v>#VALUE!</v>
      </c>
      <c r="K107" s="58" t="e">
        <f>'OP Claims by DMISID'!K107/'OP Visits by DMISID'!K107</f>
        <v>#VALUE!</v>
      </c>
      <c r="L107" s="6"/>
    </row>
    <row r="108" spans="2:12">
      <c r="B108" s="6" t="str">
        <f>Details2!B1440</f>
        <v>Army</v>
      </c>
      <c r="C108" s="6" t="str">
        <f>Details2!C1440</f>
        <v>0351</v>
      </c>
      <c r="D108" s="6" t="str">
        <f>Details2!D1440</f>
        <v>Letterkenny US Army Health Clinic</v>
      </c>
      <c r="E108" s="6" t="str">
        <f>Details2!E1440</f>
        <v>I</v>
      </c>
      <c r="F108" s="58" t="str">
        <f>IF($E108="h",'OP Claims by DMISID'!F108/'OP Visits by DMISID'!F108," ")</f>
        <v xml:space="preserve"> </v>
      </c>
      <c r="G108" s="58" t="str">
        <f>IF($E108="h",'OP Claims by DMISID'!G108/'OP Visits by DMISID'!G108," ")</f>
        <v xml:space="preserve"> </v>
      </c>
      <c r="H108" s="58" t="str">
        <f>IF($E108="h",'OP Claims by DMISID'!H108/'OP Visits by DMISID'!H108," ")</f>
        <v xml:space="preserve"> </v>
      </c>
      <c r="I108" s="58"/>
      <c r="J108" s="58"/>
      <c r="K108" s="58"/>
      <c r="L108" s="6"/>
    </row>
    <row r="109" spans="2:12">
      <c r="B109" s="6" t="str">
        <f>Details2!B1441</f>
        <v>Army</v>
      </c>
      <c r="C109" s="6" t="str">
        <f>Details2!C1441</f>
        <v>0352</v>
      </c>
      <c r="D109" s="6" t="str">
        <f>Details2!D1441</f>
        <v>Carlisle (Dunham Army Health Clinic)</v>
      </c>
      <c r="E109" s="6" t="str">
        <f>Details2!E1441</f>
        <v>C</v>
      </c>
      <c r="F109" s="58" t="str">
        <f>IF($E109="h",'OP Claims by DMISID'!F109/'OP Visits by DMISID'!F109," ")</f>
        <v xml:space="preserve"> </v>
      </c>
      <c r="G109" s="58" t="str">
        <f>IF($E109="h",'OP Claims by DMISID'!G109/'OP Visits by DMISID'!G109," ")</f>
        <v xml:space="preserve"> </v>
      </c>
      <c r="H109" s="58" t="str">
        <f>IF($E109="h",'OP Claims by DMISID'!H109/'OP Visits by DMISID'!H109," ")</f>
        <v xml:space="preserve"> </v>
      </c>
      <c r="I109" s="58"/>
      <c r="J109" s="58"/>
      <c r="K109" s="58"/>
      <c r="L109" s="6"/>
    </row>
    <row r="110" spans="2:12">
      <c r="B110" s="6" t="str">
        <f>Details2!B1442</f>
        <v>Army</v>
      </c>
      <c r="C110" s="6" t="str">
        <f>Details2!C1442</f>
        <v>0353</v>
      </c>
      <c r="D110" s="6" t="str">
        <f>Details2!D1442</f>
        <v>Tobyhanna US Army Health Clinic</v>
      </c>
      <c r="E110" s="6" t="str">
        <f>Details2!E1442</f>
        <v>I</v>
      </c>
      <c r="F110" s="58" t="str">
        <f>IF($E110="h",'OP Claims by DMISID'!F110/'OP Visits by DMISID'!F110," ")</f>
        <v xml:space="preserve"> </v>
      </c>
      <c r="G110" s="58" t="str">
        <f>IF($E110="h",'OP Claims by DMISID'!G110/'OP Visits by DMISID'!G110," ")</f>
        <v xml:space="preserve"> </v>
      </c>
      <c r="H110" s="58" t="str">
        <f>IF($E110="h",'OP Claims by DMISID'!H110/'OP Visits by DMISID'!H110," ")</f>
        <v xml:space="preserve"> </v>
      </c>
      <c r="I110" s="58" t="str">
        <f>IF($E110="h",'OP Claims by DMISID'!I110/'OP Visits by DMISID'!I110," ")</f>
        <v xml:space="preserve"> </v>
      </c>
      <c r="J110" s="58" t="e">
        <f>'OP Claims by DMISID'!J110/'OP Visits by DMISID'!J110</f>
        <v>#VALUE!</v>
      </c>
      <c r="K110" s="58" t="e">
        <f>'OP Claims by DMISID'!K110/'OP Visits by DMISID'!K110</f>
        <v>#VALUE!</v>
      </c>
      <c r="L110" s="6"/>
    </row>
    <row r="111" spans="2:12">
      <c r="B111" s="6" t="str">
        <f>Details2!B1443</f>
        <v>Army</v>
      </c>
      <c r="C111" s="6" t="str">
        <f>Details2!C1443</f>
        <v>0371</v>
      </c>
      <c r="D111" s="6" t="str">
        <f>Details2!D1443</f>
        <v>Dugway Proving Ground</v>
      </c>
      <c r="E111" s="6" t="str">
        <f>Details2!E1443</f>
        <v>I</v>
      </c>
      <c r="F111" s="58" t="str">
        <f>IF($E111="h",'OP Claims by DMISID'!F111/'OP Visits by DMISID'!F111," ")</f>
        <v xml:space="preserve"> </v>
      </c>
      <c r="G111" s="58" t="str">
        <f>IF($E111="h",'OP Claims by DMISID'!G111/'OP Visits by DMISID'!G111," ")</f>
        <v xml:space="preserve"> </v>
      </c>
      <c r="H111" s="58" t="str">
        <f>IF($E111="h",'OP Claims by DMISID'!H111/'OP Visits by DMISID'!H111," ")</f>
        <v xml:space="preserve"> </v>
      </c>
      <c r="I111" s="58" t="str">
        <f>IF($E111="h",'OP Claims by DMISID'!I111/'OP Visits by DMISID'!I111," ")</f>
        <v xml:space="preserve"> </v>
      </c>
      <c r="J111" s="58" t="e">
        <f>'OP Claims by DMISID'!J111/'OP Visits by DMISID'!J111</f>
        <v>#VALUE!</v>
      </c>
      <c r="K111" s="58"/>
      <c r="L111" s="6"/>
    </row>
    <row r="112" spans="2:12">
      <c r="B112" s="6" t="str">
        <f>Details2!B1444</f>
        <v>Army</v>
      </c>
      <c r="C112" s="6" t="str">
        <f>Details2!C1444</f>
        <v>0441</v>
      </c>
      <c r="D112" s="6" t="str">
        <f>Details2!D1444</f>
        <v>New Cumberland US Army Health Clinic</v>
      </c>
      <c r="E112" s="6" t="str">
        <f>Details2!E1444</f>
        <v>I</v>
      </c>
      <c r="F112" s="58" t="str">
        <f>IF($E112="h",'OP Claims by DMISID'!F112/'OP Visits by DMISID'!F112," ")</f>
        <v xml:space="preserve"> </v>
      </c>
      <c r="G112" s="58" t="str">
        <f>IF($E112="h",'OP Claims by DMISID'!G112/'OP Visits by DMISID'!G112," ")</f>
        <v xml:space="preserve"> </v>
      </c>
      <c r="H112" s="58" t="str">
        <f>IF($E112="h",'OP Claims by DMISID'!H112/'OP Visits by DMISID'!H112," ")</f>
        <v xml:space="preserve"> </v>
      </c>
      <c r="I112" s="58"/>
      <c r="J112" s="58"/>
      <c r="K112" s="58"/>
      <c r="L112" s="6"/>
    </row>
    <row r="113" spans="2:12">
      <c r="B113" s="6" t="str">
        <f>Details2!B1445</f>
        <v>Army</v>
      </c>
      <c r="C113" s="6" t="str">
        <f>Details2!C1445</f>
        <v>0606</v>
      </c>
      <c r="D113" s="6" t="str">
        <f>Details2!D1445</f>
        <v>Heidelberg MEDDAC</v>
      </c>
      <c r="E113" s="6" t="str">
        <f>Details2!E1445</f>
        <v>C</v>
      </c>
      <c r="F113" s="58" t="str">
        <f>IF($E113="h",'OP Claims by DMISID'!F113/'OP Visits by DMISID'!F113," ")</f>
        <v xml:space="preserve"> </v>
      </c>
      <c r="G113" s="58" t="str">
        <f>IF($E113="h",'OP Claims by DMISID'!G113/'OP Visits by DMISID'!G113," ")</f>
        <v xml:space="preserve"> </v>
      </c>
      <c r="H113" s="58" t="str">
        <f>IF($E113="h",'OP Claims by DMISID'!H113/'OP Visits by DMISID'!H113," ")</f>
        <v xml:space="preserve"> </v>
      </c>
      <c r="I113" s="58"/>
      <c r="J113" s="58"/>
      <c r="K113" s="58"/>
      <c r="L113" s="6"/>
    </row>
    <row r="114" spans="2:12">
      <c r="B114" s="6" t="str">
        <f>Details2!B1446</f>
        <v>Army</v>
      </c>
      <c r="C114" s="6" t="str">
        <f>Details2!C1446</f>
        <v>0607</v>
      </c>
      <c r="D114" s="6" t="str">
        <f>Details2!D1446</f>
        <v>Landstuhl Regional Medical Center</v>
      </c>
      <c r="E114" s="6" t="str">
        <f>Details2!E1446</f>
        <v>H</v>
      </c>
      <c r="F114" s="58">
        <f>IF($E114="h",'OP Claims by DMISID'!F114/'OP Visits by DMISID'!F114," ")</f>
        <v>7.6699480660413918E-2</v>
      </c>
      <c r="G114" s="58">
        <f>IF($E114="h",'OP Claims by DMISID'!G114/'OP Visits by DMISID'!G114," ")</f>
        <v>3.8748717948717946E-2</v>
      </c>
      <c r="H114" s="58">
        <f>IF($E114="h",'OP Claims by DMISID'!H114/'OP Visits by DMISID'!H114," ")</f>
        <v>1.1888684264374873E-2</v>
      </c>
      <c r="I114" s="58">
        <f>IF($E114="h",'OP Claims by DMISID'!I114/'OP Visits by DMISID'!I114," ")</f>
        <v>1.616384403308389E-2</v>
      </c>
      <c r="J114" s="58">
        <f>'OP Claims by DMISID'!J114/'OP Visits by DMISID'!J114</f>
        <v>0.1356056147109708</v>
      </c>
      <c r="K114" s="58">
        <f>'OP Claims by DMISID'!K114/'OP Visits by DMISID'!K114</f>
        <v>2.3500905003795178E-3</v>
      </c>
      <c r="L114" s="6"/>
    </row>
    <row r="115" spans="2:12">
      <c r="B115" s="6" t="str">
        <f>Details2!B1447</f>
        <v>Army</v>
      </c>
      <c r="C115" s="6" t="str">
        <f>Details2!C1447</f>
        <v>0609</v>
      </c>
      <c r="D115" s="6" t="str">
        <f>Details2!D1447</f>
        <v>Bavaria MEDDAC</v>
      </c>
      <c r="E115" s="6" t="str">
        <f>Details2!E1447</f>
        <v>C</v>
      </c>
      <c r="F115" s="58" t="str">
        <f>IF($E115="h",'OP Claims by DMISID'!F115/'OP Visits by DMISID'!F115," ")</f>
        <v xml:space="preserve"> </v>
      </c>
      <c r="G115" s="58" t="str">
        <f>IF($E115="h",'OP Claims by DMISID'!G115/'OP Visits by DMISID'!G115," ")</f>
        <v xml:space="preserve"> </v>
      </c>
      <c r="H115" s="58" t="str">
        <f>IF($E115="h",'OP Claims by DMISID'!H115/'OP Visits by DMISID'!H115," ")</f>
        <v xml:space="preserve"> </v>
      </c>
      <c r="I115" s="58" t="str">
        <f>IF($E115="h",'OP Claims by DMISID'!I115/'OP Visits by DMISID'!I115," ")</f>
        <v xml:space="preserve"> </v>
      </c>
      <c r="J115" s="58">
        <f>'OP Claims by DMISID'!J115/'OP Visits by DMISID'!J115</f>
        <v>4.2017118085145799E-2</v>
      </c>
      <c r="K115" s="58">
        <f>'OP Claims by DMISID'!K115/'OP Visits by DMISID'!K115</f>
        <v>8.1910402621132887E-4</v>
      </c>
      <c r="L115" s="6"/>
    </row>
    <row r="116" spans="2:12">
      <c r="B116" s="6" t="str">
        <f>Details2!B1448</f>
        <v>Army</v>
      </c>
      <c r="C116" s="6" t="str">
        <f>Details2!C1448</f>
        <v>0610</v>
      </c>
      <c r="D116" s="6" t="str">
        <f>Details2!D1448</f>
        <v>BG CRAWFORD SAMS AHC-CAMP ZAMA</v>
      </c>
      <c r="E116" s="6" t="str">
        <f>Details2!E1448</f>
        <v>I</v>
      </c>
      <c r="F116" s="58" t="str">
        <f>IF($E116="h",'OP Claims by DMISID'!F116/'OP Visits by DMISID'!F116," ")</f>
        <v xml:space="preserve"> </v>
      </c>
      <c r="G116" s="58" t="str">
        <f>IF($E116="h",'OP Claims by DMISID'!G116/'OP Visits by DMISID'!G116," ")</f>
        <v xml:space="preserve"> </v>
      </c>
      <c r="H116" s="58" t="str">
        <f>IF($E116="h",'OP Claims by DMISID'!H116/'OP Visits by DMISID'!H116," ")</f>
        <v xml:space="preserve"> </v>
      </c>
      <c r="I116" s="58" t="str">
        <f>IF($E116="h",'OP Claims by DMISID'!I116/'OP Visits by DMISID'!I116," ")</f>
        <v xml:space="preserve"> </v>
      </c>
      <c r="J116" s="58">
        <f>'OP Claims by DMISID'!J116/'OP Visits by DMISID'!J116</f>
        <v>9.9319727891156465E-2</v>
      </c>
      <c r="K116" s="58">
        <f>'OP Claims by DMISID'!K116/'OP Visits by DMISID'!K116</f>
        <v>8.3419155509783724E-2</v>
      </c>
      <c r="L116" s="6"/>
    </row>
    <row r="117" spans="2:12">
      <c r="B117" s="6" t="str">
        <f>Details2!B1449</f>
        <v>Army</v>
      </c>
      <c r="C117" s="6" t="str">
        <f>Details2!C1449</f>
        <v>0612</v>
      </c>
      <c r="D117" s="6" t="str">
        <f>Details2!D1449</f>
        <v>Brian Allgood ACH - Seoul</v>
      </c>
      <c r="E117" s="6" t="str">
        <f>Details2!E1449</f>
        <v>H</v>
      </c>
      <c r="F117" s="58">
        <f>IF($E117="h",'OP Claims by DMISID'!F117/'OP Visits by DMISID'!F117," ")</f>
        <v>7.3420663427001898E-3</v>
      </c>
      <c r="G117" s="58">
        <f>IF($E117="h",'OP Claims by DMISID'!G117/'OP Visits by DMISID'!G117," ")</f>
        <v>1.5266757865937073E-2</v>
      </c>
      <c r="H117" s="58">
        <f>IF($E117="h",'OP Claims by DMISID'!H117/'OP Visits by DMISID'!H117," ")</f>
        <v>0</v>
      </c>
      <c r="I117" s="58">
        <f>IF($E117="h",'OP Claims by DMISID'!I117/'OP Visits by DMISID'!I117," ")</f>
        <v>1.8886498705655012E-2</v>
      </c>
      <c r="J117" s="58"/>
      <c r="K117" s="58"/>
      <c r="L117" s="6"/>
    </row>
    <row r="118" spans="2:12">
      <c r="B118" s="6" t="str">
        <f>Details2!B1450</f>
        <v>JTF</v>
      </c>
      <c r="C118" s="6" t="str">
        <f>Details2!C1450</f>
        <v>0067</v>
      </c>
      <c r="D118" s="6" t="str">
        <f>Details2!D1450</f>
        <v>Walter Reed National Military Medical Center</v>
      </c>
      <c r="E118" s="6" t="str">
        <f>Details2!E1450</f>
        <v>H</v>
      </c>
      <c r="F118" s="58">
        <f>IF($E118="h",'OP Claims by DMISID'!F118/'OP Visits by DMISID'!F118," ")</f>
        <v>9.3285708857392555E-2</v>
      </c>
      <c r="G118" s="58">
        <f>IF($E118="h",'OP Claims by DMISID'!G118/'OP Visits by DMISID'!G118," ")</f>
        <v>6.1807850640691137E-2</v>
      </c>
      <c r="H118" s="58">
        <f>IF($E118="h",'OP Claims by DMISID'!H118/'OP Visits by DMISID'!H118," ")</f>
        <v>1.0180985589317394E-2</v>
      </c>
      <c r="I118" s="58">
        <f>IF($E118="h",'OP Claims by DMISID'!I118/'OP Visits by DMISID'!I118," ")</f>
        <v>1.7787608815314673E-2</v>
      </c>
      <c r="J118" s="58">
        <f>'OP Claims by DMISID'!J118/'OP Visits by DMISID'!J118</f>
        <v>0.28014212632123736</v>
      </c>
      <c r="K118" s="165">
        <f>'OP Claims by DMISID'!K118/'OP Visits by DMISID'!K118</f>
        <v>1.1777777777777778</v>
      </c>
      <c r="L118" s="6"/>
    </row>
    <row r="119" spans="2:12">
      <c r="B119" s="6" t="str">
        <f>Details2!B1451</f>
        <v>JTF</v>
      </c>
      <c r="C119" s="6" t="str">
        <f>Details2!C1451</f>
        <v>0123</v>
      </c>
      <c r="D119" s="6" t="str">
        <f>Details2!D1451</f>
        <v>Ft. Belvoir (FT. Belvoir Community Hospital)</v>
      </c>
      <c r="E119" s="6" t="str">
        <f>Details2!E1451</f>
        <v>H</v>
      </c>
      <c r="F119" s="58">
        <f>IF($E119="h",'OP Claims by DMISID'!F119/'OP Visits by DMISID'!F119," ")</f>
        <v>2.845377038324642E-2</v>
      </c>
      <c r="G119" s="58">
        <f>IF($E119="h",'OP Claims by DMISID'!G119/'OP Visits by DMISID'!G119," ")</f>
        <v>5.2093616321158276E-2</v>
      </c>
      <c r="H119" s="58">
        <f>IF($E119="h",'OP Claims by DMISID'!H119/'OP Visits by DMISID'!H119," ")</f>
        <v>7.4762679252904723E-2</v>
      </c>
      <c r="I119" s="58">
        <f>IF($E119="h",'OP Claims by DMISID'!I119/'OP Visits by DMISID'!I119," ")</f>
        <v>7.17983619971094E-2</v>
      </c>
      <c r="J119" s="58">
        <f>'OP Claims by DMISID'!J119/'OP Visits by DMISID'!J119</f>
        <v>0.17350614557500499</v>
      </c>
      <c r="K119" s="58">
        <f>'OP Claims by DMISID'!K119/'OP Visits by DMISID'!K119</f>
        <v>0.18618704331941544</v>
      </c>
      <c r="L119" s="6"/>
    </row>
    <row r="120" spans="2:12">
      <c r="B120" s="6" t="str">
        <f>Details2!B1452</f>
        <v>Navy</v>
      </c>
      <c r="C120" s="6" t="str">
        <f>Details2!C1452</f>
        <v>0024</v>
      </c>
      <c r="D120" s="6" t="str">
        <f>Details2!D1452</f>
        <v>NH Camp Pendelton</v>
      </c>
      <c r="E120" s="6" t="str">
        <f>Details2!E1452</f>
        <v>H</v>
      </c>
      <c r="F120" s="58">
        <f>IF($E120="h",'OP Claims by DMISID'!F120/'OP Visits by DMISID'!F120," ")</f>
        <v>1.3956698007418269E-2</v>
      </c>
      <c r="G120" s="58">
        <f>IF($E120="h",'OP Claims by DMISID'!G120/'OP Visits by DMISID'!G120," ")</f>
        <v>1.0265710530256393E-2</v>
      </c>
      <c r="H120" s="58">
        <f>IF($E120="h",'OP Claims by DMISID'!H120/'OP Visits by DMISID'!H120," ")</f>
        <v>1.3252337679441591E-2</v>
      </c>
      <c r="I120" s="58">
        <f>IF($E120="h",'OP Claims by DMISID'!I120/'OP Visits by DMISID'!I120," ")</f>
        <v>3.2677480360779748E-2</v>
      </c>
      <c r="J120" s="58">
        <f>'OP Claims by DMISID'!J120/'OP Visits by DMISID'!J120</f>
        <v>3.1064775613886538E-2</v>
      </c>
      <c r="K120" s="58">
        <f>'OP Claims by DMISID'!K120/'OP Visits by DMISID'!K120</f>
        <v>3.4708718032518994E-2</v>
      </c>
      <c r="L120" s="6"/>
    </row>
    <row r="121" spans="2:12">
      <c r="B121" s="6" t="str">
        <f>Details2!B1453</f>
        <v>Navy</v>
      </c>
      <c r="C121" s="6" t="str">
        <f>Details2!C1453</f>
        <v>0028</v>
      </c>
      <c r="D121" s="6" t="str">
        <f>Details2!D1453</f>
        <v>NH Lemoore</v>
      </c>
      <c r="E121" s="6" t="str">
        <f>Details2!E1453</f>
        <v>H</v>
      </c>
      <c r="F121" s="58">
        <f>IF($E121="h",'OP Claims by DMISID'!F121/'OP Visits by DMISID'!F121," ")</f>
        <v>1.3783510369246332E-2</v>
      </c>
      <c r="G121" s="58">
        <f>IF($E121="h",'OP Claims by DMISID'!G121/'OP Visits by DMISID'!G121," ")</f>
        <v>5.6100326862784336E-2</v>
      </c>
      <c r="H121" s="58">
        <f>IF($E121="h",'OP Claims by DMISID'!H121/'OP Visits by DMISID'!H121," ")</f>
        <v>4.4953627932351338E-2</v>
      </c>
      <c r="I121" s="58">
        <f>IF($E121="h",'OP Claims by DMISID'!I121/'OP Visits by DMISID'!I121," ")</f>
        <v>0.19264469949401455</v>
      </c>
      <c r="J121" s="58">
        <f>'OP Claims by DMISID'!J121/'OP Visits by DMISID'!J121</f>
        <v>0.18321758059500362</v>
      </c>
      <c r="K121" s="58">
        <f>'OP Claims by DMISID'!K121/'OP Visits by DMISID'!K121</f>
        <v>0.14864221057646498</v>
      </c>
      <c r="L121" s="6"/>
    </row>
    <row r="122" spans="2:12">
      <c r="B122" s="6" t="str">
        <f>Details2!B1454</f>
        <v>Navy</v>
      </c>
      <c r="C122" s="6" t="str">
        <f>Details2!C1454</f>
        <v>0029</v>
      </c>
      <c r="D122" s="6" t="str">
        <f>Details2!D1454</f>
        <v>NMC San Diego</v>
      </c>
      <c r="E122" s="6" t="str">
        <f>Details2!E1454</f>
        <v>H</v>
      </c>
      <c r="F122" s="58">
        <f>IF($E122="h",'OP Claims by DMISID'!F122/'OP Visits by DMISID'!F122," ")</f>
        <v>1.748350987137132E-2</v>
      </c>
      <c r="G122" s="58">
        <f>IF($E122="h",'OP Claims by DMISID'!G122/'OP Visits by DMISID'!G122," ")</f>
        <v>1.2076812196662545E-2</v>
      </c>
      <c r="H122" s="58">
        <f>IF($E122="h",'OP Claims by DMISID'!H122/'OP Visits by DMISID'!H122," ")</f>
        <v>9.5284800039232027E-3</v>
      </c>
      <c r="I122" s="58">
        <f>IF($E122="h",'OP Claims by DMISID'!I122/'OP Visits by DMISID'!I122," ")</f>
        <v>1.2986251106631255E-2</v>
      </c>
      <c r="J122" s="58">
        <f>'OP Claims by DMISID'!J122/'OP Visits by DMISID'!J122</f>
        <v>5.5895023342165506E-2</v>
      </c>
      <c r="K122" s="58">
        <f>'OP Claims by DMISID'!K122/'OP Visits by DMISID'!K122</f>
        <v>1.3070313445479849E-2</v>
      </c>
      <c r="L122" s="6"/>
    </row>
    <row r="123" spans="2:12">
      <c r="B123" s="6" t="str">
        <f>Details2!B1455</f>
        <v>Navy</v>
      </c>
      <c r="C123" s="6" t="str">
        <f>Details2!C1455</f>
        <v>0030</v>
      </c>
      <c r="D123" s="6" t="str">
        <f>Details2!D1455</f>
        <v>NH 29 Palms</v>
      </c>
      <c r="E123" s="6" t="str">
        <f>Details2!E1455</f>
        <v>H</v>
      </c>
      <c r="F123" s="58">
        <f>IF($E123="h",'OP Claims by DMISID'!F123/'OP Visits by DMISID'!F123," ")</f>
        <v>6.9075561045913114E-2</v>
      </c>
      <c r="G123" s="58">
        <f>IF($E123="h",'OP Claims by DMISID'!G123/'OP Visits by DMISID'!G123," ")</f>
        <v>5.5909876616796805E-2</v>
      </c>
      <c r="H123" s="58">
        <f>IF($E123="h",'OP Claims by DMISID'!H123/'OP Visits by DMISID'!H123," ")</f>
        <v>0.24187107815173989</v>
      </c>
      <c r="I123" s="58">
        <f>IF($E123="h",'OP Claims by DMISID'!I123/'OP Visits by DMISID'!I123," ")</f>
        <v>0.10994182626315445</v>
      </c>
      <c r="J123" s="58">
        <f>'OP Claims by DMISID'!J123/'OP Visits by DMISID'!J123</f>
        <v>5.3932209049924865E-2</v>
      </c>
      <c r="K123" s="58">
        <f>'OP Claims by DMISID'!K123/'OP Visits by DMISID'!K123</f>
        <v>9.5745803863612367E-2</v>
      </c>
      <c r="L123" s="6"/>
    </row>
    <row r="124" spans="2:12">
      <c r="B124" s="6" t="str">
        <f>Details2!B1456</f>
        <v>Navy</v>
      </c>
      <c r="C124" s="6" t="str">
        <f>Details2!C1456</f>
        <v>0035</v>
      </c>
      <c r="D124" s="6" t="str">
        <f>Details2!D1456</f>
        <v>NBHC Groton</v>
      </c>
      <c r="E124" s="6" t="str">
        <f>Details2!E1456</f>
        <v>C</v>
      </c>
      <c r="F124" s="58" t="str">
        <f>IF($E124="h",'OP Claims by DMISID'!F124/'OP Visits by DMISID'!F124," ")</f>
        <v xml:space="preserve"> </v>
      </c>
      <c r="G124" s="58" t="str">
        <f>IF($E124="h",'OP Claims by DMISID'!G124/'OP Visits by DMISID'!G124," ")</f>
        <v xml:space="preserve"> </v>
      </c>
      <c r="H124" s="58" t="str">
        <f>IF($E124="h",'OP Claims by DMISID'!H124/'OP Visits by DMISID'!H124," ")</f>
        <v xml:space="preserve"> </v>
      </c>
      <c r="I124" s="58" t="str">
        <f>IF($E124="h",'OP Claims by DMISID'!I124/'OP Visits by DMISID'!I124," ")</f>
        <v xml:space="preserve"> </v>
      </c>
      <c r="J124" s="58">
        <f>'OP Claims by DMISID'!J124/'OP Visits by DMISID'!J124</f>
        <v>0.12931113768049296</v>
      </c>
      <c r="K124" s="58" t="e">
        <f>'OP Claims by DMISID'!K124/'OP Visits by DMISID'!K124</f>
        <v>#VALUE!</v>
      </c>
      <c r="L124" s="6"/>
    </row>
    <row r="125" spans="2:12">
      <c r="B125" s="6" t="str">
        <f>Details2!B1457</f>
        <v>Navy</v>
      </c>
      <c r="C125" s="6" t="str">
        <f>Details2!C1457</f>
        <v>0038</v>
      </c>
      <c r="D125" s="6" t="str">
        <f>Details2!D1457</f>
        <v>NH Pensacola</v>
      </c>
      <c r="E125" s="6" t="str">
        <f>Details2!E1457</f>
        <v>H</v>
      </c>
      <c r="F125" s="58">
        <f>IF($E125="h",'OP Claims by DMISID'!F125/'OP Visits by DMISID'!F125," ")</f>
        <v>7.0317506554034376E-2</v>
      </c>
      <c r="G125" s="58">
        <f>IF($E125="h",'OP Claims by DMISID'!G125/'OP Visits by DMISID'!G125," ")</f>
        <v>1.1375022101726882E-2</v>
      </c>
      <c r="H125" s="58">
        <f>IF($E125="h",'OP Claims by DMISID'!H125/'OP Visits by DMISID'!H125," ")</f>
        <v>6.1141005930155944E-2</v>
      </c>
      <c r="I125" s="58">
        <f>IF($E125="h",'OP Claims by DMISID'!I125/'OP Visits by DMISID'!I125," ")</f>
        <v>9.6448521498488191E-2</v>
      </c>
      <c r="J125" s="58">
        <f>'OP Claims by DMISID'!J125/'OP Visits by DMISID'!J125</f>
        <v>0.16964055429201153</v>
      </c>
      <c r="K125" s="58">
        <f>'OP Claims by DMISID'!K125/'OP Visits by DMISID'!K125</f>
        <v>0.11213629731353532</v>
      </c>
      <c r="L125" s="6"/>
    </row>
    <row r="126" spans="2:12">
      <c r="B126" s="6" t="str">
        <f>Details2!B1458</f>
        <v>Navy</v>
      </c>
      <c r="C126" s="6" t="str">
        <f>Details2!C1458</f>
        <v>0039</v>
      </c>
      <c r="D126" s="6" t="str">
        <f>Details2!D1458</f>
        <v>NH Jacksonville</v>
      </c>
      <c r="E126" s="6" t="str">
        <f>Details2!E1458</f>
        <v>H</v>
      </c>
      <c r="F126" s="58">
        <f>IF($E126="h",'OP Claims by DMISID'!F126/'OP Visits by DMISID'!F126," ")</f>
        <v>6.5578105374495932E-2</v>
      </c>
      <c r="G126" s="58">
        <f>IF($E126="h",'OP Claims by DMISID'!G126/'OP Visits by DMISID'!G126," ")</f>
        <v>0.11910519116245008</v>
      </c>
      <c r="H126" s="58">
        <f>IF($E126="h",'OP Claims by DMISID'!H126/'OP Visits by DMISID'!H126," ")</f>
        <v>0.12888317977793526</v>
      </c>
      <c r="I126" s="58">
        <f>IF($E126="h",'OP Claims by DMISID'!I126/'OP Visits by DMISID'!I126," ")</f>
        <v>0.16770914072498513</v>
      </c>
      <c r="J126" s="58">
        <f>'OP Claims by DMISID'!J126/'OP Visits by DMISID'!J126</f>
        <v>0.12865213612355419</v>
      </c>
      <c r="K126" s="58">
        <f>'OP Claims by DMISID'!K126/'OP Visits by DMISID'!K126</f>
        <v>0.14316590706197435</v>
      </c>
      <c r="L126" s="6"/>
    </row>
    <row r="127" spans="2:12">
      <c r="B127" s="6" t="str">
        <f>Details2!B1459</f>
        <v>Navy</v>
      </c>
      <c r="C127" s="6" t="str">
        <f>Details2!C1459</f>
        <v>0056</v>
      </c>
      <c r="D127" s="6" t="str">
        <f>Details2!D1459</f>
        <v>NHC Great Lakes</v>
      </c>
      <c r="E127" s="6" t="str">
        <f>Details2!E1459</f>
        <v>C</v>
      </c>
      <c r="F127" s="58" t="str">
        <f>IF($E127="h",'OP Claims by DMISID'!F127/'OP Visits by DMISID'!F127," ")</f>
        <v xml:space="preserve"> </v>
      </c>
      <c r="G127" s="58" t="str">
        <f>IF($E127="h",'OP Claims by DMISID'!G127/'OP Visits by DMISID'!G127," ")</f>
        <v xml:space="preserve"> </v>
      </c>
      <c r="H127" s="58" t="str">
        <f>IF($E127="h",'OP Claims by DMISID'!H127/'OP Visits by DMISID'!H127," ")</f>
        <v xml:space="preserve"> </v>
      </c>
      <c r="I127" s="58" t="str">
        <f>IF($E127="h",'OP Claims by DMISID'!I127/'OP Visits by DMISID'!I127," ")</f>
        <v xml:space="preserve"> </v>
      </c>
      <c r="J127" s="58" t="e">
        <f>'OP Claims by DMISID'!J127/'OP Visits by DMISID'!J127</f>
        <v>#VALUE!</v>
      </c>
      <c r="K127" s="58" t="e">
        <f>'OP Claims by DMISID'!K127/'OP Visits by DMISID'!K127</f>
        <v>#VALUE!</v>
      </c>
      <c r="L127" s="6"/>
    </row>
    <row r="128" spans="2:12">
      <c r="B128" s="6" t="str">
        <f>Details2!B1460</f>
        <v>Navy</v>
      </c>
      <c r="C128" s="6" t="str">
        <f>Details2!C1460</f>
        <v>0068</v>
      </c>
      <c r="D128" s="6" t="str">
        <f>Details2!D1460</f>
        <v>NHC Patuxent River</v>
      </c>
      <c r="E128" s="6" t="str">
        <f>Details2!E1460</f>
        <v>C</v>
      </c>
      <c r="F128" s="58" t="str">
        <f>IF($E128="h",'OP Claims by DMISID'!F128/'OP Visits by DMISID'!F128," ")</f>
        <v xml:space="preserve"> </v>
      </c>
      <c r="G128" s="58" t="str">
        <f>IF($E128="h",'OP Claims by DMISID'!G128/'OP Visits by DMISID'!G128," ")</f>
        <v xml:space="preserve"> </v>
      </c>
      <c r="H128" s="58" t="str">
        <f>IF($E128="h",'OP Claims by DMISID'!H128/'OP Visits by DMISID'!H128," ")</f>
        <v xml:space="preserve"> </v>
      </c>
      <c r="I128" s="58" t="str">
        <f>IF($E128="h",'OP Claims by DMISID'!I128/'OP Visits by DMISID'!I128," ")</f>
        <v xml:space="preserve"> </v>
      </c>
      <c r="J128" s="58">
        <f>'OP Claims by DMISID'!J128/'OP Visits by DMISID'!J128</f>
        <v>0.30510414282444498</v>
      </c>
      <c r="K128" s="58">
        <f>'OP Claims by DMISID'!K128/'OP Visits by DMISID'!K128</f>
        <v>0</v>
      </c>
      <c r="L128" s="6"/>
    </row>
    <row r="129" spans="2:12">
      <c r="B129" s="6" t="str">
        <f>Details2!B1461</f>
        <v>Navy</v>
      </c>
      <c r="C129" s="6" t="str">
        <f>Details2!C1461</f>
        <v>0091</v>
      </c>
      <c r="D129" s="6" t="str">
        <f>Details2!D1461</f>
        <v>NH Camp Lejeune</v>
      </c>
      <c r="E129" s="6" t="str">
        <f>Details2!E1461</f>
        <v>H</v>
      </c>
      <c r="F129" s="58">
        <f>IF($E129="h",'OP Claims by DMISID'!F129/'OP Visits by DMISID'!F129," ")</f>
        <v>0.1082610093217615</v>
      </c>
      <c r="G129" s="58">
        <f>IF($E129="h",'OP Claims by DMISID'!G129/'OP Visits by DMISID'!G129," ")</f>
        <v>1.0494908668274152E-2</v>
      </c>
      <c r="H129" s="58">
        <f>IF($E129="h",'OP Claims by DMISID'!H129/'OP Visits by DMISID'!H129," ")</f>
        <v>0.11631576574545782</v>
      </c>
      <c r="I129" s="58">
        <f>IF($E129="h",'OP Claims by DMISID'!I129/'OP Visits by DMISID'!I129," ")</f>
        <v>0.43166734389814437</v>
      </c>
      <c r="J129" s="58">
        <f>'OP Claims by DMISID'!J129/'OP Visits by DMISID'!J129</f>
        <v>0.10346306840340067</v>
      </c>
      <c r="K129" s="58">
        <f>'OP Claims by DMISID'!K129/'OP Visits by DMISID'!K129</f>
        <v>5.5788064838223107E-2</v>
      </c>
      <c r="L129" s="6"/>
    </row>
    <row r="130" spans="2:12">
      <c r="B130" s="6" t="str">
        <f>Details2!B1462</f>
        <v>Navy</v>
      </c>
      <c r="C130" s="6" t="str">
        <f>Details2!C1462</f>
        <v>0092</v>
      </c>
      <c r="D130" s="6" t="str">
        <f>Details2!D1462</f>
        <v>NHC Cherry Point</v>
      </c>
      <c r="E130" s="6" t="str">
        <f>Details2!E1462</f>
        <v>H</v>
      </c>
      <c r="F130" s="58">
        <f>IF($E130="h",'OP Claims by DMISID'!F130/'OP Visits by DMISID'!F130," ")</f>
        <v>0.14601009260799644</v>
      </c>
      <c r="G130" s="58">
        <f>IF($E130="h",'OP Claims by DMISID'!G130/'OP Visits by DMISID'!G130," ")</f>
        <v>0.18532250847024229</v>
      </c>
      <c r="H130" s="58">
        <f>IF($E130="h",'OP Claims by DMISID'!H130/'OP Visits by DMISID'!H130," ")</f>
        <v>0.18471044501413264</v>
      </c>
      <c r="I130" s="58">
        <f>IF($E130="h",'OP Claims by DMISID'!I130/'OP Visits by DMISID'!I130," ")</f>
        <v>0.23337197507607593</v>
      </c>
      <c r="J130" s="58">
        <f>'OP Claims by DMISID'!J130/'OP Visits by DMISID'!J130</f>
        <v>0.19722245048894732</v>
      </c>
      <c r="K130" s="58">
        <f>'OP Claims by DMISID'!K130/'OP Visits by DMISID'!K130</f>
        <v>0.24145442359249331</v>
      </c>
      <c r="L130" s="6"/>
    </row>
    <row r="131" spans="2:12">
      <c r="B131" s="6" t="str">
        <f>Details2!B1463</f>
        <v>Navy</v>
      </c>
      <c r="C131" s="6" t="str">
        <f>Details2!C1463</f>
        <v>0100</v>
      </c>
      <c r="D131" s="6" t="str">
        <f>Details2!D1463</f>
        <v>NHC New England</v>
      </c>
      <c r="E131" s="6" t="str">
        <f>Details2!E1463</f>
        <v>C</v>
      </c>
      <c r="F131" s="58" t="str">
        <f>IF($E131="h",'OP Claims by DMISID'!F131/'OP Visits by DMISID'!F131," ")</f>
        <v xml:space="preserve"> </v>
      </c>
      <c r="G131" s="58" t="str">
        <f>IF($E131="h",'OP Claims by DMISID'!G131/'OP Visits by DMISID'!G131," ")</f>
        <v xml:space="preserve"> </v>
      </c>
      <c r="H131" s="58" t="str">
        <f>IF($E131="h",'OP Claims by DMISID'!H131/'OP Visits by DMISID'!H131," ")</f>
        <v xml:space="preserve"> </v>
      </c>
      <c r="I131" s="58" t="str">
        <f>IF($E131="h",'OP Claims by DMISID'!I131/'OP Visits by DMISID'!I131," ")</f>
        <v xml:space="preserve"> </v>
      </c>
      <c r="J131" s="58">
        <f>'OP Claims by DMISID'!J131/'OP Visits by DMISID'!J131</f>
        <v>6.5128643311497203E-2</v>
      </c>
      <c r="K131" s="58">
        <f>'OP Claims by DMISID'!K131/'OP Visits by DMISID'!K131</f>
        <v>0.10341305643033449</v>
      </c>
      <c r="L131" s="6" t="s">
        <v>297</v>
      </c>
    </row>
    <row r="132" spans="2:12">
      <c r="B132" s="6" t="str">
        <f>Details2!B1464</f>
        <v>Navy</v>
      </c>
      <c r="C132" s="6" t="str">
        <f>Details2!C1464</f>
        <v>0103</v>
      </c>
      <c r="D132" s="6" t="str">
        <f>Details2!D1464</f>
        <v>NHC Charleston</v>
      </c>
      <c r="E132" s="6" t="str">
        <f>Details2!E1464</f>
        <v>H</v>
      </c>
      <c r="F132" s="58">
        <f>IF($E132="h",'OP Claims by DMISID'!F132/'OP Visits by DMISID'!F132," ")</f>
        <v>0.21748878923766815</v>
      </c>
      <c r="G132" s="58">
        <f>IF($E132="h",'OP Claims by DMISID'!G132/'OP Visits by DMISID'!G132," ")</f>
        <v>1.037921694163999</v>
      </c>
      <c r="H132" s="58">
        <f>IF($E132="h",'OP Claims by DMISID'!H132/'OP Visits by DMISID'!H132," ")</f>
        <v>0.32998956745044539</v>
      </c>
      <c r="I132" s="58">
        <f>IF($E132="h",'OP Claims by DMISID'!I132/'OP Visits by DMISID'!I132," ")</f>
        <v>0.15258529722124517</v>
      </c>
      <c r="J132" s="58">
        <f>'OP Claims by DMISID'!J132/'OP Visits by DMISID'!J132</f>
        <v>0.18139803581744657</v>
      </c>
      <c r="K132" s="58">
        <f>'OP Claims by DMISID'!K132/'OP Visits by DMISID'!K132</f>
        <v>0.33910329171396142</v>
      </c>
      <c r="L132" s="6" t="s">
        <v>296</v>
      </c>
    </row>
    <row r="133" spans="2:12">
      <c r="B133" s="6" t="str">
        <f>Details2!B1465</f>
        <v>Navy</v>
      </c>
      <c r="C133" s="6" t="str">
        <f>Details2!C1465</f>
        <v>0104</v>
      </c>
      <c r="D133" s="6" t="str">
        <f>Details2!D1465</f>
        <v>NH Beaufort</v>
      </c>
      <c r="E133" s="6" t="str">
        <f>Details2!E1465</f>
        <v>H</v>
      </c>
      <c r="F133" s="58">
        <f>IF($E133="h",'OP Claims by DMISID'!F133/'OP Visits by DMISID'!F133," ")</f>
        <v>0.10837522851919561</v>
      </c>
      <c r="G133" s="58">
        <f>IF($E133="h",'OP Claims by DMISID'!G133/'OP Visits by DMISID'!G133," ")</f>
        <v>9.7140008723284946E-2</v>
      </c>
      <c r="H133" s="58">
        <f>IF($E133="h",'OP Claims by DMISID'!H133/'OP Visits by DMISID'!H133," ")</f>
        <v>6.3884845544234195E-2</v>
      </c>
      <c r="I133" s="58">
        <f>IF($E133="h",'OP Claims by DMISID'!I133/'OP Visits by DMISID'!I133," ")</f>
        <v>6.2385088442274771E-2</v>
      </c>
      <c r="J133" s="58">
        <f>'OP Claims by DMISID'!J133/'OP Visits by DMISID'!J133</f>
        <v>0.10733773693279725</v>
      </c>
      <c r="K133" s="58">
        <f>'OP Claims by DMISID'!K133/'OP Visits by DMISID'!K133</f>
        <v>0.164352018421242</v>
      </c>
      <c r="L133" s="6"/>
    </row>
    <row r="134" spans="2:12">
      <c r="B134" s="6" t="str">
        <f>Details2!B1466</f>
        <v>Navy</v>
      </c>
      <c r="C134" s="6" t="str">
        <f>Details2!C1466</f>
        <v>0107</v>
      </c>
      <c r="D134" s="6" t="str">
        <f>Details2!D1466</f>
        <v>NBHC NSA Mid-South</v>
      </c>
      <c r="E134" s="6" t="str">
        <f>Details2!E1466</f>
        <v>C</v>
      </c>
      <c r="F134" s="58" t="str">
        <f>IF($E134="h",'OP Claims by DMISID'!F134/'OP Visits by DMISID'!F134," ")</f>
        <v xml:space="preserve"> </v>
      </c>
      <c r="G134" s="58" t="str">
        <f>IF($E134="h",'OP Claims by DMISID'!G134/'OP Visits by DMISID'!G134," ")</f>
        <v xml:space="preserve"> </v>
      </c>
      <c r="H134" s="58" t="str">
        <f>IF($E134="h",'OP Claims by DMISID'!H134/'OP Visits by DMISID'!H134," ")</f>
        <v xml:space="preserve"> </v>
      </c>
      <c r="I134" s="58" t="e">
        <f>'OP Claims by DMISID'!I134/'OP Visits by DMISID'!I134</f>
        <v>#DIV/0!</v>
      </c>
      <c r="J134" s="58" t="e">
        <f>'OP Claims by DMISID'!J134/'OP Visits by DMISID'!J134</f>
        <v>#VALUE!</v>
      </c>
      <c r="K134" s="58" t="e">
        <f>'OP Claims by DMISID'!K134/'OP Visits by DMISID'!K134</f>
        <v>#VALUE!</v>
      </c>
      <c r="L134" s="6"/>
    </row>
    <row r="135" spans="2:12">
      <c r="B135" s="6" t="str">
        <f>Details2!B1467</f>
        <v>Navy</v>
      </c>
      <c r="C135" s="6" t="str">
        <f>Details2!C1467</f>
        <v>0118</v>
      </c>
      <c r="D135" s="6" t="str">
        <f>Details2!D1467</f>
        <v>NHC Corpus Christi</v>
      </c>
      <c r="E135" s="6" t="str">
        <f>Details2!E1467</f>
        <v>C</v>
      </c>
      <c r="F135" s="58" t="str">
        <f>IF($E135="h",'OP Claims by DMISID'!F135/'OP Visits by DMISID'!F135," ")</f>
        <v xml:space="preserve"> </v>
      </c>
      <c r="G135" s="58" t="str">
        <f>IF($E135="h",'OP Claims by DMISID'!G135/'OP Visits by DMISID'!G135," ")</f>
        <v xml:space="preserve"> </v>
      </c>
      <c r="H135" s="58" t="str">
        <f>IF($E135="h",'OP Claims by DMISID'!H135/'OP Visits by DMISID'!H135," ")</f>
        <v xml:space="preserve"> </v>
      </c>
      <c r="I135" s="58" t="str">
        <f>IF($E135="h",'OP Claims by DMISID'!I135/'OP Visits by DMISID'!I135," ")</f>
        <v xml:space="preserve"> </v>
      </c>
      <c r="J135" s="58">
        <f>'OP Claims by DMISID'!J135/'OP Visits by DMISID'!J135</f>
        <v>0.22731695451228412</v>
      </c>
      <c r="K135" s="58">
        <f>'OP Claims by DMISID'!K135/'OP Visits by DMISID'!K135</f>
        <v>0.10544149890372732</v>
      </c>
      <c r="L135" s="6"/>
    </row>
    <row r="136" spans="2:12">
      <c r="B136" s="6" t="str">
        <f>Details2!B1468</f>
        <v>Navy</v>
      </c>
      <c r="C136" s="6" t="str">
        <f>Details2!C1468</f>
        <v>0124</v>
      </c>
      <c r="D136" s="6" t="str">
        <f>Details2!D1468</f>
        <v>NMC Portsmouth</v>
      </c>
      <c r="E136" s="6" t="str">
        <f>Details2!E1468</f>
        <v>H</v>
      </c>
      <c r="F136" s="58">
        <f>IF($E136="h",'OP Claims by DMISID'!F136/'OP Visits by DMISID'!F136," ")</f>
        <v>5.513418903150525E-2</v>
      </c>
      <c r="G136" s="58">
        <f>IF($E136="h",'OP Claims by DMISID'!G136/'OP Visits by DMISID'!G136," ")</f>
        <v>9.6040747742071001E-3</v>
      </c>
      <c r="H136" s="58">
        <f>IF($E136="h",'OP Claims by DMISID'!H136/'OP Visits by DMISID'!H136," ")</f>
        <v>4.019046169567439E-2</v>
      </c>
      <c r="I136" s="58">
        <f>IF($E136="h",'OP Claims by DMISID'!I136/'OP Visits by DMISID'!I136," ")</f>
        <v>6.8253152226852104E-2</v>
      </c>
      <c r="J136" s="58">
        <f>'OP Claims by DMISID'!J136/'OP Visits by DMISID'!J136</f>
        <v>5.1616134985499607E-2</v>
      </c>
      <c r="K136" s="58">
        <f>'OP Claims by DMISID'!K136/'OP Visits by DMISID'!K136</f>
        <v>4.0199248904652617E-2</v>
      </c>
      <c r="L136" s="6"/>
    </row>
    <row r="137" spans="2:12">
      <c r="B137" s="6" t="str">
        <f>Details2!B1469</f>
        <v>Navy</v>
      </c>
      <c r="C137" s="6" t="str">
        <f>Details2!C1469</f>
        <v>0126</v>
      </c>
      <c r="D137" s="6" t="str">
        <f>Details2!D1469</f>
        <v>NH Bremerton</v>
      </c>
      <c r="E137" s="6" t="str">
        <f>Details2!E1469</f>
        <v>H</v>
      </c>
      <c r="F137" s="58">
        <f>IF($E137="h",'OP Claims by DMISID'!F137/'OP Visits by DMISID'!F137," ")</f>
        <v>8.947238455839987E-2</v>
      </c>
      <c r="G137" s="58">
        <f>IF($E137="h",'OP Claims by DMISID'!G137/'OP Visits by DMISID'!G137," ")</f>
        <v>0.10800502752134529</v>
      </c>
      <c r="H137" s="58">
        <f>IF($E137="h",'OP Claims by DMISID'!H137/'OP Visits by DMISID'!H137," ")</f>
        <v>0.10998449242514613</v>
      </c>
      <c r="I137" s="58">
        <f>IF($E137="h",'OP Claims by DMISID'!I137/'OP Visits by DMISID'!I137," ")</f>
        <v>0.11353198985048336</v>
      </c>
      <c r="J137" s="58">
        <f>'OP Claims by DMISID'!J137/'OP Visits by DMISID'!J137</f>
        <v>0.12951459846630112</v>
      </c>
      <c r="K137" s="58">
        <f>'OP Claims by DMISID'!K137/'OP Visits by DMISID'!K137</f>
        <v>0.14312404953291333</v>
      </c>
      <c r="L137" s="6"/>
    </row>
    <row r="138" spans="2:12">
      <c r="B138" s="6" t="str">
        <f>Details2!B1470</f>
        <v>Navy</v>
      </c>
      <c r="C138" s="6" t="str">
        <f>Details2!C1470</f>
        <v>0127</v>
      </c>
      <c r="D138" s="6" t="str">
        <f>Details2!D1470</f>
        <v>NH Oak Harbor</v>
      </c>
      <c r="E138" s="6" t="str">
        <f>Details2!E1470</f>
        <v>H</v>
      </c>
      <c r="F138" s="58">
        <f>IF($E138="h",'OP Claims by DMISID'!F138/'OP Visits by DMISID'!F138," ")</f>
        <v>9.6153846153846159E-2</v>
      </c>
      <c r="G138" s="58">
        <f>IF($E138="h",'OP Claims by DMISID'!G138/'OP Visits by DMISID'!G138," ")</f>
        <v>0.13146385387188061</v>
      </c>
      <c r="H138" s="58">
        <f>IF($E138="h",'OP Claims by DMISID'!H138/'OP Visits by DMISID'!H138," ")</f>
        <v>8.5674157303370788E-2</v>
      </c>
      <c r="I138" s="58">
        <f>IF($E138="h",'OP Claims by DMISID'!I138/'OP Visits by DMISID'!I138," ")</f>
        <v>0.27297104040042902</v>
      </c>
      <c r="J138" s="58">
        <f>'OP Claims by DMISID'!J138/'OP Visits by DMISID'!J138</f>
        <v>9.0617715617715616E-2</v>
      </c>
      <c r="K138" s="58">
        <f>'OP Claims by DMISID'!K138/'OP Visits by DMISID'!K138</f>
        <v>8.975256026970295E-2</v>
      </c>
      <c r="L138" s="6"/>
    </row>
    <row r="139" spans="2:12">
      <c r="B139" s="6" t="str">
        <f>Details2!B1471</f>
        <v>Navy</v>
      </c>
      <c r="C139" s="6" t="str">
        <f>Details2!C1471</f>
        <v>0280</v>
      </c>
      <c r="D139" s="6" t="str">
        <f>Details2!D1471</f>
        <v>NHC Hawaii</v>
      </c>
      <c r="E139" s="6" t="str">
        <f>Details2!E1471</f>
        <v>C</v>
      </c>
      <c r="F139" s="58" t="str">
        <f>IF($E139="h",'OP Claims by DMISID'!F139/'OP Visits by DMISID'!F139," ")</f>
        <v xml:space="preserve"> </v>
      </c>
      <c r="G139" s="58" t="str">
        <f>IF($E139="h",'OP Claims by DMISID'!G139/'OP Visits by DMISID'!G139," ")</f>
        <v xml:space="preserve"> </v>
      </c>
      <c r="H139" s="58" t="str">
        <f>IF($E139="h",'OP Claims by DMISID'!H139/'OP Visits by DMISID'!H139," ")</f>
        <v xml:space="preserve"> </v>
      </c>
      <c r="I139" s="58" t="str">
        <f>IF($E139="h",'OP Claims by DMISID'!I139/'OP Visits by DMISID'!I139," ")</f>
        <v xml:space="preserve"> </v>
      </c>
      <c r="J139" s="58">
        <f>'OP Claims by DMISID'!J139/'OP Visits by DMISID'!J139</f>
        <v>8.0264791063301616E-2</v>
      </c>
      <c r="K139" s="58">
        <f>'OP Claims by DMISID'!K139/'OP Visits by DMISID'!K139</f>
        <v>2.3617713284963721E-2</v>
      </c>
      <c r="L139" s="6"/>
    </row>
    <row r="140" spans="2:12">
      <c r="B140" s="6" t="str">
        <f>Details2!B1472</f>
        <v>Navy</v>
      </c>
      <c r="C140" s="6" t="str">
        <f>Details2!C1472</f>
        <v>0297</v>
      </c>
      <c r="D140" s="6" t="str">
        <f>Details2!D1472</f>
        <v>NACC New Orleans</v>
      </c>
      <c r="E140" s="6" t="str">
        <f>Details2!E1472</f>
        <v>C</v>
      </c>
      <c r="F140" s="58" t="str">
        <f>IF($E140="h",'OP Claims by DMISID'!F140/'OP Visits by DMISID'!F140," ")</f>
        <v xml:space="preserve"> </v>
      </c>
      <c r="G140" s="58" t="str">
        <f>IF($E140="h",'OP Claims by DMISID'!G140/'OP Visits by DMISID'!G140," ")</f>
        <v xml:space="preserve"> </v>
      </c>
      <c r="H140" s="58" t="str">
        <f>IF($E140="h",'OP Claims by DMISID'!H140/'OP Visits by DMISID'!H140," ")</f>
        <v xml:space="preserve"> </v>
      </c>
      <c r="I140" s="58" t="str">
        <f>IF($E140="h",'OP Claims by DMISID'!I140/'OP Visits by DMISID'!I140," ")</f>
        <v xml:space="preserve"> </v>
      </c>
      <c r="J140" s="58" t="e">
        <f>'OP Claims by DMISID'!J140/'OP Visits by DMISID'!J140</f>
        <v>#VALUE!</v>
      </c>
      <c r="K140" s="58" t="e">
        <f>'OP Claims by DMISID'!K140/'OP Visits by DMISID'!K140</f>
        <v>#VALUE!</v>
      </c>
      <c r="L140" s="6"/>
    </row>
    <row r="141" spans="2:12">
      <c r="B141" s="6" t="str">
        <f>Details2!B1473</f>
        <v>Navy</v>
      </c>
      <c r="C141" s="6" t="str">
        <f>Details2!C1473</f>
        <v>0306</v>
      </c>
      <c r="D141" s="6" t="str">
        <f>Details2!D1473</f>
        <v>NHC Annapolis</v>
      </c>
      <c r="E141" s="6" t="str">
        <f>Details2!E1473</f>
        <v>C</v>
      </c>
      <c r="F141" s="58" t="str">
        <f>IF($E141="h",'OP Claims by DMISID'!F141/'OP Visits by DMISID'!F141," ")</f>
        <v xml:space="preserve"> </v>
      </c>
      <c r="G141" s="58" t="str">
        <f>IF($E141="h",'OP Claims by DMISID'!G141/'OP Visits by DMISID'!G141," ")</f>
        <v xml:space="preserve"> </v>
      </c>
      <c r="H141" s="58" t="str">
        <f>IF($E141="h",'OP Claims by DMISID'!H141/'OP Visits by DMISID'!H141," ")</f>
        <v xml:space="preserve"> </v>
      </c>
      <c r="I141" s="58" t="str">
        <f>IF($E141="h",'OP Claims by DMISID'!I141/'OP Visits by DMISID'!I141," ")</f>
        <v xml:space="preserve"> </v>
      </c>
      <c r="J141" s="58">
        <f>'OP Claims by DMISID'!J141/'OP Visits by DMISID'!J141</f>
        <v>0.20762544448834452</v>
      </c>
      <c r="K141" s="58">
        <f>'OP Claims by DMISID'!K141/'OP Visits by DMISID'!K141</f>
        <v>8.09396570919617E-2</v>
      </c>
      <c r="L141" s="6"/>
    </row>
    <row r="142" spans="2:12">
      <c r="B142" s="6" t="str">
        <f>Details2!B1474</f>
        <v>Navy</v>
      </c>
      <c r="C142" s="6" t="str">
        <f>Details2!C1474</f>
        <v>0321</v>
      </c>
      <c r="D142" s="6" t="str">
        <f>Details2!D1474</f>
        <v>NBHC Portsmouth (NH)</v>
      </c>
      <c r="E142" s="6" t="str">
        <f>Details2!E1474</f>
        <v>C</v>
      </c>
      <c r="F142" s="58" t="str">
        <f>IF($E142="h",'OP Claims by DMISID'!F142/'OP Visits by DMISID'!F142," ")</f>
        <v xml:space="preserve"> </v>
      </c>
      <c r="G142" s="58" t="str">
        <f>IF($E142="h",'OP Claims by DMISID'!G142/'OP Visits by DMISID'!G142," ")</f>
        <v xml:space="preserve"> </v>
      </c>
      <c r="H142" s="58" t="str">
        <f>IF($E142="h",'OP Claims by DMISID'!H142/'OP Visits by DMISID'!H142," ")</f>
        <v xml:space="preserve"> </v>
      </c>
      <c r="I142" s="58" t="str">
        <f>IF($E142="h",'OP Claims by DMISID'!I142/'OP Visits by DMISID'!I142," ")</f>
        <v xml:space="preserve"> </v>
      </c>
      <c r="J142" s="58">
        <f>'OP Claims by DMISID'!J142/'OP Visits by DMISID'!J142</f>
        <v>0.13483796296296297</v>
      </c>
      <c r="K142" s="58" t="e">
        <f>'OP Claims by DMISID'!K142/'OP Visits by DMISID'!K142</f>
        <v>#VALUE!</v>
      </c>
      <c r="L142" s="6"/>
    </row>
    <row r="143" spans="2:12">
      <c r="B143" s="6" t="str">
        <f>Details2!B1475</f>
        <v>Navy</v>
      </c>
      <c r="C143" s="6" t="str">
        <f>Details2!C1475</f>
        <v>0385</v>
      </c>
      <c r="D143" s="6" t="str">
        <f>Details2!D1475</f>
        <v>NHC Quantico</v>
      </c>
      <c r="E143" s="6" t="str">
        <f>Details2!E1475</f>
        <v>C</v>
      </c>
      <c r="F143" s="58" t="str">
        <f>IF($E143="h",'OP Claims by DMISID'!F143/'OP Visits by DMISID'!F143," ")</f>
        <v xml:space="preserve"> </v>
      </c>
      <c r="G143" s="58" t="str">
        <f>IF($E143="h",'OP Claims by DMISID'!G143/'OP Visits by DMISID'!G143," ")</f>
        <v xml:space="preserve"> </v>
      </c>
      <c r="H143" s="58" t="str">
        <f>IF($E143="h",'OP Claims by DMISID'!H143/'OP Visits by DMISID'!H143," ")</f>
        <v xml:space="preserve"> </v>
      </c>
      <c r="I143" s="58" t="str">
        <f>IF($E143="h",'OP Claims by DMISID'!I143/'OP Visits by DMISID'!I143," ")</f>
        <v xml:space="preserve"> </v>
      </c>
      <c r="J143" s="58">
        <f>'OP Claims by DMISID'!J143/'OP Visits by DMISID'!J143</f>
        <v>4.5748079668275439E-2</v>
      </c>
      <c r="K143" s="58">
        <f>'OP Claims by DMISID'!K143/'OP Visits by DMISID'!K143</f>
        <v>6.3242698892245722E-2</v>
      </c>
      <c r="L143" s="6"/>
    </row>
    <row r="144" spans="2:12">
      <c r="B144" s="6" t="str">
        <f>Details2!B1476</f>
        <v>Navy</v>
      </c>
      <c r="C144" s="6" t="str">
        <f>Details2!C1476</f>
        <v>0616</v>
      </c>
      <c r="D144" s="6" t="str">
        <f>Details2!D1476</f>
        <v>NH Roosevelt Roads</v>
      </c>
      <c r="E144" s="6" t="str">
        <f>Details2!E1476</f>
        <v>I</v>
      </c>
      <c r="F144" s="58" t="str">
        <f>IF($E144="h",'OP Claims by DMISID'!F144/'OP Visits by DMISID'!F144," ")</f>
        <v xml:space="preserve"> </v>
      </c>
      <c r="G144" s="58" t="str">
        <f>IF($E144="h",'OP Claims by DMISID'!G144/'OP Visits by DMISID'!G144," ")</f>
        <v xml:space="preserve"> </v>
      </c>
      <c r="H144" s="58" t="str">
        <f>IF($E144="h",'OP Claims by DMISID'!H144/'OP Visits by DMISID'!H144," ")</f>
        <v xml:space="preserve"> </v>
      </c>
      <c r="I144" s="58"/>
      <c r="J144" s="58"/>
      <c r="K144" s="58"/>
      <c r="L144" s="6" t="s">
        <v>130</v>
      </c>
    </row>
    <row r="145" spans="2:12">
      <c r="B145" s="6" t="str">
        <f>Details2!B1477</f>
        <v>Navy</v>
      </c>
      <c r="C145" s="6" t="str">
        <f>Details2!C1477</f>
        <v>0620</v>
      </c>
      <c r="D145" s="6" t="str">
        <f>Details2!D1477</f>
        <v>NH Guam</v>
      </c>
      <c r="E145" s="6" t="str">
        <f>Details2!E1477</f>
        <v>H</v>
      </c>
      <c r="F145" s="58">
        <f>IF($E145="h",'OP Claims by DMISID'!F145/'OP Visits by DMISID'!F145," ")</f>
        <v>1.5983064302725589E-2</v>
      </c>
      <c r="G145" s="58">
        <f>IF($E145="h",'OP Claims by DMISID'!G145/'OP Visits by DMISID'!G145," ")</f>
        <v>5.6490111388952033E-2</v>
      </c>
      <c r="H145" s="58">
        <f>IF($E145="h",'OP Claims by DMISID'!H145/'OP Visits by DMISID'!H145," ")</f>
        <v>0.12251720747295969</v>
      </c>
      <c r="I145" s="58">
        <f>IF($E145="h",'OP Claims by DMISID'!I145/'OP Visits by DMISID'!I145," ")</f>
        <v>0.20375335120643431</v>
      </c>
      <c r="J145" s="58">
        <f>'OP Claims by DMISID'!J145/'OP Visits by DMISID'!J145</f>
        <v>0.26844609746759285</v>
      </c>
      <c r="K145" s="58">
        <f>'OP Claims by DMISID'!K145/'OP Visits by DMISID'!K145</f>
        <v>0.11468092141518792</v>
      </c>
      <c r="L145" s="6"/>
    </row>
    <row r="146" spans="2:12">
      <c r="B146" s="6" t="str">
        <f>Details2!B1478</f>
        <v>Navy</v>
      </c>
      <c r="C146" s="6" t="str">
        <f>Details2!C1478</f>
        <v>0621</v>
      </c>
      <c r="D146" s="6" t="str">
        <f>Details2!D1478</f>
        <v>NH Okinawa</v>
      </c>
      <c r="E146" s="6" t="str">
        <f>Details2!E1478</f>
        <v>I</v>
      </c>
      <c r="F146" s="58" t="str">
        <f>IF($E146="h",'OP Claims by DMISID'!F146/'OP Visits by DMISID'!F146," ")</f>
        <v xml:space="preserve"> </v>
      </c>
      <c r="G146" s="58" t="str">
        <f>IF($E146="h",'OP Claims by DMISID'!G146/'OP Visits by DMISID'!G146," ")</f>
        <v xml:space="preserve"> </v>
      </c>
      <c r="H146" s="58" t="str">
        <f>IF($E146="h",'OP Claims by DMISID'!H146/'OP Visits by DMISID'!H146," ")</f>
        <v xml:space="preserve"> </v>
      </c>
      <c r="I146" s="58"/>
      <c r="J146" s="58"/>
      <c r="K146" s="58"/>
      <c r="L146" s="6" t="s">
        <v>344</v>
      </c>
    </row>
    <row r="147" spans="2:12">
      <c r="B147" s="6" t="str">
        <f>Details2!B1479</f>
        <v>Navy</v>
      </c>
      <c r="C147" s="6" t="str">
        <f>Details2!C1479</f>
        <v>0622</v>
      </c>
      <c r="D147" s="6" t="str">
        <f>Details2!D1479</f>
        <v>NH Yokosuka</v>
      </c>
      <c r="E147" s="6" t="str">
        <f>Details2!E1479</f>
        <v>I</v>
      </c>
      <c r="F147" s="58" t="str">
        <f>IF($E147="h",'OP Claims by DMISID'!F147/'OP Visits by DMISID'!F147," ")</f>
        <v xml:space="preserve"> </v>
      </c>
      <c r="G147" s="58" t="str">
        <f>IF($E147="h",'OP Claims by DMISID'!G147/'OP Visits by DMISID'!G147," ")</f>
        <v xml:space="preserve"> </v>
      </c>
      <c r="H147" s="58" t="str">
        <f>IF($E147="h",'OP Claims by DMISID'!H147/'OP Visits by DMISID'!H147," ")</f>
        <v xml:space="preserve"> </v>
      </c>
      <c r="I147" s="58"/>
      <c r="J147" s="58"/>
      <c r="K147" s="58"/>
      <c r="L147" s="6" t="s">
        <v>344</v>
      </c>
    </row>
    <row r="151" spans="2:12">
      <c r="B151" s="14"/>
      <c r="C151" s="9"/>
      <c r="F151" s="9"/>
      <c r="G151" s="9"/>
      <c r="H151" s="9"/>
      <c r="I151" s="9"/>
      <c r="J151" s="9"/>
      <c r="K151" s="9"/>
      <c r="L151" s="2"/>
    </row>
    <row r="152" spans="2:12">
      <c r="B152" s="14"/>
      <c r="C152" s="9"/>
      <c r="F152" s="9"/>
      <c r="G152" s="9"/>
      <c r="H152" s="9"/>
      <c r="I152" s="9"/>
      <c r="J152" s="9"/>
      <c r="K152" s="9"/>
      <c r="L152" s="27"/>
    </row>
    <row r="153" spans="2:12">
      <c r="B153" s="14"/>
      <c r="C153" s="9"/>
      <c r="F153" s="9"/>
      <c r="G153" s="9"/>
      <c r="H153" s="9"/>
      <c r="I153" s="9"/>
      <c r="J153" s="9"/>
      <c r="K153" s="9"/>
      <c r="L153" s="35"/>
    </row>
    <row r="154" spans="2:12">
      <c r="B154" s="14"/>
      <c r="C154" s="9"/>
      <c r="F154" s="9"/>
      <c r="G154" s="9"/>
      <c r="H154" s="9"/>
      <c r="I154" s="9"/>
      <c r="J154" s="9"/>
      <c r="K154" s="9"/>
      <c r="L154" s="2"/>
    </row>
    <row r="155" spans="2:12">
      <c r="L155" s="2"/>
    </row>
    <row r="156" spans="2:1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35"/>
    </row>
    <row r="159" spans="2:12">
      <c r="B159" s="15"/>
      <c r="F159" s="3"/>
      <c r="G159" s="3"/>
      <c r="H159" s="3"/>
      <c r="I159" s="3"/>
      <c r="J159" s="3"/>
      <c r="K159" s="3"/>
    </row>
    <row r="160" spans="2:12">
      <c r="K160" s="3"/>
    </row>
  </sheetData>
  <customSheetViews>
    <customSheetView guid="{8E6CF98D-1634-4ED3-81CA-763BCE5C79CD}" scale="85" topLeftCell="A97">
      <selection activeCell="O148" sqref="O148"/>
      <pageMargins left="0.75" right="0.75" top="1" bottom="1" header="0.5" footer="0.5"/>
      <pageSetup orientation="portrait" r:id="rId1"/>
      <headerFooter alignWithMargins="0"/>
    </customSheetView>
    <customSheetView guid="{36755EE3-F52E-4D4E-9A42-3A861C777B27}" scale="85" topLeftCell="A130">
      <selection activeCell="G133" sqref="G133"/>
      <pageMargins left="0.75" right="0.75" top="1" bottom="1" header="0.5" footer="0.5"/>
      <pageSetup orientation="portrait" r:id="rId2"/>
      <headerFooter alignWithMargins="0"/>
    </customSheetView>
  </customSheetViews>
  <phoneticPr fontId="0" type="noConversion"/>
  <pageMargins left="0.75" right="0.75" top="1" bottom="1" header="0.5" footer="0.5"/>
  <pageSetup orientation="portrait" r:id="rId3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5"/>
  <dimension ref="A1:K1481"/>
  <sheetViews>
    <sheetView workbookViewId="0"/>
  </sheetViews>
  <sheetFormatPr defaultRowHeight="12.75"/>
  <cols>
    <col min="8" max="8" width="12.7109375" customWidth="1"/>
  </cols>
  <sheetData>
    <row r="1" spans="1:11">
      <c r="A1" s="132" t="s">
        <v>321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1">
      <c r="A2" s="132"/>
      <c r="B2" s="132"/>
      <c r="C2" s="132"/>
      <c r="D2" s="132"/>
      <c r="E2" s="132"/>
      <c r="F2" s="132" t="s">
        <v>453</v>
      </c>
      <c r="G2" s="132" t="s">
        <v>454</v>
      </c>
      <c r="H2" s="132" t="s">
        <v>455</v>
      </c>
      <c r="I2" s="132" t="s">
        <v>456</v>
      </c>
      <c r="J2" s="132" t="s">
        <v>457</v>
      </c>
      <c r="K2" s="132" t="s">
        <v>458</v>
      </c>
    </row>
    <row r="3" spans="1:11">
      <c r="A3" s="132"/>
      <c r="B3" s="132" t="s">
        <v>322</v>
      </c>
      <c r="C3" s="133" t="s">
        <v>8</v>
      </c>
      <c r="D3" s="132" t="s">
        <v>9</v>
      </c>
      <c r="E3" s="132" t="s">
        <v>291</v>
      </c>
      <c r="F3" s="132" t="s">
        <v>323</v>
      </c>
      <c r="G3" s="132" t="s">
        <v>323</v>
      </c>
      <c r="H3" s="132" t="s">
        <v>323</v>
      </c>
      <c r="I3" s="132" t="s">
        <v>323</v>
      </c>
      <c r="J3" s="132" t="s">
        <v>323</v>
      </c>
      <c r="K3" s="132" t="s">
        <v>323</v>
      </c>
    </row>
    <row r="4" spans="1:11">
      <c r="A4" s="132"/>
      <c r="B4" s="132" t="s">
        <v>324</v>
      </c>
      <c r="C4" s="133" t="s">
        <v>353</v>
      </c>
      <c r="D4" s="132" t="s">
        <v>354</v>
      </c>
      <c r="E4" s="132" t="s">
        <v>355</v>
      </c>
      <c r="F4" s="132" t="s">
        <v>325</v>
      </c>
      <c r="G4" s="132" t="s">
        <v>325</v>
      </c>
      <c r="H4" s="132" t="s">
        <v>325</v>
      </c>
      <c r="I4" s="132" t="s">
        <v>325</v>
      </c>
      <c r="J4" s="132" t="s">
        <v>325</v>
      </c>
      <c r="K4" s="132" t="s">
        <v>325</v>
      </c>
    </row>
    <row r="5" spans="1:11" ht="15">
      <c r="A5" s="130"/>
      <c r="B5" s="130" t="s">
        <v>1</v>
      </c>
      <c r="C5" s="131" t="s">
        <v>151</v>
      </c>
      <c r="D5" s="130" t="s">
        <v>152</v>
      </c>
      <c r="E5" s="130" t="s">
        <v>292</v>
      </c>
      <c r="F5" s="130" t="s">
        <v>125</v>
      </c>
      <c r="G5" s="130" t="s">
        <v>125</v>
      </c>
      <c r="H5" s="130" t="s">
        <v>125</v>
      </c>
      <c r="I5" s="130" t="s">
        <v>125</v>
      </c>
      <c r="J5" s="130" t="s">
        <v>125</v>
      </c>
      <c r="K5" s="130" t="s">
        <v>125</v>
      </c>
    </row>
    <row r="6" spans="1:11" ht="15">
      <c r="A6" s="130"/>
      <c r="B6" s="130" t="s">
        <v>1</v>
      </c>
      <c r="C6" s="131" t="s">
        <v>10</v>
      </c>
      <c r="D6" s="130" t="s">
        <v>433</v>
      </c>
      <c r="E6" s="130" t="s">
        <v>293</v>
      </c>
      <c r="F6" s="130">
        <v>195941.85</v>
      </c>
      <c r="G6" s="130">
        <v>228719.97</v>
      </c>
      <c r="H6" s="130">
        <v>139228.34</v>
      </c>
      <c r="I6" s="130">
        <v>272550.78000000003</v>
      </c>
      <c r="J6" s="130">
        <v>201746.52</v>
      </c>
      <c r="K6" s="130">
        <v>115290.6</v>
      </c>
    </row>
    <row r="7" spans="1:11" ht="15">
      <c r="A7" s="130"/>
      <c r="B7" s="130" t="s">
        <v>1</v>
      </c>
      <c r="C7" s="131" t="s">
        <v>11</v>
      </c>
      <c r="D7" s="130" t="s">
        <v>12</v>
      </c>
      <c r="E7" s="130" t="s">
        <v>292</v>
      </c>
      <c r="F7" s="130" t="s">
        <v>125</v>
      </c>
      <c r="G7" s="130" t="s">
        <v>125</v>
      </c>
      <c r="H7" s="130" t="s">
        <v>125</v>
      </c>
      <c r="I7" s="130" t="s">
        <v>125</v>
      </c>
      <c r="J7" s="130" t="s">
        <v>125</v>
      </c>
      <c r="K7" s="130" t="s">
        <v>125</v>
      </c>
    </row>
    <row r="8" spans="1:11" ht="15">
      <c r="A8" s="130"/>
      <c r="B8" s="130" t="s">
        <v>1</v>
      </c>
      <c r="C8" s="131" t="s">
        <v>153</v>
      </c>
      <c r="D8" s="130" t="s">
        <v>154</v>
      </c>
      <c r="E8" s="130" t="s">
        <v>292</v>
      </c>
      <c r="F8" s="130" t="s">
        <v>125</v>
      </c>
      <c r="G8" s="130" t="s">
        <v>125</v>
      </c>
      <c r="H8" s="130" t="s">
        <v>125</v>
      </c>
      <c r="I8" s="130" t="s">
        <v>125</v>
      </c>
      <c r="J8" s="130" t="s">
        <v>125</v>
      </c>
      <c r="K8" s="130" t="s">
        <v>125</v>
      </c>
    </row>
    <row r="9" spans="1:11" ht="15">
      <c r="A9" s="130"/>
      <c r="B9" s="130" t="s">
        <v>1</v>
      </c>
      <c r="C9" s="131" t="s">
        <v>155</v>
      </c>
      <c r="D9" s="130" t="s">
        <v>156</v>
      </c>
      <c r="E9" s="130" t="s">
        <v>292</v>
      </c>
      <c r="F9" s="130" t="s">
        <v>125</v>
      </c>
      <c r="G9" s="130" t="s">
        <v>125</v>
      </c>
      <c r="H9" s="130" t="s">
        <v>125</v>
      </c>
      <c r="I9" s="130" t="s">
        <v>125</v>
      </c>
      <c r="J9" s="130" t="s">
        <v>125</v>
      </c>
      <c r="K9" s="130" t="s">
        <v>125</v>
      </c>
    </row>
    <row r="10" spans="1:11" ht="15">
      <c r="A10" s="130"/>
      <c r="B10" s="130" t="s">
        <v>1</v>
      </c>
      <c r="C10" s="131" t="s">
        <v>13</v>
      </c>
      <c r="D10" s="130" t="s">
        <v>14</v>
      </c>
      <c r="E10" s="130" t="s">
        <v>293</v>
      </c>
      <c r="F10" s="130">
        <v>152326.97</v>
      </c>
      <c r="G10" s="130">
        <v>57766.68</v>
      </c>
      <c r="H10" s="130">
        <v>178155.53</v>
      </c>
      <c r="I10" s="130">
        <v>289525.37</v>
      </c>
      <c r="J10" s="130">
        <v>91293.54</v>
      </c>
      <c r="K10" s="130">
        <v>69737.16</v>
      </c>
    </row>
    <row r="11" spans="1:11" ht="15">
      <c r="A11" s="130"/>
      <c r="B11" s="130" t="s">
        <v>1</v>
      </c>
      <c r="C11" s="131" t="s">
        <v>157</v>
      </c>
      <c r="D11" s="130" t="s">
        <v>158</v>
      </c>
      <c r="E11" s="130" t="s">
        <v>292</v>
      </c>
      <c r="F11" s="130" t="s">
        <v>125</v>
      </c>
      <c r="G11" s="130" t="s">
        <v>125</v>
      </c>
      <c r="H11" s="130" t="s">
        <v>125</v>
      </c>
      <c r="I11" s="130" t="s">
        <v>125</v>
      </c>
      <c r="J11" s="130" t="s">
        <v>125</v>
      </c>
      <c r="K11" s="130" t="s">
        <v>125</v>
      </c>
    </row>
    <row r="12" spans="1:11" ht="15">
      <c r="A12" s="130"/>
      <c r="B12" s="130" t="s">
        <v>1</v>
      </c>
      <c r="C12" s="131" t="s">
        <v>159</v>
      </c>
      <c r="D12" s="130" t="s">
        <v>160</v>
      </c>
      <c r="E12" s="130" t="s">
        <v>292</v>
      </c>
      <c r="F12" s="130" t="s">
        <v>125</v>
      </c>
      <c r="G12" s="130" t="s">
        <v>125</v>
      </c>
      <c r="H12" s="130" t="s">
        <v>125</v>
      </c>
      <c r="I12" s="130" t="s">
        <v>125</v>
      </c>
      <c r="J12" s="130" t="s">
        <v>125</v>
      </c>
      <c r="K12" s="130" t="s">
        <v>125</v>
      </c>
    </row>
    <row r="13" spans="1:11" ht="15">
      <c r="A13" s="130"/>
      <c r="B13" s="130" t="s">
        <v>1</v>
      </c>
      <c r="C13" s="131" t="s">
        <v>161</v>
      </c>
      <c r="D13" s="130" t="s">
        <v>162</v>
      </c>
      <c r="E13" s="130" t="s">
        <v>292</v>
      </c>
      <c r="F13" s="130" t="s">
        <v>125</v>
      </c>
      <c r="G13" s="130" t="s">
        <v>125</v>
      </c>
      <c r="H13" s="130" t="s">
        <v>125</v>
      </c>
      <c r="I13" s="130" t="s">
        <v>125</v>
      </c>
      <c r="J13" s="130" t="s">
        <v>125</v>
      </c>
      <c r="K13" s="130" t="s">
        <v>125</v>
      </c>
    </row>
    <row r="14" spans="1:11" ht="15">
      <c r="A14" s="130"/>
      <c r="B14" s="130" t="s">
        <v>1</v>
      </c>
      <c r="C14" s="131" t="s">
        <v>15</v>
      </c>
      <c r="D14" s="130" t="s">
        <v>16</v>
      </c>
      <c r="E14" s="130" t="s">
        <v>293</v>
      </c>
      <c r="F14" s="130">
        <v>29005.05</v>
      </c>
      <c r="G14" s="130">
        <v>7646.55</v>
      </c>
      <c r="H14" s="130">
        <v>0</v>
      </c>
      <c r="I14" s="130" t="s">
        <v>125</v>
      </c>
      <c r="J14" s="130" t="s">
        <v>125</v>
      </c>
      <c r="K14" s="130" t="s">
        <v>125</v>
      </c>
    </row>
    <row r="15" spans="1:11" ht="15">
      <c r="A15" s="130"/>
      <c r="B15" s="130" t="s">
        <v>1</v>
      </c>
      <c r="C15" s="131" t="s">
        <v>163</v>
      </c>
      <c r="D15" s="130" t="s">
        <v>164</v>
      </c>
      <c r="E15" s="130" t="s">
        <v>292</v>
      </c>
      <c r="F15" s="130" t="s">
        <v>125</v>
      </c>
      <c r="G15" s="130" t="s">
        <v>125</v>
      </c>
      <c r="H15" s="130" t="s">
        <v>125</v>
      </c>
      <c r="I15" s="130" t="s">
        <v>125</v>
      </c>
      <c r="J15" s="130" t="s">
        <v>125</v>
      </c>
      <c r="K15" s="130" t="s">
        <v>125</v>
      </c>
    </row>
    <row r="16" spans="1:11" ht="15">
      <c r="A16" s="130"/>
      <c r="B16" s="130" t="s">
        <v>1</v>
      </c>
      <c r="C16" s="131" t="s">
        <v>17</v>
      </c>
      <c r="D16" s="130" t="s">
        <v>18</v>
      </c>
      <c r="E16" s="130" t="s">
        <v>293</v>
      </c>
      <c r="F16" s="130">
        <v>201688.26</v>
      </c>
      <c r="G16" s="130">
        <v>29952.71</v>
      </c>
      <c r="H16" s="130">
        <v>49357</v>
      </c>
      <c r="I16" s="130">
        <v>35464.959999999999</v>
      </c>
      <c r="J16" s="130">
        <v>24042.35</v>
      </c>
      <c r="K16" s="130">
        <v>75778.66</v>
      </c>
    </row>
    <row r="17" spans="2:11" ht="15">
      <c r="B17" s="130" t="s">
        <v>1</v>
      </c>
      <c r="C17" s="131" t="s">
        <v>165</v>
      </c>
      <c r="D17" s="130" t="s">
        <v>166</v>
      </c>
      <c r="E17" s="130" t="s">
        <v>292</v>
      </c>
      <c r="F17" s="130" t="s">
        <v>125</v>
      </c>
      <c r="G17" s="130" t="s">
        <v>125</v>
      </c>
      <c r="H17" s="130" t="s">
        <v>125</v>
      </c>
      <c r="I17" s="130" t="s">
        <v>125</v>
      </c>
      <c r="J17" s="130" t="s">
        <v>125</v>
      </c>
      <c r="K17" s="130" t="s">
        <v>125</v>
      </c>
    </row>
    <row r="18" spans="2:11" ht="15">
      <c r="B18" s="130" t="s">
        <v>1</v>
      </c>
      <c r="C18" s="131" t="s">
        <v>19</v>
      </c>
      <c r="D18" s="130" t="s">
        <v>20</v>
      </c>
      <c r="E18" s="130" t="s">
        <v>292</v>
      </c>
      <c r="F18" s="130">
        <v>0</v>
      </c>
      <c r="G18" s="130" t="s">
        <v>125</v>
      </c>
      <c r="H18" s="130" t="s">
        <v>125</v>
      </c>
      <c r="I18" s="130" t="s">
        <v>125</v>
      </c>
      <c r="J18" s="130" t="s">
        <v>125</v>
      </c>
      <c r="K18" s="130" t="s">
        <v>125</v>
      </c>
    </row>
    <row r="19" spans="2:11" ht="15">
      <c r="B19" s="130" t="s">
        <v>1</v>
      </c>
      <c r="C19" s="131" t="s">
        <v>167</v>
      </c>
      <c r="D19" s="130" t="s">
        <v>168</v>
      </c>
      <c r="E19" s="130" t="s">
        <v>292</v>
      </c>
      <c r="F19" s="130" t="s">
        <v>125</v>
      </c>
      <c r="G19" s="130" t="s">
        <v>125</v>
      </c>
      <c r="H19" s="130" t="s">
        <v>125</v>
      </c>
      <c r="I19" s="130" t="s">
        <v>125</v>
      </c>
      <c r="J19" s="130" t="s">
        <v>125</v>
      </c>
      <c r="K19" s="130" t="s">
        <v>125</v>
      </c>
    </row>
    <row r="20" spans="2:11" ht="15">
      <c r="B20" s="130" t="s">
        <v>1</v>
      </c>
      <c r="C20" s="131" t="s">
        <v>169</v>
      </c>
      <c r="D20" s="130" t="s">
        <v>170</v>
      </c>
      <c r="E20" s="130" t="s">
        <v>292</v>
      </c>
      <c r="F20" s="130" t="s">
        <v>125</v>
      </c>
      <c r="G20" s="130" t="s">
        <v>125</v>
      </c>
      <c r="H20" s="130" t="s">
        <v>125</v>
      </c>
      <c r="I20" s="130" t="s">
        <v>125</v>
      </c>
      <c r="J20" s="130" t="s">
        <v>125</v>
      </c>
      <c r="K20" s="130" t="s">
        <v>125</v>
      </c>
    </row>
    <row r="21" spans="2:11" ht="15">
      <c r="B21" s="130" t="s">
        <v>1</v>
      </c>
      <c r="C21" s="131" t="s">
        <v>171</v>
      </c>
      <c r="D21" s="130" t="s">
        <v>172</v>
      </c>
      <c r="E21" s="130" t="s">
        <v>292</v>
      </c>
      <c r="F21" s="130" t="s">
        <v>125</v>
      </c>
      <c r="G21" s="130" t="s">
        <v>125</v>
      </c>
      <c r="H21" s="130" t="s">
        <v>125</v>
      </c>
      <c r="I21" s="130" t="s">
        <v>125</v>
      </c>
      <c r="J21" s="130" t="s">
        <v>125</v>
      </c>
      <c r="K21" s="130" t="s">
        <v>125</v>
      </c>
    </row>
    <row r="22" spans="2:11" ht="15">
      <c r="B22" s="130" t="s">
        <v>1</v>
      </c>
      <c r="C22" s="131" t="s">
        <v>21</v>
      </c>
      <c r="D22" s="130" t="s">
        <v>22</v>
      </c>
      <c r="E22" s="130" t="s">
        <v>293</v>
      </c>
      <c r="F22" s="130" t="s">
        <v>125</v>
      </c>
      <c r="G22" s="130">
        <v>8751.2099999999991</v>
      </c>
      <c r="H22" s="130">
        <v>6825.47</v>
      </c>
      <c r="I22" s="130">
        <v>505.28</v>
      </c>
      <c r="J22" s="130">
        <v>0</v>
      </c>
      <c r="K22" s="130">
        <v>0</v>
      </c>
    </row>
    <row r="23" spans="2:11" ht="15">
      <c r="B23" s="130" t="s">
        <v>1</v>
      </c>
      <c r="C23" s="131" t="s">
        <v>23</v>
      </c>
      <c r="D23" s="130" t="s">
        <v>24</v>
      </c>
      <c r="E23" s="130" t="s">
        <v>292</v>
      </c>
      <c r="F23" s="130" t="s">
        <v>125</v>
      </c>
      <c r="G23" s="130" t="s">
        <v>125</v>
      </c>
      <c r="H23" s="130" t="s">
        <v>125</v>
      </c>
      <c r="I23" s="130" t="s">
        <v>125</v>
      </c>
      <c r="J23" s="130" t="s">
        <v>125</v>
      </c>
      <c r="K23" s="130" t="s">
        <v>125</v>
      </c>
    </row>
    <row r="24" spans="2:11" ht="15">
      <c r="B24" s="130" t="s">
        <v>1</v>
      </c>
      <c r="C24" s="131" t="s">
        <v>173</v>
      </c>
      <c r="D24" s="130" t="s">
        <v>174</v>
      </c>
      <c r="E24" s="130" t="s">
        <v>292</v>
      </c>
      <c r="F24" s="130" t="s">
        <v>125</v>
      </c>
      <c r="G24" s="130" t="s">
        <v>125</v>
      </c>
      <c r="H24" s="130" t="s">
        <v>125</v>
      </c>
      <c r="I24" s="130" t="s">
        <v>125</v>
      </c>
      <c r="J24" s="130" t="s">
        <v>125</v>
      </c>
      <c r="K24" s="130" t="s">
        <v>125</v>
      </c>
    </row>
    <row r="25" spans="2:11" ht="15">
      <c r="B25" s="130" t="s">
        <v>1</v>
      </c>
      <c r="C25" s="131" t="s">
        <v>175</v>
      </c>
      <c r="D25" s="130" t="s">
        <v>176</v>
      </c>
      <c r="E25" s="130" t="s">
        <v>292</v>
      </c>
      <c r="F25" s="130" t="s">
        <v>125</v>
      </c>
      <c r="G25" s="130" t="s">
        <v>125</v>
      </c>
      <c r="H25" s="130" t="s">
        <v>125</v>
      </c>
      <c r="I25" s="130" t="s">
        <v>125</v>
      </c>
      <c r="J25" s="130" t="s">
        <v>125</v>
      </c>
      <c r="K25" s="130" t="s">
        <v>125</v>
      </c>
    </row>
    <row r="26" spans="2:11" ht="15">
      <c r="B26" s="130" t="s">
        <v>1</v>
      </c>
      <c r="C26" s="131" t="s">
        <v>25</v>
      </c>
      <c r="D26" s="130" t="s">
        <v>399</v>
      </c>
      <c r="E26" s="130" t="s">
        <v>293</v>
      </c>
      <c r="F26" s="130">
        <v>86311.07</v>
      </c>
      <c r="G26" s="130">
        <v>26990.79</v>
      </c>
      <c r="H26" s="130">
        <v>129825.86</v>
      </c>
      <c r="I26" s="130">
        <v>70327.83</v>
      </c>
      <c r="J26" s="130">
        <v>47424.38</v>
      </c>
      <c r="K26" s="130">
        <v>0</v>
      </c>
    </row>
    <row r="27" spans="2:11" ht="15">
      <c r="B27" s="130" t="s">
        <v>1</v>
      </c>
      <c r="C27" s="131" t="s">
        <v>26</v>
      </c>
      <c r="D27" s="130" t="s">
        <v>27</v>
      </c>
      <c r="E27" s="130" t="s">
        <v>293</v>
      </c>
      <c r="F27" s="130">
        <v>39857.129999999997</v>
      </c>
      <c r="G27" s="130">
        <v>49433.84</v>
      </c>
      <c r="H27" s="130">
        <v>130531.82</v>
      </c>
      <c r="I27" s="130">
        <v>166102.22</v>
      </c>
      <c r="J27" s="130">
        <v>127055.24</v>
      </c>
      <c r="K27" s="130">
        <v>147185.69</v>
      </c>
    </row>
    <row r="28" spans="2:11" ht="15">
      <c r="B28" s="130" t="s">
        <v>1</v>
      </c>
      <c r="C28" s="131" t="s">
        <v>177</v>
      </c>
      <c r="D28" s="130" t="s">
        <v>178</v>
      </c>
      <c r="E28" s="130" t="s">
        <v>292</v>
      </c>
      <c r="F28" s="130" t="s">
        <v>125</v>
      </c>
      <c r="G28" s="130" t="s">
        <v>125</v>
      </c>
      <c r="H28" s="130" t="s">
        <v>125</v>
      </c>
      <c r="I28" s="130" t="s">
        <v>125</v>
      </c>
      <c r="J28" s="130" t="s">
        <v>125</v>
      </c>
      <c r="K28" s="130" t="s">
        <v>125</v>
      </c>
    </row>
    <row r="29" spans="2:11" ht="15">
      <c r="B29" s="130" t="s">
        <v>1</v>
      </c>
      <c r="C29" s="131" t="s">
        <v>179</v>
      </c>
      <c r="D29" s="130" t="s">
        <v>180</v>
      </c>
      <c r="E29" s="130" t="s">
        <v>292</v>
      </c>
      <c r="F29" s="130" t="s">
        <v>125</v>
      </c>
      <c r="G29" s="130" t="s">
        <v>125</v>
      </c>
      <c r="H29" s="130" t="s">
        <v>125</v>
      </c>
      <c r="I29" s="130" t="s">
        <v>125</v>
      </c>
      <c r="J29" s="130" t="s">
        <v>125</v>
      </c>
      <c r="K29" s="130" t="s">
        <v>125</v>
      </c>
    </row>
    <row r="30" spans="2:11" ht="15">
      <c r="B30" s="130" t="s">
        <v>1</v>
      </c>
      <c r="C30" s="131" t="s">
        <v>181</v>
      </c>
      <c r="D30" s="130" t="s">
        <v>182</v>
      </c>
      <c r="E30" s="130" t="s">
        <v>292</v>
      </c>
      <c r="F30" s="130" t="s">
        <v>125</v>
      </c>
      <c r="G30" s="130" t="s">
        <v>125</v>
      </c>
      <c r="H30" s="130" t="s">
        <v>125</v>
      </c>
      <c r="I30" s="130" t="s">
        <v>125</v>
      </c>
      <c r="J30" s="130" t="s">
        <v>125</v>
      </c>
      <c r="K30" s="130" t="s">
        <v>125</v>
      </c>
    </row>
    <row r="31" spans="2:11" ht="15">
      <c r="B31" s="130" t="s">
        <v>1</v>
      </c>
      <c r="C31" s="131" t="s">
        <v>28</v>
      </c>
      <c r="D31" s="130" t="s">
        <v>29</v>
      </c>
      <c r="E31" s="130" t="s">
        <v>292</v>
      </c>
      <c r="F31" s="130" t="s">
        <v>125</v>
      </c>
      <c r="G31" s="130" t="s">
        <v>125</v>
      </c>
      <c r="H31" s="130" t="s">
        <v>125</v>
      </c>
      <c r="I31" s="130" t="s">
        <v>125</v>
      </c>
      <c r="J31" s="130" t="s">
        <v>125</v>
      </c>
      <c r="K31" s="130" t="s">
        <v>125</v>
      </c>
    </row>
    <row r="32" spans="2:11" ht="15">
      <c r="B32" s="130" t="s">
        <v>1</v>
      </c>
      <c r="C32" s="131" t="s">
        <v>30</v>
      </c>
      <c r="D32" s="130" t="s">
        <v>400</v>
      </c>
      <c r="E32" s="130" t="s">
        <v>293</v>
      </c>
      <c r="F32" s="130" t="s">
        <v>125</v>
      </c>
      <c r="G32" s="130">
        <v>151692.19</v>
      </c>
      <c r="H32" s="130">
        <v>243804.03</v>
      </c>
      <c r="I32" s="130">
        <v>105797</v>
      </c>
      <c r="J32" s="130">
        <v>124306.34</v>
      </c>
      <c r="K32" s="130">
        <v>163816.07</v>
      </c>
    </row>
    <row r="33" spans="2:11" ht="15">
      <c r="B33" s="130" t="s">
        <v>1</v>
      </c>
      <c r="C33" s="131" t="s">
        <v>183</v>
      </c>
      <c r="D33" s="130" t="s">
        <v>184</v>
      </c>
      <c r="E33" s="130" t="s">
        <v>292</v>
      </c>
      <c r="F33" s="130" t="s">
        <v>125</v>
      </c>
      <c r="G33" s="130" t="s">
        <v>125</v>
      </c>
      <c r="H33" s="130" t="s">
        <v>125</v>
      </c>
      <c r="I33" s="130" t="s">
        <v>125</v>
      </c>
      <c r="J33" s="130" t="s">
        <v>125</v>
      </c>
      <c r="K33" s="130" t="s">
        <v>125</v>
      </c>
    </row>
    <row r="34" spans="2:11" ht="15">
      <c r="B34" s="130" t="s">
        <v>1</v>
      </c>
      <c r="C34" s="131" t="s">
        <v>185</v>
      </c>
      <c r="D34" s="130" t="s">
        <v>186</v>
      </c>
      <c r="E34" s="130" t="s">
        <v>292</v>
      </c>
      <c r="F34" s="130" t="s">
        <v>125</v>
      </c>
      <c r="G34" s="130" t="s">
        <v>125</v>
      </c>
      <c r="H34" s="130" t="s">
        <v>125</v>
      </c>
      <c r="I34" s="130" t="s">
        <v>125</v>
      </c>
      <c r="J34" s="130" t="s">
        <v>125</v>
      </c>
      <c r="K34" s="130" t="s">
        <v>125</v>
      </c>
    </row>
    <row r="35" spans="2:11" ht="15">
      <c r="B35" s="130" t="s">
        <v>1</v>
      </c>
      <c r="C35" s="131" t="s">
        <v>187</v>
      </c>
      <c r="D35" s="130" t="s">
        <v>188</v>
      </c>
      <c r="E35" s="130" t="s">
        <v>292</v>
      </c>
      <c r="F35" s="130" t="s">
        <v>125</v>
      </c>
      <c r="G35" s="130" t="s">
        <v>125</v>
      </c>
      <c r="H35" s="130" t="s">
        <v>125</v>
      </c>
      <c r="I35" s="130" t="s">
        <v>125</v>
      </c>
      <c r="J35" s="130" t="s">
        <v>125</v>
      </c>
      <c r="K35" s="130" t="s">
        <v>125</v>
      </c>
    </row>
    <row r="36" spans="2:11" ht="15">
      <c r="B36" s="130" t="s">
        <v>1</v>
      </c>
      <c r="C36" s="131" t="s">
        <v>189</v>
      </c>
      <c r="D36" s="130" t="s">
        <v>190</v>
      </c>
      <c r="E36" s="130" t="s">
        <v>292</v>
      </c>
      <c r="F36" s="130" t="s">
        <v>125</v>
      </c>
      <c r="G36" s="130" t="s">
        <v>125</v>
      </c>
      <c r="H36" s="130" t="s">
        <v>125</v>
      </c>
      <c r="I36" s="130" t="s">
        <v>125</v>
      </c>
      <c r="J36" s="130" t="s">
        <v>125</v>
      </c>
      <c r="K36" s="130" t="s">
        <v>125</v>
      </c>
    </row>
    <row r="37" spans="2:11" ht="15">
      <c r="B37" s="130" t="s">
        <v>1</v>
      </c>
      <c r="C37" s="131" t="s">
        <v>191</v>
      </c>
      <c r="D37" s="130" t="s">
        <v>192</v>
      </c>
      <c r="E37" s="130" t="s">
        <v>292</v>
      </c>
      <c r="F37" s="130" t="s">
        <v>125</v>
      </c>
      <c r="G37" s="130" t="s">
        <v>125</v>
      </c>
      <c r="H37" s="130" t="s">
        <v>125</v>
      </c>
      <c r="I37" s="130" t="s">
        <v>125</v>
      </c>
      <c r="J37" s="130" t="s">
        <v>125</v>
      </c>
      <c r="K37" s="130" t="s">
        <v>125</v>
      </c>
    </row>
    <row r="38" spans="2:11" ht="15">
      <c r="B38" s="130" t="s">
        <v>1</v>
      </c>
      <c r="C38" s="131" t="s">
        <v>193</v>
      </c>
      <c r="D38" s="130" t="s">
        <v>194</v>
      </c>
      <c r="E38" s="130" t="s">
        <v>292</v>
      </c>
      <c r="F38" s="130" t="s">
        <v>125</v>
      </c>
      <c r="G38" s="130" t="s">
        <v>125</v>
      </c>
      <c r="H38" s="130" t="s">
        <v>125</v>
      </c>
      <c r="I38" s="130" t="s">
        <v>125</v>
      </c>
      <c r="J38" s="130" t="s">
        <v>125</v>
      </c>
      <c r="K38" s="130" t="s">
        <v>125</v>
      </c>
    </row>
    <row r="39" spans="2:11" ht="15">
      <c r="B39" s="130" t="s">
        <v>1</v>
      </c>
      <c r="C39" s="131" t="s">
        <v>31</v>
      </c>
      <c r="D39" s="130" t="s">
        <v>401</v>
      </c>
      <c r="E39" s="130" t="s">
        <v>293</v>
      </c>
      <c r="F39" s="130">
        <v>832028.95</v>
      </c>
      <c r="G39" s="130">
        <v>568978.77</v>
      </c>
      <c r="H39" s="130">
        <v>315738.06</v>
      </c>
      <c r="I39" s="130">
        <v>286558.48</v>
      </c>
      <c r="J39" s="130">
        <v>164171.18</v>
      </c>
      <c r="K39" s="130">
        <v>214123.63</v>
      </c>
    </row>
    <row r="40" spans="2:11" ht="15">
      <c r="B40" s="130" t="s">
        <v>1</v>
      </c>
      <c r="C40" s="131" t="s">
        <v>195</v>
      </c>
      <c r="D40" s="130" t="s">
        <v>196</v>
      </c>
      <c r="E40" s="130" t="s">
        <v>292</v>
      </c>
      <c r="F40" s="130" t="s">
        <v>125</v>
      </c>
      <c r="G40" s="130" t="s">
        <v>125</v>
      </c>
      <c r="H40" s="130" t="s">
        <v>125</v>
      </c>
      <c r="I40" s="130" t="s">
        <v>125</v>
      </c>
      <c r="J40" s="130" t="s">
        <v>125</v>
      </c>
      <c r="K40" s="130" t="s">
        <v>125</v>
      </c>
    </row>
    <row r="41" spans="2:11" ht="15">
      <c r="B41" s="130" t="s">
        <v>1</v>
      </c>
      <c r="C41" s="131" t="s">
        <v>197</v>
      </c>
      <c r="D41" s="130" t="s">
        <v>198</v>
      </c>
      <c r="E41" s="130" t="s">
        <v>292</v>
      </c>
      <c r="F41" s="130" t="s">
        <v>125</v>
      </c>
      <c r="G41" s="130" t="s">
        <v>125</v>
      </c>
      <c r="H41" s="130" t="s">
        <v>125</v>
      </c>
      <c r="I41" s="130" t="s">
        <v>125</v>
      </c>
      <c r="J41" s="130" t="s">
        <v>125</v>
      </c>
      <c r="K41" s="130" t="s">
        <v>125</v>
      </c>
    </row>
    <row r="42" spans="2:11" ht="15">
      <c r="B42" s="130" t="s">
        <v>1</v>
      </c>
      <c r="C42" s="131" t="s">
        <v>32</v>
      </c>
      <c r="D42" s="130" t="s">
        <v>33</v>
      </c>
      <c r="E42" s="130" t="s">
        <v>292</v>
      </c>
      <c r="F42" s="130" t="s">
        <v>125</v>
      </c>
      <c r="G42" s="130" t="s">
        <v>125</v>
      </c>
      <c r="H42" s="130" t="s">
        <v>125</v>
      </c>
      <c r="I42" s="130" t="s">
        <v>125</v>
      </c>
      <c r="J42" s="130" t="s">
        <v>125</v>
      </c>
      <c r="K42" s="130" t="s">
        <v>125</v>
      </c>
    </row>
    <row r="43" spans="2:11" ht="15">
      <c r="B43" s="130" t="s">
        <v>1</v>
      </c>
      <c r="C43" s="131" t="s">
        <v>199</v>
      </c>
      <c r="D43" s="130" t="s">
        <v>200</v>
      </c>
      <c r="E43" s="130" t="s">
        <v>292</v>
      </c>
      <c r="F43" s="130" t="s">
        <v>125</v>
      </c>
      <c r="G43" s="130" t="s">
        <v>125</v>
      </c>
      <c r="H43" s="130" t="s">
        <v>125</v>
      </c>
      <c r="I43" s="130" t="s">
        <v>125</v>
      </c>
      <c r="J43" s="130" t="s">
        <v>125</v>
      </c>
      <c r="K43" s="130" t="s">
        <v>125</v>
      </c>
    </row>
    <row r="44" spans="2:11" ht="15">
      <c r="B44" s="130" t="s">
        <v>1</v>
      </c>
      <c r="C44" s="131" t="s">
        <v>201</v>
      </c>
      <c r="D44" s="130" t="s">
        <v>202</v>
      </c>
      <c r="E44" s="130" t="s">
        <v>292</v>
      </c>
      <c r="F44" s="130" t="s">
        <v>125</v>
      </c>
      <c r="G44" s="130" t="s">
        <v>125</v>
      </c>
      <c r="H44" s="130" t="s">
        <v>125</v>
      </c>
      <c r="I44" s="130" t="s">
        <v>125</v>
      </c>
      <c r="J44" s="130" t="s">
        <v>125</v>
      </c>
      <c r="K44" s="130" t="s">
        <v>125</v>
      </c>
    </row>
    <row r="45" spans="2:11" ht="15">
      <c r="B45" s="130" t="s">
        <v>1</v>
      </c>
      <c r="C45" s="131" t="s">
        <v>34</v>
      </c>
      <c r="D45" s="130" t="s">
        <v>35</v>
      </c>
      <c r="E45" s="130" t="s">
        <v>292</v>
      </c>
      <c r="F45" s="130" t="s">
        <v>125</v>
      </c>
      <c r="G45" s="130" t="s">
        <v>125</v>
      </c>
      <c r="H45" s="130" t="s">
        <v>125</v>
      </c>
      <c r="I45" s="130" t="s">
        <v>125</v>
      </c>
      <c r="J45" s="130" t="s">
        <v>125</v>
      </c>
      <c r="K45" s="130" t="s">
        <v>125</v>
      </c>
    </row>
    <row r="46" spans="2:11" ht="15">
      <c r="B46" s="130" t="s">
        <v>1</v>
      </c>
      <c r="C46" s="131" t="s">
        <v>203</v>
      </c>
      <c r="D46" s="130" t="s">
        <v>204</v>
      </c>
      <c r="E46" s="130" t="s">
        <v>292</v>
      </c>
      <c r="F46" s="130" t="s">
        <v>125</v>
      </c>
      <c r="G46" s="130" t="s">
        <v>125</v>
      </c>
      <c r="H46" s="130" t="s">
        <v>125</v>
      </c>
      <c r="I46" s="130" t="s">
        <v>125</v>
      </c>
      <c r="J46" s="130" t="s">
        <v>125</v>
      </c>
      <c r="K46" s="130" t="s">
        <v>125</v>
      </c>
    </row>
    <row r="47" spans="2:11" ht="15">
      <c r="B47" s="130" t="s">
        <v>1</v>
      </c>
      <c r="C47" s="131" t="s">
        <v>36</v>
      </c>
      <c r="D47" s="130" t="s">
        <v>37</v>
      </c>
      <c r="E47" s="130" t="s">
        <v>293</v>
      </c>
      <c r="F47" s="130">
        <v>937128.67</v>
      </c>
      <c r="G47" s="130">
        <v>459035.4</v>
      </c>
      <c r="H47" s="130">
        <v>2217382.1800000002</v>
      </c>
      <c r="I47" s="130">
        <v>1649416.91</v>
      </c>
      <c r="J47" s="130">
        <v>219240.34</v>
      </c>
      <c r="K47" s="130">
        <v>-740.56</v>
      </c>
    </row>
    <row r="48" spans="2:11" ht="15">
      <c r="B48" s="130" t="s">
        <v>1</v>
      </c>
      <c r="C48" s="131" t="s">
        <v>205</v>
      </c>
      <c r="D48" s="130" t="s">
        <v>206</v>
      </c>
      <c r="E48" s="130" t="s">
        <v>292</v>
      </c>
      <c r="F48" s="130" t="s">
        <v>125</v>
      </c>
      <c r="G48" s="130" t="s">
        <v>125</v>
      </c>
      <c r="H48" s="130" t="s">
        <v>125</v>
      </c>
      <c r="I48" s="130" t="s">
        <v>125</v>
      </c>
      <c r="J48" s="130" t="s">
        <v>125</v>
      </c>
      <c r="K48" s="130" t="s">
        <v>125</v>
      </c>
    </row>
    <row r="49" spans="2:11" ht="15">
      <c r="B49" s="130" t="s">
        <v>1</v>
      </c>
      <c r="C49" s="131" t="s">
        <v>38</v>
      </c>
      <c r="D49" s="130" t="s">
        <v>39</v>
      </c>
      <c r="E49" s="130" t="s">
        <v>293</v>
      </c>
      <c r="F49" s="130">
        <v>23160.71</v>
      </c>
      <c r="G49" s="130">
        <v>27393.4</v>
      </c>
      <c r="H49" s="130">
        <v>39482.949999999997</v>
      </c>
      <c r="I49" s="130">
        <v>8428.44</v>
      </c>
      <c r="J49" s="130">
        <v>9818.3799999999992</v>
      </c>
      <c r="K49" s="130">
        <v>35437.61</v>
      </c>
    </row>
    <row r="50" spans="2:11" ht="15">
      <c r="B50" s="130" t="s">
        <v>1</v>
      </c>
      <c r="C50" s="131" t="s">
        <v>207</v>
      </c>
      <c r="D50" s="130" t="s">
        <v>208</v>
      </c>
      <c r="E50" s="130" t="s">
        <v>292</v>
      </c>
      <c r="F50" s="130" t="s">
        <v>125</v>
      </c>
      <c r="G50" s="130" t="s">
        <v>125</v>
      </c>
      <c r="H50" s="130" t="s">
        <v>125</v>
      </c>
      <c r="I50" s="130" t="s">
        <v>125</v>
      </c>
      <c r="J50" s="130" t="s">
        <v>125</v>
      </c>
      <c r="K50" s="130" t="s">
        <v>125</v>
      </c>
    </row>
    <row r="51" spans="2:11" ht="15">
      <c r="B51" s="130" t="s">
        <v>1</v>
      </c>
      <c r="C51" s="131" t="s">
        <v>209</v>
      </c>
      <c r="D51" s="130" t="s">
        <v>210</v>
      </c>
      <c r="E51" s="130" t="s">
        <v>292</v>
      </c>
      <c r="F51" s="130" t="s">
        <v>125</v>
      </c>
      <c r="G51" s="130" t="s">
        <v>125</v>
      </c>
      <c r="H51" s="130" t="s">
        <v>125</v>
      </c>
      <c r="I51" s="130" t="s">
        <v>125</v>
      </c>
      <c r="J51" s="130" t="s">
        <v>125</v>
      </c>
      <c r="K51" s="130" t="s">
        <v>125</v>
      </c>
    </row>
    <row r="52" spans="2:11" ht="15">
      <c r="B52" s="130" t="s">
        <v>1</v>
      </c>
      <c r="C52" s="131" t="s">
        <v>211</v>
      </c>
      <c r="D52" s="130" t="s">
        <v>212</v>
      </c>
      <c r="E52" s="130" t="s">
        <v>292</v>
      </c>
      <c r="F52" s="130" t="s">
        <v>125</v>
      </c>
      <c r="G52" s="130" t="s">
        <v>125</v>
      </c>
      <c r="H52" s="130" t="s">
        <v>125</v>
      </c>
      <c r="I52" s="130" t="s">
        <v>125</v>
      </c>
      <c r="J52" s="130" t="s">
        <v>125</v>
      </c>
      <c r="K52" s="130" t="s">
        <v>125</v>
      </c>
    </row>
    <row r="53" spans="2:11" ht="15">
      <c r="B53" s="130" t="s">
        <v>1</v>
      </c>
      <c r="C53" s="131" t="s">
        <v>213</v>
      </c>
      <c r="D53" s="130" t="s">
        <v>214</v>
      </c>
      <c r="E53" s="130" t="s">
        <v>292</v>
      </c>
      <c r="F53" s="130" t="s">
        <v>125</v>
      </c>
      <c r="G53" s="130" t="s">
        <v>125</v>
      </c>
      <c r="H53" s="130" t="s">
        <v>125</v>
      </c>
      <c r="I53" s="130" t="s">
        <v>125</v>
      </c>
      <c r="J53" s="130" t="s">
        <v>125</v>
      </c>
      <c r="K53" s="130" t="s">
        <v>125</v>
      </c>
    </row>
    <row r="54" spans="2:11" ht="15">
      <c r="B54" s="130" t="s">
        <v>1</v>
      </c>
      <c r="C54" s="131" t="s">
        <v>272</v>
      </c>
      <c r="D54" s="130" t="s">
        <v>273</v>
      </c>
      <c r="E54" s="130" t="s">
        <v>294</v>
      </c>
      <c r="F54" s="130" t="s">
        <v>125</v>
      </c>
      <c r="G54" s="130" t="s">
        <v>125</v>
      </c>
      <c r="H54" s="130" t="s">
        <v>125</v>
      </c>
      <c r="I54" s="130" t="s">
        <v>125</v>
      </c>
      <c r="J54" s="130" t="s">
        <v>125</v>
      </c>
      <c r="K54" s="130" t="s">
        <v>125</v>
      </c>
    </row>
    <row r="55" spans="2:11" ht="15">
      <c r="B55" s="130" t="s">
        <v>1</v>
      </c>
      <c r="C55" s="131" t="s">
        <v>270</v>
      </c>
      <c r="D55" s="130" t="s">
        <v>271</v>
      </c>
      <c r="E55" s="130" t="s">
        <v>292</v>
      </c>
      <c r="F55" s="130" t="s">
        <v>125</v>
      </c>
      <c r="G55" s="130" t="s">
        <v>125</v>
      </c>
      <c r="H55" s="130" t="s">
        <v>125</v>
      </c>
      <c r="I55" s="130" t="s">
        <v>125</v>
      </c>
      <c r="J55" s="130" t="s">
        <v>125</v>
      </c>
      <c r="K55" s="130" t="s">
        <v>125</v>
      </c>
    </row>
    <row r="56" spans="2:11" ht="15">
      <c r="B56" s="130" t="s">
        <v>1</v>
      </c>
      <c r="C56" s="131" t="s">
        <v>215</v>
      </c>
      <c r="D56" s="130" t="s">
        <v>216</v>
      </c>
      <c r="E56" s="130" t="s">
        <v>292</v>
      </c>
      <c r="F56" s="130" t="s">
        <v>125</v>
      </c>
      <c r="G56" s="130" t="s">
        <v>125</v>
      </c>
      <c r="H56" s="130" t="s">
        <v>125</v>
      </c>
      <c r="I56" s="130" t="s">
        <v>125</v>
      </c>
      <c r="J56" s="130" t="s">
        <v>125</v>
      </c>
      <c r="K56" s="130" t="s">
        <v>125</v>
      </c>
    </row>
    <row r="57" spans="2:11" ht="15">
      <c r="B57" s="130" t="s">
        <v>1</v>
      </c>
      <c r="C57" s="131" t="s">
        <v>217</v>
      </c>
      <c r="D57" s="130" t="s">
        <v>218</v>
      </c>
      <c r="E57" s="130" t="s">
        <v>292</v>
      </c>
      <c r="F57" s="130" t="s">
        <v>125</v>
      </c>
      <c r="G57" s="130" t="s">
        <v>125</v>
      </c>
      <c r="H57" s="130" t="s">
        <v>125</v>
      </c>
      <c r="I57" s="130" t="s">
        <v>125</v>
      </c>
      <c r="J57" s="130" t="s">
        <v>125</v>
      </c>
      <c r="K57" s="130" t="s">
        <v>125</v>
      </c>
    </row>
    <row r="58" spans="2:11" ht="15">
      <c r="B58" s="130" t="s">
        <v>1</v>
      </c>
      <c r="C58" s="131" t="s">
        <v>219</v>
      </c>
      <c r="D58" s="130" t="s">
        <v>392</v>
      </c>
      <c r="E58" s="130" t="s">
        <v>292</v>
      </c>
      <c r="F58" s="130" t="s">
        <v>125</v>
      </c>
      <c r="G58" s="130" t="s">
        <v>125</v>
      </c>
      <c r="H58" s="130" t="s">
        <v>125</v>
      </c>
      <c r="I58" s="130" t="s">
        <v>125</v>
      </c>
      <c r="J58" s="130" t="s">
        <v>125</v>
      </c>
      <c r="K58" s="130" t="s">
        <v>125</v>
      </c>
    </row>
    <row r="59" spans="2:11" ht="15">
      <c r="B59" s="130" t="s">
        <v>1</v>
      </c>
      <c r="C59" s="131" t="s">
        <v>220</v>
      </c>
      <c r="D59" s="130" t="s">
        <v>221</v>
      </c>
      <c r="E59" s="130" t="s">
        <v>292</v>
      </c>
      <c r="F59" s="130" t="s">
        <v>125</v>
      </c>
      <c r="G59" s="130" t="s">
        <v>125</v>
      </c>
      <c r="H59" s="130" t="s">
        <v>125</v>
      </c>
      <c r="I59" s="130" t="s">
        <v>125</v>
      </c>
      <c r="J59" s="130" t="s">
        <v>125</v>
      </c>
      <c r="K59" s="130" t="s">
        <v>125</v>
      </c>
    </row>
    <row r="60" spans="2:11" ht="15">
      <c r="B60" s="130" t="s">
        <v>1</v>
      </c>
      <c r="C60" s="131" t="s">
        <v>222</v>
      </c>
      <c r="D60" s="130" t="s">
        <v>349</v>
      </c>
      <c r="E60" s="130" t="s">
        <v>292</v>
      </c>
      <c r="F60" s="130" t="s">
        <v>125</v>
      </c>
      <c r="G60" s="130" t="s">
        <v>125</v>
      </c>
      <c r="H60" s="130" t="s">
        <v>125</v>
      </c>
      <c r="I60" s="130" t="s">
        <v>125</v>
      </c>
      <c r="J60" s="130" t="s">
        <v>125</v>
      </c>
      <c r="K60" s="130" t="s">
        <v>125</v>
      </c>
    </row>
    <row r="61" spans="2:11" ht="15">
      <c r="B61" s="130" t="s">
        <v>1</v>
      </c>
      <c r="C61" s="131" t="s">
        <v>223</v>
      </c>
      <c r="D61" s="130" t="s">
        <v>350</v>
      </c>
      <c r="E61" s="130" t="s">
        <v>292</v>
      </c>
      <c r="F61" s="130" t="s">
        <v>125</v>
      </c>
      <c r="G61" s="130" t="s">
        <v>125</v>
      </c>
      <c r="H61" s="130" t="s">
        <v>125</v>
      </c>
      <c r="I61" s="130" t="s">
        <v>125</v>
      </c>
      <c r="J61" s="130" t="s">
        <v>125</v>
      </c>
      <c r="K61" s="130" t="s">
        <v>125</v>
      </c>
    </row>
    <row r="62" spans="2:11" ht="15">
      <c r="B62" s="130" t="s">
        <v>1</v>
      </c>
      <c r="C62" s="131" t="s">
        <v>224</v>
      </c>
      <c r="D62" s="130" t="s">
        <v>351</v>
      </c>
      <c r="E62" s="130" t="s">
        <v>294</v>
      </c>
      <c r="F62" s="130" t="s">
        <v>125</v>
      </c>
      <c r="G62" s="130" t="s">
        <v>125</v>
      </c>
      <c r="H62" s="130" t="s">
        <v>125</v>
      </c>
      <c r="I62" s="130" t="s">
        <v>125</v>
      </c>
      <c r="J62" s="130" t="s">
        <v>125</v>
      </c>
      <c r="K62" s="130" t="s">
        <v>125</v>
      </c>
    </row>
    <row r="63" spans="2:11" ht="15">
      <c r="B63" s="130" t="s">
        <v>1</v>
      </c>
      <c r="C63" s="131" t="s">
        <v>225</v>
      </c>
      <c r="D63" s="130" t="s">
        <v>226</v>
      </c>
      <c r="E63" s="130" t="s">
        <v>292</v>
      </c>
      <c r="F63" s="130" t="s">
        <v>125</v>
      </c>
      <c r="G63" s="130" t="s">
        <v>125</v>
      </c>
      <c r="H63" s="130" t="s">
        <v>125</v>
      </c>
      <c r="I63" s="130" t="s">
        <v>125</v>
      </c>
      <c r="J63" s="130" t="s">
        <v>125</v>
      </c>
      <c r="K63" s="130" t="s">
        <v>125</v>
      </c>
    </row>
    <row r="64" spans="2:11" ht="15">
      <c r="B64" s="130" t="s">
        <v>1</v>
      </c>
      <c r="C64" s="131" t="s">
        <v>274</v>
      </c>
      <c r="D64" s="130" t="s">
        <v>275</v>
      </c>
      <c r="E64" s="130" t="s">
        <v>294</v>
      </c>
      <c r="F64" s="130" t="s">
        <v>125</v>
      </c>
      <c r="G64" s="130" t="s">
        <v>125</v>
      </c>
      <c r="H64" s="130" t="s">
        <v>125</v>
      </c>
      <c r="I64" s="130" t="s">
        <v>125</v>
      </c>
      <c r="J64" s="130" t="s">
        <v>125</v>
      </c>
      <c r="K64" s="130" t="s">
        <v>125</v>
      </c>
    </row>
    <row r="65" spans="2:11" ht="15">
      <c r="B65" s="130" t="s">
        <v>1</v>
      </c>
      <c r="C65" s="131" t="s">
        <v>227</v>
      </c>
      <c r="D65" s="130" t="s">
        <v>228</v>
      </c>
      <c r="E65" s="130" t="s">
        <v>292</v>
      </c>
      <c r="F65" s="130" t="s">
        <v>125</v>
      </c>
      <c r="G65" s="130" t="s">
        <v>125</v>
      </c>
      <c r="H65" s="130" t="s">
        <v>125</v>
      </c>
      <c r="I65" s="130" t="s">
        <v>125</v>
      </c>
      <c r="J65" s="130" t="s">
        <v>125</v>
      </c>
      <c r="K65" s="130" t="s">
        <v>125</v>
      </c>
    </row>
    <row r="66" spans="2:11" ht="15">
      <c r="B66" s="130" t="s">
        <v>1</v>
      </c>
      <c r="C66" s="131" t="s">
        <v>229</v>
      </c>
      <c r="D66" s="130" t="s">
        <v>230</v>
      </c>
      <c r="E66" s="130" t="s">
        <v>292</v>
      </c>
      <c r="F66" s="130" t="s">
        <v>125</v>
      </c>
      <c r="G66" s="130" t="s">
        <v>125</v>
      </c>
      <c r="H66" s="130" t="s">
        <v>125</v>
      </c>
      <c r="I66" s="130" t="s">
        <v>125</v>
      </c>
      <c r="J66" s="130" t="s">
        <v>125</v>
      </c>
      <c r="K66" s="130" t="s">
        <v>125</v>
      </c>
    </row>
    <row r="67" spans="2:11" ht="15">
      <c r="B67" s="130" t="s">
        <v>1</v>
      </c>
      <c r="C67" s="131" t="s">
        <v>231</v>
      </c>
      <c r="D67" s="130" t="s">
        <v>402</v>
      </c>
      <c r="E67" s="130" t="s">
        <v>292</v>
      </c>
      <c r="F67" s="130" t="s">
        <v>125</v>
      </c>
      <c r="G67" s="130" t="s">
        <v>125</v>
      </c>
      <c r="H67" s="130" t="s">
        <v>125</v>
      </c>
      <c r="I67" s="130" t="s">
        <v>125</v>
      </c>
      <c r="J67" s="130" t="s">
        <v>125</v>
      </c>
      <c r="K67" s="130" t="s">
        <v>125</v>
      </c>
    </row>
    <row r="68" spans="2:11" ht="15">
      <c r="B68" s="130" t="s">
        <v>1</v>
      </c>
      <c r="C68" s="131" t="s">
        <v>232</v>
      </c>
      <c r="D68" s="130" t="s">
        <v>403</v>
      </c>
      <c r="E68" s="130" t="s">
        <v>292</v>
      </c>
      <c r="F68" s="130" t="s">
        <v>125</v>
      </c>
      <c r="G68" s="130" t="s">
        <v>125</v>
      </c>
      <c r="H68" s="130" t="s">
        <v>125</v>
      </c>
      <c r="I68" s="130" t="s">
        <v>125</v>
      </c>
      <c r="J68" s="130" t="s">
        <v>125</v>
      </c>
      <c r="K68" s="130" t="s">
        <v>125</v>
      </c>
    </row>
    <row r="69" spans="2:11" ht="15">
      <c r="B69" s="130" t="s">
        <v>1</v>
      </c>
      <c r="C69" s="131" t="s">
        <v>265</v>
      </c>
      <c r="D69" s="130" t="s">
        <v>266</v>
      </c>
      <c r="E69" s="130" t="s">
        <v>292</v>
      </c>
      <c r="F69" s="130" t="s">
        <v>125</v>
      </c>
      <c r="G69" s="130" t="s">
        <v>125</v>
      </c>
      <c r="H69" s="130" t="s">
        <v>125</v>
      </c>
      <c r="I69" s="130" t="s">
        <v>125</v>
      </c>
      <c r="J69" s="130" t="s">
        <v>125</v>
      </c>
      <c r="K69" s="130" t="s">
        <v>125</v>
      </c>
    </row>
    <row r="70" spans="2:11" ht="15">
      <c r="B70" s="130" t="s">
        <v>295</v>
      </c>
      <c r="C70" s="131" t="s">
        <v>276</v>
      </c>
      <c r="D70" s="130" t="s">
        <v>277</v>
      </c>
      <c r="E70" s="130" t="s">
        <v>125</v>
      </c>
      <c r="F70" s="130" t="s">
        <v>125</v>
      </c>
      <c r="G70" s="130" t="s">
        <v>125</v>
      </c>
      <c r="H70" s="130" t="s">
        <v>125</v>
      </c>
      <c r="I70" s="130" t="s">
        <v>125</v>
      </c>
      <c r="J70" s="130" t="s">
        <v>125</v>
      </c>
      <c r="K70" s="130" t="s">
        <v>125</v>
      </c>
    </row>
    <row r="71" spans="2:11" ht="15">
      <c r="B71" s="130" t="s">
        <v>2</v>
      </c>
      <c r="C71" s="131" t="s">
        <v>233</v>
      </c>
      <c r="D71" s="130" t="s">
        <v>234</v>
      </c>
      <c r="E71" s="130" t="s">
        <v>292</v>
      </c>
      <c r="F71" s="130" t="s">
        <v>125</v>
      </c>
      <c r="G71" s="130" t="s">
        <v>125</v>
      </c>
      <c r="H71" s="130" t="s">
        <v>125</v>
      </c>
      <c r="I71" s="130" t="s">
        <v>125</v>
      </c>
      <c r="J71" s="130" t="s">
        <v>125</v>
      </c>
      <c r="K71" s="130" t="s">
        <v>125</v>
      </c>
    </row>
    <row r="72" spans="2:11" ht="15">
      <c r="B72" s="130" t="s">
        <v>2</v>
      </c>
      <c r="C72" s="131" t="s">
        <v>278</v>
      </c>
      <c r="D72" s="130" t="s">
        <v>279</v>
      </c>
      <c r="E72" s="130" t="s">
        <v>294</v>
      </c>
      <c r="F72" s="130" t="s">
        <v>125</v>
      </c>
      <c r="G72" s="130" t="s">
        <v>125</v>
      </c>
      <c r="H72" s="130" t="s">
        <v>125</v>
      </c>
      <c r="I72" s="130" t="s">
        <v>125</v>
      </c>
      <c r="J72" s="130" t="s">
        <v>125</v>
      </c>
      <c r="K72" s="130" t="s">
        <v>125</v>
      </c>
    </row>
    <row r="73" spans="2:11" ht="15">
      <c r="B73" s="130" t="s">
        <v>2</v>
      </c>
      <c r="C73" s="131" t="s">
        <v>40</v>
      </c>
      <c r="D73" s="130" t="s">
        <v>375</v>
      </c>
      <c r="E73" s="130" t="s">
        <v>292</v>
      </c>
      <c r="F73" s="130" t="s">
        <v>125</v>
      </c>
      <c r="G73" s="130" t="s">
        <v>125</v>
      </c>
      <c r="H73" s="130" t="s">
        <v>125</v>
      </c>
      <c r="I73" s="130" t="s">
        <v>125</v>
      </c>
      <c r="J73" s="130" t="s">
        <v>125</v>
      </c>
      <c r="K73" s="130" t="s">
        <v>125</v>
      </c>
    </row>
    <row r="74" spans="2:11" ht="15">
      <c r="B74" s="130" t="s">
        <v>2</v>
      </c>
      <c r="C74" s="131" t="s">
        <v>41</v>
      </c>
      <c r="D74" s="130" t="s">
        <v>42</v>
      </c>
      <c r="E74" s="130" t="s">
        <v>293</v>
      </c>
      <c r="F74" s="130">
        <v>206589.64</v>
      </c>
      <c r="G74" s="130">
        <v>104289.83</v>
      </c>
      <c r="H74" s="130">
        <v>115686.07</v>
      </c>
      <c r="I74" s="130">
        <v>13505.44</v>
      </c>
      <c r="J74" s="130">
        <v>150251.44</v>
      </c>
      <c r="K74" s="130">
        <v>69148.259999999995</v>
      </c>
    </row>
    <row r="75" spans="2:11" ht="15">
      <c r="B75" s="130" t="s">
        <v>2</v>
      </c>
      <c r="C75" s="131" t="s">
        <v>235</v>
      </c>
      <c r="D75" s="130" t="s">
        <v>236</v>
      </c>
      <c r="E75" s="130" t="s">
        <v>292</v>
      </c>
      <c r="F75" s="130" t="s">
        <v>125</v>
      </c>
      <c r="G75" s="130" t="s">
        <v>125</v>
      </c>
      <c r="H75" s="130" t="s">
        <v>125</v>
      </c>
      <c r="I75" s="130" t="s">
        <v>125</v>
      </c>
      <c r="J75" s="130" t="s">
        <v>125</v>
      </c>
      <c r="K75" s="130" t="s">
        <v>125</v>
      </c>
    </row>
    <row r="76" spans="2:11" ht="15">
      <c r="B76" s="130" t="s">
        <v>2</v>
      </c>
      <c r="C76" s="131" t="s">
        <v>43</v>
      </c>
      <c r="D76" s="130" t="s">
        <v>44</v>
      </c>
      <c r="E76" s="130" t="s">
        <v>293</v>
      </c>
      <c r="F76" s="130">
        <v>22089.48</v>
      </c>
      <c r="G76" s="130">
        <v>30249.84</v>
      </c>
      <c r="H76" s="130">
        <v>38924.959999999999</v>
      </c>
      <c r="I76" s="130">
        <v>54203.79</v>
      </c>
      <c r="J76" s="130">
        <v>61183.73</v>
      </c>
      <c r="K76" s="130">
        <v>72862.100000000006</v>
      </c>
    </row>
    <row r="77" spans="2:11" ht="15">
      <c r="B77" s="130" t="s">
        <v>2</v>
      </c>
      <c r="C77" s="131" t="s">
        <v>45</v>
      </c>
      <c r="D77" s="130" t="s">
        <v>46</v>
      </c>
      <c r="E77" s="130" t="s">
        <v>293</v>
      </c>
      <c r="F77" s="130">
        <v>195442.15</v>
      </c>
      <c r="G77" s="130">
        <v>1802505.06</v>
      </c>
      <c r="H77" s="130">
        <v>1206434.78</v>
      </c>
      <c r="I77" s="130">
        <v>1075162.8700000001</v>
      </c>
      <c r="J77" s="130">
        <v>1410232.95</v>
      </c>
      <c r="K77" s="130">
        <v>78748.7</v>
      </c>
    </row>
    <row r="78" spans="2:11" ht="15">
      <c r="B78" s="130" t="s">
        <v>2</v>
      </c>
      <c r="C78" s="131" t="s">
        <v>47</v>
      </c>
      <c r="D78" s="130" t="s">
        <v>48</v>
      </c>
      <c r="E78" s="130" t="s">
        <v>293</v>
      </c>
      <c r="F78" s="130">
        <v>381013.26</v>
      </c>
      <c r="G78" s="130">
        <v>504291.24</v>
      </c>
      <c r="H78" s="130">
        <v>180524.63</v>
      </c>
      <c r="I78" s="130">
        <v>229329.93</v>
      </c>
      <c r="J78" s="130">
        <v>182914.48</v>
      </c>
      <c r="K78" s="130">
        <v>226450.39</v>
      </c>
    </row>
    <row r="79" spans="2:11" ht="15">
      <c r="B79" s="130" t="s">
        <v>2</v>
      </c>
      <c r="C79" s="131" t="s">
        <v>49</v>
      </c>
      <c r="D79" s="130" t="s">
        <v>50</v>
      </c>
      <c r="E79" s="130" t="s">
        <v>293</v>
      </c>
      <c r="F79" s="130">
        <v>53279.67</v>
      </c>
      <c r="G79" s="130">
        <v>30992</v>
      </c>
      <c r="H79" s="130">
        <v>29191.55</v>
      </c>
      <c r="I79" s="130">
        <v>4953.24</v>
      </c>
      <c r="J79" s="130">
        <v>10950.32</v>
      </c>
      <c r="K79" s="130">
        <v>16009.24</v>
      </c>
    </row>
    <row r="80" spans="2:11" ht="15">
      <c r="B80" s="130" t="s">
        <v>2</v>
      </c>
      <c r="C80" s="131" t="s">
        <v>51</v>
      </c>
      <c r="D80" s="130" t="s">
        <v>52</v>
      </c>
      <c r="E80" s="130" t="s">
        <v>293</v>
      </c>
      <c r="F80" s="130">
        <v>27849.01</v>
      </c>
      <c r="G80" s="130">
        <v>26763.55</v>
      </c>
      <c r="H80" s="130">
        <v>10978.78</v>
      </c>
      <c r="I80" s="130">
        <v>10650.19</v>
      </c>
      <c r="J80" s="130">
        <v>6980.53</v>
      </c>
      <c r="K80" s="130">
        <v>27881.16</v>
      </c>
    </row>
    <row r="81" spans="2:11" ht="15">
      <c r="B81" s="130" t="s">
        <v>2</v>
      </c>
      <c r="C81" s="131" t="s">
        <v>53</v>
      </c>
      <c r="D81" s="130" t="s">
        <v>54</v>
      </c>
      <c r="E81" s="130" t="s">
        <v>293</v>
      </c>
      <c r="F81" s="130">
        <v>696562.35</v>
      </c>
      <c r="G81" s="130">
        <v>883038.62</v>
      </c>
      <c r="H81" s="130">
        <v>527267.34</v>
      </c>
      <c r="I81" s="130">
        <v>886377.61</v>
      </c>
      <c r="J81" s="130">
        <v>712257.9</v>
      </c>
      <c r="K81" s="130">
        <v>1291760.45</v>
      </c>
    </row>
    <row r="82" spans="2:11" ht="15">
      <c r="B82" s="130" t="s">
        <v>2</v>
      </c>
      <c r="C82" s="131" t="s">
        <v>55</v>
      </c>
      <c r="D82" s="130" t="s">
        <v>56</v>
      </c>
      <c r="E82" s="130" t="s">
        <v>293</v>
      </c>
      <c r="F82" s="130">
        <v>53419.42</v>
      </c>
      <c r="G82" s="130">
        <v>17676.62</v>
      </c>
      <c r="H82" s="130">
        <v>0</v>
      </c>
      <c r="I82" s="130">
        <v>0</v>
      </c>
      <c r="J82" s="130">
        <v>13570.86</v>
      </c>
      <c r="K82" s="130">
        <v>14819.74</v>
      </c>
    </row>
    <row r="83" spans="2:11" ht="15">
      <c r="B83" s="130" t="s">
        <v>2</v>
      </c>
      <c r="C83" s="131" t="s">
        <v>128</v>
      </c>
      <c r="D83" s="130" t="s">
        <v>126</v>
      </c>
      <c r="E83" s="130" t="s">
        <v>292</v>
      </c>
      <c r="F83" s="130" t="s">
        <v>125</v>
      </c>
      <c r="G83" s="130" t="s">
        <v>125</v>
      </c>
      <c r="H83" s="130" t="s">
        <v>125</v>
      </c>
      <c r="I83" s="130" t="s">
        <v>125</v>
      </c>
      <c r="J83" s="130" t="s">
        <v>125</v>
      </c>
      <c r="K83" s="130" t="s">
        <v>125</v>
      </c>
    </row>
    <row r="84" spans="2:11" ht="15">
      <c r="B84" s="130" t="s">
        <v>2</v>
      </c>
      <c r="C84" s="131" t="s">
        <v>57</v>
      </c>
      <c r="D84" s="130" t="s">
        <v>58</v>
      </c>
      <c r="E84" s="130" t="s">
        <v>293</v>
      </c>
      <c r="F84" s="130">
        <v>131980.57999999999</v>
      </c>
      <c r="G84" s="130">
        <v>21857.11</v>
      </c>
      <c r="H84" s="130">
        <v>30569.15</v>
      </c>
      <c r="I84" s="130">
        <v>12230.88</v>
      </c>
      <c r="J84" s="130">
        <v>22859.200000000001</v>
      </c>
      <c r="K84" s="130">
        <v>57214.62</v>
      </c>
    </row>
    <row r="85" spans="2:11" ht="15">
      <c r="B85" s="130" t="s">
        <v>2</v>
      </c>
      <c r="C85" s="131" t="s">
        <v>59</v>
      </c>
      <c r="D85" s="130" t="s">
        <v>60</v>
      </c>
      <c r="E85" s="130" t="s">
        <v>293</v>
      </c>
      <c r="F85" s="130">
        <v>14440.04</v>
      </c>
      <c r="G85" s="130">
        <v>8249.5400000000009</v>
      </c>
      <c r="H85" s="130">
        <v>877.57</v>
      </c>
      <c r="I85" s="130">
        <v>8991.7999999999993</v>
      </c>
      <c r="J85" s="130">
        <v>0</v>
      </c>
      <c r="K85" s="130">
        <v>21280.02</v>
      </c>
    </row>
    <row r="86" spans="2:11" ht="15">
      <c r="B86" s="130" t="s">
        <v>2</v>
      </c>
      <c r="C86" s="131" t="s">
        <v>61</v>
      </c>
      <c r="D86" s="130" t="s">
        <v>62</v>
      </c>
      <c r="E86" s="130" t="s">
        <v>293</v>
      </c>
      <c r="F86" s="130">
        <v>0</v>
      </c>
      <c r="G86" s="130">
        <v>31816.76</v>
      </c>
      <c r="H86" s="130" t="s">
        <v>125</v>
      </c>
      <c r="I86" s="130">
        <v>0</v>
      </c>
      <c r="J86" s="130">
        <v>0</v>
      </c>
      <c r="K86" s="130">
        <v>19951.02</v>
      </c>
    </row>
    <row r="87" spans="2:11" ht="15">
      <c r="B87" s="130" t="s">
        <v>2</v>
      </c>
      <c r="C87" s="131" t="s">
        <v>237</v>
      </c>
      <c r="D87" s="130" t="s">
        <v>238</v>
      </c>
      <c r="E87" s="130" t="s">
        <v>292</v>
      </c>
      <c r="F87" s="130" t="s">
        <v>125</v>
      </c>
      <c r="G87" s="130" t="s">
        <v>125</v>
      </c>
      <c r="H87" s="130" t="s">
        <v>125</v>
      </c>
      <c r="I87" s="130" t="s">
        <v>125</v>
      </c>
      <c r="J87" s="130" t="s">
        <v>125</v>
      </c>
      <c r="K87" s="130" t="s">
        <v>125</v>
      </c>
    </row>
    <row r="88" spans="2:11" ht="15">
      <c r="B88" s="130" t="s">
        <v>2</v>
      </c>
      <c r="C88" s="131" t="s">
        <v>63</v>
      </c>
      <c r="D88" s="130" t="s">
        <v>64</v>
      </c>
      <c r="E88" s="130" t="s">
        <v>293</v>
      </c>
      <c r="F88" s="130">
        <v>36488.120000000003</v>
      </c>
      <c r="G88" s="130">
        <v>4903.09</v>
      </c>
      <c r="H88" s="130">
        <v>698.21</v>
      </c>
      <c r="I88" s="130">
        <v>6221.92</v>
      </c>
      <c r="J88" s="130">
        <v>2460.29</v>
      </c>
      <c r="K88" s="130">
        <v>3524.83</v>
      </c>
    </row>
    <row r="89" spans="2:11" ht="15">
      <c r="B89" s="130" t="s">
        <v>2</v>
      </c>
      <c r="C89" s="131" t="s">
        <v>239</v>
      </c>
      <c r="D89" s="130" t="s">
        <v>240</v>
      </c>
      <c r="E89" s="130" t="s">
        <v>292</v>
      </c>
      <c r="F89" s="130" t="s">
        <v>125</v>
      </c>
      <c r="G89" s="130" t="s">
        <v>125</v>
      </c>
      <c r="H89" s="130" t="s">
        <v>125</v>
      </c>
      <c r="I89" s="130" t="s">
        <v>125</v>
      </c>
      <c r="J89" s="130" t="s">
        <v>125</v>
      </c>
      <c r="K89" s="130" t="s">
        <v>125</v>
      </c>
    </row>
    <row r="90" spans="2:11" ht="15">
      <c r="B90" s="130" t="s">
        <v>2</v>
      </c>
      <c r="C90" s="131" t="s">
        <v>65</v>
      </c>
      <c r="D90" s="130" t="s">
        <v>66</v>
      </c>
      <c r="E90" s="130" t="s">
        <v>293</v>
      </c>
      <c r="F90" s="130">
        <v>992</v>
      </c>
      <c r="G90" s="130">
        <v>19477.27</v>
      </c>
      <c r="H90" s="130">
        <v>0</v>
      </c>
      <c r="I90" s="130">
        <v>2224.0100000000002</v>
      </c>
      <c r="J90" s="130">
        <v>3300</v>
      </c>
      <c r="K90" s="130">
        <v>15251.37</v>
      </c>
    </row>
    <row r="91" spans="2:11" ht="15">
      <c r="B91" s="130" t="s">
        <v>2</v>
      </c>
      <c r="C91" s="131" t="s">
        <v>67</v>
      </c>
      <c r="D91" s="130" t="s">
        <v>68</v>
      </c>
      <c r="E91" s="130" t="s">
        <v>293</v>
      </c>
      <c r="F91" s="130">
        <v>516568.81</v>
      </c>
      <c r="G91" s="130">
        <v>467410.09</v>
      </c>
      <c r="H91" s="130">
        <v>146946.04999999999</v>
      </c>
      <c r="I91" s="130">
        <v>280541.25</v>
      </c>
      <c r="J91" s="130">
        <v>131085.63</v>
      </c>
      <c r="K91" s="130">
        <v>259773.93</v>
      </c>
    </row>
    <row r="92" spans="2:11" ht="15">
      <c r="B92" s="130" t="s">
        <v>2</v>
      </c>
      <c r="C92" s="131" t="s">
        <v>69</v>
      </c>
      <c r="D92" s="130" t="s">
        <v>70</v>
      </c>
      <c r="E92" s="130" t="s">
        <v>293</v>
      </c>
      <c r="F92" s="130">
        <v>15391.7</v>
      </c>
      <c r="G92" s="130">
        <v>22250.59</v>
      </c>
      <c r="H92" s="130">
        <v>21732.57</v>
      </c>
      <c r="I92" s="130">
        <v>14947.6</v>
      </c>
      <c r="J92" s="130">
        <v>33918.239999999998</v>
      </c>
      <c r="K92" s="130">
        <v>67283.320000000007</v>
      </c>
    </row>
    <row r="93" spans="2:11" ht="15">
      <c r="B93" s="130" t="s">
        <v>2</v>
      </c>
      <c r="C93" s="131" t="s">
        <v>71</v>
      </c>
      <c r="D93" s="130" t="s">
        <v>72</v>
      </c>
      <c r="E93" s="130" t="s">
        <v>293</v>
      </c>
      <c r="F93" s="130">
        <v>14803.07</v>
      </c>
      <c r="G93" s="130">
        <v>40665.57</v>
      </c>
      <c r="H93" s="130">
        <v>0</v>
      </c>
      <c r="I93" s="130">
        <v>0</v>
      </c>
      <c r="J93" s="130">
        <v>16471.12</v>
      </c>
      <c r="K93" s="130">
        <v>10402.26</v>
      </c>
    </row>
    <row r="94" spans="2:11" ht="15">
      <c r="B94" s="130" t="s">
        <v>2</v>
      </c>
      <c r="C94" s="131" t="s">
        <v>73</v>
      </c>
      <c r="D94" s="130" t="s">
        <v>74</v>
      </c>
      <c r="E94" s="130" t="s">
        <v>293</v>
      </c>
      <c r="F94" s="130">
        <v>354889.8</v>
      </c>
      <c r="G94" s="130">
        <v>709185.63</v>
      </c>
      <c r="H94" s="130">
        <v>354366.2</v>
      </c>
      <c r="I94" s="130">
        <v>382150.93</v>
      </c>
      <c r="J94" s="130">
        <v>215901.4</v>
      </c>
      <c r="K94" s="130">
        <v>198868.77</v>
      </c>
    </row>
    <row r="95" spans="2:11" ht="15">
      <c r="B95" s="130" t="s">
        <v>2</v>
      </c>
      <c r="C95" s="131" t="s">
        <v>75</v>
      </c>
      <c r="D95" s="130" t="s">
        <v>439</v>
      </c>
      <c r="E95" s="130" t="s">
        <v>293</v>
      </c>
      <c r="F95" s="130">
        <v>736264.73</v>
      </c>
      <c r="G95" s="130">
        <v>1701848.12</v>
      </c>
      <c r="H95" s="130">
        <v>786407.2</v>
      </c>
      <c r="I95" s="130">
        <v>776527.38</v>
      </c>
      <c r="J95" s="130">
        <v>1405776.46</v>
      </c>
      <c r="K95" s="130">
        <v>1380350.59</v>
      </c>
    </row>
    <row r="96" spans="2:11" ht="15">
      <c r="B96" s="130" t="s">
        <v>2</v>
      </c>
      <c r="C96" s="131" t="s">
        <v>76</v>
      </c>
      <c r="D96" s="130" t="s">
        <v>376</v>
      </c>
      <c r="E96" s="130" t="s">
        <v>293</v>
      </c>
      <c r="F96" s="130">
        <v>89626.64</v>
      </c>
      <c r="G96" s="130">
        <v>103149.02</v>
      </c>
      <c r="H96" s="130">
        <v>62152.7</v>
      </c>
      <c r="I96" s="130">
        <v>77584.81</v>
      </c>
      <c r="J96" s="130">
        <v>61857.64</v>
      </c>
      <c r="K96" s="130">
        <v>120409.96</v>
      </c>
    </row>
    <row r="97" spans="2:11" ht="15">
      <c r="B97" s="130" t="s">
        <v>2</v>
      </c>
      <c r="C97" s="131" t="s">
        <v>77</v>
      </c>
      <c r="D97" s="130" t="s">
        <v>377</v>
      </c>
      <c r="E97" s="130" t="s">
        <v>293</v>
      </c>
      <c r="F97" s="130">
        <v>0</v>
      </c>
      <c r="G97" s="130" t="s">
        <v>125</v>
      </c>
      <c r="H97" s="130" t="s">
        <v>125</v>
      </c>
      <c r="I97" s="130" t="s">
        <v>125</v>
      </c>
      <c r="J97" s="130" t="s">
        <v>125</v>
      </c>
      <c r="K97" s="130" t="s">
        <v>125</v>
      </c>
    </row>
    <row r="98" spans="2:11" ht="15">
      <c r="B98" s="130" t="s">
        <v>2</v>
      </c>
      <c r="C98" s="131" t="s">
        <v>241</v>
      </c>
      <c r="D98" s="130" t="s">
        <v>242</v>
      </c>
      <c r="E98" s="130" t="s">
        <v>292</v>
      </c>
      <c r="F98" s="130" t="s">
        <v>125</v>
      </c>
      <c r="G98" s="130" t="s">
        <v>125</v>
      </c>
      <c r="H98" s="130" t="s">
        <v>125</v>
      </c>
      <c r="I98" s="130" t="s">
        <v>125</v>
      </c>
      <c r="J98" s="130" t="s">
        <v>125</v>
      </c>
      <c r="K98" s="130" t="s">
        <v>125</v>
      </c>
    </row>
    <row r="99" spans="2:11" ht="15">
      <c r="B99" s="130" t="s">
        <v>2</v>
      </c>
      <c r="C99" s="131" t="s">
        <v>79</v>
      </c>
      <c r="D99" s="130" t="s">
        <v>80</v>
      </c>
      <c r="E99" s="130" t="s">
        <v>293</v>
      </c>
      <c r="F99" s="130">
        <v>1111544.82</v>
      </c>
      <c r="G99" s="130">
        <v>1165089.8799999999</v>
      </c>
      <c r="H99" s="130">
        <v>931928.54</v>
      </c>
      <c r="I99" s="130">
        <v>1114328.25</v>
      </c>
      <c r="J99" s="130">
        <v>439194.16</v>
      </c>
      <c r="K99" s="130">
        <v>697054.28</v>
      </c>
    </row>
    <row r="100" spans="2:11" ht="15">
      <c r="B100" s="130" t="s">
        <v>2</v>
      </c>
      <c r="C100" s="131" t="s">
        <v>81</v>
      </c>
      <c r="D100" s="130" t="s">
        <v>82</v>
      </c>
      <c r="E100" s="130" t="s">
        <v>293</v>
      </c>
      <c r="F100" s="130">
        <v>0</v>
      </c>
      <c r="G100" s="130">
        <v>5482.78</v>
      </c>
      <c r="H100" s="130">
        <v>0</v>
      </c>
      <c r="I100" s="130">
        <v>0</v>
      </c>
      <c r="J100" s="130">
        <v>0</v>
      </c>
      <c r="K100" s="130">
        <v>0</v>
      </c>
    </row>
    <row r="101" spans="2:11" ht="15">
      <c r="B101" s="130" t="s">
        <v>2</v>
      </c>
      <c r="C101" s="131" t="s">
        <v>243</v>
      </c>
      <c r="D101" s="130" t="s">
        <v>244</v>
      </c>
      <c r="E101" s="130" t="s">
        <v>294</v>
      </c>
      <c r="F101" s="130" t="s">
        <v>125</v>
      </c>
      <c r="G101" s="130" t="s">
        <v>125</v>
      </c>
      <c r="H101" s="130" t="s">
        <v>125</v>
      </c>
      <c r="I101" s="130" t="s">
        <v>125</v>
      </c>
      <c r="J101" s="130" t="s">
        <v>125</v>
      </c>
      <c r="K101" s="130" t="s">
        <v>125</v>
      </c>
    </row>
    <row r="102" spans="2:11" ht="15">
      <c r="B102" s="130" t="s">
        <v>2</v>
      </c>
      <c r="C102" s="131" t="s">
        <v>267</v>
      </c>
      <c r="D102" s="130" t="s">
        <v>268</v>
      </c>
      <c r="E102" s="130" t="s">
        <v>294</v>
      </c>
      <c r="F102" s="130" t="s">
        <v>125</v>
      </c>
      <c r="G102" s="130" t="s">
        <v>125</v>
      </c>
      <c r="H102" s="130" t="s">
        <v>125</v>
      </c>
      <c r="I102" s="130" t="s">
        <v>125</v>
      </c>
      <c r="J102" s="130" t="s">
        <v>125</v>
      </c>
      <c r="K102" s="130" t="s">
        <v>125</v>
      </c>
    </row>
    <row r="103" spans="2:11" ht="15">
      <c r="B103" s="130" t="s">
        <v>2</v>
      </c>
      <c r="C103" s="131" t="s">
        <v>280</v>
      </c>
      <c r="D103" s="130" t="s">
        <v>281</v>
      </c>
      <c r="E103" s="130" t="s">
        <v>294</v>
      </c>
      <c r="F103" s="130" t="s">
        <v>125</v>
      </c>
      <c r="G103" s="130" t="s">
        <v>125</v>
      </c>
      <c r="H103" s="130" t="s">
        <v>125</v>
      </c>
      <c r="I103" s="130" t="s">
        <v>125</v>
      </c>
      <c r="J103" s="130" t="s">
        <v>125</v>
      </c>
      <c r="K103" s="130" t="s">
        <v>125</v>
      </c>
    </row>
    <row r="104" spans="2:11" ht="15">
      <c r="B104" s="130" t="s">
        <v>2</v>
      </c>
      <c r="C104" s="131" t="s">
        <v>245</v>
      </c>
      <c r="D104" s="130" t="s">
        <v>246</v>
      </c>
      <c r="E104" s="130" t="s">
        <v>294</v>
      </c>
      <c r="F104" s="130" t="s">
        <v>125</v>
      </c>
      <c r="G104" s="130" t="s">
        <v>125</v>
      </c>
      <c r="H104" s="130" t="s">
        <v>125</v>
      </c>
      <c r="I104" s="130" t="s">
        <v>125</v>
      </c>
      <c r="J104" s="130" t="s">
        <v>125</v>
      </c>
      <c r="K104" s="130" t="s">
        <v>125</v>
      </c>
    </row>
    <row r="105" spans="2:11" ht="15">
      <c r="B105" s="130" t="s">
        <v>2</v>
      </c>
      <c r="C105" s="131" t="s">
        <v>247</v>
      </c>
      <c r="D105" s="130" t="s">
        <v>248</v>
      </c>
      <c r="E105" s="130" t="s">
        <v>294</v>
      </c>
      <c r="F105" s="130" t="s">
        <v>125</v>
      </c>
      <c r="G105" s="130" t="s">
        <v>125</v>
      </c>
      <c r="H105" s="130" t="s">
        <v>125</v>
      </c>
      <c r="I105" s="130" t="s">
        <v>125</v>
      </c>
      <c r="J105" s="130" t="s">
        <v>125</v>
      </c>
      <c r="K105" s="130" t="s">
        <v>125</v>
      </c>
    </row>
    <row r="106" spans="2:11" ht="15">
      <c r="B106" s="130" t="s">
        <v>2</v>
      </c>
      <c r="C106" s="131" t="s">
        <v>249</v>
      </c>
      <c r="D106" s="130" t="s">
        <v>250</v>
      </c>
      <c r="E106" s="130" t="s">
        <v>292</v>
      </c>
      <c r="F106" s="130" t="s">
        <v>125</v>
      </c>
      <c r="G106" s="130" t="s">
        <v>125</v>
      </c>
      <c r="H106" s="130" t="s">
        <v>125</v>
      </c>
      <c r="I106" s="130" t="s">
        <v>125</v>
      </c>
      <c r="J106" s="130" t="s">
        <v>125</v>
      </c>
      <c r="K106" s="130" t="s">
        <v>125</v>
      </c>
    </row>
    <row r="107" spans="2:11" ht="15">
      <c r="B107" s="130" t="s">
        <v>2</v>
      </c>
      <c r="C107" s="131" t="s">
        <v>282</v>
      </c>
      <c r="D107" s="130" t="s">
        <v>283</v>
      </c>
      <c r="E107" s="130" t="s">
        <v>294</v>
      </c>
      <c r="F107" s="130" t="s">
        <v>125</v>
      </c>
      <c r="G107" s="130" t="s">
        <v>125</v>
      </c>
      <c r="H107" s="130" t="s">
        <v>125</v>
      </c>
      <c r="I107" s="130" t="s">
        <v>125</v>
      </c>
      <c r="J107" s="130" t="s">
        <v>125</v>
      </c>
      <c r="K107" s="130" t="s">
        <v>125</v>
      </c>
    </row>
    <row r="108" spans="2:11" ht="15">
      <c r="B108" s="130" t="s">
        <v>2</v>
      </c>
      <c r="C108" s="131" t="s">
        <v>284</v>
      </c>
      <c r="D108" s="130" t="s">
        <v>285</v>
      </c>
      <c r="E108" s="130" t="s">
        <v>294</v>
      </c>
      <c r="F108" s="130" t="s">
        <v>125</v>
      </c>
      <c r="G108" s="130" t="s">
        <v>125</v>
      </c>
      <c r="H108" s="130" t="s">
        <v>125</v>
      </c>
      <c r="I108" s="130" t="s">
        <v>125</v>
      </c>
      <c r="J108" s="130" t="s">
        <v>125</v>
      </c>
      <c r="K108" s="130" t="s">
        <v>125</v>
      </c>
    </row>
    <row r="109" spans="2:11" ht="15">
      <c r="B109" s="130" t="s">
        <v>2</v>
      </c>
      <c r="C109" s="131" t="s">
        <v>251</v>
      </c>
      <c r="D109" s="130" t="s">
        <v>252</v>
      </c>
      <c r="E109" s="130" t="s">
        <v>292</v>
      </c>
      <c r="F109" s="130" t="s">
        <v>125</v>
      </c>
      <c r="G109" s="130" t="s">
        <v>125</v>
      </c>
      <c r="H109" s="130" t="s">
        <v>125</v>
      </c>
      <c r="I109" s="130" t="s">
        <v>125</v>
      </c>
      <c r="J109" s="130" t="s">
        <v>125</v>
      </c>
      <c r="K109" s="130" t="s">
        <v>125</v>
      </c>
    </row>
    <row r="110" spans="2:11" ht="15">
      <c r="B110" s="130" t="s">
        <v>2</v>
      </c>
      <c r="C110" s="131" t="s">
        <v>253</v>
      </c>
      <c r="D110" s="130" t="s">
        <v>254</v>
      </c>
      <c r="E110" s="130" t="s">
        <v>294</v>
      </c>
      <c r="F110" s="130" t="s">
        <v>125</v>
      </c>
      <c r="G110" s="130" t="s">
        <v>125</v>
      </c>
      <c r="H110" s="130" t="s">
        <v>125</v>
      </c>
      <c r="I110" s="130" t="s">
        <v>125</v>
      </c>
      <c r="J110" s="130" t="s">
        <v>125</v>
      </c>
      <c r="K110" s="130" t="s">
        <v>125</v>
      </c>
    </row>
    <row r="111" spans="2:11" ht="15">
      <c r="B111" s="130" t="s">
        <v>2</v>
      </c>
      <c r="C111" s="131" t="s">
        <v>286</v>
      </c>
      <c r="D111" s="130" t="s">
        <v>287</v>
      </c>
      <c r="E111" s="130" t="s">
        <v>294</v>
      </c>
      <c r="F111" s="130" t="s">
        <v>125</v>
      </c>
      <c r="G111" s="130" t="s">
        <v>125</v>
      </c>
      <c r="H111" s="130" t="s">
        <v>125</v>
      </c>
      <c r="I111" s="130" t="s">
        <v>125</v>
      </c>
      <c r="J111" s="130" t="s">
        <v>125</v>
      </c>
      <c r="K111" s="130" t="s">
        <v>125</v>
      </c>
    </row>
    <row r="112" spans="2:11" ht="15">
      <c r="B112" s="130" t="s">
        <v>2</v>
      </c>
      <c r="C112" s="131" t="s">
        <v>288</v>
      </c>
      <c r="D112" s="130" t="s">
        <v>289</v>
      </c>
      <c r="E112" s="130" t="s">
        <v>294</v>
      </c>
      <c r="F112" s="130" t="s">
        <v>125</v>
      </c>
      <c r="G112" s="130" t="s">
        <v>125</v>
      </c>
      <c r="H112" s="130" t="s">
        <v>125</v>
      </c>
      <c r="I112" s="130" t="s">
        <v>125</v>
      </c>
      <c r="J112" s="130" t="s">
        <v>125</v>
      </c>
      <c r="K112" s="130" t="s">
        <v>125</v>
      </c>
    </row>
    <row r="113" spans="2:11" ht="15">
      <c r="B113" s="130" t="s">
        <v>2</v>
      </c>
      <c r="C113" s="131" t="s">
        <v>83</v>
      </c>
      <c r="D113" s="130" t="s">
        <v>408</v>
      </c>
      <c r="E113" s="130" t="s">
        <v>292</v>
      </c>
      <c r="F113" s="130">
        <v>0</v>
      </c>
      <c r="G113" s="130">
        <v>0</v>
      </c>
      <c r="H113" s="130">
        <v>0</v>
      </c>
      <c r="I113" s="130" t="s">
        <v>125</v>
      </c>
      <c r="J113" s="130" t="s">
        <v>125</v>
      </c>
      <c r="K113" s="130" t="s">
        <v>125</v>
      </c>
    </row>
    <row r="114" spans="2:11" ht="15">
      <c r="B114" s="130" t="s">
        <v>2</v>
      </c>
      <c r="C114" s="131" t="s">
        <v>84</v>
      </c>
      <c r="D114" s="130" t="s">
        <v>85</v>
      </c>
      <c r="E114" s="130" t="s">
        <v>293</v>
      </c>
      <c r="F114" s="130">
        <v>325817.74</v>
      </c>
      <c r="G114" s="130">
        <v>191190.02</v>
      </c>
      <c r="H114" s="130">
        <v>83449.19</v>
      </c>
      <c r="I114" s="130">
        <v>427994.45</v>
      </c>
      <c r="J114" s="130">
        <v>299928.14</v>
      </c>
      <c r="K114" s="130">
        <v>438290.4</v>
      </c>
    </row>
    <row r="115" spans="2:11" ht="15">
      <c r="B115" s="130" t="s">
        <v>2</v>
      </c>
      <c r="C115" s="131" t="s">
        <v>86</v>
      </c>
      <c r="D115" s="130" t="s">
        <v>404</v>
      </c>
      <c r="E115" s="130" t="s">
        <v>292</v>
      </c>
      <c r="F115" s="130">
        <v>0</v>
      </c>
      <c r="G115" s="130" t="s">
        <v>125</v>
      </c>
      <c r="H115" s="130" t="s">
        <v>125</v>
      </c>
      <c r="I115" s="130" t="s">
        <v>125</v>
      </c>
      <c r="J115" s="130" t="s">
        <v>125</v>
      </c>
      <c r="K115" s="130" t="s">
        <v>125</v>
      </c>
    </row>
    <row r="116" spans="2:11" ht="15">
      <c r="B116" s="130" t="s">
        <v>2</v>
      </c>
      <c r="C116" s="131" t="s">
        <v>290</v>
      </c>
      <c r="D116" s="130" t="s">
        <v>436</v>
      </c>
      <c r="E116" s="130" t="s">
        <v>294</v>
      </c>
      <c r="F116" s="130" t="s">
        <v>125</v>
      </c>
      <c r="G116" s="130" t="s">
        <v>125</v>
      </c>
      <c r="H116" s="130" t="s">
        <v>125</v>
      </c>
      <c r="I116" s="130" t="s">
        <v>125</v>
      </c>
      <c r="J116" s="130" t="s">
        <v>125</v>
      </c>
      <c r="K116" s="130" t="s">
        <v>125</v>
      </c>
    </row>
    <row r="117" spans="2:11" ht="15">
      <c r="B117" s="130" t="s">
        <v>2</v>
      </c>
      <c r="C117" s="131" t="s">
        <v>87</v>
      </c>
      <c r="D117" s="130" t="s">
        <v>406</v>
      </c>
      <c r="E117" s="130" t="s">
        <v>293</v>
      </c>
      <c r="F117" s="130">
        <v>19071.14</v>
      </c>
      <c r="G117" s="130">
        <v>0</v>
      </c>
      <c r="H117" s="130">
        <v>0</v>
      </c>
      <c r="I117" s="130">
        <v>22559.48</v>
      </c>
      <c r="J117" s="130">
        <v>13582.85</v>
      </c>
      <c r="K117" s="130">
        <v>8321</v>
      </c>
    </row>
    <row r="118" spans="2:11" ht="15">
      <c r="B118" s="130" t="s">
        <v>440</v>
      </c>
      <c r="C118" s="131" t="s">
        <v>101</v>
      </c>
      <c r="D118" s="130" t="s">
        <v>435</v>
      </c>
      <c r="E118" s="130" t="s">
        <v>293</v>
      </c>
      <c r="F118" s="130">
        <v>578747.21</v>
      </c>
      <c r="G118" s="130">
        <v>741749.92</v>
      </c>
      <c r="H118" s="130">
        <v>608783.56999999995</v>
      </c>
      <c r="I118" s="130">
        <v>407355.61</v>
      </c>
      <c r="J118" s="130">
        <v>364465.98</v>
      </c>
      <c r="K118" s="130">
        <v>1610630.25</v>
      </c>
    </row>
    <row r="119" spans="2:11" ht="15">
      <c r="B119" s="130" t="s">
        <v>440</v>
      </c>
      <c r="C119" s="131" t="s">
        <v>78</v>
      </c>
      <c r="D119" s="130" t="s">
        <v>434</v>
      </c>
      <c r="E119" s="130" t="s">
        <v>293</v>
      </c>
      <c r="F119" s="130">
        <v>87936.83</v>
      </c>
      <c r="G119" s="130">
        <v>37529.32</v>
      </c>
      <c r="H119" s="130">
        <v>15826.37</v>
      </c>
      <c r="I119" s="130">
        <v>22330.66</v>
      </c>
      <c r="J119" s="130">
        <v>40806.51</v>
      </c>
      <c r="K119" s="130">
        <v>303247.90000000002</v>
      </c>
    </row>
    <row r="120" spans="2:11" ht="15">
      <c r="B120" s="130" t="s">
        <v>3</v>
      </c>
      <c r="C120" s="131" t="s">
        <v>88</v>
      </c>
      <c r="D120" s="130" t="s">
        <v>89</v>
      </c>
      <c r="E120" s="130" t="s">
        <v>293</v>
      </c>
      <c r="F120" s="130">
        <v>0</v>
      </c>
      <c r="G120" s="130">
        <v>3203.94</v>
      </c>
      <c r="H120" s="130">
        <v>36971.5</v>
      </c>
      <c r="I120" s="130">
        <v>43300.54</v>
      </c>
      <c r="J120" s="130">
        <v>2264</v>
      </c>
      <c r="K120" s="130">
        <v>16702.46</v>
      </c>
    </row>
    <row r="121" spans="2:11" ht="15">
      <c r="B121" s="130" t="s">
        <v>3</v>
      </c>
      <c r="C121" s="131" t="s">
        <v>90</v>
      </c>
      <c r="D121" s="130" t="s">
        <v>91</v>
      </c>
      <c r="E121" s="130" t="s">
        <v>293</v>
      </c>
      <c r="F121" s="130">
        <v>6690.45</v>
      </c>
      <c r="G121" s="130">
        <v>0</v>
      </c>
      <c r="H121" s="130">
        <v>0</v>
      </c>
      <c r="I121" s="130">
        <v>0</v>
      </c>
      <c r="J121" s="130">
        <v>0</v>
      </c>
      <c r="K121" s="130">
        <v>13511.84</v>
      </c>
    </row>
    <row r="122" spans="2:11" ht="15">
      <c r="B122" s="130" t="s">
        <v>3</v>
      </c>
      <c r="C122" s="131" t="s">
        <v>92</v>
      </c>
      <c r="D122" s="130" t="s">
        <v>93</v>
      </c>
      <c r="E122" s="130" t="s">
        <v>293</v>
      </c>
      <c r="F122" s="130">
        <v>364635.37</v>
      </c>
      <c r="G122" s="130">
        <v>286158.59000000003</v>
      </c>
      <c r="H122" s="130">
        <v>212331.61</v>
      </c>
      <c r="I122" s="130">
        <v>720556.09</v>
      </c>
      <c r="J122" s="130">
        <v>221363.1</v>
      </c>
      <c r="K122" s="130">
        <v>216842.91</v>
      </c>
    </row>
    <row r="123" spans="2:11" ht="15">
      <c r="B123" s="130" t="s">
        <v>3</v>
      </c>
      <c r="C123" s="131" t="s">
        <v>94</v>
      </c>
      <c r="D123" s="130" t="s">
        <v>95</v>
      </c>
      <c r="E123" s="130" t="s">
        <v>293</v>
      </c>
      <c r="F123" s="130">
        <v>0</v>
      </c>
      <c r="G123" s="130">
        <v>9733.9500000000007</v>
      </c>
      <c r="H123" s="130">
        <v>148.72999999999999</v>
      </c>
      <c r="I123" s="130">
        <v>70</v>
      </c>
      <c r="J123" s="130">
        <v>3677.16</v>
      </c>
      <c r="K123" s="130">
        <v>0</v>
      </c>
    </row>
    <row r="124" spans="2:11" ht="15">
      <c r="B124" s="130" t="s">
        <v>3</v>
      </c>
      <c r="C124" s="131" t="s">
        <v>255</v>
      </c>
      <c r="D124" s="130" t="s">
        <v>393</v>
      </c>
      <c r="E124" s="130" t="s">
        <v>292</v>
      </c>
      <c r="F124" s="130" t="s">
        <v>125</v>
      </c>
      <c r="G124" s="130" t="s">
        <v>125</v>
      </c>
      <c r="H124" s="130" t="s">
        <v>125</v>
      </c>
      <c r="I124" s="130" t="s">
        <v>125</v>
      </c>
      <c r="J124" s="130" t="s">
        <v>125</v>
      </c>
      <c r="K124" s="130" t="s">
        <v>125</v>
      </c>
    </row>
    <row r="125" spans="2:11" ht="15">
      <c r="B125" s="130" t="s">
        <v>3</v>
      </c>
      <c r="C125" s="131" t="s">
        <v>96</v>
      </c>
      <c r="D125" s="130" t="s">
        <v>97</v>
      </c>
      <c r="E125" s="130" t="s">
        <v>293</v>
      </c>
      <c r="F125" s="130">
        <v>30231.32</v>
      </c>
      <c r="G125" s="130">
        <v>16766.46</v>
      </c>
      <c r="H125" s="130">
        <v>14312.15</v>
      </c>
      <c r="I125" s="130">
        <v>3300</v>
      </c>
      <c r="J125" s="130">
        <v>27707.11</v>
      </c>
      <c r="K125" s="130">
        <v>79614.94</v>
      </c>
    </row>
    <row r="126" spans="2:11" ht="15">
      <c r="B126" s="130" t="s">
        <v>3</v>
      </c>
      <c r="C126" s="131" t="s">
        <v>98</v>
      </c>
      <c r="D126" s="130" t="s">
        <v>99</v>
      </c>
      <c r="E126" s="130" t="s">
        <v>293</v>
      </c>
      <c r="F126" s="130">
        <v>248949.83</v>
      </c>
      <c r="G126" s="130">
        <v>245417.02</v>
      </c>
      <c r="H126" s="130">
        <v>129184.89</v>
      </c>
      <c r="I126" s="130">
        <v>234157.44</v>
      </c>
      <c r="J126" s="130">
        <v>168846.47</v>
      </c>
      <c r="K126" s="130">
        <v>85829.54</v>
      </c>
    </row>
    <row r="127" spans="2:11" ht="15">
      <c r="B127" s="130" t="s">
        <v>3</v>
      </c>
      <c r="C127" s="131" t="s">
        <v>100</v>
      </c>
      <c r="D127" s="130" t="s">
        <v>394</v>
      </c>
      <c r="E127" s="130" t="s">
        <v>292</v>
      </c>
      <c r="F127" s="130" t="s">
        <v>125</v>
      </c>
      <c r="G127" s="130">
        <v>0</v>
      </c>
      <c r="H127" s="130">
        <v>0</v>
      </c>
      <c r="I127" s="130" t="s">
        <v>125</v>
      </c>
      <c r="J127" s="130" t="s">
        <v>125</v>
      </c>
      <c r="K127" s="130" t="s">
        <v>125</v>
      </c>
    </row>
    <row r="128" spans="2:11" ht="15">
      <c r="B128" s="130" t="s">
        <v>3</v>
      </c>
      <c r="C128" s="131" t="s">
        <v>256</v>
      </c>
      <c r="D128" s="130" t="s">
        <v>378</v>
      </c>
      <c r="E128" s="130" t="s">
        <v>292</v>
      </c>
      <c r="F128" s="130" t="s">
        <v>125</v>
      </c>
      <c r="G128" s="130" t="s">
        <v>125</v>
      </c>
      <c r="H128" s="130" t="s">
        <v>125</v>
      </c>
      <c r="I128" s="130" t="s">
        <v>125</v>
      </c>
      <c r="J128" s="130" t="s">
        <v>125</v>
      </c>
      <c r="K128" s="130" t="s">
        <v>125</v>
      </c>
    </row>
    <row r="129" spans="2:11" ht="15">
      <c r="B129" s="130" t="s">
        <v>3</v>
      </c>
      <c r="C129" s="131" t="s">
        <v>102</v>
      </c>
      <c r="D129" s="130" t="s">
        <v>103</v>
      </c>
      <c r="E129" s="130" t="s">
        <v>293</v>
      </c>
      <c r="F129" s="130">
        <v>70533.95</v>
      </c>
      <c r="G129" s="130">
        <v>56603.1</v>
      </c>
      <c r="H129" s="130">
        <v>87630.03</v>
      </c>
      <c r="I129" s="130">
        <v>59008.94</v>
      </c>
      <c r="J129" s="130">
        <v>51403.4</v>
      </c>
      <c r="K129" s="130">
        <v>59377.73</v>
      </c>
    </row>
    <row r="130" spans="2:11" ht="15">
      <c r="B130" s="130" t="s">
        <v>3</v>
      </c>
      <c r="C130" s="131" t="s">
        <v>104</v>
      </c>
      <c r="D130" s="130" t="s">
        <v>395</v>
      </c>
      <c r="E130" s="130" t="s">
        <v>293</v>
      </c>
      <c r="F130" s="130">
        <v>18539.72</v>
      </c>
      <c r="G130" s="130">
        <v>0</v>
      </c>
      <c r="H130" s="130">
        <v>0</v>
      </c>
      <c r="I130" s="130" t="s">
        <v>125</v>
      </c>
      <c r="J130" s="130" t="s">
        <v>125</v>
      </c>
      <c r="K130" s="130" t="s">
        <v>125</v>
      </c>
    </row>
    <row r="131" spans="2:11" ht="15">
      <c r="B131" s="130" t="s">
        <v>3</v>
      </c>
      <c r="C131" s="131" t="s">
        <v>105</v>
      </c>
      <c r="D131" s="130" t="s">
        <v>459</v>
      </c>
      <c r="E131" s="130" t="s">
        <v>292</v>
      </c>
      <c r="F131" s="130">
        <v>0</v>
      </c>
      <c r="G131" s="130" t="s">
        <v>125</v>
      </c>
      <c r="H131" s="130" t="s">
        <v>125</v>
      </c>
      <c r="I131" s="130" t="s">
        <v>125</v>
      </c>
      <c r="J131" s="130" t="s">
        <v>125</v>
      </c>
      <c r="K131" s="130" t="s">
        <v>125</v>
      </c>
    </row>
    <row r="132" spans="2:11" ht="15">
      <c r="B132" s="130" t="s">
        <v>3</v>
      </c>
      <c r="C132" s="131" t="s">
        <v>257</v>
      </c>
      <c r="D132" s="130" t="s">
        <v>396</v>
      </c>
      <c r="E132" s="130" t="s">
        <v>293</v>
      </c>
      <c r="F132" s="130" t="s">
        <v>125</v>
      </c>
      <c r="G132" s="130" t="s">
        <v>125</v>
      </c>
      <c r="H132" s="130" t="s">
        <v>125</v>
      </c>
      <c r="I132" s="130" t="s">
        <v>125</v>
      </c>
      <c r="J132" s="130" t="s">
        <v>125</v>
      </c>
      <c r="K132" s="130" t="s">
        <v>125</v>
      </c>
    </row>
    <row r="133" spans="2:11" ht="15">
      <c r="B133" s="130" t="s">
        <v>3</v>
      </c>
      <c r="C133" s="131" t="s">
        <v>106</v>
      </c>
      <c r="D133" s="130" t="s">
        <v>107</v>
      </c>
      <c r="E133" s="130" t="s">
        <v>293</v>
      </c>
      <c r="F133" s="130">
        <v>0</v>
      </c>
      <c r="G133" s="130">
        <v>14722.85</v>
      </c>
      <c r="H133" s="130">
        <v>1342.35</v>
      </c>
      <c r="I133" s="130">
        <v>0</v>
      </c>
      <c r="J133" s="130">
        <v>8255.15</v>
      </c>
      <c r="K133" s="130">
        <v>0</v>
      </c>
    </row>
    <row r="134" spans="2:11" ht="15">
      <c r="B134" s="130" t="s">
        <v>3</v>
      </c>
      <c r="C134" s="131" t="s">
        <v>258</v>
      </c>
      <c r="D134" s="130" t="s">
        <v>379</v>
      </c>
      <c r="E134" s="130" t="s">
        <v>292</v>
      </c>
      <c r="F134" s="130" t="s">
        <v>125</v>
      </c>
      <c r="G134" s="130" t="s">
        <v>125</v>
      </c>
      <c r="H134" s="130" t="s">
        <v>125</v>
      </c>
      <c r="I134" s="130" t="s">
        <v>125</v>
      </c>
      <c r="J134" s="130" t="s">
        <v>125</v>
      </c>
      <c r="K134" s="130" t="s">
        <v>125</v>
      </c>
    </row>
    <row r="135" spans="2:11" ht="15">
      <c r="B135" s="130" t="s">
        <v>3</v>
      </c>
      <c r="C135" s="131" t="s">
        <v>259</v>
      </c>
      <c r="D135" s="130" t="s">
        <v>397</v>
      </c>
      <c r="E135" s="130" t="s">
        <v>292</v>
      </c>
      <c r="F135" s="130" t="s">
        <v>125</v>
      </c>
      <c r="G135" s="130" t="s">
        <v>125</v>
      </c>
      <c r="H135" s="130" t="s">
        <v>125</v>
      </c>
      <c r="I135" s="130" t="s">
        <v>125</v>
      </c>
      <c r="J135" s="130" t="s">
        <v>125</v>
      </c>
      <c r="K135" s="130" t="s">
        <v>125</v>
      </c>
    </row>
    <row r="136" spans="2:11" ht="15">
      <c r="B136" s="130" t="s">
        <v>3</v>
      </c>
      <c r="C136" s="131" t="s">
        <v>108</v>
      </c>
      <c r="D136" s="130" t="s">
        <v>460</v>
      </c>
      <c r="E136" s="130" t="s">
        <v>293</v>
      </c>
      <c r="F136" s="130">
        <v>299262.12</v>
      </c>
      <c r="G136" s="130">
        <v>241337.14</v>
      </c>
      <c r="H136" s="130">
        <v>541840.06000000006</v>
      </c>
      <c r="I136" s="130">
        <v>200115.18</v>
      </c>
      <c r="J136" s="130">
        <v>331784.3</v>
      </c>
      <c r="K136" s="130">
        <v>304691.32</v>
      </c>
    </row>
    <row r="137" spans="2:11" ht="15">
      <c r="B137" s="130" t="s">
        <v>3</v>
      </c>
      <c r="C137" s="131" t="s">
        <v>109</v>
      </c>
      <c r="D137" s="130" t="s">
        <v>110</v>
      </c>
      <c r="E137" s="130" t="s">
        <v>293</v>
      </c>
      <c r="F137" s="130">
        <v>67081.990000000005</v>
      </c>
      <c r="G137" s="130">
        <v>59808.35</v>
      </c>
      <c r="H137" s="130">
        <v>71241.539999999994</v>
      </c>
      <c r="I137" s="130">
        <v>67114.53</v>
      </c>
      <c r="J137" s="130">
        <v>38932.65</v>
      </c>
      <c r="K137" s="130">
        <v>207888.22</v>
      </c>
    </row>
    <row r="138" spans="2:11" ht="15">
      <c r="B138" s="130" t="s">
        <v>3</v>
      </c>
      <c r="C138" s="131" t="s">
        <v>111</v>
      </c>
      <c r="D138" s="130" t="s">
        <v>112</v>
      </c>
      <c r="E138" s="130" t="s">
        <v>293</v>
      </c>
      <c r="F138" s="130">
        <v>3653.33</v>
      </c>
      <c r="G138" s="130">
        <v>8257.4</v>
      </c>
      <c r="H138" s="130">
        <v>8069.01</v>
      </c>
      <c r="I138" s="130">
        <v>12695.07</v>
      </c>
      <c r="J138" s="130">
        <v>0</v>
      </c>
      <c r="K138" s="130">
        <v>14553.16</v>
      </c>
    </row>
    <row r="139" spans="2:11" ht="15">
      <c r="B139" s="130" t="s">
        <v>3</v>
      </c>
      <c r="C139" s="131" t="s">
        <v>269</v>
      </c>
      <c r="D139" s="130" t="s">
        <v>407</v>
      </c>
      <c r="E139" s="130" t="s">
        <v>292</v>
      </c>
      <c r="F139" s="130" t="s">
        <v>125</v>
      </c>
      <c r="G139" s="130" t="s">
        <v>125</v>
      </c>
      <c r="H139" s="130" t="s">
        <v>125</v>
      </c>
      <c r="I139" s="130" t="s">
        <v>125</v>
      </c>
      <c r="J139" s="130" t="s">
        <v>125</v>
      </c>
      <c r="K139" s="130" t="s">
        <v>125</v>
      </c>
    </row>
    <row r="140" spans="2:11" ht="15">
      <c r="B140" s="130" t="s">
        <v>3</v>
      </c>
      <c r="C140" s="131" t="s">
        <v>260</v>
      </c>
      <c r="D140" s="130" t="s">
        <v>261</v>
      </c>
      <c r="E140" s="130" t="s">
        <v>292</v>
      </c>
      <c r="F140" s="130" t="s">
        <v>125</v>
      </c>
      <c r="G140" s="130" t="s">
        <v>125</v>
      </c>
      <c r="H140" s="130" t="s">
        <v>125</v>
      </c>
      <c r="I140" s="130" t="s">
        <v>125</v>
      </c>
      <c r="J140" s="130" t="s">
        <v>125</v>
      </c>
      <c r="K140" s="130" t="s">
        <v>125</v>
      </c>
    </row>
    <row r="141" spans="2:11" ht="15">
      <c r="B141" s="130" t="s">
        <v>3</v>
      </c>
      <c r="C141" s="131" t="s">
        <v>262</v>
      </c>
      <c r="D141" s="130" t="s">
        <v>380</v>
      </c>
      <c r="E141" s="130" t="s">
        <v>292</v>
      </c>
      <c r="F141" s="130" t="s">
        <v>125</v>
      </c>
      <c r="G141" s="130" t="s">
        <v>125</v>
      </c>
      <c r="H141" s="130" t="s">
        <v>125</v>
      </c>
      <c r="I141" s="130" t="s">
        <v>125</v>
      </c>
      <c r="J141" s="130" t="s">
        <v>125</v>
      </c>
      <c r="K141" s="130" t="s">
        <v>125</v>
      </c>
    </row>
    <row r="142" spans="2:11" ht="15">
      <c r="B142" s="130" t="s">
        <v>3</v>
      </c>
      <c r="C142" s="131" t="s">
        <v>263</v>
      </c>
      <c r="D142" s="130" t="s">
        <v>398</v>
      </c>
      <c r="E142" s="130" t="s">
        <v>292</v>
      </c>
      <c r="F142" s="130" t="s">
        <v>125</v>
      </c>
      <c r="G142" s="130" t="s">
        <v>125</v>
      </c>
      <c r="H142" s="130" t="s">
        <v>125</v>
      </c>
      <c r="I142" s="130" t="s">
        <v>125</v>
      </c>
      <c r="J142" s="130" t="s">
        <v>125</v>
      </c>
      <c r="K142" s="130" t="s">
        <v>125</v>
      </c>
    </row>
    <row r="143" spans="2:11" ht="15">
      <c r="B143" s="130" t="s">
        <v>3</v>
      </c>
      <c r="C143" s="131" t="s">
        <v>264</v>
      </c>
      <c r="D143" s="130" t="s">
        <v>381</v>
      </c>
      <c r="E143" s="130" t="s">
        <v>292</v>
      </c>
      <c r="F143" s="130" t="s">
        <v>125</v>
      </c>
      <c r="G143" s="130" t="s">
        <v>125</v>
      </c>
      <c r="H143" s="130" t="s">
        <v>125</v>
      </c>
      <c r="I143" s="130" t="s">
        <v>125</v>
      </c>
      <c r="J143" s="130" t="s">
        <v>125</v>
      </c>
      <c r="K143" s="130" t="s">
        <v>125</v>
      </c>
    </row>
    <row r="144" spans="2:11" ht="15">
      <c r="B144" s="130" t="s">
        <v>3</v>
      </c>
      <c r="C144" s="131" t="s">
        <v>113</v>
      </c>
      <c r="D144" s="130" t="s">
        <v>114</v>
      </c>
      <c r="E144" s="130" t="s">
        <v>294</v>
      </c>
      <c r="F144" s="130" t="s">
        <v>125</v>
      </c>
      <c r="G144" s="130" t="s">
        <v>125</v>
      </c>
      <c r="H144" s="130" t="s">
        <v>125</v>
      </c>
      <c r="I144" s="130" t="s">
        <v>125</v>
      </c>
      <c r="J144" s="130" t="s">
        <v>125</v>
      </c>
      <c r="K144" s="130" t="s">
        <v>125</v>
      </c>
    </row>
    <row r="145" spans="2:11" ht="15">
      <c r="B145" s="130" t="s">
        <v>3</v>
      </c>
      <c r="C145" s="131" t="s">
        <v>115</v>
      </c>
      <c r="D145" s="130" t="s">
        <v>116</v>
      </c>
      <c r="E145" s="130" t="s">
        <v>293</v>
      </c>
      <c r="F145" s="130">
        <v>19959.14</v>
      </c>
      <c r="G145" s="130">
        <v>66916.460000000006</v>
      </c>
      <c r="H145" s="130">
        <v>18446.72</v>
      </c>
      <c r="I145" s="130">
        <v>41145.99</v>
      </c>
      <c r="J145" s="130">
        <v>62033.96</v>
      </c>
      <c r="K145" s="130">
        <v>57740.19</v>
      </c>
    </row>
    <row r="146" spans="2:11" ht="15">
      <c r="B146" s="130" t="s">
        <v>3</v>
      </c>
      <c r="C146" s="131" t="s">
        <v>117</v>
      </c>
      <c r="D146" s="130" t="s">
        <v>118</v>
      </c>
      <c r="E146" s="130" t="s">
        <v>294</v>
      </c>
      <c r="F146" s="130" t="s">
        <v>125</v>
      </c>
      <c r="G146" s="130" t="s">
        <v>125</v>
      </c>
      <c r="H146" s="130" t="s">
        <v>125</v>
      </c>
      <c r="I146" s="130" t="s">
        <v>125</v>
      </c>
      <c r="J146" s="130" t="s">
        <v>125</v>
      </c>
      <c r="K146" s="130" t="s">
        <v>125</v>
      </c>
    </row>
    <row r="147" spans="2:11" ht="15">
      <c r="B147" s="130" t="s">
        <v>3</v>
      </c>
      <c r="C147" s="131" t="s">
        <v>129</v>
      </c>
      <c r="D147" s="130" t="s">
        <v>127</v>
      </c>
      <c r="E147" s="130" t="s">
        <v>294</v>
      </c>
      <c r="F147" s="130" t="s">
        <v>125</v>
      </c>
      <c r="G147" s="130" t="s">
        <v>125</v>
      </c>
      <c r="H147" s="130" t="s">
        <v>125</v>
      </c>
      <c r="I147" s="130" t="s">
        <v>125</v>
      </c>
      <c r="J147" s="130" t="s">
        <v>125</v>
      </c>
      <c r="K147" s="130" t="s">
        <v>125</v>
      </c>
    </row>
    <row r="149" spans="2:11" ht="15">
      <c r="B149" s="130" t="s">
        <v>383</v>
      </c>
      <c r="C149" s="131" t="s">
        <v>384</v>
      </c>
      <c r="D149" s="130" t="s">
        <v>385</v>
      </c>
      <c r="E149" s="130"/>
      <c r="F149" s="130"/>
      <c r="G149" s="130"/>
      <c r="H149" s="130"/>
      <c r="I149" s="130"/>
      <c r="J149" s="130"/>
      <c r="K149" s="130"/>
    </row>
    <row r="151" spans="2:11" ht="15">
      <c r="B151" s="130" t="s">
        <v>322</v>
      </c>
      <c r="C151" s="131" t="s">
        <v>8</v>
      </c>
      <c r="D151" s="130" t="s">
        <v>9</v>
      </c>
      <c r="E151" s="130" t="s">
        <v>291</v>
      </c>
      <c r="F151" s="130" t="s">
        <v>6</v>
      </c>
      <c r="G151" s="130" t="s">
        <v>6</v>
      </c>
      <c r="H151" s="130" t="s">
        <v>6</v>
      </c>
      <c r="I151" s="130" t="s">
        <v>6</v>
      </c>
      <c r="J151" s="130" t="s">
        <v>6</v>
      </c>
      <c r="K151" s="130" t="s">
        <v>6</v>
      </c>
    </row>
    <row r="152" spans="2:11" ht="15">
      <c r="B152" s="130" t="s">
        <v>324</v>
      </c>
      <c r="C152" s="131" t="s">
        <v>353</v>
      </c>
      <c r="D152" s="130" t="s">
        <v>354</v>
      </c>
      <c r="E152" s="130" t="s">
        <v>355</v>
      </c>
      <c r="F152" s="130" t="s">
        <v>325</v>
      </c>
      <c r="G152" s="130" t="s">
        <v>325</v>
      </c>
      <c r="H152" s="130" t="s">
        <v>325</v>
      </c>
      <c r="I152" s="130" t="s">
        <v>325</v>
      </c>
      <c r="J152" s="130" t="s">
        <v>325</v>
      </c>
      <c r="K152" s="130" t="s">
        <v>325</v>
      </c>
    </row>
    <row r="153" spans="2:11" ht="15">
      <c r="B153" s="130" t="s">
        <v>1</v>
      </c>
      <c r="C153" s="131" t="s">
        <v>151</v>
      </c>
      <c r="D153" s="130" t="s">
        <v>152</v>
      </c>
      <c r="E153" s="130" t="s">
        <v>292</v>
      </c>
      <c r="F153" s="130">
        <v>146468.85</v>
      </c>
      <c r="G153" s="130">
        <v>219861.29</v>
      </c>
      <c r="H153" s="130">
        <v>517211.95</v>
      </c>
      <c r="I153" s="130">
        <v>310855.31</v>
      </c>
      <c r="J153" s="130">
        <v>772348.29</v>
      </c>
      <c r="K153" s="130">
        <v>465508.52</v>
      </c>
    </row>
    <row r="154" spans="2:11" ht="15">
      <c r="B154" s="130" t="s">
        <v>1</v>
      </c>
      <c r="C154" s="131" t="s">
        <v>10</v>
      </c>
      <c r="D154" s="130" t="s">
        <v>433</v>
      </c>
      <c r="E154" s="130" t="s">
        <v>293</v>
      </c>
      <c r="F154" s="130">
        <v>965688.02</v>
      </c>
      <c r="G154" s="130">
        <v>1770991.54</v>
      </c>
      <c r="H154" s="130">
        <v>2065325.12</v>
      </c>
      <c r="I154" s="130">
        <v>2036008.76</v>
      </c>
      <c r="J154" s="130">
        <v>1098778.24</v>
      </c>
      <c r="K154" s="130">
        <v>1286185.3899999999</v>
      </c>
    </row>
    <row r="155" spans="2:11" ht="15">
      <c r="B155" s="130" t="s">
        <v>1</v>
      </c>
      <c r="C155" s="131" t="s">
        <v>11</v>
      </c>
      <c r="D155" s="130" t="s">
        <v>12</v>
      </c>
      <c r="E155" s="130" t="s">
        <v>292</v>
      </c>
      <c r="F155" s="130">
        <v>299872.24</v>
      </c>
      <c r="G155" s="130">
        <v>365579.93</v>
      </c>
      <c r="H155" s="130">
        <v>476622.51</v>
      </c>
      <c r="I155" s="130">
        <v>355481.98</v>
      </c>
      <c r="J155" s="130">
        <v>254704.72</v>
      </c>
      <c r="K155" s="130">
        <v>244944.89</v>
      </c>
    </row>
    <row r="156" spans="2:11" ht="15">
      <c r="B156" s="130" t="s">
        <v>1</v>
      </c>
      <c r="C156" s="131" t="s">
        <v>153</v>
      </c>
      <c r="D156" s="130" t="s">
        <v>154</v>
      </c>
      <c r="E156" s="130" t="s">
        <v>292</v>
      </c>
      <c r="F156" s="130">
        <v>73951.14</v>
      </c>
      <c r="G156" s="130">
        <v>122243.94</v>
      </c>
      <c r="H156" s="130">
        <v>162999.79</v>
      </c>
      <c r="I156" s="130">
        <v>136177.20000000001</v>
      </c>
      <c r="J156" s="130">
        <v>114443.23</v>
      </c>
      <c r="K156" s="130">
        <v>88202.98</v>
      </c>
    </row>
    <row r="157" spans="2:11" ht="15">
      <c r="B157" s="130" t="s">
        <v>1</v>
      </c>
      <c r="C157" s="131" t="s">
        <v>155</v>
      </c>
      <c r="D157" s="130" t="s">
        <v>156</v>
      </c>
      <c r="E157" s="130" t="s">
        <v>292</v>
      </c>
      <c r="F157" s="130">
        <v>159079.65</v>
      </c>
      <c r="G157" s="130">
        <v>291576.46999999997</v>
      </c>
      <c r="H157" s="130">
        <v>372358.35</v>
      </c>
      <c r="I157" s="130">
        <v>320508.84000000003</v>
      </c>
      <c r="J157" s="130">
        <v>201786.61</v>
      </c>
      <c r="K157" s="130">
        <v>156126.93</v>
      </c>
    </row>
    <row r="158" spans="2:11" ht="15">
      <c r="B158" s="130" t="s">
        <v>1</v>
      </c>
      <c r="C158" s="131" t="s">
        <v>13</v>
      </c>
      <c r="D158" s="130" t="s">
        <v>14</v>
      </c>
      <c r="E158" s="130" t="s">
        <v>293</v>
      </c>
      <c r="F158" s="130">
        <v>412418.88</v>
      </c>
      <c r="G158" s="130">
        <v>346291.94</v>
      </c>
      <c r="H158" s="130">
        <v>530718.43999999994</v>
      </c>
      <c r="I158" s="130">
        <v>465047.38</v>
      </c>
      <c r="J158" s="130">
        <v>730309.14</v>
      </c>
      <c r="K158" s="130">
        <v>374423.77</v>
      </c>
    </row>
    <row r="159" spans="2:11" ht="15">
      <c r="B159" s="130" t="s">
        <v>1</v>
      </c>
      <c r="C159" s="131" t="s">
        <v>157</v>
      </c>
      <c r="D159" s="130" t="s">
        <v>158</v>
      </c>
      <c r="E159" s="130" t="s">
        <v>292</v>
      </c>
      <c r="F159" s="130">
        <v>29116.5</v>
      </c>
      <c r="G159" s="130">
        <v>23161.69</v>
      </c>
      <c r="H159" s="130">
        <v>123111.49</v>
      </c>
      <c r="I159" s="130">
        <v>58277.8</v>
      </c>
      <c r="J159" s="130">
        <v>65648.13</v>
      </c>
      <c r="K159" s="130">
        <v>36779.81</v>
      </c>
    </row>
    <row r="160" spans="2:11" ht="15">
      <c r="B160" s="130" t="s">
        <v>1</v>
      </c>
      <c r="C160" s="131" t="s">
        <v>159</v>
      </c>
      <c r="D160" s="130" t="s">
        <v>160</v>
      </c>
      <c r="E160" s="130" t="s">
        <v>292</v>
      </c>
      <c r="F160" s="130">
        <v>55282.14</v>
      </c>
      <c r="G160" s="130">
        <v>64045.22</v>
      </c>
      <c r="H160" s="130">
        <v>54860.49</v>
      </c>
      <c r="I160" s="130">
        <v>55624.639999999999</v>
      </c>
      <c r="J160" s="130">
        <v>42481.29</v>
      </c>
      <c r="K160" s="130">
        <v>32566.13</v>
      </c>
    </row>
    <row r="161" spans="2:11" ht="15">
      <c r="B161" s="130" t="s">
        <v>1</v>
      </c>
      <c r="C161" s="131" t="s">
        <v>161</v>
      </c>
      <c r="D161" s="130" t="s">
        <v>162</v>
      </c>
      <c r="E161" s="130" t="s">
        <v>292</v>
      </c>
      <c r="F161" s="130">
        <v>42324.7</v>
      </c>
      <c r="G161" s="130">
        <v>77940.33</v>
      </c>
      <c r="H161" s="130">
        <v>81491.23</v>
      </c>
      <c r="I161" s="130">
        <v>58643.33</v>
      </c>
      <c r="J161" s="130">
        <v>53563.77</v>
      </c>
      <c r="K161" s="130">
        <v>52167.24</v>
      </c>
    </row>
    <row r="162" spans="2:11" ht="15">
      <c r="B162" s="130" t="s">
        <v>1</v>
      </c>
      <c r="C162" s="131" t="s">
        <v>15</v>
      </c>
      <c r="D162" s="130" t="s">
        <v>16</v>
      </c>
      <c r="E162" s="130" t="s">
        <v>293</v>
      </c>
      <c r="F162" s="130">
        <v>134246.49</v>
      </c>
      <c r="G162" s="130">
        <v>230157.48</v>
      </c>
      <c r="H162" s="130">
        <v>341852.07</v>
      </c>
      <c r="I162" s="130">
        <v>221502.19</v>
      </c>
      <c r="J162" s="130">
        <v>208190.44</v>
      </c>
      <c r="K162" s="130">
        <v>195098.23</v>
      </c>
    </row>
    <row r="163" spans="2:11" ht="15">
      <c r="B163" s="130" t="s">
        <v>1</v>
      </c>
      <c r="C163" s="131" t="s">
        <v>163</v>
      </c>
      <c r="D163" s="130" t="s">
        <v>164</v>
      </c>
      <c r="E163" s="130" t="s">
        <v>292</v>
      </c>
      <c r="F163" s="130">
        <v>560757.66</v>
      </c>
      <c r="G163" s="130">
        <v>313133.61</v>
      </c>
      <c r="H163" s="130">
        <v>588825.80000000005</v>
      </c>
      <c r="I163" s="130">
        <v>519448.3</v>
      </c>
      <c r="J163" s="130">
        <v>506320.36</v>
      </c>
      <c r="K163" s="130">
        <v>550171.73</v>
      </c>
    </row>
    <row r="164" spans="2:11" ht="15">
      <c r="B164" s="130" t="s">
        <v>1</v>
      </c>
      <c r="C164" s="131" t="s">
        <v>17</v>
      </c>
      <c r="D164" s="130" t="s">
        <v>18</v>
      </c>
      <c r="E164" s="130" t="s">
        <v>293</v>
      </c>
      <c r="F164" s="130">
        <v>945322.49</v>
      </c>
      <c r="G164" s="130">
        <v>611438</v>
      </c>
      <c r="H164" s="130">
        <v>758015.54</v>
      </c>
      <c r="I164" s="130">
        <v>424181.19</v>
      </c>
      <c r="J164" s="130">
        <v>374395.91</v>
      </c>
      <c r="K164" s="130">
        <v>422827.91</v>
      </c>
    </row>
    <row r="165" spans="2:11" ht="15">
      <c r="B165" s="130" t="s">
        <v>1</v>
      </c>
      <c r="C165" s="131" t="s">
        <v>165</v>
      </c>
      <c r="D165" s="130" t="s">
        <v>166</v>
      </c>
      <c r="E165" s="130" t="s">
        <v>292</v>
      </c>
      <c r="F165" s="130">
        <v>212660.62</v>
      </c>
      <c r="G165" s="130">
        <v>101557.12</v>
      </c>
      <c r="H165" s="130">
        <v>338569.9</v>
      </c>
      <c r="I165" s="130">
        <v>173108.9</v>
      </c>
      <c r="J165" s="130">
        <v>185445</v>
      </c>
      <c r="K165" s="130">
        <v>164371.06</v>
      </c>
    </row>
    <row r="166" spans="2:11" ht="15">
      <c r="B166" s="130" t="s">
        <v>1</v>
      </c>
      <c r="C166" s="131" t="s">
        <v>19</v>
      </c>
      <c r="D166" s="130" t="s">
        <v>20</v>
      </c>
      <c r="E166" s="130" t="s">
        <v>292</v>
      </c>
      <c r="F166" s="130">
        <v>808849.52</v>
      </c>
      <c r="G166" s="130">
        <v>889044.75</v>
      </c>
      <c r="H166" s="130">
        <v>769169.47</v>
      </c>
      <c r="I166" s="130">
        <v>578017.43000000005</v>
      </c>
      <c r="J166" s="130">
        <v>386830.08000000002</v>
      </c>
      <c r="K166" s="130">
        <v>435287.69</v>
      </c>
    </row>
    <row r="167" spans="2:11" ht="15">
      <c r="B167" s="130" t="s">
        <v>1</v>
      </c>
      <c r="C167" s="131" t="s">
        <v>167</v>
      </c>
      <c r="D167" s="130" t="s">
        <v>168</v>
      </c>
      <c r="E167" s="130" t="s">
        <v>292</v>
      </c>
      <c r="F167" s="130">
        <v>1153182.18</v>
      </c>
      <c r="G167" s="130">
        <v>770905.99</v>
      </c>
      <c r="H167" s="130">
        <v>752041.41</v>
      </c>
      <c r="I167" s="130">
        <v>511318.84</v>
      </c>
      <c r="J167" s="130">
        <v>381209.69</v>
      </c>
      <c r="K167" s="130">
        <v>349268.6</v>
      </c>
    </row>
    <row r="168" spans="2:11" ht="15">
      <c r="B168" s="130" t="s">
        <v>1</v>
      </c>
      <c r="C168" s="131" t="s">
        <v>169</v>
      </c>
      <c r="D168" s="130" t="s">
        <v>170</v>
      </c>
      <c r="E168" s="130" t="s">
        <v>292</v>
      </c>
      <c r="F168" s="130">
        <v>66118.600000000006</v>
      </c>
      <c r="G168" s="130">
        <v>155322.29</v>
      </c>
      <c r="H168" s="130">
        <v>128092.12</v>
      </c>
      <c r="I168" s="130">
        <v>72506.509999999995</v>
      </c>
      <c r="J168" s="130">
        <v>57386.59</v>
      </c>
      <c r="K168" s="130">
        <v>59097.11</v>
      </c>
    </row>
    <row r="169" spans="2:11" ht="15">
      <c r="B169" s="130" t="s">
        <v>1</v>
      </c>
      <c r="C169" s="131" t="s">
        <v>171</v>
      </c>
      <c r="D169" s="130" t="s">
        <v>172</v>
      </c>
      <c r="E169" s="130" t="s">
        <v>292</v>
      </c>
      <c r="F169" s="130">
        <v>534998.54</v>
      </c>
      <c r="G169" s="130">
        <v>376769.91</v>
      </c>
      <c r="H169" s="130">
        <v>414086.21</v>
      </c>
      <c r="I169" s="130">
        <v>268814.89</v>
      </c>
      <c r="J169" s="130">
        <v>251427.66</v>
      </c>
      <c r="K169" s="130">
        <v>226141.1</v>
      </c>
    </row>
    <row r="170" spans="2:11" ht="15">
      <c r="B170" s="130" t="s">
        <v>1</v>
      </c>
      <c r="C170" s="131" t="s">
        <v>21</v>
      </c>
      <c r="D170" s="130" t="s">
        <v>22</v>
      </c>
      <c r="E170" s="130" t="s">
        <v>293</v>
      </c>
      <c r="F170" s="130">
        <v>128589.75</v>
      </c>
      <c r="G170" s="130">
        <v>165489.87</v>
      </c>
      <c r="H170" s="130">
        <v>205159.88</v>
      </c>
      <c r="I170" s="130">
        <v>122710.79</v>
      </c>
      <c r="J170" s="130">
        <v>151709.54999999999</v>
      </c>
      <c r="K170" s="130">
        <v>122912.84</v>
      </c>
    </row>
    <row r="171" spans="2:11" ht="15">
      <c r="B171" s="130" t="s">
        <v>1</v>
      </c>
      <c r="C171" s="131" t="s">
        <v>23</v>
      </c>
      <c r="D171" s="130" t="s">
        <v>24</v>
      </c>
      <c r="E171" s="130" t="s">
        <v>292</v>
      </c>
      <c r="F171" s="130">
        <v>471438.59</v>
      </c>
      <c r="G171" s="130">
        <v>343836.12</v>
      </c>
      <c r="H171" s="130">
        <v>482856.88</v>
      </c>
      <c r="I171" s="130">
        <v>505321.42</v>
      </c>
      <c r="J171" s="130">
        <v>495147.21</v>
      </c>
      <c r="K171" s="130">
        <v>453863.86</v>
      </c>
    </row>
    <row r="172" spans="2:11" ht="15">
      <c r="B172" s="130" t="s">
        <v>1</v>
      </c>
      <c r="C172" s="131" t="s">
        <v>173</v>
      </c>
      <c r="D172" s="130" t="s">
        <v>174</v>
      </c>
      <c r="E172" s="130" t="s">
        <v>292</v>
      </c>
      <c r="F172" s="130">
        <v>187778.09</v>
      </c>
      <c r="G172" s="130">
        <v>196811.98</v>
      </c>
      <c r="H172" s="130">
        <v>271271.76</v>
      </c>
      <c r="I172" s="130">
        <v>302471</v>
      </c>
      <c r="J172" s="130">
        <v>170062.24</v>
      </c>
      <c r="K172" s="130">
        <v>133702.25</v>
      </c>
    </row>
    <row r="173" spans="2:11" ht="15">
      <c r="B173" s="130" t="s">
        <v>1</v>
      </c>
      <c r="C173" s="131" t="s">
        <v>175</v>
      </c>
      <c r="D173" s="130" t="s">
        <v>176</v>
      </c>
      <c r="E173" s="130" t="s">
        <v>292</v>
      </c>
      <c r="F173" s="130">
        <v>266348.28999999998</v>
      </c>
      <c r="G173" s="130">
        <v>382958.44</v>
      </c>
      <c r="H173" s="130">
        <v>498102.71</v>
      </c>
      <c r="I173" s="130">
        <v>321467.02</v>
      </c>
      <c r="J173" s="130">
        <v>201476</v>
      </c>
      <c r="K173" s="130">
        <v>188496.96</v>
      </c>
    </row>
    <row r="174" spans="2:11" ht="15">
      <c r="B174" s="130" t="s">
        <v>1</v>
      </c>
      <c r="C174" s="131" t="s">
        <v>25</v>
      </c>
      <c r="D174" s="130" t="s">
        <v>399</v>
      </c>
      <c r="E174" s="130" t="s">
        <v>293</v>
      </c>
      <c r="F174" s="130">
        <v>470222.57</v>
      </c>
      <c r="G174" s="130">
        <v>568649.92000000004</v>
      </c>
      <c r="H174" s="130">
        <v>756261.23</v>
      </c>
      <c r="I174" s="130">
        <v>692716.21</v>
      </c>
      <c r="J174" s="130">
        <v>388681.01</v>
      </c>
      <c r="K174" s="130">
        <v>308687.46000000002</v>
      </c>
    </row>
    <row r="175" spans="2:11" ht="15">
      <c r="B175" s="130" t="s">
        <v>1</v>
      </c>
      <c r="C175" s="131" t="s">
        <v>26</v>
      </c>
      <c r="D175" s="130" t="s">
        <v>27</v>
      </c>
      <c r="E175" s="130" t="s">
        <v>293</v>
      </c>
      <c r="F175" s="130">
        <v>283665.15000000002</v>
      </c>
      <c r="G175" s="130">
        <v>658453.49</v>
      </c>
      <c r="H175" s="130">
        <v>764574.34</v>
      </c>
      <c r="I175" s="130">
        <v>573495.78</v>
      </c>
      <c r="J175" s="130">
        <v>678821.24</v>
      </c>
      <c r="K175" s="130">
        <v>473885.52</v>
      </c>
    </row>
    <row r="176" spans="2:11" ht="15">
      <c r="B176" s="130" t="s">
        <v>1</v>
      </c>
      <c r="C176" s="131" t="s">
        <v>177</v>
      </c>
      <c r="D176" s="130" t="s">
        <v>178</v>
      </c>
      <c r="E176" s="130" t="s">
        <v>292</v>
      </c>
      <c r="F176" s="130">
        <v>70060.03</v>
      </c>
      <c r="G176" s="130">
        <v>474722.24</v>
      </c>
      <c r="H176" s="130">
        <v>152907.57</v>
      </c>
      <c r="I176" s="130">
        <v>123371.25</v>
      </c>
      <c r="J176" s="130">
        <v>73300.08</v>
      </c>
      <c r="K176" s="130">
        <v>91055.79</v>
      </c>
    </row>
    <row r="177" spans="2:11" ht="15">
      <c r="B177" s="130" t="s">
        <v>1</v>
      </c>
      <c r="C177" s="131" t="s">
        <v>179</v>
      </c>
      <c r="D177" s="130" t="s">
        <v>180</v>
      </c>
      <c r="E177" s="130" t="s">
        <v>292</v>
      </c>
      <c r="F177" s="130">
        <v>65363.47</v>
      </c>
      <c r="G177" s="130">
        <v>65085</v>
      </c>
      <c r="H177" s="130">
        <v>87264.82</v>
      </c>
      <c r="I177" s="130">
        <v>117142.52</v>
      </c>
      <c r="J177" s="130">
        <v>69472.73</v>
      </c>
      <c r="K177" s="130">
        <v>68102.02</v>
      </c>
    </row>
    <row r="178" spans="2:11" ht="15">
      <c r="B178" s="130" t="s">
        <v>1</v>
      </c>
      <c r="C178" s="131" t="s">
        <v>181</v>
      </c>
      <c r="D178" s="130" t="s">
        <v>182</v>
      </c>
      <c r="E178" s="130" t="s">
        <v>292</v>
      </c>
      <c r="F178" s="130">
        <v>141809.79999999999</v>
      </c>
      <c r="G178" s="130">
        <v>124852.12</v>
      </c>
      <c r="H178" s="130">
        <v>113265.8</v>
      </c>
      <c r="I178" s="130">
        <v>41809.5</v>
      </c>
      <c r="J178" s="130">
        <v>53745.01</v>
      </c>
      <c r="K178" s="130">
        <v>36839.620000000003</v>
      </c>
    </row>
    <row r="179" spans="2:11" ht="15">
      <c r="B179" s="130" t="s">
        <v>1</v>
      </c>
      <c r="C179" s="131" t="s">
        <v>28</v>
      </c>
      <c r="D179" s="130" t="s">
        <v>29</v>
      </c>
      <c r="E179" s="130" t="s">
        <v>292</v>
      </c>
      <c r="F179" s="130">
        <v>362900.84</v>
      </c>
      <c r="G179" s="130">
        <v>589198.29</v>
      </c>
      <c r="H179" s="130">
        <v>530106.39</v>
      </c>
      <c r="I179" s="130">
        <v>465696.85</v>
      </c>
      <c r="J179" s="130">
        <v>401712.56</v>
      </c>
      <c r="K179" s="130">
        <v>353621.57</v>
      </c>
    </row>
    <row r="180" spans="2:11" ht="15">
      <c r="B180" s="130" t="s">
        <v>1</v>
      </c>
      <c r="C180" s="131" t="s">
        <v>30</v>
      </c>
      <c r="D180" s="130" t="s">
        <v>400</v>
      </c>
      <c r="E180" s="130" t="s">
        <v>293</v>
      </c>
      <c r="F180" s="130">
        <v>224423.03</v>
      </c>
      <c r="G180" s="130">
        <v>380133.38</v>
      </c>
      <c r="H180" s="130">
        <v>435074.63</v>
      </c>
      <c r="I180" s="130">
        <v>390775.54</v>
      </c>
      <c r="J180" s="130">
        <v>388182.54</v>
      </c>
      <c r="K180" s="130">
        <v>493902.52</v>
      </c>
    </row>
    <row r="181" spans="2:11" ht="15">
      <c r="B181" s="130" t="s">
        <v>1</v>
      </c>
      <c r="C181" s="131" t="s">
        <v>183</v>
      </c>
      <c r="D181" s="130" t="s">
        <v>184</v>
      </c>
      <c r="E181" s="130" t="s">
        <v>292</v>
      </c>
      <c r="F181" s="130">
        <v>81757.61</v>
      </c>
      <c r="G181" s="130">
        <v>291875.96000000002</v>
      </c>
      <c r="H181" s="130">
        <v>168416.57</v>
      </c>
      <c r="I181" s="130">
        <v>131330.41</v>
      </c>
      <c r="J181" s="130">
        <v>96624.79</v>
      </c>
      <c r="K181" s="130">
        <v>79125.88</v>
      </c>
    </row>
    <row r="182" spans="2:11" ht="15">
      <c r="B182" s="130" t="s">
        <v>1</v>
      </c>
      <c r="C182" s="131" t="s">
        <v>185</v>
      </c>
      <c r="D182" s="130" t="s">
        <v>186</v>
      </c>
      <c r="E182" s="130" t="s">
        <v>292</v>
      </c>
      <c r="F182" s="130">
        <v>46464.49</v>
      </c>
      <c r="G182" s="130">
        <v>74399.91</v>
      </c>
      <c r="H182" s="130">
        <v>81919.77</v>
      </c>
      <c r="I182" s="130">
        <v>41384.15</v>
      </c>
      <c r="J182" s="130">
        <v>40873.07</v>
      </c>
      <c r="K182" s="130">
        <v>27255.360000000001</v>
      </c>
    </row>
    <row r="183" spans="2:11" ht="15">
      <c r="B183" s="130" t="s">
        <v>1</v>
      </c>
      <c r="C183" s="131" t="s">
        <v>187</v>
      </c>
      <c r="D183" s="130" t="s">
        <v>188</v>
      </c>
      <c r="E183" s="130" t="s">
        <v>292</v>
      </c>
      <c r="F183" s="130">
        <v>21301.02</v>
      </c>
      <c r="G183" s="130">
        <v>38902.94</v>
      </c>
      <c r="H183" s="130">
        <v>53347.48</v>
      </c>
      <c r="I183" s="130">
        <v>16855.41</v>
      </c>
      <c r="J183" s="130">
        <v>33446.230000000003</v>
      </c>
      <c r="K183" s="130">
        <v>26521.62</v>
      </c>
    </row>
    <row r="184" spans="2:11" ht="15">
      <c r="B184" s="130" t="s">
        <v>1</v>
      </c>
      <c r="C184" s="131" t="s">
        <v>189</v>
      </c>
      <c r="D184" s="130" t="s">
        <v>190</v>
      </c>
      <c r="E184" s="130" t="s">
        <v>292</v>
      </c>
      <c r="F184" s="130">
        <v>72568.320000000007</v>
      </c>
      <c r="G184" s="130">
        <v>245806.29</v>
      </c>
      <c r="H184" s="130">
        <v>288644.34999999998</v>
      </c>
      <c r="I184" s="130">
        <v>182915.43</v>
      </c>
      <c r="J184" s="130">
        <v>197192.55</v>
      </c>
      <c r="K184" s="130">
        <v>170139.76</v>
      </c>
    </row>
    <row r="185" spans="2:11" ht="15">
      <c r="B185" s="130" t="s">
        <v>1</v>
      </c>
      <c r="C185" s="131" t="s">
        <v>191</v>
      </c>
      <c r="D185" s="130" t="s">
        <v>192</v>
      </c>
      <c r="E185" s="130" t="s">
        <v>292</v>
      </c>
      <c r="F185" s="130">
        <v>65344.4</v>
      </c>
      <c r="G185" s="130">
        <v>87958.02</v>
      </c>
      <c r="H185" s="130">
        <v>88839.39</v>
      </c>
      <c r="I185" s="130">
        <v>49976.74</v>
      </c>
      <c r="J185" s="130">
        <v>50706.39</v>
      </c>
      <c r="K185" s="130">
        <v>55262.68</v>
      </c>
    </row>
    <row r="186" spans="2:11" ht="15">
      <c r="B186" s="130" t="s">
        <v>1</v>
      </c>
      <c r="C186" s="131" t="s">
        <v>193</v>
      </c>
      <c r="D186" s="130" t="s">
        <v>194</v>
      </c>
      <c r="E186" s="130" t="s">
        <v>292</v>
      </c>
      <c r="F186" s="130">
        <v>50334.18</v>
      </c>
      <c r="G186" s="130">
        <v>60728.08</v>
      </c>
      <c r="H186" s="130">
        <v>79187.27</v>
      </c>
      <c r="I186" s="130">
        <v>45598.9</v>
      </c>
      <c r="J186" s="130">
        <v>29902.51</v>
      </c>
      <c r="K186" s="130">
        <v>38620.43</v>
      </c>
    </row>
    <row r="187" spans="2:11" ht="15">
      <c r="B187" s="130" t="s">
        <v>1</v>
      </c>
      <c r="C187" s="131" t="s">
        <v>31</v>
      </c>
      <c r="D187" s="130" t="s">
        <v>401</v>
      </c>
      <c r="E187" s="130" t="s">
        <v>293</v>
      </c>
      <c r="F187" s="130">
        <v>1256269.75</v>
      </c>
      <c r="G187" s="130">
        <v>1532584.41</v>
      </c>
      <c r="H187" s="130">
        <v>1873635.76</v>
      </c>
      <c r="I187" s="130">
        <v>3336611.65</v>
      </c>
      <c r="J187" s="130">
        <v>1324131.3400000001</v>
      </c>
      <c r="K187" s="130">
        <v>1102932.49</v>
      </c>
    </row>
    <row r="188" spans="2:11" ht="15">
      <c r="B188" s="130" t="s">
        <v>1</v>
      </c>
      <c r="C188" s="131" t="s">
        <v>195</v>
      </c>
      <c r="D188" s="130" t="s">
        <v>196</v>
      </c>
      <c r="E188" s="130" t="s">
        <v>292</v>
      </c>
      <c r="F188" s="130">
        <v>721143.05</v>
      </c>
      <c r="G188" s="130">
        <v>1021400.51</v>
      </c>
      <c r="H188" s="130">
        <v>815100.54</v>
      </c>
      <c r="I188" s="130">
        <v>542426.49</v>
      </c>
      <c r="J188" s="130">
        <v>402173.19</v>
      </c>
      <c r="K188" s="130">
        <v>421909.88</v>
      </c>
    </row>
    <row r="189" spans="2:11" ht="15">
      <c r="B189" s="130" t="s">
        <v>1</v>
      </c>
      <c r="C189" s="131" t="s">
        <v>197</v>
      </c>
      <c r="D189" s="130" t="s">
        <v>198</v>
      </c>
      <c r="E189" s="130" t="s">
        <v>292</v>
      </c>
      <c r="F189" s="130">
        <v>36284.69</v>
      </c>
      <c r="G189" s="130">
        <v>71067.03</v>
      </c>
      <c r="H189" s="130">
        <v>70177.210000000006</v>
      </c>
      <c r="I189" s="130">
        <v>56510.21</v>
      </c>
      <c r="J189" s="130">
        <v>58811.07</v>
      </c>
      <c r="K189" s="130">
        <v>51721.39</v>
      </c>
    </row>
    <row r="190" spans="2:11" ht="15">
      <c r="B190" s="130" t="s">
        <v>1</v>
      </c>
      <c r="C190" s="131" t="s">
        <v>32</v>
      </c>
      <c r="D190" s="130" t="s">
        <v>33</v>
      </c>
      <c r="E190" s="130" t="s">
        <v>292</v>
      </c>
      <c r="F190" s="130">
        <v>157273.5</v>
      </c>
      <c r="G190" s="130">
        <v>254699.95</v>
      </c>
      <c r="H190" s="130">
        <v>356580.42</v>
      </c>
      <c r="I190" s="130">
        <v>210263.16</v>
      </c>
      <c r="J190" s="130">
        <v>231651.61</v>
      </c>
      <c r="K190" s="130">
        <v>209144.45</v>
      </c>
    </row>
    <row r="191" spans="2:11" ht="15">
      <c r="B191" s="130" t="s">
        <v>1</v>
      </c>
      <c r="C191" s="131" t="s">
        <v>199</v>
      </c>
      <c r="D191" s="130" t="s">
        <v>200</v>
      </c>
      <c r="E191" s="130" t="s">
        <v>292</v>
      </c>
      <c r="F191" s="130">
        <v>64032.44</v>
      </c>
      <c r="G191" s="130">
        <v>154319.01</v>
      </c>
      <c r="H191" s="130">
        <v>175366.79</v>
      </c>
      <c r="I191" s="130">
        <v>83871.31</v>
      </c>
      <c r="J191" s="130">
        <v>75872.14</v>
      </c>
      <c r="K191" s="130">
        <v>59717.04</v>
      </c>
    </row>
    <row r="192" spans="2:11" ht="15">
      <c r="B192" s="130" t="s">
        <v>1</v>
      </c>
      <c r="C192" s="131" t="s">
        <v>201</v>
      </c>
      <c r="D192" s="130" t="s">
        <v>202</v>
      </c>
      <c r="E192" s="130" t="s">
        <v>292</v>
      </c>
      <c r="F192" s="130">
        <v>509101.95</v>
      </c>
      <c r="G192" s="130">
        <v>127501.29</v>
      </c>
      <c r="H192" s="130">
        <v>168561.45</v>
      </c>
      <c r="I192" s="130">
        <v>614644.49</v>
      </c>
      <c r="J192" s="130">
        <v>71305.88</v>
      </c>
      <c r="K192" s="130">
        <v>79204.86</v>
      </c>
    </row>
    <row r="193" spans="2:11" ht="15">
      <c r="B193" s="130" t="s">
        <v>1</v>
      </c>
      <c r="C193" s="131" t="s">
        <v>34</v>
      </c>
      <c r="D193" s="130" t="s">
        <v>35</v>
      </c>
      <c r="E193" s="130" t="s">
        <v>292</v>
      </c>
      <c r="F193" s="130">
        <v>137963.82</v>
      </c>
      <c r="G193" s="130">
        <v>305102.90000000002</v>
      </c>
      <c r="H193" s="130">
        <v>304741.53999999998</v>
      </c>
      <c r="I193" s="130">
        <v>239860.16</v>
      </c>
      <c r="J193" s="130">
        <v>176236.79</v>
      </c>
      <c r="K193" s="130">
        <v>140322.56</v>
      </c>
    </row>
    <row r="194" spans="2:11" ht="15">
      <c r="B194" s="130" t="s">
        <v>1</v>
      </c>
      <c r="C194" s="131" t="s">
        <v>203</v>
      </c>
      <c r="D194" s="130" t="s">
        <v>204</v>
      </c>
      <c r="E194" s="130" t="s">
        <v>292</v>
      </c>
      <c r="F194" s="130">
        <v>25139.61</v>
      </c>
      <c r="G194" s="130">
        <v>35082.32</v>
      </c>
      <c r="H194" s="130">
        <v>53432.33</v>
      </c>
      <c r="I194" s="130">
        <v>14871.61</v>
      </c>
      <c r="J194" s="130">
        <v>28478.7</v>
      </c>
      <c r="K194" s="130">
        <v>15400.85</v>
      </c>
    </row>
    <row r="195" spans="2:11" ht="15">
      <c r="B195" s="130" t="s">
        <v>1</v>
      </c>
      <c r="C195" s="131" t="s">
        <v>36</v>
      </c>
      <c r="D195" s="130" t="s">
        <v>37</v>
      </c>
      <c r="E195" s="130" t="s">
        <v>293</v>
      </c>
      <c r="F195" s="130">
        <v>659207.47</v>
      </c>
      <c r="G195" s="130">
        <v>1109495.96</v>
      </c>
      <c r="H195" s="130">
        <v>1459556.64</v>
      </c>
      <c r="I195" s="130">
        <v>1568211.14</v>
      </c>
      <c r="J195" s="130">
        <v>954867.51</v>
      </c>
      <c r="K195" s="130">
        <v>797466.45</v>
      </c>
    </row>
    <row r="196" spans="2:11" ht="15">
      <c r="B196" s="130" t="s">
        <v>1</v>
      </c>
      <c r="C196" s="131" t="s">
        <v>205</v>
      </c>
      <c r="D196" s="130" t="s">
        <v>206</v>
      </c>
      <c r="E196" s="130" t="s">
        <v>292</v>
      </c>
      <c r="F196" s="130">
        <v>777772.36</v>
      </c>
      <c r="G196" s="130">
        <v>478602.75</v>
      </c>
      <c r="H196" s="130">
        <v>752640.76</v>
      </c>
      <c r="I196" s="130">
        <v>480341.04</v>
      </c>
      <c r="J196" s="130">
        <v>485368.74</v>
      </c>
      <c r="K196" s="130">
        <v>357444.92</v>
      </c>
    </row>
    <row r="197" spans="2:11" ht="15">
      <c r="B197" s="130" t="s">
        <v>1</v>
      </c>
      <c r="C197" s="131" t="s">
        <v>38</v>
      </c>
      <c r="D197" s="130" t="s">
        <v>39</v>
      </c>
      <c r="E197" s="130" t="s">
        <v>293</v>
      </c>
      <c r="F197" s="130">
        <v>190797.1</v>
      </c>
      <c r="G197" s="130">
        <v>349120.34</v>
      </c>
      <c r="H197" s="130">
        <v>542819.76</v>
      </c>
      <c r="I197" s="130">
        <v>288212.43</v>
      </c>
      <c r="J197" s="130">
        <v>369671.59</v>
      </c>
      <c r="K197" s="130">
        <v>360252.09</v>
      </c>
    </row>
    <row r="198" spans="2:11" ht="15">
      <c r="B198" s="130" t="s">
        <v>1</v>
      </c>
      <c r="C198" s="131" t="s">
        <v>207</v>
      </c>
      <c r="D198" s="130" t="s">
        <v>208</v>
      </c>
      <c r="E198" s="130" t="s">
        <v>292</v>
      </c>
      <c r="F198" s="130">
        <v>351962.13</v>
      </c>
      <c r="G198" s="130">
        <v>275644.69</v>
      </c>
      <c r="H198" s="130">
        <v>234011.28</v>
      </c>
      <c r="I198" s="130">
        <v>223019.23</v>
      </c>
      <c r="J198" s="130">
        <v>151910.38</v>
      </c>
      <c r="K198" s="130">
        <v>104104.72</v>
      </c>
    </row>
    <row r="199" spans="2:11" ht="15">
      <c r="B199" s="130" t="s">
        <v>1</v>
      </c>
      <c r="C199" s="131" t="s">
        <v>209</v>
      </c>
      <c r="D199" s="130" t="s">
        <v>210</v>
      </c>
      <c r="E199" s="130" t="s">
        <v>292</v>
      </c>
      <c r="F199" s="130">
        <v>254083.39</v>
      </c>
      <c r="G199" s="130">
        <v>50796.44</v>
      </c>
      <c r="H199" s="130">
        <v>151352.78</v>
      </c>
      <c r="I199" s="130">
        <v>153644.13</v>
      </c>
      <c r="J199" s="130">
        <v>107583.66</v>
      </c>
      <c r="K199" s="130">
        <v>94340.72</v>
      </c>
    </row>
    <row r="200" spans="2:11" ht="15">
      <c r="B200" s="130" t="s">
        <v>1</v>
      </c>
      <c r="C200" s="131" t="s">
        <v>211</v>
      </c>
      <c r="D200" s="130" t="s">
        <v>212</v>
      </c>
      <c r="E200" s="130" t="s">
        <v>292</v>
      </c>
      <c r="F200" s="130">
        <v>46815.17</v>
      </c>
      <c r="G200" s="130">
        <v>18781.43</v>
      </c>
      <c r="H200" s="130">
        <v>16916.419999999998</v>
      </c>
      <c r="I200" s="130">
        <v>23000.560000000001</v>
      </c>
      <c r="J200" s="130">
        <v>14784.29</v>
      </c>
      <c r="K200" s="130">
        <v>16141.62</v>
      </c>
    </row>
    <row r="201" spans="2:11" ht="15">
      <c r="B201" s="130" t="s">
        <v>1</v>
      </c>
      <c r="C201" s="131" t="s">
        <v>213</v>
      </c>
      <c r="D201" s="130" t="s">
        <v>214</v>
      </c>
      <c r="E201" s="130" t="s">
        <v>292</v>
      </c>
      <c r="F201" s="130">
        <v>192277.74</v>
      </c>
      <c r="G201" s="130">
        <v>215440.11</v>
      </c>
      <c r="H201" s="130">
        <v>129970.16</v>
      </c>
      <c r="I201" s="130">
        <v>90146.73</v>
      </c>
      <c r="J201" s="130">
        <v>93461.8</v>
      </c>
      <c r="K201" s="130">
        <v>75811.460000000006</v>
      </c>
    </row>
    <row r="202" spans="2:11" ht="15">
      <c r="B202" s="130" t="s">
        <v>1</v>
      </c>
      <c r="C202" s="131" t="s">
        <v>272</v>
      </c>
      <c r="D202" s="130" t="s">
        <v>273</v>
      </c>
      <c r="E202" s="130" t="s">
        <v>294</v>
      </c>
      <c r="F202" s="130" t="s">
        <v>125</v>
      </c>
      <c r="G202" s="130" t="s">
        <v>125</v>
      </c>
      <c r="H202" s="130" t="s">
        <v>125</v>
      </c>
      <c r="I202" s="130" t="s">
        <v>125</v>
      </c>
      <c r="J202" s="130" t="s">
        <v>125</v>
      </c>
      <c r="K202" s="130" t="s">
        <v>125</v>
      </c>
    </row>
    <row r="203" spans="2:11" ht="15">
      <c r="B203" s="130" t="s">
        <v>1</v>
      </c>
      <c r="C203" s="131" t="s">
        <v>270</v>
      </c>
      <c r="D203" s="130" t="s">
        <v>271</v>
      </c>
      <c r="E203" s="130" t="s">
        <v>292</v>
      </c>
      <c r="F203" s="130">
        <v>211676.44</v>
      </c>
      <c r="G203" s="130">
        <v>311283.61</v>
      </c>
      <c r="H203" s="130">
        <v>237808.69</v>
      </c>
      <c r="I203" s="130">
        <v>144325.4</v>
      </c>
      <c r="J203" s="130">
        <v>234469.86</v>
      </c>
      <c r="K203" s="130">
        <v>188989.22</v>
      </c>
    </row>
    <row r="204" spans="2:11" ht="15">
      <c r="B204" s="130" t="s">
        <v>1</v>
      </c>
      <c r="C204" s="131" t="s">
        <v>215</v>
      </c>
      <c r="D204" s="130" t="s">
        <v>216</v>
      </c>
      <c r="E204" s="130" t="s">
        <v>292</v>
      </c>
      <c r="F204" s="130">
        <v>95229.46</v>
      </c>
      <c r="G204" s="130">
        <v>211057.02</v>
      </c>
      <c r="H204" s="130">
        <v>163132.19</v>
      </c>
      <c r="I204" s="130">
        <v>51326.9</v>
      </c>
      <c r="J204" s="130">
        <v>58305.49</v>
      </c>
      <c r="K204" s="130">
        <v>36610.1</v>
      </c>
    </row>
    <row r="205" spans="2:11" ht="15">
      <c r="B205" s="130" t="s">
        <v>1</v>
      </c>
      <c r="C205" s="131" t="s">
        <v>217</v>
      </c>
      <c r="D205" s="130" t="s">
        <v>218</v>
      </c>
      <c r="E205" s="130" t="s">
        <v>292</v>
      </c>
      <c r="F205" s="130">
        <v>242110.52</v>
      </c>
      <c r="G205" s="130">
        <v>76803.149999999994</v>
      </c>
      <c r="H205" s="130">
        <v>177831.07</v>
      </c>
      <c r="I205" s="130">
        <v>194585.2</v>
      </c>
      <c r="J205" s="130">
        <v>78802.92</v>
      </c>
      <c r="K205" s="130">
        <v>67496.38</v>
      </c>
    </row>
    <row r="206" spans="2:11" ht="15">
      <c r="B206" s="130" t="s">
        <v>1</v>
      </c>
      <c r="C206" s="131" t="s">
        <v>219</v>
      </c>
      <c r="D206" s="130" t="s">
        <v>392</v>
      </c>
      <c r="E206" s="130" t="s">
        <v>292</v>
      </c>
      <c r="F206" s="130">
        <v>276296.26</v>
      </c>
      <c r="G206" s="130">
        <v>385547.53</v>
      </c>
      <c r="H206" s="130">
        <v>321985.88</v>
      </c>
      <c r="I206" s="130">
        <v>274965.28000000003</v>
      </c>
      <c r="J206" s="130">
        <v>376915.6</v>
      </c>
      <c r="K206" s="130">
        <v>194945.36</v>
      </c>
    </row>
    <row r="207" spans="2:11" ht="15">
      <c r="B207" s="130" t="s">
        <v>1</v>
      </c>
      <c r="C207" s="131" t="s">
        <v>220</v>
      </c>
      <c r="D207" s="130" t="s">
        <v>221</v>
      </c>
      <c r="E207" s="130" t="s">
        <v>292</v>
      </c>
      <c r="F207" s="130">
        <v>17553.53</v>
      </c>
      <c r="G207" s="130">
        <v>36035.870000000003</v>
      </c>
      <c r="H207" s="130">
        <v>25531.71</v>
      </c>
      <c r="I207" s="130">
        <v>1642.1</v>
      </c>
      <c r="J207" s="130">
        <v>330.49</v>
      </c>
      <c r="K207" s="130">
        <v>0</v>
      </c>
    </row>
    <row r="208" spans="2:11" ht="15">
      <c r="B208" s="130" t="s">
        <v>1</v>
      </c>
      <c r="C208" s="131" t="s">
        <v>222</v>
      </c>
      <c r="D208" s="130" t="s">
        <v>349</v>
      </c>
      <c r="E208" s="130" t="s">
        <v>292</v>
      </c>
      <c r="F208" s="130">
        <v>26567.89</v>
      </c>
      <c r="G208" s="130">
        <v>93789.37</v>
      </c>
      <c r="H208" s="130">
        <v>121123.04</v>
      </c>
      <c r="I208" s="130">
        <v>66095.11</v>
      </c>
      <c r="J208" s="130">
        <v>64547.6</v>
      </c>
      <c r="K208" s="130">
        <v>45025.68</v>
      </c>
    </row>
    <row r="209" spans="2:11" ht="15">
      <c r="B209" s="130" t="s">
        <v>1</v>
      </c>
      <c r="C209" s="131" t="s">
        <v>223</v>
      </c>
      <c r="D209" s="130" t="s">
        <v>350</v>
      </c>
      <c r="E209" s="130" t="s">
        <v>292</v>
      </c>
      <c r="F209" s="130">
        <v>168909.89</v>
      </c>
      <c r="G209" s="130">
        <v>273144.76</v>
      </c>
      <c r="H209" s="130">
        <v>216064.47</v>
      </c>
      <c r="I209" s="130">
        <v>115285.38</v>
      </c>
      <c r="J209" s="130">
        <v>138631.29999999999</v>
      </c>
      <c r="K209" s="130">
        <v>145792.35999999999</v>
      </c>
    </row>
    <row r="210" spans="2:11" ht="15">
      <c r="B210" s="130" t="s">
        <v>1</v>
      </c>
      <c r="C210" s="131" t="s">
        <v>224</v>
      </c>
      <c r="D210" s="130" t="s">
        <v>351</v>
      </c>
      <c r="E210" s="130" t="s">
        <v>294</v>
      </c>
      <c r="F210" s="130" t="s">
        <v>125</v>
      </c>
      <c r="G210" s="130" t="s">
        <v>125</v>
      </c>
      <c r="H210" s="130" t="s">
        <v>125</v>
      </c>
      <c r="I210" s="130" t="s">
        <v>125</v>
      </c>
      <c r="J210" s="130" t="s">
        <v>125</v>
      </c>
      <c r="K210" s="130" t="s">
        <v>125</v>
      </c>
    </row>
    <row r="211" spans="2:11" ht="15">
      <c r="B211" s="130" t="s">
        <v>1</v>
      </c>
      <c r="C211" s="131" t="s">
        <v>225</v>
      </c>
      <c r="D211" s="130" t="s">
        <v>226</v>
      </c>
      <c r="E211" s="130" t="s">
        <v>292</v>
      </c>
      <c r="F211" s="130">
        <v>30902.28</v>
      </c>
      <c r="G211" s="130">
        <v>66623.06</v>
      </c>
      <c r="H211" s="130">
        <v>75713.67</v>
      </c>
      <c r="I211" s="130">
        <v>47240.21</v>
      </c>
      <c r="J211" s="130">
        <v>97514.42</v>
      </c>
      <c r="K211" s="130">
        <v>87986.31</v>
      </c>
    </row>
    <row r="212" spans="2:11" ht="15">
      <c r="B212" s="130" t="s">
        <v>1</v>
      </c>
      <c r="C212" s="131" t="s">
        <v>274</v>
      </c>
      <c r="D212" s="130" t="s">
        <v>275</v>
      </c>
      <c r="E212" s="130" t="s">
        <v>294</v>
      </c>
      <c r="F212" s="130" t="s">
        <v>125</v>
      </c>
      <c r="G212" s="130" t="s">
        <v>125</v>
      </c>
      <c r="H212" s="130" t="s">
        <v>125</v>
      </c>
      <c r="I212" s="130" t="s">
        <v>125</v>
      </c>
      <c r="J212" s="130" t="s">
        <v>125</v>
      </c>
      <c r="K212" s="130" t="s">
        <v>125</v>
      </c>
    </row>
    <row r="213" spans="2:11" ht="15">
      <c r="B213" s="130" t="s">
        <v>1</v>
      </c>
      <c r="C213" s="131" t="s">
        <v>227</v>
      </c>
      <c r="D213" s="130" t="s">
        <v>228</v>
      </c>
      <c r="E213" s="130" t="s">
        <v>292</v>
      </c>
      <c r="F213" s="130">
        <v>74717.64</v>
      </c>
      <c r="G213" s="130">
        <v>189824.85</v>
      </c>
      <c r="H213" s="130">
        <v>210456.3</v>
      </c>
      <c r="I213" s="130">
        <v>160203.9</v>
      </c>
      <c r="J213" s="130">
        <v>204093.94</v>
      </c>
      <c r="K213" s="130">
        <v>56177.120000000003</v>
      </c>
    </row>
    <row r="214" spans="2:11" ht="15">
      <c r="B214" s="130" t="s">
        <v>1</v>
      </c>
      <c r="C214" s="131" t="s">
        <v>229</v>
      </c>
      <c r="D214" s="130" t="s">
        <v>230</v>
      </c>
      <c r="E214" s="130" t="s">
        <v>292</v>
      </c>
      <c r="F214" s="130">
        <v>287468.81</v>
      </c>
      <c r="G214" s="130" t="s">
        <v>125</v>
      </c>
      <c r="H214" s="130" t="s">
        <v>125</v>
      </c>
      <c r="I214" s="130" t="s">
        <v>125</v>
      </c>
      <c r="J214" s="130" t="s">
        <v>125</v>
      </c>
      <c r="K214" s="130" t="s">
        <v>125</v>
      </c>
    </row>
    <row r="215" spans="2:11" ht="15">
      <c r="B215" s="130" t="s">
        <v>1</v>
      </c>
      <c r="C215" s="131" t="s">
        <v>231</v>
      </c>
      <c r="D215" s="130" t="s">
        <v>402</v>
      </c>
      <c r="E215" s="130" t="s">
        <v>292</v>
      </c>
      <c r="F215" s="130">
        <v>24740.41</v>
      </c>
      <c r="G215" s="130">
        <v>45614.6</v>
      </c>
      <c r="H215" s="130">
        <v>43840.14</v>
      </c>
      <c r="I215" s="130">
        <v>59164.88</v>
      </c>
      <c r="J215" s="130">
        <v>44861.64</v>
      </c>
      <c r="K215" s="130">
        <v>45216.9</v>
      </c>
    </row>
    <row r="216" spans="2:11" ht="15">
      <c r="B216" s="130" t="s">
        <v>1</v>
      </c>
      <c r="C216" s="131" t="s">
        <v>232</v>
      </c>
      <c r="D216" s="130" t="s">
        <v>403</v>
      </c>
      <c r="E216" s="130" t="s">
        <v>292</v>
      </c>
      <c r="F216" s="130">
        <v>26317.439999999999</v>
      </c>
      <c r="G216" s="130">
        <v>51927.06</v>
      </c>
      <c r="H216" s="130">
        <v>78425.100000000006</v>
      </c>
      <c r="I216" s="130">
        <v>41389.18</v>
      </c>
      <c r="J216" s="130">
        <v>51057.05</v>
      </c>
      <c r="K216" s="130">
        <v>55296.44</v>
      </c>
    </row>
    <row r="217" spans="2:11" ht="15">
      <c r="B217" s="130" t="s">
        <v>1</v>
      </c>
      <c r="C217" s="131" t="s">
        <v>265</v>
      </c>
      <c r="D217" s="130" t="s">
        <v>266</v>
      </c>
      <c r="E217" s="130" t="s">
        <v>292</v>
      </c>
      <c r="F217" s="130">
        <v>846630.64</v>
      </c>
      <c r="G217" s="130">
        <v>482478.79</v>
      </c>
      <c r="H217" s="130">
        <v>356862.4</v>
      </c>
      <c r="I217" s="130">
        <v>159945.07999999999</v>
      </c>
      <c r="J217" s="130">
        <v>170110.32</v>
      </c>
      <c r="K217" s="130">
        <v>178733.87</v>
      </c>
    </row>
    <row r="218" spans="2:11" ht="15">
      <c r="B218" s="130" t="s">
        <v>295</v>
      </c>
      <c r="C218" s="131" t="s">
        <v>276</v>
      </c>
      <c r="D218" s="130" t="s">
        <v>277</v>
      </c>
      <c r="E218" s="130" t="s">
        <v>125</v>
      </c>
      <c r="F218" s="130" t="s">
        <v>125</v>
      </c>
      <c r="G218" s="130" t="s">
        <v>125</v>
      </c>
      <c r="H218" s="130" t="s">
        <v>125</v>
      </c>
      <c r="I218" s="130" t="s">
        <v>125</v>
      </c>
      <c r="J218" s="130" t="s">
        <v>125</v>
      </c>
      <c r="K218" s="130" t="s">
        <v>125</v>
      </c>
    </row>
    <row r="219" spans="2:11" ht="15">
      <c r="B219" s="130" t="s">
        <v>2</v>
      </c>
      <c r="C219" s="131" t="s">
        <v>233</v>
      </c>
      <c r="D219" s="130" t="s">
        <v>234</v>
      </c>
      <c r="E219" s="130" t="s">
        <v>292</v>
      </c>
      <c r="F219" s="130">
        <v>765032.32</v>
      </c>
      <c r="G219" s="130">
        <v>1138026.28</v>
      </c>
      <c r="H219" s="130">
        <v>1578562.53</v>
      </c>
      <c r="I219" s="130">
        <v>946894.46</v>
      </c>
      <c r="J219" s="130">
        <v>788383.18</v>
      </c>
      <c r="K219" s="130">
        <v>924714.56</v>
      </c>
    </row>
    <row r="220" spans="2:11" ht="15">
      <c r="B220" s="130" t="s">
        <v>2</v>
      </c>
      <c r="C220" s="131" t="s">
        <v>278</v>
      </c>
      <c r="D220" s="130" t="s">
        <v>279</v>
      </c>
      <c r="E220" s="130" t="s">
        <v>294</v>
      </c>
      <c r="F220" s="130" t="s">
        <v>125</v>
      </c>
      <c r="G220" s="130" t="s">
        <v>125</v>
      </c>
      <c r="H220" s="130" t="s">
        <v>125</v>
      </c>
      <c r="I220" s="130" t="s">
        <v>125</v>
      </c>
      <c r="J220" s="130" t="s">
        <v>125</v>
      </c>
      <c r="K220" s="130" t="s">
        <v>125</v>
      </c>
    </row>
    <row r="221" spans="2:11" ht="15">
      <c r="B221" s="130" t="s">
        <v>2</v>
      </c>
      <c r="C221" s="131" t="s">
        <v>40</v>
      </c>
      <c r="D221" s="130" t="s">
        <v>375</v>
      </c>
      <c r="E221" s="130" t="s">
        <v>292</v>
      </c>
      <c r="F221" s="130">
        <v>380690.52</v>
      </c>
      <c r="G221" s="130">
        <v>437836.4</v>
      </c>
      <c r="H221" s="130">
        <v>595118.02</v>
      </c>
      <c r="I221" s="130">
        <v>772062.27</v>
      </c>
      <c r="J221" s="130">
        <v>526014.64</v>
      </c>
      <c r="K221" s="130">
        <v>541292.73</v>
      </c>
    </row>
    <row r="222" spans="2:11" ht="15">
      <c r="B222" s="130" t="s">
        <v>2</v>
      </c>
      <c r="C222" s="131" t="s">
        <v>41</v>
      </c>
      <c r="D222" s="130" t="s">
        <v>42</v>
      </c>
      <c r="E222" s="130" t="s">
        <v>293</v>
      </c>
      <c r="F222" s="130">
        <v>95840.36</v>
      </c>
      <c r="G222" s="130">
        <v>242630.17</v>
      </c>
      <c r="H222" s="130">
        <v>688151.88</v>
      </c>
      <c r="I222" s="130">
        <v>408318.31</v>
      </c>
      <c r="J222" s="130">
        <v>440930.11</v>
      </c>
      <c r="K222" s="130">
        <v>417710.86</v>
      </c>
    </row>
    <row r="223" spans="2:11" ht="15">
      <c r="B223" s="130" t="s">
        <v>2</v>
      </c>
      <c r="C223" s="131" t="s">
        <v>235</v>
      </c>
      <c r="D223" s="130" t="s">
        <v>236</v>
      </c>
      <c r="E223" s="130" t="s">
        <v>292</v>
      </c>
      <c r="F223" s="130">
        <v>68910.94</v>
      </c>
      <c r="G223" s="130">
        <v>182613.08</v>
      </c>
      <c r="H223" s="130">
        <v>150730.47</v>
      </c>
      <c r="I223" s="130">
        <v>37703.46</v>
      </c>
      <c r="J223" s="130">
        <v>107718.46</v>
      </c>
      <c r="K223" s="130">
        <v>117729.17</v>
      </c>
    </row>
    <row r="224" spans="2:11" ht="15">
      <c r="B224" s="130" t="s">
        <v>2</v>
      </c>
      <c r="C224" s="131" t="s">
        <v>43</v>
      </c>
      <c r="D224" s="130" t="s">
        <v>44</v>
      </c>
      <c r="E224" s="130" t="s">
        <v>293</v>
      </c>
      <c r="F224" s="130">
        <v>189148.95</v>
      </c>
      <c r="G224" s="130">
        <v>133154.1</v>
      </c>
      <c r="H224" s="130">
        <v>316854.03000000003</v>
      </c>
      <c r="I224" s="130">
        <v>221520.83</v>
      </c>
      <c r="J224" s="130">
        <v>296622.65999999997</v>
      </c>
      <c r="K224" s="130">
        <v>289972.86</v>
      </c>
    </row>
    <row r="225" spans="2:11" ht="15">
      <c r="B225" s="130" t="s">
        <v>2</v>
      </c>
      <c r="C225" s="131" t="s">
        <v>45</v>
      </c>
      <c r="D225" s="130" t="s">
        <v>46</v>
      </c>
      <c r="E225" s="130" t="s">
        <v>293</v>
      </c>
      <c r="F225" s="130">
        <v>453530.97</v>
      </c>
      <c r="G225" s="130">
        <v>919896.13</v>
      </c>
      <c r="H225" s="130">
        <v>962843.2</v>
      </c>
      <c r="I225" s="130">
        <v>1148451.1100000001</v>
      </c>
      <c r="J225" s="130">
        <v>621289.07999999996</v>
      </c>
      <c r="K225" s="130">
        <v>40288.89</v>
      </c>
    </row>
    <row r="226" spans="2:11" ht="15">
      <c r="B226" s="130" t="s">
        <v>2</v>
      </c>
      <c r="C226" s="131" t="s">
        <v>47</v>
      </c>
      <c r="D226" s="130" t="s">
        <v>48</v>
      </c>
      <c r="E226" s="130" t="s">
        <v>293</v>
      </c>
      <c r="F226" s="130">
        <v>932137.77</v>
      </c>
      <c r="G226" s="130">
        <v>1004263.7</v>
      </c>
      <c r="H226" s="130">
        <v>1080827.3999999999</v>
      </c>
      <c r="I226" s="130">
        <v>735336.2</v>
      </c>
      <c r="J226" s="130">
        <v>391390.28</v>
      </c>
      <c r="K226" s="130">
        <v>365651.21</v>
      </c>
    </row>
    <row r="227" spans="2:11" ht="15">
      <c r="B227" s="130" t="s">
        <v>2</v>
      </c>
      <c r="C227" s="131" t="s">
        <v>49</v>
      </c>
      <c r="D227" s="130" t="s">
        <v>50</v>
      </c>
      <c r="E227" s="130" t="s">
        <v>293</v>
      </c>
      <c r="F227" s="130">
        <v>338453.9</v>
      </c>
      <c r="G227" s="130">
        <v>431095.51</v>
      </c>
      <c r="H227" s="130">
        <v>360866.6</v>
      </c>
      <c r="I227" s="130">
        <v>304362.34999999998</v>
      </c>
      <c r="J227" s="130">
        <v>285746.93</v>
      </c>
      <c r="K227" s="130">
        <v>278708.87</v>
      </c>
    </row>
    <row r="228" spans="2:11" ht="15">
      <c r="B228" s="130" t="s">
        <v>2</v>
      </c>
      <c r="C228" s="131" t="s">
        <v>51</v>
      </c>
      <c r="D228" s="130" t="s">
        <v>52</v>
      </c>
      <c r="E228" s="130" t="s">
        <v>293</v>
      </c>
      <c r="F228" s="130">
        <v>447232.87</v>
      </c>
      <c r="G228" s="130">
        <v>470800.75</v>
      </c>
      <c r="H228" s="130">
        <v>597171.99</v>
      </c>
      <c r="I228" s="130">
        <v>392376.47</v>
      </c>
      <c r="J228" s="130">
        <v>355440.55</v>
      </c>
      <c r="K228" s="130">
        <v>262041.04</v>
      </c>
    </row>
    <row r="229" spans="2:11" ht="15">
      <c r="B229" s="130" t="s">
        <v>2</v>
      </c>
      <c r="C229" s="131" t="s">
        <v>53</v>
      </c>
      <c r="D229" s="130" t="s">
        <v>54</v>
      </c>
      <c r="E229" s="130" t="s">
        <v>293</v>
      </c>
      <c r="F229" s="130">
        <v>324343.84999999998</v>
      </c>
      <c r="G229" s="130">
        <v>819151.55</v>
      </c>
      <c r="H229" s="130">
        <v>1338294.26</v>
      </c>
      <c r="I229" s="130">
        <v>686342.66</v>
      </c>
      <c r="J229" s="130">
        <v>597675.6</v>
      </c>
      <c r="K229" s="130">
        <v>768635.85</v>
      </c>
    </row>
    <row r="230" spans="2:11" ht="15">
      <c r="B230" s="130" t="s">
        <v>2</v>
      </c>
      <c r="C230" s="131" t="s">
        <v>55</v>
      </c>
      <c r="D230" s="130" t="s">
        <v>56</v>
      </c>
      <c r="E230" s="130" t="s">
        <v>293</v>
      </c>
      <c r="F230" s="130">
        <v>160617.38</v>
      </c>
      <c r="G230" s="130">
        <v>180263.87</v>
      </c>
      <c r="H230" s="130">
        <v>251280.36</v>
      </c>
      <c r="I230" s="130">
        <v>144261.07</v>
      </c>
      <c r="J230" s="130">
        <v>238293.19</v>
      </c>
      <c r="K230" s="130">
        <v>164481.81</v>
      </c>
    </row>
    <row r="231" spans="2:11" ht="15">
      <c r="B231" s="130" t="s">
        <v>2</v>
      </c>
      <c r="C231" s="131" t="s">
        <v>128</v>
      </c>
      <c r="D231" s="130" t="s">
        <v>126</v>
      </c>
      <c r="E231" s="130" t="s">
        <v>292</v>
      </c>
      <c r="F231" s="130">
        <v>45544.29</v>
      </c>
      <c r="G231" s="130">
        <v>106207.47</v>
      </c>
      <c r="H231" s="130">
        <v>24462.45</v>
      </c>
      <c r="I231" s="130">
        <v>104375.5</v>
      </c>
      <c r="J231" s="130">
        <v>33613.51</v>
      </c>
      <c r="K231" s="130">
        <v>21410.01</v>
      </c>
    </row>
    <row r="232" spans="2:11" ht="15">
      <c r="B232" s="130" t="s">
        <v>2</v>
      </c>
      <c r="C232" s="131" t="s">
        <v>57</v>
      </c>
      <c r="D232" s="130" t="s">
        <v>58</v>
      </c>
      <c r="E232" s="130" t="s">
        <v>293</v>
      </c>
      <c r="F232" s="130">
        <v>496256.69</v>
      </c>
      <c r="G232" s="130">
        <v>548676.47</v>
      </c>
      <c r="H232" s="130">
        <v>524027.74</v>
      </c>
      <c r="I232" s="130">
        <v>153191.73000000001</v>
      </c>
      <c r="J232" s="130">
        <v>442496.32</v>
      </c>
      <c r="K232" s="130">
        <v>293748.86</v>
      </c>
    </row>
    <row r="233" spans="2:11" ht="15">
      <c r="B233" s="130" t="s">
        <v>2</v>
      </c>
      <c r="C233" s="131" t="s">
        <v>59</v>
      </c>
      <c r="D233" s="130" t="s">
        <v>60</v>
      </c>
      <c r="E233" s="130" t="s">
        <v>293</v>
      </c>
      <c r="F233" s="130">
        <v>481099.46</v>
      </c>
      <c r="G233" s="130">
        <v>505126.24</v>
      </c>
      <c r="H233" s="130">
        <v>694094.46</v>
      </c>
      <c r="I233" s="130">
        <v>300448.14</v>
      </c>
      <c r="J233" s="130">
        <v>265082.40999999997</v>
      </c>
      <c r="K233" s="130">
        <v>380526.58</v>
      </c>
    </row>
    <row r="234" spans="2:11" ht="15">
      <c r="B234" s="130" t="s">
        <v>2</v>
      </c>
      <c r="C234" s="131" t="s">
        <v>61</v>
      </c>
      <c r="D234" s="130" t="s">
        <v>62</v>
      </c>
      <c r="E234" s="130" t="s">
        <v>293</v>
      </c>
      <c r="F234" s="130">
        <v>169494.82</v>
      </c>
      <c r="G234" s="130">
        <v>241945.4</v>
      </c>
      <c r="H234" s="130">
        <v>250244.55</v>
      </c>
      <c r="I234" s="130">
        <v>124269.38</v>
      </c>
      <c r="J234" s="130">
        <v>104249.7</v>
      </c>
      <c r="K234" s="130">
        <v>149600.71</v>
      </c>
    </row>
    <row r="235" spans="2:11" ht="15">
      <c r="B235" s="130" t="s">
        <v>2</v>
      </c>
      <c r="C235" s="131" t="s">
        <v>237</v>
      </c>
      <c r="D235" s="130" t="s">
        <v>238</v>
      </c>
      <c r="E235" s="130" t="s">
        <v>292</v>
      </c>
      <c r="F235" s="130">
        <v>391540.79</v>
      </c>
      <c r="G235" s="130">
        <v>1191769.3999999999</v>
      </c>
      <c r="H235" s="130">
        <v>1442235.64</v>
      </c>
      <c r="I235" s="130">
        <v>790274.9</v>
      </c>
      <c r="J235" s="130">
        <v>1153980.67</v>
      </c>
      <c r="K235" s="130">
        <v>1090220.69</v>
      </c>
    </row>
    <row r="236" spans="2:11" ht="15">
      <c r="B236" s="130" t="s">
        <v>2</v>
      </c>
      <c r="C236" s="131" t="s">
        <v>63</v>
      </c>
      <c r="D236" s="130" t="s">
        <v>64</v>
      </c>
      <c r="E236" s="130" t="s">
        <v>293</v>
      </c>
      <c r="F236" s="130">
        <v>68168.009999999995</v>
      </c>
      <c r="G236" s="130">
        <v>81002.36</v>
      </c>
      <c r="H236" s="130">
        <v>249985.26</v>
      </c>
      <c r="I236" s="130">
        <v>104515.99</v>
      </c>
      <c r="J236" s="130">
        <v>103572.11</v>
      </c>
      <c r="K236" s="130">
        <v>86635.21</v>
      </c>
    </row>
    <row r="237" spans="2:11" ht="15">
      <c r="B237" s="130" t="s">
        <v>2</v>
      </c>
      <c r="C237" s="131" t="s">
        <v>239</v>
      </c>
      <c r="D237" s="130" t="s">
        <v>240</v>
      </c>
      <c r="E237" s="130" t="s">
        <v>292</v>
      </c>
      <c r="F237" s="130">
        <v>175992.03</v>
      </c>
      <c r="G237" s="130">
        <v>171289.51</v>
      </c>
      <c r="H237" s="130" t="s">
        <v>125</v>
      </c>
      <c r="I237" s="130" t="s">
        <v>125</v>
      </c>
      <c r="J237" s="130" t="s">
        <v>125</v>
      </c>
      <c r="K237" s="130" t="s">
        <v>125</v>
      </c>
    </row>
    <row r="238" spans="2:11" ht="15">
      <c r="B238" s="130" t="s">
        <v>2</v>
      </c>
      <c r="C238" s="131" t="s">
        <v>65</v>
      </c>
      <c r="D238" s="130" t="s">
        <v>66</v>
      </c>
      <c r="E238" s="130" t="s">
        <v>293</v>
      </c>
      <c r="F238" s="130">
        <v>38855.949999999997</v>
      </c>
      <c r="G238" s="130">
        <v>40581.25</v>
      </c>
      <c r="H238" s="130">
        <v>325976.75</v>
      </c>
      <c r="I238" s="130">
        <v>242449.94</v>
      </c>
      <c r="J238" s="130">
        <v>303649.46999999997</v>
      </c>
      <c r="K238" s="130">
        <v>120269.17</v>
      </c>
    </row>
    <row r="239" spans="2:11" ht="15">
      <c r="B239" s="130" t="s">
        <v>2</v>
      </c>
      <c r="C239" s="131" t="s">
        <v>67</v>
      </c>
      <c r="D239" s="130" t="s">
        <v>68</v>
      </c>
      <c r="E239" s="130" t="s">
        <v>293</v>
      </c>
      <c r="F239" s="130">
        <v>1329617.49</v>
      </c>
      <c r="G239" s="130">
        <v>1013656.29</v>
      </c>
      <c r="H239" s="130">
        <v>1057790.93</v>
      </c>
      <c r="I239" s="130">
        <v>947623.3</v>
      </c>
      <c r="J239" s="130">
        <v>361795.88</v>
      </c>
      <c r="K239" s="130">
        <v>424607.82</v>
      </c>
    </row>
    <row r="240" spans="2:11" ht="15">
      <c r="B240" s="130" t="s">
        <v>2</v>
      </c>
      <c r="C240" s="131" t="s">
        <v>69</v>
      </c>
      <c r="D240" s="130" t="s">
        <v>70</v>
      </c>
      <c r="E240" s="130" t="s">
        <v>293</v>
      </c>
      <c r="F240" s="130">
        <v>320985.09999999998</v>
      </c>
      <c r="G240" s="130">
        <v>251720.7</v>
      </c>
      <c r="H240" s="130">
        <v>234300.86</v>
      </c>
      <c r="I240" s="130">
        <v>179396.8</v>
      </c>
      <c r="J240" s="130">
        <v>203056.44</v>
      </c>
      <c r="K240" s="130">
        <v>269675.82</v>
      </c>
    </row>
    <row r="241" spans="2:11" ht="15">
      <c r="B241" s="130" t="s">
        <v>2</v>
      </c>
      <c r="C241" s="131" t="s">
        <v>71</v>
      </c>
      <c r="D241" s="130" t="s">
        <v>72</v>
      </c>
      <c r="E241" s="130" t="s">
        <v>293</v>
      </c>
      <c r="F241" s="130">
        <v>250118.39</v>
      </c>
      <c r="G241" s="130">
        <v>381237.66</v>
      </c>
      <c r="H241" s="130">
        <v>753153.76</v>
      </c>
      <c r="I241" s="130">
        <v>527356.06999999995</v>
      </c>
      <c r="J241" s="130">
        <v>373131.81</v>
      </c>
      <c r="K241" s="130">
        <v>590915.28</v>
      </c>
    </row>
    <row r="242" spans="2:11" ht="15">
      <c r="B242" s="130" t="s">
        <v>2</v>
      </c>
      <c r="C242" s="131" t="s">
        <v>73</v>
      </c>
      <c r="D242" s="130" t="s">
        <v>74</v>
      </c>
      <c r="E242" s="130" t="s">
        <v>293</v>
      </c>
      <c r="F242" s="130">
        <v>332755.73</v>
      </c>
      <c r="G242" s="130">
        <v>698401.75</v>
      </c>
      <c r="H242" s="130">
        <v>705998.75</v>
      </c>
      <c r="I242" s="130">
        <v>481256.85</v>
      </c>
      <c r="J242" s="130">
        <v>453515.11</v>
      </c>
      <c r="K242" s="130">
        <v>697382.92</v>
      </c>
    </row>
    <row r="243" spans="2:11" ht="15">
      <c r="B243" s="130" t="s">
        <v>2</v>
      </c>
      <c r="C243" s="131" t="s">
        <v>75</v>
      </c>
      <c r="D243" s="130" t="s">
        <v>439</v>
      </c>
      <c r="E243" s="130" t="s">
        <v>293</v>
      </c>
      <c r="F243" s="130">
        <v>672047.92</v>
      </c>
      <c r="G243" s="130">
        <v>1036605.46</v>
      </c>
      <c r="H243" s="130">
        <v>1495947.51</v>
      </c>
      <c r="I243" s="130">
        <v>923117.77</v>
      </c>
      <c r="J243" s="130">
        <v>1038993.78</v>
      </c>
      <c r="K243" s="130">
        <v>651174.03</v>
      </c>
    </row>
    <row r="244" spans="2:11" ht="15">
      <c r="B244" s="130" t="s">
        <v>2</v>
      </c>
      <c r="C244" s="131" t="s">
        <v>76</v>
      </c>
      <c r="D244" s="130" t="s">
        <v>376</v>
      </c>
      <c r="E244" s="130" t="s">
        <v>293</v>
      </c>
      <c r="F244" s="130">
        <v>264005.21000000002</v>
      </c>
      <c r="G244" s="130">
        <v>279763.93</v>
      </c>
      <c r="H244" s="130">
        <v>232098.45</v>
      </c>
      <c r="I244" s="130">
        <v>247284.9</v>
      </c>
      <c r="J244" s="130">
        <v>233739.02</v>
      </c>
      <c r="K244" s="130">
        <v>254856.91</v>
      </c>
    </row>
    <row r="245" spans="2:11" ht="15">
      <c r="B245" s="130" t="s">
        <v>2</v>
      </c>
      <c r="C245" s="131" t="s">
        <v>77</v>
      </c>
      <c r="D245" s="130" t="s">
        <v>377</v>
      </c>
      <c r="E245" s="130" t="s">
        <v>293</v>
      </c>
      <c r="F245" s="130">
        <v>131297.07999999999</v>
      </c>
      <c r="G245" s="130">
        <v>150185.71</v>
      </c>
      <c r="H245" s="130">
        <v>68533.83</v>
      </c>
      <c r="I245" s="130">
        <v>220291.91</v>
      </c>
      <c r="J245" s="130">
        <v>245443.92</v>
      </c>
      <c r="K245" s="130">
        <v>103579.39</v>
      </c>
    </row>
    <row r="246" spans="2:11" ht="15">
      <c r="B246" s="130" t="s">
        <v>2</v>
      </c>
      <c r="C246" s="131" t="s">
        <v>241</v>
      </c>
      <c r="D246" s="130" t="s">
        <v>242</v>
      </c>
      <c r="E246" s="130" t="s">
        <v>292</v>
      </c>
      <c r="F246" s="130">
        <v>121009.79</v>
      </c>
      <c r="G246" s="130">
        <v>36698.46</v>
      </c>
      <c r="H246" s="130">
        <v>111175.28</v>
      </c>
      <c r="I246" s="130">
        <v>276082.96999999997</v>
      </c>
      <c r="J246" s="130">
        <v>339234.26</v>
      </c>
      <c r="K246" s="130">
        <v>350924.3</v>
      </c>
    </row>
    <row r="247" spans="2:11" ht="15">
      <c r="B247" s="130" t="s">
        <v>2</v>
      </c>
      <c r="C247" s="131" t="s">
        <v>79</v>
      </c>
      <c r="D247" s="130" t="s">
        <v>80</v>
      </c>
      <c r="E247" s="130" t="s">
        <v>293</v>
      </c>
      <c r="F247" s="130">
        <v>545467.52</v>
      </c>
      <c r="G247" s="130">
        <v>872284.22</v>
      </c>
      <c r="H247" s="130">
        <v>788148.23</v>
      </c>
      <c r="I247" s="130">
        <v>660165.37</v>
      </c>
      <c r="J247" s="130">
        <v>729841.25</v>
      </c>
      <c r="K247" s="130">
        <v>769314.77</v>
      </c>
    </row>
    <row r="248" spans="2:11" ht="15">
      <c r="B248" s="130" t="s">
        <v>2</v>
      </c>
      <c r="C248" s="131" t="s">
        <v>81</v>
      </c>
      <c r="D248" s="130" t="s">
        <v>82</v>
      </c>
      <c r="E248" s="130" t="s">
        <v>293</v>
      </c>
      <c r="F248" s="130">
        <v>5198.5200000000004</v>
      </c>
      <c r="G248" s="130">
        <v>20863.38</v>
      </c>
      <c r="H248" s="130">
        <v>13487.72</v>
      </c>
      <c r="I248" s="130">
        <v>9309.52</v>
      </c>
      <c r="J248" s="130">
        <v>3680.74</v>
      </c>
      <c r="K248" s="130">
        <v>3719.16</v>
      </c>
    </row>
    <row r="249" spans="2:11" ht="15">
      <c r="B249" s="130" t="s">
        <v>2</v>
      </c>
      <c r="C249" s="131" t="s">
        <v>243</v>
      </c>
      <c r="D249" s="130" t="s">
        <v>244</v>
      </c>
      <c r="E249" s="130" t="s">
        <v>294</v>
      </c>
      <c r="F249" s="130" t="s">
        <v>125</v>
      </c>
      <c r="G249" s="130" t="s">
        <v>125</v>
      </c>
      <c r="H249" s="130" t="s">
        <v>125</v>
      </c>
      <c r="I249" s="130" t="s">
        <v>125</v>
      </c>
      <c r="J249" s="130" t="s">
        <v>125</v>
      </c>
      <c r="K249" s="130" t="s">
        <v>125</v>
      </c>
    </row>
    <row r="250" spans="2:11" ht="15">
      <c r="B250" s="130" t="s">
        <v>2</v>
      </c>
      <c r="C250" s="131" t="s">
        <v>267</v>
      </c>
      <c r="D250" s="130" t="s">
        <v>268</v>
      </c>
      <c r="E250" s="130" t="s">
        <v>294</v>
      </c>
      <c r="F250" s="130" t="s">
        <v>125</v>
      </c>
      <c r="G250" s="130" t="s">
        <v>125</v>
      </c>
      <c r="H250" s="130" t="s">
        <v>125</v>
      </c>
      <c r="I250" s="130" t="s">
        <v>125</v>
      </c>
      <c r="J250" s="130" t="s">
        <v>125</v>
      </c>
      <c r="K250" s="130" t="s">
        <v>125</v>
      </c>
    </row>
    <row r="251" spans="2:11" ht="15">
      <c r="B251" s="130" t="s">
        <v>2</v>
      </c>
      <c r="C251" s="131" t="s">
        <v>280</v>
      </c>
      <c r="D251" s="130" t="s">
        <v>281</v>
      </c>
      <c r="E251" s="130" t="s">
        <v>294</v>
      </c>
      <c r="F251" s="130" t="s">
        <v>125</v>
      </c>
      <c r="G251" s="130" t="s">
        <v>125</v>
      </c>
      <c r="H251" s="130" t="s">
        <v>125</v>
      </c>
      <c r="I251" s="130" t="s">
        <v>125</v>
      </c>
      <c r="J251" s="130" t="s">
        <v>125</v>
      </c>
      <c r="K251" s="130" t="s">
        <v>125</v>
      </c>
    </row>
    <row r="252" spans="2:11" ht="15">
      <c r="B252" s="130" t="s">
        <v>2</v>
      </c>
      <c r="C252" s="131" t="s">
        <v>245</v>
      </c>
      <c r="D252" s="130" t="s">
        <v>246</v>
      </c>
      <c r="E252" s="130" t="s">
        <v>294</v>
      </c>
      <c r="F252" s="130" t="s">
        <v>125</v>
      </c>
      <c r="G252" s="130" t="s">
        <v>125</v>
      </c>
      <c r="H252" s="130" t="s">
        <v>125</v>
      </c>
      <c r="I252" s="130" t="s">
        <v>125</v>
      </c>
      <c r="J252" s="130" t="s">
        <v>125</v>
      </c>
      <c r="K252" s="130" t="s">
        <v>125</v>
      </c>
    </row>
    <row r="253" spans="2:11" ht="15">
      <c r="B253" s="130" t="s">
        <v>2</v>
      </c>
      <c r="C253" s="131" t="s">
        <v>247</v>
      </c>
      <c r="D253" s="130" t="s">
        <v>248</v>
      </c>
      <c r="E253" s="130" t="s">
        <v>294</v>
      </c>
      <c r="F253" s="130" t="s">
        <v>125</v>
      </c>
      <c r="G253" s="130" t="s">
        <v>125</v>
      </c>
      <c r="H253" s="130" t="s">
        <v>125</v>
      </c>
      <c r="I253" s="130" t="s">
        <v>125</v>
      </c>
      <c r="J253" s="130" t="s">
        <v>125</v>
      </c>
      <c r="K253" s="130" t="s">
        <v>125</v>
      </c>
    </row>
    <row r="254" spans="2:11" ht="15">
      <c r="B254" s="130" t="s">
        <v>2</v>
      </c>
      <c r="C254" s="131" t="s">
        <v>249</v>
      </c>
      <c r="D254" s="130" t="s">
        <v>250</v>
      </c>
      <c r="E254" s="130" t="s">
        <v>292</v>
      </c>
      <c r="F254" s="130">
        <v>95042.07</v>
      </c>
      <c r="G254" s="130">
        <v>116869.71</v>
      </c>
      <c r="H254" s="130">
        <v>113787.33</v>
      </c>
      <c r="I254" s="130">
        <v>69912.55</v>
      </c>
      <c r="J254" s="130">
        <v>77663.320000000007</v>
      </c>
      <c r="K254" s="130">
        <v>41902.94</v>
      </c>
    </row>
    <row r="255" spans="2:11" ht="15">
      <c r="B255" s="130" t="s">
        <v>2</v>
      </c>
      <c r="C255" s="131" t="s">
        <v>282</v>
      </c>
      <c r="D255" s="130" t="s">
        <v>283</v>
      </c>
      <c r="E255" s="130" t="s">
        <v>294</v>
      </c>
      <c r="F255" s="130" t="s">
        <v>125</v>
      </c>
      <c r="G255" s="130" t="s">
        <v>125</v>
      </c>
      <c r="H255" s="130" t="s">
        <v>125</v>
      </c>
      <c r="I255" s="130" t="s">
        <v>125</v>
      </c>
      <c r="J255" s="130" t="s">
        <v>125</v>
      </c>
      <c r="K255" s="130" t="s">
        <v>125</v>
      </c>
    </row>
    <row r="256" spans="2:11" ht="15">
      <c r="B256" s="130" t="s">
        <v>2</v>
      </c>
      <c r="C256" s="131" t="s">
        <v>284</v>
      </c>
      <c r="D256" s="130" t="s">
        <v>285</v>
      </c>
      <c r="E256" s="130" t="s">
        <v>294</v>
      </c>
      <c r="F256" s="130" t="s">
        <v>125</v>
      </c>
      <c r="G256" s="130" t="s">
        <v>125</v>
      </c>
      <c r="H256" s="130" t="s">
        <v>125</v>
      </c>
      <c r="I256" s="130" t="s">
        <v>125</v>
      </c>
      <c r="J256" s="130" t="s">
        <v>125</v>
      </c>
      <c r="K256" s="130" t="s">
        <v>125</v>
      </c>
    </row>
    <row r="257" spans="2:11" ht="15">
      <c r="B257" s="130" t="s">
        <v>2</v>
      </c>
      <c r="C257" s="131" t="s">
        <v>251</v>
      </c>
      <c r="D257" s="130" t="s">
        <v>252</v>
      </c>
      <c r="E257" s="130" t="s">
        <v>292</v>
      </c>
      <c r="F257" s="130">
        <v>467629.03</v>
      </c>
      <c r="G257" s="130" t="s">
        <v>125</v>
      </c>
      <c r="H257" s="130" t="s">
        <v>125</v>
      </c>
      <c r="I257" s="130" t="s">
        <v>125</v>
      </c>
      <c r="J257" s="130" t="s">
        <v>125</v>
      </c>
      <c r="K257" s="130" t="s">
        <v>125</v>
      </c>
    </row>
    <row r="258" spans="2:11" ht="15">
      <c r="B258" s="130" t="s">
        <v>2</v>
      </c>
      <c r="C258" s="131" t="s">
        <v>253</v>
      </c>
      <c r="D258" s="130" t="s">
        <v>254</v>
      </c>
      <c r="E258" s="130" t="s">
        <v>294</v>
      </c>
      <c r="F258" s="130" t="s">
        <v>125</v>
      </c>
      <c r="G258" s="130" t="s">
        <v>125</v>
      </c>
      <c r="H258" s="130" t="s">
        <v>125</v>
      </c>
      <c r="I258" s="130" t="s">
        <v>125</v>
      </c>
      <c r="J258" s="130" t="s">
        <v>125</v>
      </c>
      <c r="K258" s="130" t="s">
        <v>125</v>
      </c>
    </row>
    <row r="259" spans="2:11" ht="15">
      <c r="B259" s="130" t="s">
        <v>2</v>
      </c>
      <c r="C259" s="131" t="s">
        <v>286</v>
      </c>
      <c r="D259" s="130" t="s">
        <v>287</v>
      </c>
      <c r="E259" s="130" t="s">
        <v>294</v>
      </c>
      <c r="F259" s="130" t="s">
        <v>125</v>
      </c>
      <c r="G259" s="130" t="s">
        <v>125</v>
      </c>
      <c r="H259" s="130" t="s">
        <v>125</v>
      </c>
      <c r="I259" s="130" t="s">
        <v>125</v>
      </c>
      <c r="J259" s="130" t="s">
        <v>125</v>
      </c>
      <c r="K259" s="130" t="s">
        <v>125</v>
      </c>
    </row>
    <row r="260" spans="2:11" ht="15">
      <c r="B260" s="130" t="s">
        <v>2</v>
      </c>
      <c r="C260" s="131" t="s">
        <v>288</v>
      </c>
      <c r="D260" s="130" t="s">
        <v>289</v>
      </c>
      <c r="E260" s="130" t="s">
        <v>294</v>
      </c>
      <c r="F260" s="130" t="s">
        <v>125</v>
      </c>
      <c r="G260" s="130" t="s">
        <v>125</v>
      </c>
      <c r="H260" s="130" t="s">
        <v>125</v>
      </c>
      <c r="I260" s="130" t="s">
        <v>125</v>
      </c>
      <c r="J260" s="130" t="s">
        <v>125</v>
      </c>
      <c r="K260" s="130" t="s">
        <v>125</v>
      </c>
    </row>
    <row r="261" spans="2:11" ht="15">
      <c r="B261" s="130" t="s">
        <v>2</v>
      </c>
      <c r="C261" s="131" t="s">
        <v>83</v>
      </c>
      <c r="D261" s="130" t="s">
        <v>408</v>
      </c>
      <c r="E261" s="130" t="s">
        <v>292</v>
      </c>
      <c r="F261" s="130">
        <v>83946.46</v>
      </c>
      <c r="G261" s="130">
        <v>117188.78</v>
      </c>
      <c r="H261" s="130">
        <v>95993.34</v>
      </c>
      <c r="I261" s="130">
        <v>52612.97</v>
      </c>
      <c r="J261" s="130">
        <v>182244.22</v>
      </c>
      <c r="K261" s="130" t="s">
        <v>125</v>
      </c>
    </row>
    <row r="262" spans="2:11" ht="15">
      <c r="B262" s="130" t="s">
        <v>2</v>
      </c>
      <c r="C262" s="131" t="s">
        <v>84</v>
      </c>
      <c r="D262" s="130" t="s">
        <v>85</v>
      </c>
      <c r="E262" s="130" t="s">
        <v>293</v>
      </c>
      <c r="F262" s="130">
        <v>244671</v>
      </c>
      <c r="G262" s="130">
        <v>181217.06</v>
      </c>
      <c r="H262" s="130">
        <v>123416.36</v>
      </c>
      <c r="I262" s="130">
        <v>211310.63</v>
      </c>
      <c r="J262" s="130">
        <v>567887.04</v>
      </c>
      <c r="K262" s="130">
        <v>629771.18999999994</v>
      </c>
    </row>
    <row r="263" spans="2:11" ht="15">
      <c r="B263" s="130" t="s">
        <v>2</v>
      </c>
      <c r="C263" s="131" t="s">
        <v>86</v>
      </c>
      <c r="D263" s="130" t="s">
        <v>404</v>
      </c>
      <c r="E263" s="130" t="s">
        <v>292</v>
      </c>
      <c r="F263" s="130">
        <v>56933.07</v>
      </c>
      <c r="G263" s="130">
        <v>18742.03</v>
      </c>
      <c r="H263" s="130">
        <v>34237.120000000003</v>
      </c>
      <c r="I263" s="130">
        <v>15457.64</v>
      </c>
      <c r="J263" s="130">
        <v>61968.41</v>
      </c>
      <c r="K263" s="130">
        <v>64782.8</v>
      </c>
    </row>
    <row r="264" spans="2:11" ht="15">
      <c r="B264" s="130" t="s">
        <v>2</v>
      </c>
      <c r="C264" s="131" t="s">
        <v>290</v>
      </c>
      <c r="D264" s="130" t="s">
        <v>436</v>
      </c>
      <c r="E264" s="130" t="s">
        <v>294</v>
      </c>
      <c r="F264" s="130" t="s">
        <v>125</v>
      </c>
      <c r="G264" s="130" t="s">
        <v>125</v>
      </c>
      <c r="H264" s="130" t="s">
        <v>125</v>
      </c>
      <c r="I264" s="130" t="s">
        <v>125</v>
      </c>
      <c r="J264" s="130">
        <v>921.1</v>
      </c>
      <c r="K264" s="130">
        <v>9017.2199999999993</v>
      </c>
    </row>
    <row r="265" spans="2:11" ht="15">
      <c r="B265" s="130" t="s">
        <v>2</v>
      </c>
      <c r="C265" s="131" t="s">
        <v>87</v>
      </c>
      <c r="D265" s="130" t="s">
        <v>406</v>
      </c>
      <c r="E265" s="130" t="s">
        <v>293</v>
      </c>
      <c r="F265" s="130">
        <v>696.22</v>
      </c>
      <c r="G265" s="130">
        <v>258</v>
      </c>
      <c r="H265" s="130">
        <v>0</v>
      </c>
      <c r="I265" s="130">
        <v>101439.06</v>
      </c>
      <c r="J265" s="130">
        <v>102363.51</v>
      </c>
      <c r="K265" s="130">
        <v>145360.91</v>
      </c>
    </row>
    <row r="266" spans="2:11" ht="15">
      <c r="B266" s="130" t="s">
        <v>440</v>
      </c>
      <c r="C266" s="131" t="s">
        <v>101</v>
      </c>
      <c r="D266" s="130" t="s">
        <v>435</v>
      </c>
      <c r="E266" s="130" t="s">
        <v>293</v>
      </c>
      <c r="F266" s="130">
        <v>855306.8</v>
      </c>
      <c r="G266" s="130">
        <v>1086665.97</v>
      </c>
      <c r="H266" s="130">
        <v>344285.71</v>
      </c>
      <c r="I266" s="130">
        <v>1355357.04</v>
      </c>
      <c r="J266" s="130">
        <v>1083443.56</v>
      </c>
      <c r="K266" s="130">
        <v>1500682.81</v>
      </c>
    </row>
    <row r="267" spans="2:11" ht="15">
      <c r="B267" s="130" t="s">
        <v>440</v>
      </c>
      <c r="C267" s="131" t="s">
        <v>78</v>
      </c>
      <c r="D267" s="130" t="s">
        <v>434</v>
      </c>
      <c r="E267" s="130" t="s">
        <v>293</v>
      </c>
      <c r="F267" s="130">
        <v>1537087.73</v>
      </c>
      <c r="G267" s="130">
        <v>1590233.56</v>
      </c>
      <c r="H267" s="130">
        <v>1758757.75</v>
      </c>
      <c r="I267" s="130">
        <v>1754078.23</v>
      </c>
      <c r="J267" s="130">
        <v>1718187.6</v>
      </c>
      <c r="K267" s="130">
        <v>1140569.49</v>
      </c>
    </row>
    <row r="268" spans="2:11" ht="15">
      <c r="B268" s="130" t="s">
        <v>3</v>
      </c>
      <c r="C268" s="131" t="s">
        <v>88</v>
      </c>
      <c r="D268" s="130" t="s">
        <v>89</v>
      </c>
      <c r="E268" s="130" t="s">
        <v>293</v>
      </c>
      <c r="F268" s="130">
        <v>71174.14</v>
      </c>
      <c r="G268" s="130">
        <v>91684.27</v>
      </c>
      <c r="H268" s="130">
        <v>93989.54</v>
      </c>
      <c r="I268" s="130">
        <v>89097.18</v>
      </c>
      <c r="J268" s="130">
        <v>65870.61</v>
      </c>
      <c r="K268" s="130">
        <v>102466.85</v>
      </c>
    </row>
    <row r="269" spans="2:11" ht="15">
      <c r="B269" s="130" t="s">
        <v>3</v>
      </c>
      <c r="C269" s="131" t="s">
        <v>90</v>
      </c>
      <c r="D269" s="130" t="s">
        <v>91</v>
      </c>
      <c r="E269" s="130" t="s">
        <v>293</v>
      </c>
      <c r="F269" s="130">
        <v>59333.95</v>
      </c>
      <c r="G269" s="130">
        <v>299593.78999999998</v>
      </c>
      <c r="H269" s="130">
        <v>240661.63</v>
      </c>
      <c r="I269" s="130">
        <v>191388.34</v>
      </c>
      <c r="J269" s="130">
        <v>165645.62</v>
      </c>
      <c r="K269" s="130">
        <v>129048.41</v>
      </c>
    </row>
    <row r="270" spans="2:11" ht="15">
      <c r="B270" s="130" t="s">
        <v>3</v>
      </c>
      <c r="C270" s="131" t="s">
        <v>92</v>
      </c>
      <c r="D270" s="130" t="s">
        <v>93</v>
      </c>
      <c r="E270" s="130" t="s">
        <v>293</v>
      </c>
      <c r="F270" s="130">
        <v>230153.45</v>
      </c>
      <c r="G270" s="130">
        <v>346015.63</v>
      </c>
      <c r="H270" s="130">
        <v>522849.69</v>
      </c>
      <c r="I270" s="130">
        <v>322042.17</v>
      </c>
      <c r="J270" s="130">
        <v>304357.81</v>
      </c>
      <c r="K270" s="130">
        <v>426193.29</v>
      </c>
    </row>
    <row r="271" spans="2:11" ht="15">
      <c r="B271" s="130" t="s">
        <v>3</v>
      </c>
      <c r="C271" s="131" t="s">
        <v>94</v>
      </c>
      <c r="D271" s="130" t="s">
        <v>95</v>
      </c>
      <c r="E271" s="130" t="s">
        <v>293</v>
      </c>
      <c r="F271" s="130">
        <v>56502.74</v>
      </c>
      <c r="G271" s="130">
        <v>14793.87</v>
      </c>
      <c r="H271" s="130">
        <v>44429.02</v>
      </c>
      <c r="I271" s="130">
        <v>112576.28</v>
      </c>
      <c r="J271" s="130">
        <v>68352.210000000006</v>
      </c>
      <c r="K271" s="130">
        <v>67165.3</v>
      </c>
    </row>
    <row r="272" spans="2:11" ht="15">
      <c r="B272" s="130" t="s">
        <v>3</v>
      </c>
      <c r="C272" s="131" t="s">
        <v>255</v>
      </c>
      <c r="D272" s="130" t="s">
        <v>393</v>
      </c>
      <c r="E272" s="130" t="s">
        <v>292</v>
      </c>
      <c r="F272" s="130">
        <v>66875.259999999995</v>
      </c>
      <c r="G272" s="130">
        <v>53875.05</v>
      </c>
      <c r="H272" s="130">
        <v>72804.350000000006</v>
      </c>
      <c r="I272" s="130">
        <v>14237.83</v>
      </c>
      <c r="J272" s="130">
        <v>104981.66</v>
      </c>
      <c r="K272" s="130" t="s">
        <v>125</v>
      </c>
    </row>
    <row r="273" spans="2:11" ht="15">
      <c r="B273" s="130" t="s">
        <v>3</v>
      </c>
      <c r="C273" s="131" t="s">
        <v>96</v>
      </c>
      <c r="D273" s="130" t="s">
        <v>97</v>
      </c>
      <c r="E273" s="130" t="s">
        <v>293</v>
      </c>
      <c r="F273" s="130">
        <v>469169.35</v>
      </c>
      <c r="G273" s="130">
        <v>321940.77</v>
      </c>
      <c r="H273" s="130">
        <v>501796.76</v>
      </c>
      <c r="I273" s="130">
        <v>163902.04</v>
      </c>
      <c r="J273" s="130">
        <v>665451.72</v>
      </c>
      <c r="K273" s="130">
        <v>544749.93999999994</v>
      </c>
    </row>
    <row r="274" spans="2:11" ht="15">
      <c r="B274" s="130" t="s">
        <v>3</v>
      </c>
      <c r="C274" s="131" t="s">
        <v>98</v>
      </c>
      <c r="D274" s="130" t="s">
        <v>99</v>
      </c>
      <c r="E274" s="130" t="s">
        <v>293</v>
      </c>
      <c r="F274" s="130">
        <v>1290727.33</v>
      </c>
      <c r="G274" s="130">
        <v>1667009.42</v>
      </c>
      <c r="H274" s="130">
        <v>2265246.23</v>
      </c>
      <c r="I274" s="130">
        <v>1418562.08</v>
      </c>
      <c r="J274" s="130">
        <v>890044.35</v>
      </c>
      <c r="K274" s="130">
        <v>1018008.26</v>
      </c>
    </row>
    <row r="275" spans="2:11" ht="15">
      <c r="B275" s="130" t="s">
        <v>3</v>
      </c>
      <c r="C275" s="131" t="s">
        <v>100</v>
      </c>
      <c r="D275" s="130" t="s">
        <v>394</v>
      </c>
      <c r="E275" s="130" t="s">
        <v>292</v>
      </c>
      <c r="F275" s="130">
        <v>396856.99</v>
      </c>
      <c r="G275" s="130">
        <v>557524.61</v>
      </c>
      <c r="H275" s="130">
        <v>660245.25</v>
      </c>
      <c r="I275" s="130">
        <v>445175.47</v>
      </c>
      <c r="J275" s="130" t="s">
        <v>125</v>
      </c>
      <c r="K275" s="130" t="s">
        <v>125</v>
      </c>
    </row>
    <row r="276" spans="2:11" ht="15">
      <c r="B276" s="130" t="s">
        <v>3</v>
      </c>
      <c r="C276" s="131" t="s">
        <v>256</v>
      </c>
      <c r="D276" s="130" t="s">
        <v>378</v>
      </c>
      <c r="E276" s="130" t="s">
        <v>292</v>
      </c>
      <c r="F276" s="130">
        <v>121425.63</v>
      </c>
      <c r="G276" s="130">
        <v>156529.47</v>
      </c>
      <c r="H276" s="130">
        <v>159002.93</v>
      </c>
      <c r="I276" s="130">
        <v>111731.39</v>
      </c>
      <c r="J276" s="130">
        <v>83177.13</v>
      </c>
      <c r="K276" s="130">
        <v>0</v>
      </c>
    </row>
    <row r="277" spans="2:11" ht="15">
      <c r="B277" s="130" t="s">
        <v>3</v>
      </c>
      <c r="C277" s="131" t="s">
        <v>102</v>
      </c>
      <c r="D277" s="130" t="s">
        <v>103</v>
      </c>
      <c r="E277" s="130" t="s">
        <v>293</v>
      </c>
      <c r="F277" s="130">
        <v>549575.47</v>
      </c>
      <c r="G277" s="130">
        <v>206073.25</v>
      </c>
      <c r="H277" s="130">
        <v>338985.01</v>
      </c>
      <c r="I277" s="130">
        <v>349778.62</v>
      </c>
      <c r="J277" s="130">
        <v>294960.8</v>
      </c>
      <c r="K277" s="130">
        <v>232688.18</v>
      </c>
    </row>
    <row r="278" spans="2:11" ht="15">
      <c r="B278" s="130" t="s">
        <v>3</v>
      </c>
      <c r="C278" s="131" t="s">
        <v>104</v>
      </c>
      <c r="D278" s="130" t="s">
        <v>395</v>
      </c>
      <c r="E278" s="130" t="s">
        <v>293</v>
      </c>
      <c r="F278" s="130">
        <v>171474.24</v>
      </c>
      <c r="G278" s="130">
        <v>236203.76</v>
      </c>
      <c r="H278" s="130">
        <v>204619.59</v>
      </c>
      <c r="I278" s="130">
        <v>173097.47</v>
      </c>
      <c r="J278" s="130">
        <v>93177.24</v>
      </c>
      <c r="K278" s="130">
        <v>158415.96</v>
      </c>
    </row>
    <row r="279" spans="2:11" ht="15">
      <c r="B279" s="130" t="s">
        <v>3</v>
      </c>
      <c r="C279" s="131" t="s">
        <v>105</v>
      </c>
      <c r="D279" s="130" t="s">
        <v>459</v>
      </c>
      <c r="E279" s="130" t="s">
        <v>292</v>
      </c>
      <c r="F279" s="130">
        <v>94632</v>
      </c>
      <c r="G279" s="130">
        <v>119203</v>
      </c>
      <c r="H279" s="130">
        <v>136876.26999999999</v>
      </c>
      <c r="I279" s="130">
        <v>61031.25</v>
      </c>
      <c r="J279" s="130">
        <v>54524.13</v>
      </c>
      <c r="K279" s="130">
        <v>144186.41</v>
      </c>
    </row>
    <row r="280" spans="2:11" ht="15">
      <c r="B280" s="130" t="s">
        <v>3</v>
      </c>
      <c r="C280" s="131" t="s">
        <v>257</v>
      </c>
      <c r="D280" s="130" t="s">
        <v>396</v>
      </c>
      <c r="E280" s="130" t="s">
        <v>293</v>
      </c>
      <c r="F280" s="130">
        <v>541768.53</v>
      </c>
      <c r="G280" s="130">
        <v>624944.15</v>
      </c>
      <c r="H280" s="130">
        <v>520655.51</v>
      </c>
      <c r="I280" s="130">
        <v>225936.17</v>
      </c>
      <c r="J280" s="130">
        <v>237432.47</v>
      </c>
      <c r="K280" s="130">
        <v>340278.26</v>
      </c>
    </row>
    <row r="281" spans="2:11" ht="15">
      <c r="B281" s="130" t="s">
        <v>3</v>
      </c>
      <c r="C281" s="131" t="s">
        <v>106</v>
      </c>
      <c r="D281" s="130" t="s">
        <v>107</v>
      </c>
      <c r="E281" s="130" t="s">
        <v>293</v>
      </c>
      <c r="F281" s="130">
        <v>304462.59999999998</v>
      </c>
      <c r="G281" s="130">
        <v>338910.71999999997</v>
      </c>
      <c r="H281" s="130">
        <v>179177.88</v>
      </c>
      <c r="I281" s="130">
        <v>130591.31</v>
      </c>
      <c r="J281" s="130">
        <v>98749.88</v>
      </c>
      <c r="K281" s="130">
        <v>125287.62</v>
      </c>
    </row>
    <row r="282" spans="2:11" ht="15">
      <c r="B282" s="130" t="s">
        <v>3</v>
      </c>
      <c r="C282" s="131" t="s">
        <v>258</v>
      </c>
      <c r="D282" s="130" t="s">
        <v>379</v>
      </c>
      <c r="E282" s="130" t="s">
        <v>292</v>
      </c>
      <c r="F282" s="130">
        <v>203482.34</v>
      </c>
      <c r="G282" s="130">
        <v>223173.32</v>
      </c>
      <c r="H282" s="130">
        <v>385648.22</v>
      </c>
      <c r="I282" s="130">
        <v>59261.33</v>
      </c>
      <c r="J282" s="130" t="s">
        <v>125</v>
      </c>
      <c r="K282" s="130" t="s">
        <v>125</v>
      </c>
    </row>
    <row r="283" spans="2:11" ht="15">
      <c r="B283" s="130" t="s">
        <v>3</v>
      </c>
      <c r="C283" s="131" t="s">
        <v>259</v>
      </c>
      <c r="D283" s="130" t="s">
        <v>397</v>
      </c>
      <c r="E283" s="130" t="s">
        <v>292</v>
      </c>
      <c r="F283" s="130">
        <v>114325.27</v>
      </c>
      <c r="G283" s="130">
        <v>124723.72</v>
      </c>
      <c r="H283" s="130">
        <v>191926.68</v>
      </c>
      <c r="I283" s="130">
        <v>115808.81</v>
      </c>
      <c r="J283" s="130">
        <v>139611.9</v>
      </c>
      <c r="K283" s="130">
        <v>162472.57999999999</v>
      </c>
    </row>
    <row r="284" spans="2:11" ht="15">
      <c r="B284" s="130" t="s">
        <v>3</v>
      </c>
      <c r="C284" s="131" t="s">
        <v>108</v>
      </c>
      <c r="D284" s="130" t="s">
        <v>460</v>
      </c>
      <c r="E284" s="130" t="s">
        <v>293</v>
      </c>
      <c r="F284" s="130">
        <v>658419.54</v>
      </c>
      <c r="G284" s="130">
        <v>845912.45</v>
      </c>
      <c r="H284" s="130">
        <v>931877.38</v>
      </c>
      <c r="I284" s="130">
        <v>1048103.95</v>
      </c>
      <c r="J284" s="130">
        <v>803257.9</v>
      </c>
      <c r="K284" s="130">
        <v>664522.87</v>
      </c>
    </row>
    <row r="285" spans="2:11" ht="15">
      <c r="B285" s="130" t="s">
        <v>3</v>
      </c>
      <c r="C285" s="131" t="s">
        <v>109</v>
      </c>
      <c r="D285" s="130" t="s">
        <v>110</v>
      </c>
      <c r="E285" s="130" t="s">
        <v>293</v>
      </c>
      <c r="F285" s="130">
        <v>593103.81999999995</v>
      </c>
      <c r="G285" s="130">
        <v>645795.39</v>
      </c>
      <c r="H285" s="130">
        <v>758158.53</v>
      </c>
      <c r="I285" s="130">
        <v>465230.26</v>
      </c>
      <c r="J285" s="130">
        <v>560678.86</v>
      </c>
      <c r="K285" s="130">
        <v>599396.06000000006</v>
      </c>
    </row>
    <row r="286" spans="2:11" ht="15">
      <c r="B286" s="130" t="s">
        <v>3</v>
      </c>
      <c r="C286" s="131" t="s">
        <v>111</v>
      </c>
      <c r="D286" s="130" t="s">
        <v>112</v>
      </c>
      <c r="E286" s="130" t="s">
        <v>293</v>
      </c>
      <c r="F286" s="130">
        <v>127295.78</v>
      </c>
      <c r="G286" s="130">
        <v>77647.63</v>
      </c>
      <c r="H286" s="130">
        <v>116647.21</v>
      </c>
      <c r="I286" s="130">
        <v>93811.19</v>
      </c>
      <c r="J286" s="130">
        <v>94664.58</v>
      </c>
      <c r="K286" s="130">
        <v>78651.42</v>
      </c>
    </row>
    <row r="287" spans="2:11" ht="15">
      <c r="B287" s="130" t="s">
        <v>3</v>
      </c>
      <c r="C287" s="131" t="s">
        <v>269</v>
      </c>
      <c r="D287" s="130" t="s">
        <v>407</v>
      </c>
      <c r="E287" s="130" t="s">
        <v>292</v>
      </c>
      <c r="F287" s="130">
        <v>61885.03</v>
      </c>
      <c r="G287" s="130">
        <v>219508.39</v>
      </c>
      <c r="H287" s="130">
        <v>240736.17</v>
      </c>
      <c r="I287" s="130">
        <v>39030.870000000003</v>
      </c>
      <c r="J287" s="130">
        <v>90746.27</v>
      </c>
      <c r="K287" s="130">
        <v>154124.17000000001</v>
      </c>
    </row>
    <row r="288" spans="2:11" ht="15">
      <c r="B288" s="130" t="s">
        <v>3</v>
      </c>
      <c r="C288" s="131" t="s">
        <v>260</v>
      </c>
      <c r="D288" s="130" t="s">
        <v>261</v>
      </c>
      <c r="E288" s="130" t="s">
        <v>292</v>
      </c>
      <c r="F288" s="130">
        <v>22517.57</v>
      </c>
      <c r="G288" s="130">
        <v>16267.4</v>
      </c>
      <c r="H288" s="130">
        <v>24631.3</v>
      </c>
      <c r="I288" s="130">
        <v>2112.5500000000002</v>
      </c>
      <c r="J288" s="130" t="s">
        <v>125</v>
      </c>
      <c r="K288" s="130" t="s">
        <v>125</v>
      </c>
    </row>
    <row r="289" spans="2:11" ht="15">
      <c r="B289" s="130" t="s">
        <v>3</v>
      </c>
      <c r="C289" s="131" t="s">
        <v>262</v>
      </c>
      <c r="D289" s="130" t="s">
        <v>380</v>
      </c>
      <c r="E289" s="130" t="s">
        <v>292</v>
      </c>
      <c r="F289" s="130">
        <v>69612.37</v>
      </c>
      <c r="G289" s="130">
        <v>115635.44</v>
      </c>
      <c r="H289" s="130">
        <v>34620.449999999997</v>
      </c>
      <c r="I289" s="130">
        <v>87092.46</v>
      </c>
      <c r="J289" s="130">
        <v>52905.07</v>
      </c>
      <c r="K289" s="130">
        <v>56014.61</v>
      </c>
    </row>
    <row r="290" spans="2:11" ht="15">
      <c r="B290" s="130" t="s">
        <v>3</v>
      </c>
      <c r="C290" s="131" t="s">
        <v>263</v>
      </c>
      <c r="D290" s="130" t="s">
        <v>398</v>
      </c>
      <c r="E290" s="130" t="s">
        <v>292</v>
      </c>
      <c r="F290" s="130">
        <v>28314</v>
      </c>
      <c r="G290" s="130">
        <v>21910</v>
      </c>
      <c r="H290" s="130">
        <v>32150.799999999999</v>
      </c>
      <c r="I290" s="130">
        <v>7275.39</v>
      </c>
      <c r="J290" s="130">
        <v>12260.45</v>
      </c>
      <c r="K290" s="130" t="s">
        <v>125</v>
      </c>
    </row>
    <row r="291" spans="2:11" ht="15">
      <c r="B291" s="130" t="s">
        <v>3</v>
      </c>
      <c r="C291" s="131" t="s">
        <v>264</v>
      </c>
      <c r="D291" s="130" t="s">
        <v>381</v>
      </c>
      <c r="E291" s="130" t="s">
        <v>292</v>
      </c>
      <c r="F291" s="130">
        <v>44733.34</v>
      </c>
      <c r="G291" s="130">
        <v>96239.76</v>
      </c>
      <c r="H291" s="130">
        <v>57171.01</v>
      </c>
      <c r="I291" s="130">
        <v>25480.65</v>
      </c>
      <c r="J291" s="130">
        <v>22976.959999999999</v>
      </c>
      <c r="K291" s="130">
        <v>43552.99</v>
      </c>
    </row>
    <row r="292" spans="2:11" ht="15">
      <c r="B292" s="130" t="s">
        <v>3</v>
      </c>
      <c r="C292" s="131" t="s">
        <v>113</v>
      </c>
      <c r="D292" s="130" t="s">
        <v>114</v>
      </c>
      <c r="E292" s="130" t="s">
        <v>294</v>
      </c>
      <c r="F292" s="130" t="s">
        <v>125</v>
      </c>
      <c r="G292" s="130" t="s">
        <v>125</v>
      </c>
      <c r="H292" s="130" t="s">
        <v>125</v>
      </c>
      <c r="I292" s="130" t="s">
        <v>125</v>
      </c>
      <c r="J292" s="130" t="s">
        <v>125</v>
      </c>
      <c r="K292" s="130" t="s">
        <v>125</v>
      </c>
    </row>
    <row r="293" spans="2:11" ht="15">
      <c r="B293" s="130" t="s">
        <v>3</v>
      </c>
      <c r="C293" s="131" t="s">
        <v>115</v>
      </c>
      <c r="D293" s="130" t="s">
        <v>116</v>
      </c>
      <c r="E293" s="130" t="s">
        <v>293</v>
      </c>
      <c r="F293" s="130">
        <v>17849.259999999998</v>
      </c>
      <c r="G293" s="130">
        <v>36673.69</v>
      </c>
      <c r="H293" s="130">
        <v>48994.93</v>
      </c>
      <c r="I293" s="130">
        <v>62366.67</v>
      </c>
      <c r="J293" s="130">
        <v>36311.19</v>
      </c>
      <c r="K293" s="130">
        <v>65826.67</v>
      </c>
    </row>
    <row r="294" spans="2:11" ht="15">
      <c r="B294" s="130" t="s">
        <v>3</v>
      </c>
      <c r="C294" s="131" t="s">
        <v>117</v>
      </c>
      <c r="D294" s="130" t="s">
        <v>118</v>
      </c>
      <c r="E294" s="130" t="s">
        <v>294</v>
      </c>
      <c r="F294" s="130" t="s">
        <v>125</v>
      </c>
      <c r="G294" s="130" t="s">
        <v>125</v>
      </c>
      <c r="H294" s="130" t="s">
        <v>125</v>
      </c>
      <c r="I294" s="130" t="s">
        <v>125</v>
      </c>
      <c r="J294" s="130" t="s">
        <v>125</v>
      </c>
      <c r="K294" s="130" t="s">
        <v>125</v>
      </c>
    </row>
    <row r="295" spans="2:11" ht="15">
      <c r="B295" s="130" t="s">
        <v>3</v>
      </c>
      <c r="C295" s="131" t="s">
        <v>129</v>
      </c>
      <c r="D295" s="130" t="s">
        <v>127</v>
      </c>
      <c r="E295" s="130" t="s">
        <v>294</v>
      </c>
      <c r="F295" s="130" t="s">
        <v>125</v>
      </c>
      <c r="G295" s="130" t="s">
        <v>125</v>
      </c>
      <c r="H295" s="130" t="s">
        <v>125</v>
      </c>
      <c r="I295" s="130" t="s">
        <v>125</v>
      </c>
      <c r="J295" s="130" t="s">
        <v>125</v>
      </c>
      <c r="K295" s="130" t="s">
        <v>125</v>
      </c>
    </row>
    <row r="297" spans="2:11" ht="15">
      <c r="B297" s="130" t="s">
        <v>383</v>
      </c>
      <c r="C297" s="131" t="s">
        <v>384</v>
      </c>
      <c r="D297" s="130" t="s">
        <v>385</v>
      </c>
      <c r="E297" s="130"/>
      <c r="F297" s="130"/>
      <c r="G297" s="130"/>
      <c r="H297" s="130"/>
      <c r="I297" s="130"/>
      <c r="J297" s="130"/>
      <c r="K297" s="130"/>
    </row>
    <row r="299" spans="2:11" ht="15">
      <c r="B299" s="130" t="s">
        <v>322</v>
      </c>
      <c r="C299" s="131" t="s">
        <v>8</v>
      </c>
      <c r="D299" s="130" t="s">
        <v>9</v>
      </c>
      <c r="E299" s="130" t="s">
        <v>291</v>
      </c>
      <c r="F299" s="130" t="s">
        <v>326</v>
      </c>
      <c r="G299" s="130" t="s">
        <v>326</v>
      </c>
      <c r="H299" s="130" t="s">
        <v>326</v>
      </c>
      <c r="I299" s="130" t="s">
        <v>326</v>
      </c>
      <c r="J299" s="130" t="s">
        <v>326</v>
      </c>
      <c r="K299" s="130" t="s">
        <v>326</v>
      </c>
    </row>
    <row r="300" spans="2:11" ht="15">
      <c r="B300" s="130" t="s">
        <v>324</v>
      </c>
      <c r="C300" s="131" t="s">
        <v>353</v>
      </c>
      <c r="D300" s="130" t="s">
        <v>354</v>
      </c>
      <c r="E300" s="130" t="s">
        <v>355</v>
      </c>
      <c r="F300" s="130" t="s">
        <v>327</v>
      </c>
      <c r="G300" s="130" t="s">
        <v>327</v>
      </c>
      <c r="H300" s="130" t="s">
        <v>327</v>
      </c>
      <c r="I300" s="130" t="s">
        <v>327</v>
      </c>
      <c r="J300" s="130" t="s">
        <v>327</v>
      </c>
      <c r="K300" s="130" t="s">
        <v>327</v>
      </c>
    </row>
    <row r="301" spans="2:11" ht="15">
      <c r="B301" s="130" t="s">
        <v>1</v>
      </c>
      <c r="C301" s="131" t="s">
        <v>151</v>
      </c>
      <c r="D301" s="130" t="s">
        <v>152</v>
      </c>
      <c r="E301" s="130" t="s">
        <v>292</v>
      </c>
      <c r="F301" s="130" t="s">
        <v>125</v>
      </c>
      <c r="G301" s="130" t="s">
        <v>125</v>
      </c>
      <c r="H301" s="130" t="s">
        <v>125</v>
      </c>
      <c r="I301" s="130" t="s">
        <v>125</v>
      </c>
      <c r="J301" s="130" t="s">
        <v>125</v>
      </c>
      <c r="K301" s="130" t="s">
        <v>125</v>
      </c>
    </row>
    <row r="302" spans="2:11" ht="15">
      <c r="B302" s="130" t="s">
        <v>1</v>
      </c>
      <c r="C302" s="131" t="s">
        <v>10</v>
      </c>
      <c r="D302" s="130" t="s">
        <v>433</v>
      </c>
      <c r="E302" s="130" t="s">
        <v>293</v>
      </c>
      <c r="F302" s="130">
        <v>87289.58</v>
      </c>
      <c r="G302" s="130">
        <v>0</v>
      </c>
      <c r="H302" s="130">
        <v>0</v>
      </c>
      <c r="I302" s="130">
        <v>234568.14</v>
      </c>
      <c r="J302" s="130">
        <v>23641.48</v>
      </c>
      <c r="K302" s="130">
        <v>463067.8</v>
      </c>
    </row>
    <row r="303" spans="2:11" ht="15">
      <c r="B303" s="130" t="s">
        <v>1</v>
      </c>
      <c r="C303" s="131" t="s">
        <v>11</v>
      </c>
      <c r="D303" s="130" t="s">
        <v>12</v>
      </c>
      <c r="E303" s="130" t="s">
        <v>292</v>
      </c>
      <c r="F303" s="130" t="s">
        <v>125</v>
      </c>
      <c r="G303" s="130" t="s">
        <v>125</v>
      </c>
      <c r="H303" s="130" t="s">
        <v>125</v>
      </c>
      <c r="I303" s="130" t="s">
        <v>125</v>
      </c>
      <c r="J303" s="130" t="s">
        <v>125</v>
      </c>
      <c r="K303" s="130" t="s">
        <v>125</v>
      </c>
    </row>
    <row r="304" spans="2:11" ht="15">
      <c r="B304" s="130" t="s">
        <v>1</v>
      </c>
      <c r="C304" s="131" t="s">
        <v>153</v>
      </c>
      <c r="D304" s="130" t="s">
        <v>154</v>
      </c>
      <c r="E304" s="130" t="s">
        <v>292</v>
      </c>
      <c r="F304" s="130" t="s">
        <v>125</v>
      </c>
      <c r="G304" s="130" t="s">
        <v>125</v>
      </c>
      <c r="H304" s="130" t="s">
        <v>125</v>
      </c>
      <c r="I304" s="130" t="s">
        <v>125</v>
      </c>
      <c r="J304" s="130" t="s">
        <v>125</v>
      </c>
      <c r="K304" s="130" t="s">
        <v>125</v>
      </c>
    </row>
    <row r="305" spans="2:11" ht="15">
      <c r="B305" s="130" t="s">
        <v>1</v>
      </c>
      <c r="C305" s="131" t="s">
        <v>155</v>
      </c>
      <c r="D305" s="130" t="s">
        <v>156</v>
      </c>
      <c r="E305" s="130" t="s">
        <v>292</v>
      </c>
      <c r="F305" s="130" t="s">
        <v>125</v>
      </c>
      <c r="G305" s="130" t="s">
        <v>125</v>
      </c>
      <c r="H305" s="130" t="s">
        <v>125</v>
      </c>
      <c r="I305" s="130" t="s">
        <v>125</v>
      </c>
      <c r="J305" s="130" t="s">
        <v>125</v>
      </c>
      <c r="K305" s="130" t="s">
        <v>125</v>
      </c>
    </row>
    <row r="306" spans="2:11" ht="15">
      <c r="B306" s="130" t="s">
        <v>1</v>
      </c>
      <c r="C306" s="131" t="s">
        <v>13</v>
      </c>
      <c r="D306" s="130" t="s">
        <v>14</v>
      </c>
      <c r="E306" s="130" t="s">
        <v>293</v>
      </c>
      <c r="F306" s="130">
        <v>155626.97</v>
      </c>
      <c r="G306" s="130">
        <v>512601.68</v>
      </c>
      <c r="H306" s="130">
        <v>303297.64</v>
      </c>
      <c r="I306" s="130">
        <v>267532.03000000003</v>
      </c>
      <c r="J306" s="130">
        <v>537100.21</v>
      </c>
      <c r="K306" s="130">
        <v>554504.05000000005</v>
      </c>
    </row>
    <row r="307" spans="2:11" ht="15">
      <c r="B307" s="130" t="s">
        <v>1</v>
      </c>
      <c r="C307" s="131" t="s">
        <v>157</v>
      </c>
      <c r="D307" s="130" t="s">
        <v>158</v>
      </c>
      <c r="E307" s="130" t="s">
        <v>292</v>
      </c>
      <c r="F307" s="130" t="s">
        <v>125</v>
      </c>
      <c r="G307" s="130" t="s">
        <v>125</v>
      </c>
      <c r="H307" s="130" t="s">
        <v>125</v>
      </c>
      <c r="I307" s="130" t="s">
        <v>125</v>
      </c>
      <c r="J307" s="130" t="s">
        <v>125</v>
      </c>
      <c r="K307" s="130" t="s">
        <v>125</v>
      </c>
    </row>
    <row r="308" spans="2:11" ht="15">
      <c r="B308" s="130" t="s">
        <v>1</v>
      </c>
      <c r="C308" s="131" t="s">
        <v>159</v>
      </c>
      <c r="D308" s="130" t="s">
        <v>160</v>
      </c>
      <c r="E308" s="130" t="s">
        <v>292</v>
      </c>
      <c r="F308" s="130" t="s">
        <v>125</v>
      </c>
      <c r="G308" s="130" t="s">
        <v>125</v>
      </c>
      <c r="H308" s="130" t="s">
        <v>125</v>
      </c>
      <c r="I308" s="130" t="s">
        <v>125</v>
      </c>
      <c r="J308" s="130" t="s">
        <v>125</v>
      </c>
      <c r="K308" s="130" t="s">
        <v>125</v>
      </c>
    </row>
    <row r="309" spans="2:11" ht="15">
      <c r="B309" s="130" t="s">
        <v>1</v>
      </c>
      <c r="C309" s="131" t="s">
        <v>161</v>
      </c>
      <c r="D309" s="130" t="s">
        <v>162</v>
      </c>
      <c r="E309" s="130" t="s">
        <v>292</v>
      </c>
      <c r="F309" s="130" t="s">
        <v>125</v>
      </c>
      <c r="G309" s="130" t="s">
        <v>125</v>
      </c>
      <c r="H309" s="130" t="s">
        <v>125</v>
      </c>
      <c r="I309" s="130" t="s">
        <v>125</v>
      </c>
      <c r="J309" s="130" t="s">
        <v>125</v>
      </c>
      <c r="K309" s="130" t="s">
        <v>125</v>
      </c>
    </row>
    <row r="310" spans="2:11" ht="15">
      <c r="B310" s="130" t="s">
        <v>1</v>
      </c>
      <c r="C310" s="131" t="s">
        <v>15</v>
      </c>
      <c r="D310" s="130" t="s">
        <v>16</v>
      </c>
      <c r="E310" s="130" t="s">
        <v>293</v>
      </c>
      <c r="F310" s="130">
        <v>37288.79</v>
      </c>
      <c r="G310" s="130">
        <v>0</v>
      </c>
      <c r="H310" s="130">
        <v>0</v>
      </c>
      <c r="I310" s="130" t="s">
        <v>125</v>
      </c>
      <c r="J310" s="130" t="s">
        <v>125</v>
      </c>
      <c r="K310" s="130" t="s">
        <v>125</v>
      </c>
    </row>
    <row r="311" spans="2:11" ht="15">
      <c r="B311" s="130" t="s">
        <v>1</v>
      </c>
      <c r="C311" s="131" t="s">
        <v>163</v>
      </c>
      <c r="D311" s="130" t="s">
        <v>164</v>
      </c>
      <c r="E311" s="130" t="s">
        <v>292</v>
      </c>
      <c r="F311" s="130" t="s">
        <v>125</v>
      </c>
      <c r="G311" s="130" t="s">
        <v>125</v>
      </c>
      <c r="H311" s="130" t="s">
        <v>125</v>
      </c>
      <c r="I311" s="130" t="s">
        <v>125</v>
      </c>
      <c r="J311" s="130" t="s">
        <v>125</v>
      </c>
      <c r="K311" s="130" t="s">
        <v>125</v>
      </c>
    </row>
    <row r="312" spans="2:11" ht="15">
      <c r="B312" s="130" t="s">
        <v>1</v>
      </c>
      <c r="C312" s="131" t="s">
        <v>17</v>
      </c>
      <c r="D312" s="130" t="s">
        <v>18</v>
      </c>
      <c r="E312" s="130" t="s">
        <v>293</v>
      </c>
      <c r="F312" s="130">
        <v>155859.56</v>
      </c>
      <c r="G312" s="130">
        <v>208941.22</v>
      </c>
      <c r="H312" s="130">
        <v>0</v>
      </c>
      <c r="I312" s="130">
        <v>257143.91</v>
      </c>
      <c r="J312" s="130">
        <v>246576.01</v>
      </c>
      <c r="K312" s="130">
        <v>108683.27</v>
      </c>
    </row>
    <row r="313" spans="2:11" ht="15">
      <c r="B313" s="130" t="s">
        <v>1</v>
      </c>
      <c r="C313" s="131" t="s">
        <v>165</v>
      </c>
      <c r="D313" s="130" t="s">
        <v>166</v>
      </c>
      <c r="E313" s="130" t="s">
        <v>292</v>
      </c>
      <c r="F313" s="130" t="s">
        <v>125</v>
      </c>
      <c r="G313" s="130" t="s">
        <v>125</v>
      </c>
      <c r="H313" s="130" t="s">
        <v>125</v>
      </c>
      <c r="I313" s="130" t="s">
        <v>125</v>
      </c>
      <c r="J313" s="130" t="s">
        <v>125</v>
      </c>
      <c r="K313" s="130" t="s">
        <v>125</v>
      </c>
    </row>
    <row r="314" spans="2:11" ht="15">
      <c r="B314" s="130" t="s">
        <v>1</v>
      </c>
      <c r="C314" s="131" t="s">
        <v>19</v>
      </c>
      <c r="D314" s="130" t="s">
        <v>20</v>
      </c>
      <c r="E314" s="130" t="s">
        <v>292</v>
      </c>
      <c r="F314" s="130">
        <v>0</v>
      </c>
      <c r="G314" s="130" t="s">
        <v>125</v>
      </c>
      <c r="H314" s="130" t="s">
        <v>125</v>
      </c>
      <c r="I314" s="130" t="s">
        <v>125</v>
      </c>
      <c r="J314" s="130" t="s">
        <v>125</v>
      </c>
      <c r="K314" s="130" t="s">
        <v>125</v>
      </c>
    </row>
    <row r="315" spans="2:11" ht="15">
      <c r="B315" s="130" t="s">
        <v>1</v>
      </c>
      <c r="C315" s="131" t="s">
        <v>167</v>
      </c>
      <c r="D315" s="130" t="s">
        <v>168</v>
      </c>
      <c r="E315" s="130" t="s">
        <v>292</v>
      </c>
      <c r="F315" s="130" t="s">
        <v>125</v>
      </c>
      <c r="G315" s="130" t="s">
        <v>125</v>
      </c>
      <c r="H315" s="130" t="s">
        <v>125</v>
      </c>
      <c r="I315" s="130" t="s">
        <v>125</v>
      </c>
      <c r="J315" s="130" t="s">
        <v>125</v>
      </c>
      <c r="K315" s="130" t="s">
        <v>125</v>
      </c>
    </row>
    <row r="316" spans="2:11" ht="15">
      <c r="B316" s="130" t="s">
        <v>1</v>
      </c>
      <c r="C316" s="131" t="s">
        <v>169</v>
      </c>
      <c r="D316" s="130" t="s">
        <v>170</v>
      </c>
      <c r="E316" s="130" t="s">
        <v>292</v>
      </c>
      <c r="F316" s="130" t="s">
        <v>125</v>
      </c>
      <c r="G316" s="130" t="s">
        <v>125</v>
      </c>
      <c r="H316" s="130" t="s">
        <v>125</v>
      </c>
      <c r="I316" s="130" t="s">
        <v>125</v>
      </c>
      <c r="J316" s="130" t="s">
        <v>125</v>
      </c>
      <c r="K316" s="130" t="s">
        <v>125</v>
      </c>
    </row>
    <row r="317" spans="2:11" ht="15">
      <c r="B317" s="130" t="s">
        <v>1</v>
      </c>
      <c r="C317" s="131" t="s">
        <v>171</v>
      </c>
      <c r="D317" s="130" t="s">
        <v>172</v>
      </c>
      <c r="E317" s="130" t="s">
        <v>292</v>
      </c>
      <c r="F317" s="130" t="s">
        <v>125</v>
      </c>
      <c r="G317" s="130" t="s">
        <v>125</v>
      </c>
      <c r="H317" s="130" t="s">
        <v>125</v>
      </c>
      <c r="I317" s="130" t="s">
        <v>125</v>
      </c>
      <c r="J317" s="130" t="s">
        <v>125</v>
      </c>
      <c r="K317" s="130" t="s">
        <v>125</v>
      </c>
    </row>
    <row r="318" spans="2:11" ht="15">
      <c r="B318" s="130" t="s">
        <v>1</v>
      </c>
      <c r="C318" s="131" t="s">
        <v>21</v>
      </c>
      <c r="D318" s="130" t="s">
        <v>22</v>
      </c>
      <c r="E318" s="130" t="s">
        <v>293</v>
      </c>
      <c r="F318" s="130">
        <v>19461.580000000002</v>
      </c>
      <c r="G318" s="130">
        <v>0</v>
      </c>
      <c r="H318" s="130">
        <v>0</v>
      </c>
      <c r="I318" s="130">
        <v>25326.43</v>
      </c>
      <c r="J318" s="130">
        <v>0</v>
      </c>
      <c r="K318" s="130">
        <v>0</v>
      </c>
    </row>
    <row r="319" spans="2:11" ht="15">
      <c r="B319" s="130" t="s">
        <v>1</v>
      </c>
      <c r="C319" s="131" t="s">
        <v>23</v>
      </c>
      <c r="D319" s="130" t="s">
        <v>24</v>
      </c>
      <c r="E319" s="130" t="s">
        <v>292</v>
      </c>
      <c r="F319" s="130" t="s">
        <v>125</v>
      </c>
      <c r="G319" s="130" t="s">
        <v>125</v>
      </c>
      <c r="H319" s="130" t="s">
        <v>125</v>
      </c>
      <c r="I319" s="130" t="s">
        <v>125</v>
      </c>
      <c r="J319" s="130" t="s">
        <v>125</v>
      </c>
      <c r="K319" s="130" t="s">
        <v>125</v>
      </c>
    </row>
    <row r="320" spans="2:11" ht="15">
      <c r="B320" s="130" t="s">
        <v>1</v>
      </c>
      <c r="C320" s="131" t="s">
        <v>173</v>
      </c>
      <c r="D320" s="130" t="s">
        <v>174</v>
      </c>
      <c r="E320" s="130" t="s">
        <v>292</v>
      </c>
      <c r="F320" s="130" t="s">
        <v>125</v>
      </c>
      <c r="G320" s="130" t="s">
        <v>125</v>
      </c>
      <c r="H320" s="130" t="s">
        <v>125</v>
      </c>
      <c r="I320" s="130" t="s">
        <v>125</v>
      </c>
      <c r="J320" s="130" t="s">
        <v>125</v>
      </c>
      <c r="K320" s="130" t="s">
        <v>125</v>
      </c>
    </row>
    <row r="321" spans="2:11" ht="15">
      <c r="B321" s="130" t="s">
        <v>1</v>
      </c>
      <c r="C321" s="131" t="s">
        <v>175</v>
      </c>
      <c r="D321" s="130" t="s">
        <v>176</v>
      </c>
      <c r="E321" s="130" t="s">
        <v>292</v>
      </c>
      <c r="F321" s="130" t="s">
        <v>125</v>
      </c>
      <c r="G321" s="130" t="s">
        <v>125</v>
      </c>
      <c r="H321" s="130" t="s">
        <v>125</v>
      </c>
      <c r="I321" s="130" t="s">
        <v>125</v>
      </c>
      <c r="J321" s="130" t="s">
        <v>125</v>
      </c>
      <c r="K321" s="130" t="s">
        <v>125</v>
      </c>
    </row>
    <row r="322" spans="2:11" ht="15">
      <c r="B322" s="130" t="s">
        <v>1</v>
      </c>
      <c r="C322" s="131" t="s">
        <v>25</v>
      </c>
      <c r="D322" s="130" t="s">
        <v>399</v>
      </c>
      <c r="E322" s="130" t="s">
        <v>293</v>
      </c>
      <c r="F322" s="130">
        <v>67929.83</v>
      </c>
      <c r="G322" s="130">
        <v>45917.57</v>
      </c>
      <c r="H322" s="130">
        <v>26734.48</v>
      </c>
      <c r="I322" s="130">
        <v>147673.20000000001</v>
      </c>
      <c r="J322" s="130">
        <v>0</v>
      </c>
      <c r="K322" s="130">
        <v>0</v>
      </c>
    </row>
    <row r="323" spans="2:11" ht="15">
      <c r="B323" s="130" t="s">
        <v>1</v>
      </c>
      <c r="C323" s="131" t="s">
        <v>26</v>
      </c>
      <c r="D323" s="130" t="s">
        <v>27</v>
      </c>
      <c r="E323" s="130" t="s">
        <v>293</v>
      </c>
      <c r="F323" s="130">
        <v>213835.35</v>
      </c>
      <c r="G323" s="130">
        <v>111160.45</v>
      </c>
      <c r="H323" s="130">
        <v>80774.850000000006</v>
      </c>
      <c r="I323" s="130">
        <v>217613.55</v>
      </c>
      <c r="J323" s="130">
        <v>172230.45</v>
      </c>
      <c r="K323" s="130">
        <v>235739.09</v>
      </c>
    </row>
    <row r="324" spans="2:11" ht="15">
      <c r="B324" s="130" t="s">
        <v>1</v>
      </c>
      <c r="C324" s="131" t="s">
        <v>177</v>
      </c>
      <c r="D324" s="130" t="s">
        <v>178</v>
      </c>
      <c r="E324" s="130" t="s">
        <v>292</v>
      </c>
      <c r="F324" s="130" t="s">
        <v>125</v>
      </c>
      <c r="G324" s="130" t="s">
        <v>125</v>
      </c>
      <c r="H324" s="130" t="s">
        <v>125</v>
      </c>
      <c r="I324" s="130" t="s">
        <v>125</v>
      </c>
      <c r="J324" s="130" t="s">
        <v>125</v>
      </c>
      <c r="K324" s="130" t="s">
        <v>125</v>
      </c>
    </row>
    <row r="325" spans="2:11" ht="15">
      <c r="B325" s="130" t="s">
        <v>1</v>
      </c>
      <c r="C325" s="131" t="s">
        <v>179</v>
      </c>
      <c r="D325" s="130" t="s">
        <v>180</v>
      </c>
      <c r="E325" s="130" t="s">
        <v>292</v>
      </c>
      <c r="F325" s="130" t="s">
        <v>125</v>
      </c>
      <c r="G325" s="130" t="s">
        <v>125</v>
      </c>
      <c r="H325" s="130" t="s">
        <v>125</v>
      </c>
      <c r="I325" s="130" t="s">
        <v>125</v>
      </c>
      <c r="J325" s="130" t="s">
        <v>125</v>
      </c>
      <c r="K325" s="130" t="s">
        <v>125</v>
      </c>
    </row>
    <row r="326" spans="2:11" ht="15">
      <c r="B326" s="130" t="s">
        <v>1</v>
      </c>
      <c r="C326" s="131" t="s">
        <v>181</v>
      </c>
      <c r="D326" s="130" t="s">
        <v>182</v>
      </c>
      <c r="E326" s="130" t="s">
        <v>292</v>
      </c>
      <c r="F326" s="130" t="s">
        <v>125</v>
      </c>
      <c r="G326" s="130" t="s">
        <v>125</v>
      </c>
      <c r="H326" s="130" t="s">
        <v>125</v>
      </c>
      <c r="I326" s="130" t="s">
        <v>125</v>
      </c>
      <c r="J326" s="130" t="s">
        <v>125</v>
      </c>
      <c r="K326" s="130" t="s">
        <v>125</v>
      </c>
    </row>
    <row r="327" spans="2:11" ht="15">
      <c r="B327" s="130" t="s">
        <v>1</v>
      </c>
      <c r="C327" s="131" t="s">
        <v>28</v>
      </c>
      <c r="D327" s="130" t="s">
        <v>29</v>
      </c>
      <c r="E327" s="130" t="s">
        <v>292</v>
      </c>
      <c r="F327" s="130" t="s">
        <v>125</v>
      </c>
      <c r="G327" s="130" t="s">
        <v>125</v>
      </c>
      <c r="H327" s="130" t="s">
        <v>125</v>
      </c>
      <c r="I327" s="130" t="s">
        <v>125</v>
      </c>
      <c r="J327" s="130" t="s">
        <v>125</v>
      </c>
      <c r="K327" s="130" t="s">
        <v>125</v>
      </c>
    </row>
    <row r="328" spans="2:11" ht="15">
      <c r="B328" s="130" t="s">
        <v>1</v>
      </c>
      <c r="C328" s="131" t="s">
        <v>30</v>
      </c>
      <c r="D328" s="130" t="s">
        <v>400</v>
      </c>
      <c r="E328" s="130" t="s">
        <v>293</v>
      </c>
      <c r="F328" s="130">
        <v>154773.78</v>
      </c>
      <c r="G328" s="130">
        <v>147779.84</v>
      </c>
      <c r="H328" s="130">
        <v>0</v>
      </c>
      <c r="I328" s="130">
        <v>262134.15</v>
      </c>
      <c r="J328" s="130">
        <v>247803.39</v>
      </c>
      <c r="K328" s="130">
        <v>141174.48000000001</v>
      </c>
    </row>
    <row r="329" spans="2:11" ht="15">
      <c r="B329" s="130" t="s">
        <v>1</v>
      </c>
      <c r="C329" s="131" t="s">
        <v>183</v>
      </c>
      <c r="D329" s="130" t="s">
        <v>184</v>
      </c>
      <c r="E329" s="130" t="s">
        <v>292</v>
      </c>
      <c r="F329" s="130" t="s">
        <v>125</v>
      </c>
      <c r="G329" s="130" t="s">
        <v>125</v>
      </c>
      <c r="H329" s="130" t="s">
        <v>125</v>
      </c>
      <c r="I329" s="130" t="s">
        <v>125</v>
      </c>
      <c r="J329" s="130" t="s">
        <v>125</v>
      </c>
      <c r="K329" s="130" t="s">
        <v>125</v>
      </c>
    </row>
    <row r="330" spans="2:11" ht="15">
      <c r="B330" s="130" t="s">
        <v>1</v>
      </c>
      <c r="C330" s="131" t="s">
        <v>185</v>
      </c>
      <c r="D330" s="130" t="s">
        <v>186</v>
      </c>
      <c r="E330" s="130" t="s">
        <v>292</v>
      </c>
      <c r="F330" s="130" t="s">
        <v>125</v>
      </c>
      <c r="G330" s="130" t="s">
        <v>125</v>
      </c>
      <c r="H330" s="130" t="s">
        <v>125</v>
      </c>
      <c r="I330" s="130" t="s">
        <v>125</v>
      </c>
      <c r="J330" s="130" t="s">
        <v>125</v>
      </c>
      <c r="K330" s="130" t="s">
        <v>125</v>
      </c>
    </row>
    <row r="331" spans="2:11" ht="15">
      <c r="B331" s="130" t="s">
        <v>1</v>
      </c>
      <c r="C331" s="131" t="s">
        <v>187</v>
      </c>
      <c r="D331" s="130" t="s">
        <v>188</v>
      </c>
      <c r="E331" s="130" t="s">
        <v>292</v>
      </c>
      <c r="F331" s="130" t="s">
        <v>125</v>
      </c>
      <c r="G331" s="130" t="s">
        <v>125</v>
      </c>
      <c r="H331" s="130" t="s">
        <v>125</v>
      </c>
      <c r="I331" s="130" t="s">
        <v>125</v>
      </c>
      <c r="J331" s="130" t="s">
        <v>125</v>
      </c>
      <c r="K331" s="130" t="s">
        <v>125</v>
      </c>
    </row>
    <row r="332" spans="2:11" ht="15">
      <c r="B332" s="130" t="s">
        <v>1</v>
      </c>
      <c r="C332" s="131" t="s">
        <v>189</v>
      </c>
      <c r="D332" s="130" t="s">
        <v>190</v>
      </c>
      <c r="E332" s="130" t="s">
        <v>292</v>
      </c>
      <c r="F332" s="130" t="s">
        <v>125</v>
      </c>
      <c r="G332" s="130" t="s">
        <v>125</v>
      </c>
      <c r="H332" s="130" t="s">
        <v>125</v>
      </c>
      <c r="I332" s="130" t="s">
        <v>125</v>
      </c>
      <c r="J332" s="130" t="s">
        <v>125</v>
      </c>
      <c r="K332" s="130" t="s">
        <v>125</v>
      </c>
    </row>
    <row r="333" spans="2:11" ht="15">
      <c r="B333" s="130" t="s">
        <v>1</v>
      </c>
      <c r="C333" s="131" t="s">
        <v>191</v>
      </c>
      <c r="D333" s="130" t="s">
        <v>192</v>
      </c>
      <c r="E333" s="130" t="s">
        <v>292</v>
      </c>
      <c r="F333" s="130" t="s">
        <v>125</v>
      </c>
      <c r="G333" s="130" t="s">
        <v>125</v>
      </c>
      <c r="H333" s="130" t="s">
        <v>125</v>
      </c>
      <c r="I333" s="130" t="s">
        <v>125</v>
      </c>
      <c r="J333" s="130" t="s">
        <v>125</v>
      </c>
      <c r="K333" s="130" t="s">
        <v>125</v>
      </c>
    </row>
    <row r="334" spans="2:11" ht="15">
      <c r="B334" s="130" t="s">
        <v>1</v>
      </c>
      <c r="C334" s="131" t="s">
        <v>193</v>
      </c>
      <c r="D334" s="130" t="s">
        <v>194</v>
      </c>
      <c r="E334" s="130" t="s">
        <v>292</v>
      </c>
      <c r="F334" s="130" t="s">
        <v>125</v>
      </c>
      <c r="G334" s="130" t="s">
        <v>125</v>
      </c>
      <c r="H334" s="130" t="s">
        <v>125</v>
      </c>
      <c r="I334" s="130" t="s">
        <v>125</v>
      </c>
      <c r="J334" s="130" t="s">
        <v>125</v>
      </c>
      <c r="K334" s="130" t="s">
        <v>125</v>
      </c>
    </row>
    <row r="335" spans="2:11" ht="15">
      <c r="B335" s="130" t="s">
        <v>1</v>
      </c>
      <c r="C335" s="131" t="s">
        <v>31</v>
      </c>
      <c r="D335" s="130" t="s">
        <v>401</v>
      </c>
      <c r="E335" s="130" t="s">
        <v>293</v>
      </c>
      <c r="F335" s="130">
        <v>1297438.8500000001</v>
      </c>
      <c r="G335" s="130">
        <v>885840.57</v>
      </c>
      <c r="H335" s="130">
        <v>0</v>
      </c>
      <c r="I335" s="130">
        <v>295638.15000000002</v>
      </c>
      <c r="J335" s="130">
        <v>1580120.5</v>
      </c>
      <c r="K335" s="130">
        <v>1081783.95</v>
      </c>
    </row>
    <row r="336" spans="2:11" ht="15">
      <c r="B336" s="130" t="s">
        <v>1</v>
      </c>
      <c r="C336" s="131" t="s">
        <v>195</v>
      </c>
      <c r="D336" s="130" t="s">
        <v>196</v>
      </c>
      <c r="E336" s="130" t="s">
        <v>292</v>
      </c>
      <c r="F336" s="130" t="s">
        <v>125</v>
      </c>
      <c r="G336" s="130" t="s">
        <v>125</v>
      </c>
      <c r="H336" s="130" t="s">
        <v>125</v>
      </c>
      <c r="I336" s="130" t="s">
        <v>125</v>
      </c>
      <c r="J336" s="130" t="s">
        <v>125</v>
      </c>
      <c r="K336" s="130" t="s">
        <v>125</v>
      </c>
    </row>
    <row r="337" spans="2:11" ht="15">
      <c r="B337" s="130" t="s">
        <v>1</v>
      </c>
      <c r="C337" s="131" t="s">
        <v>197</v>
      </c>
      <c r="D337" s="130" t="s">
        <v>198</v>
      </c>
      <c r="E337" s="130" t="s">
        <v>292</v>
      </c>
      <c r="F337" s="130" t="s">
        <v>125</v>
      </c>
      <c r="G337" s="130" t="s">
        <v>125</v>
      </c>
      <c r="H337" s="130" t="s">
        <v>125</v>
      </c>
      <c r="I337" s="130" t="s">
        <v>125</v>
      </c>
      <c r="J337" s="130" t="s">
        <v>125</v>
      </c>
      <c r="K337" s="130" t="s">
        <v>125</v>
      </c>
    </row>
    <row r="338" spans="2:11" ht="15">
      <c r="B338" s="130" t="s">
        <v>1</v>
      </c>
      <c r="C338" s="131" t="s">
        <v>32</v>
      </c>
      <c r="D338" s="130" t="s">
        <v>33</v>
      </c>
      <c r="E338" s="130" t="s">
        <v>292</v>
      </c>
      <c r="F338" s="130" t="s">
        <v>125</v>
      </c>
      <c r="G338" s="130" t="s">
        <v>125</v>
      </c>
      <c r="H338" s="130" t="s">
        <v>125</v>
      </c>
      <c r="I338" s="130" t="s">
        <v>125</v>
      </c>
      <c r="J338" s="130" t="s">
        <v>125</v>
      </c>
      <c r="K338" s="130" t="s">
        <v>125</v>
      </c>
    </row>
    <row r="339" spans="2:11" ht="15">
      <c r="B339" s="130" t="s">
        <v>1</v>
      </c>
      <c r="C339" s="131" t="s">
        <v>199</v>
      </c>
      <c r="D339" s="130" t="s">
        <v>200</v>
      </c>
      <c r="E339" s="130" t="s">
        <v>292</v>
      </c>
      <c r="F339" s="130" t="s">
        <v>125</v>
      </c>
      <c r="G339" s="130" t="s">
        <v>125</v>
      </c>
      <c r="H339" s="130" t="s">
        <v>125</v>
      </c>
      <c r="I339" s="130" t="s">
        <v>125</v>
      </c>
      <c r="J339" s="130" t="s">
        <v>125</v>
      </c>
      <c r="K339" s="130" t="s">
        <v>125</v>
      </c>
    </row>
    <row r="340" spans="2:11" ht="15">
      <c r="B340" s="130" t="s">
        <v>1</v>
      </c>
      <c r="C340" s="131" t="s">
        <v>201</v>
      </c>
      <c r="D340" s="130" t="s">
        <v>202</v>
      </c>
      <c r="E340" s="130" t="s">
        <v>292</v>
      </c>
      <c r="F340" s="130" t="s">
        <v>125</v>
      </c>
      <c r="G340" s="130" t="s">
        <v>125</v>
      </c>
      <c r="H340" s="130" t="s">
        <v>125</v>
      </c>
      <c r="I340" s="130" t="s">
        <v>125</v>
      </c>
      <c r="J340" s="130" t="s">
        <v>125</v>
      </c>
      <c r="K340" s="130" t="s">
        <v>125</v>
      </c>
    </row>
    <row r="341" spans="2:11" ht="15">
      <c r="B341" s="130" t="s">
        <v>1</v>
      </c>
      <c r="C341" s="131" t="s">
        <v>34</v>
      </c>
      <c r="D341" s="130" t="s">
        <v>35</v>
      </c>
      <c r="E341" s="130" t="s">
        <v>292</v>
      </c>
      <c r="F341" s="130" t="s">
        <v>125</v>
      </c>
      <c r="G341" s="130" t="s">
        <v>125</v>
      </c>
      <c r="H341" s="130" t="s">
        <v>125</v>
      </c>
      <c r="I341" s="130" t="s">
        <v>125</v>
      </c>
      <c r="J341" s="130" t="s">
        <v>125</v>
      </c>
      <c r="K341" s="130" t="s">
        <v>125</v>
      </c>
    </row>
    <row r="342" spans="2:11" ht="15">
      <c r="B342" s="130" t="s">
        <v>1</v>
      </c>
      <c r="C342" s="131" t="s">
        <v>203</v>
      </c>
      <c r="D342" s="130" t="s">
        <v>204</v>
      </c>
      <c r="E342" s="130" t="s">
        <v>292</v>
      </c>
      <c r="F342" s="130" t="s">
        <v>125</v>
      </c>
      <c r="G342" s="130" t="s">
        <v>125</v>
      </c>
      <c r="H342" s="130" t="s">
        <v>125</v>
      </c>
      <c r="I342" s="130" t="s">
        <v>125</v>
      </c>
      <c r="J342" s="130" t="s">
        <v>125</v>
      </c>
      <c r="K342" s="130" t="s">
        <v>125</v>
      </c>
    </row>
    <row r="343" spans="2:11" ht="15">
      <c r="B343" s="130" t="s">
        <v>1</v>
      </c>
      <c r="C343" s="131" t="s">
        <v>36</v>
      </c>
      <c r="D343" s="130" t="s">
        <v>37</v>
      </c>
      <c r="E343" s="130" t="s">
        <v>293</v>
      </c>
      <c r="F343" s="130">
        <v>2667449.0299999998</v>
      </c>
      <c r="G343" s="130">
        <v>1852038.16</v>
      </c>
      <c r="H343" s="130">
        <v>0</v>
      </c>
      <c r="I343" s="130">
        <v>1178420.3500000001</v>
      </c>
      <c r="J343" s="130">
        <v>0</v>
      </c>
      <c r="K343" s="130">
        <v>0</v>
      </c>
    </row>
    <row r="344" spans="2:11" ht="15">
      <c r="B344" s="130" t="s">
        <v>1</v>
      </c>
      <c r="C344" s="131" t="s">
        <v>205</v>
      </c>
      <c r="D344" s="130" t="s">
        <v>206</v>
      </c>
      <c r="E344" s="130" t="s">
        <v>292</v>
      </c>
      <c r="F344" s="130" t="s">
        <v>125</v>
      </c>
      <c r="G344" s="130" t="s">
        <v>125</v>
      </c>
      <c r="H344" s="130" t="s">
        <v>125</v>
      </c>
      <c r="I344" s="130" t="s">
        <v>125</v>
      </c>
      <c r="J344" s="130" t="s">
        <v>125</v>
      </c>
      <c r="K344" s="130" t="s">
        <v>125</v>
      </c>
    </row>
    <row r="345" spans="2:11" ht="15">
      <c r="B345" s="130" t="s">
        <v>1</v>
      </c>
      <c r="C345" s="131" t="s">
        <v>38</v>
      </c>
      <c r="D345" s="130" t="s">
        <v>39</v>
      </c>
      <c r="E345" s="130" t="s">
        <v>293</v>
      </c>
      <c r="F345" s="130">
        <v>24758.25</v>
      </c>
      <c r="G345" s="130">
        <v>26548.38</v>
      </c>
      <c r="H345" s="130">
        <v>0</v>
      </c>
      <c r="I345" s="130">
        <v>63074.93</v>
      </c>
      <c r="J345" s="130">
        <v>4231.95</v>
      </c>
      <c r="K345" s="130">
        <v>66691.58</v>
      </c>
    </row>
    <row r="346" spans="2:11" ht="15">
      <c r="B346" s="130" t="s">
        <v>1</v>
      </c>
      <c r="C346" s="131" t="s">
        <v>207</v>
      </c>
      <c r="D346" s="130" t="s">
        <v>208</v>
      </c>
      <c r="E346" s="130" t="s">
        <v>292</v>
      </c>
      <c r="F346" s="130" t="s">
        <v>125</v>
      </c>
      <c r="G346" s="130" t="s">
        <v>125</v>
      </c>
      <c r="H346" s="130" t="s">
        <v>125</v>
      </c>
      <c r="I346" s="130" t="s">
        <v>125</v>
      </c>
      <c r="J346" s="130" t="s">
        <v>125</v>
      </c>
      <c r="K346" s="130" t="s">
        <v>125</v>
      </c>
    </row>
    <row r="347" spans="2:11" ht="15">
      <c r="B347" s="130" t="s">
        <v>1</v>
      </c>
      <c r="C347" s="131" t="s">
        <v>209</v>
      </c>
      <c r="D347" s="130" t="s">
        <v>210</v>
      </c>
      <c r="E347" s="130" t="s">
        <v>292</v>
      </c>
      <c r="F347" s="130" t="s">
        <v>125</v>
      </c>
      <c r="G347" s="130" t="s">
        <v>125</v>
      </c>
      <c r="H347" s="130" t="s">
        <v>125</v>
      </c>
      <c r="I347" s="130" t="s">
        <v>125</v>
      </c>
      <c r="J347" s="130" t="s">
        <v>125</v>
      </c>
      <c r="K347" s="130" t="s">
        <v>125</v>
      </c>
    </row>
    <row r="348" spans="2:11" ht="15">
      <c r="B348" s="130" t="s">
        <v>1</v>
      </c>
      <c r="C348" s="131" t="s">
        <v>211</v>
      </c>
      <c r="D348" s="130" t="s">
        <v>212</v>
      </c>
      <c r="E348" s="130" t="s">
        <v>292</v>
      </c>
      <c r="F348" s="130" t="s">
        <v>125</v>
      </c>
      <c r="G348" s="130" t="s">
        <v>125</v>
      </c>
      <c r="H348" s="130" t="s">
        <v>125</v>
      </c>
      <c r="I348" s="130" t="s">
        <v>125</v>
      </c>
      <c r="J348" s="130" t="s">
        <v>125</v>
      </c>
      <c r="K348" s="130" t="s">
        <v>125</v>
      </c>
    </row>
    <row r="349" spans="2:11" ht="15">
      <c r="B349" s="130" t="s">
        <v>1</v>
      </c>
      <c r="C349" s="131" t="s">
        <v>213</v>
      </c>
      <c r="D349" s="130" t="s">
        <v>214</v>
      </c>
      <c r="E349" s="130" t="s">
        <v>292</v>
      </c>
      <c r="F349" s="130" t="s">
        <v>125</v>
      </c>
      <c r="G349" s="130" t="s">
        <v>125</v>
      </c>
      <c r="H349" s="130" t="s">
        <v>125</v>
      </c>
      <c r="I349" s="130" t="s">
        <v>125</v>
      </c>
      <c r="J349" s="130" t="s">
        <v>125</v>
      </c>
      <c r="K349" s="130" t="s">
        <v>125</v>
      </c>
    </row>
    <row r="350" spans="2:11" ht="15">
      <c r="B350" s="130" t="s">
        <v>1</v>
      </c>
      <c r="C350" s="131" t="s">
        <v>272</v>
      </c>
      <c r="D350" s="130" t="s">
        <v>273</v>
      </c>
      <c r="E350" s="130" t="s">
        <v>294</v>
      </c>
      <c r="F350" s="130" t="s">
        <v>125</v>
      </c>
      <c r="G350" s="130" t="s">
        <v>125</v>
      </c>
      <c r="H350" s="130" t="s">
        <v>125</v>
      </c>
      <c r="I350" s="130" t="s">
        <v>125</v>
      </c>
      <c r="J350" s="130" t="s">
        <v>125</v>
      </c>
      <c r="K350" s="130" t="s">
        <v>125</v>
      </c>
    </row>
    <row r="351" spans="2:11" ht="15">
      <c r="B351" s="130" t="s">
        <v>1</v>
      </c>
      <c r="C351" s="131" t="s">
        <v>270</v>
      </c>
      <c r="D351" s="130" t="s">
        <v>271</v>
      </c>
      <c r="E351" s="130" t="s">
        <v>292</v>
      </c>
      <c r="F351" s="130" t="s">
        <v>125</v>
      </c>
      <c r="G351" s="130" t="s">
        <v>125</v>
      </c>
      <c r="H351" s="130" t="s">
        <v>125</v>
      </c>
      <c r="I351" s="130" t="s">
        <v>125</v>
      </c>
      <c r="J351" s="130" t="s">
        <v>125</v>
      </c>
      <c r="K351" s="130" t="s">
        <v>125</v>
      </c>
    </row>
    <row r="352" spans="2:11" ht="15">
      <c r="B352" s="130" t="s">
        <v>1</v>
      </c>
      <c r="C352" s="131" t="s">
        <v>215</v>
      </c>
      <c r="D352" s="130" t="s">
        <v>216</v>
      </c>
      <c r="E352" s="130" t="s">
        <v>292</v>
      </c>
      <c r="F352" s="130" t="s">
        <v>125</v>
      </c>
      <c r="G352" s="130" t="s">
        <v>125</v>
      </c>
      <c r="H352" s="130" t="s">
        <v>125</v>
      </c>
      <c r="I352" s="130" t="s">
        <v>125</v>
      </c>
      <c r="J352" s="130" t="s">
        <v>125</v>
      </c>
      <c r="K352" s="130" t="s">
        <v>125</v>
      </c>
    </row>
    <row r="353" spans="2:11" ht="15">
      <c r="B353" s="130" t="s">
        <v>1</v>
      </c>
      <c r="C353" s="131" t="s">
        <v>217</v>
      </c>
      <c r="D353" s="130" t="s">
        <v>218</v>
      </c>
      <c r="E353" s="130" t="s">
        <v>292</v>
      </c>
      <c r="F353" s="130" t="s">
        <v>125</v>
      </c>
      <c r="G353" s="130" t="s">
        <v>125</v>
      </c>
      <c r="H353" s="130" t="s">
        <v>125</v>
      </c>
      <c r="I353" s="130" t="s">
        <v>125</v>
      </c>
      <c r="J353" s="130" t="s">
        <v>125</v>
      </c>
      <c r="K353" s="130" t="s">
        <v>125</v>
      </c>
    </row>
    <row r="354" spans="2:11" ht="15">
      <c r="B354" s="130" t="s">
        <v>1</v>
      </c>
      <c r="C354" s="131" t="s">
        <v>219</v>
      </c>
      <c r="D354" s="130" t="s">
        <v>392</v>
      </c>
      <c r="E354" s="130" t="s">
        <v>292</v>
      </c>
      <c r="F354" s="130" t="s">
        <v>125</v>
      </c>
      <c r="G354" s="130" t="s">
        <v>125</v>
      </c>
      <c r="H354" s="130" t="s">
        <v>125</v>
      </c>
      <c r="I354" s="130" t="s">
        <v>125</v>
      </c>
      <c r="J354" s="130" t="s">
        <v>125</v>
      </c>
      <c r="K354" s="130" t="s">
        <v>125</v>
      </c>
    </row>
    <row r="355" spans="2:11" ht="15">
      <c r="B355" s="130" t="s">
        <v>1</v>
      </c>
      <c r="C355" s="131" t="s">
        <v>220</v>
      </c>
      <c r="D355" s="130" t="s">
        <v>221</v>
      </c>
      <c r="E355" s="130" t="s">
        <v>292</v>
      </c>
      <c r="F355" s="130" t="s">
        <v>125</v>
      </c>
      <c r="G355" s="130" t="s">
        <v>125</v>
      </c>
      <c r="H355" s="130" t="s">
        <v>125</v>
      </c>
      <c r="I355" s="130" t="s">
        <v>125</v>
      </c>
      <c r="J355" s="130" t="s">
        <v>125</v>
      </c>
      <c r="K355" s="130" t="s">
        <v>125</v>
      </c>
    </row>
    <row r="356" spans="2:11" ht="15">
      <c r="B356" s="130" t="s">
        <v>1</v>
      </c>
      <c r="C356" s="131" t="s">
        <v>222</v>
      </c>
      <c r="D356" s="130" t="s">
        <v>349</v>
      </c>
      <c r="E356" s="130" t="s">
        <v>292</v>
      </c>
      <c r="F356" s="130" t="s">
        <v>125</v>
      </c>
      <c r="G356" s="130" t="s">
        <v>125</v>
      </c>
      <c r="H356" s="130" t="s">
        <v>125</v>
      </c>
      <c r="I356" s="130" t="s">
        <v>125</v>
      </c>
      <c r="J356" s="130" t="s">
        <v>125</v>
      </c>
      <c r="K356" s="130" t="s">
        <v>125</v>
      </c>
    </row>
    <row r="357" spans="2:11" ht="15">
      <c r="B357" s="130" t="s">
        <v>1</v>
      </c>
      <c r="C357" s="131" t="s">
        <v>223</v>
      </c>
      <c r="D357" s="130" t="s">
        <v>350</v>
      </c>
      <c r="E357" s="130" t="s">
        <v>292</v>
      </c>
      <c r="F357" s="130" t="s">
        <v>125</v>
      </c>
      <c r="G357" s="130" t="s">
        <v>125</v>
      </c>
      <c r="H357" s="130" t="s">
        <v>125</v>
      </c>
      <c r="I357" s="130" t="s">
        <v>125</v>
      </c>
      <c r="J357" s="130" t="s">
        <v>125</v>
      </c>
      <c r="K357" s="130" t="s">
        <v>125</v>
      </c>
    </row>
    <row r="358" spans="2:11" ht="15">
      <c r="B358" s="130" t="s">
        <v>1</v>
      </c>
      <c r="C358" s="131" t="s">
        <v>224</v>
      </c>
      <c r="D358" s="130" t="s">
        <v>351</v>
      </c>
      <c r="E358" s="130" t="s">
        <v>294</v>
      </c>
      <c r="F358" s="130" t="s">
        <v>125</v>
      </c>
      <c r="G358" s="130" t="s">
        <v>125</v>
      </c>
      <c r="H358" s="130" t="s">
        <v>125</v>
      </c>
      <c r="I358" s="130" t="s">
        <v>125</v>
      </c>
      <c r="J358" s="130" t="s">
        <v>125</v>
      </c>
      <c r="K358" s="130" t="s">
        <v>125</v>
      </c>
    </row>
    <row r="359" spans="2:11" ht="15">
      <c r="B359" s="130" t="s">
        <v>1</v>
      </c>
      <c r="C359" s="131" t="s">
        <v>225</v>
      </c>
      <c r="D359" s="130" t="s">
        <v>226</v>
      </c>
      <c r="E359" s="130" t="s">
        <v>292</v>
      </c>
      <c r="F359" s="130" t="s">
        <v>125</v>
      </c>
      <c r="G359" s="130" t="s">
        <v>125</v>
      </c>
      <c r="H359" s="130" t="s">
        <v>125</v>
      </c>
      <c r="I359" s="130" t="s">
        <v>125</v>
      </c>
      <c r="J359" s="130" t="s">
        <v>125</v>
      </c>
      <c r="K359" s="130" t="s">
        <v>125</v>
      </c>
    </row>
    <row r="360" spans="2:11" ht="15">
      <c r="B360" s="130" t="s">
        <v>1</v>
      </c>
      <c r="C360" s="131" t="s">
        <v>274</v>
      </c>
      <c r="D360" s="130" t="s">
        <v>275</v>
      </c>
      <c r="E360" s="130" t="s">
        <v>294</v>
      </c>
      <c r="F360" s="130" t="s">
        <v>125</v>
      </c>
      <c r="G360" s="130" t="s">
        <v>125</v>
      </c>
      <c r="H360" s="130" t="s">
        <v>125</v>
      </c>
      <c r="I360" s="130" t="s">
        <v>125</v>
      </c>
      <c r="J360" s="130" t="s">
        <v>125</v>
      </c>
      <c r="K360" s="130" t="s">
        <v>125</v>
      </c>
    </row>
    <row r="361" spans="2:11" ht="15">
      <c r="B361" s="130" t="s">
        <v>1</v>
      </c>
      <c r="C361" s="131" t="s">
        <v>227</v>
      </c>
      <c r="D361" s="130" t="s">
        <v>228</v>
      </c>
      <c r="E361" s="130" t="s">
        <v>292</v>
      </c>
      <c r="F361" s="130" t="s">
        <v>125</v>
      </c>
      <c r="G361" s="130" t="s">
        <v>125</v>
      </c>
      <c r="H361" s="130" t="s">
        <v>125</v>
      </c>
      <c r="I361" s="130" t="s">
        <v>125</v>
      </c>
      <c r="J361" s="130" t="s">
        <v>125</v>
      </c>
      <c r="K361" s="130" t="s">
        <v>125</v>
      </c>
    </row>
    <row r="362" spans="2:11" ht="15">
      <c r="B362" s="130" t="s">
        <v>1</v>
      </c>
      <c r="C362" s="131" t="s">
        <v>229</v>
      </c>
      <c r="D362" s="130" t="s">
        <v>230</v>
      </c>
      <c r="E362" s="130" t="s">
        <v>292</v>
      </c>
      <c r="F362" s="130" t="s">
        <v>125</v>
      </c>
      <c r="G362" s="130" t="s">
        <v>125</v>
      </c>
      <c r="H362" s="130" t="s">
        <v>125</v>
      </c>
      <c r="I362" s="130" t="s">
        <v>125</v>
      </c>
      <c r="J362" s="130" t="s">
        <v>125</v>
      </c>
      <c r="K362" s="130" t="s">
        <v>125</v>
      </c>
    </row>
    <row r="363" spans="2:11" ht="15">
      <c r="B363" s="130" t="s">
        <v>1</v>
      </c>
      <c r="C363" s="131" t="s">
        <v>231</v>
      </c>
      <c r="D363" s="130" t="s">
        <v>402</v>
      </c>
      <c r="E363" s="130" t="s">
        <v>292</v>
      </c>
      <c r="F363" s="130" t="s">
        <v>125</v>
      </c>
      <c r="G363" s="130" t="s">
        <v>125</v>
      </c>
      <c r="H363" s="130" t="s">
        <v>125</v>
      </c>
      <c r="I363" s="130" t="s">
        <v>125</v>
      </c>
      <c r="J363" s="130" t="s">
        <v>125</v>
      </c>
      <c r="K363" s="130" t="s">
        <v>125</v>
      </c>
    </row>
    <row r="364" spans="2:11" ht="15">
      <c r="B364" s="130" t="s">
        <v>1</v>
      </c>
      <c r="C364" s="131" t="s">
        <v>232</v>
      </c>
      <c r="D364" s="130" t="s">
        <v>403</v>
      </c>
      <c r="E364" s="130" t="s">
        <v>292</v>
      </c>
      <c r="F364" s="130" t="s">
        <v>125</v>
      </c>
      <c r="G364" s="130" t="s">
        <v>125</v>
      </c>
      <c r="H364" s="130" t="s">
        <v>125</v>
      </c>
      <c r="I364" s="130" t="s">
        <v>125</v>
      </c>
      <c r="J364" s="130" t="s">
        <v>125</v>
      </c>
      <c r="K364" s="130" t="s">
        <v>125</v>
      </c>
    </row>
    <row r="365" spans="2:11" ht="15">
      <c r="B365" s="130" t="s">
        <v>1</v>
      </c>
      <c r="C365" s="131" t="s">
        <v>265</v>
      </c>
      <c r="D365" s="130" t="s">
        <v>266</v>
      </c>
      <c r="E365" s="130" t="s">
        <v>292</v>
      </c>
      <c r="F365" s="130" t="s">
        <v>125</v>
      </c>
      <c r="G365" s="130" t="s">
        <v>125</v>
      </c>
      <c r="H365" s="130" t="s">
        <v>125</v>
      </c>
      <c r="I365" s="130" t="s">
        <v>125</v>
      </c>
      <c r="J365" s="130" t="s">
        <v>125</v>
      </c>
      <c r="K365" s="130" t="s">
        <v>125</v>
      </c>
    </row>
    <row r="366" spans="2:11" ht="15">
      <c r="B366" s="130" t="s">
        <v>295</v>
      </c>
      <c r="C366" s="131" t="s">
        <v>276</v>
      </c>
      <c r="D366" s="130" t="s">
        <v>277</v>
      </c>
      <c r="E366" s="130" t="s">
        <v>125</v>
      </c>
      <c r="F366" s="130" t="s">
        <v>125</v>
      </c>
      <c r="G366" s="130" t="s">
        <v>125</v>
      </c>
      <c r="H366" s="130" t="s">
        <v>125</v>
      </c>
      <c r="I366" s="130" t="s">
        <v>125</v>
      </c>
      <c r="J366" s="130" t="s">
        <v>125</v>
      </c>
      <c r="K366" s="130" t="s">
        <v>125</v>
      </c>
    </row>
    <row r="367" spans="2:11" ht="15">
      <c r="B367" s="130" t="s">
        <v>2</v>
      </c>
      <c r="C367" s="131" t="s">
        <v>233</v>
      </c>
      <c r="D367" s="130" t="s">
        <v>234</v>
      </c>
      <c r="E367" s="130" t="s">
        <v>292</v>
      </c>
      <c r="F367" s="130" t="s">
        <v>125</v>
      </c>
      <c r="G367" s="130" t="s">
        <v>125</v>
      </c>
      <c r="H367" s="130" t="s">
        <v>125</v>
      </c>
      <c r="I367" s="130" t="s">
        <v>125</v>
      </c>
      <c r="J367" s="130" t="s">
        <v>125</v>
      </c>
      <c r="K367" s="130" t="s">
        <v>125</v>
      </c>
    </row>
    <row r="368" spans="2:11" ht="15">
      <c r="B368" s="130" t="s">
        <v>2</v>
      </c>
      <c r="C368" s="131" t="s">
        <v>278</v>
      </c>
      <c r="D368" s="130" t="s">
        <v>279</v>
      </c>
      <c r="E368" s="130" t="s">
        <v>294</v>
      </c>
      <c r="F368" s="130" t="s">
        <v>125</v>
      </c>
      <c r="G368" s="130" t="s">
        <v>125</v>
      </c>
      <c r="H368" s="130" t="s">
        <v>125</v>
      </c>
      <c r="I368" s="130" t="s">
        <v>125</v>
      </c>
      <c r="J368" s="130" t="s">
        <v>125</v>
      </c>
      <c r="K368" s="130" t="s">
        <v>125</v>
      </c>
    </row>
    <row r="369" spans="2:11" ht="15">
      <c r="B369" s="130" t="s">
        <v>2</v>
      </c>
      <c r="C369" s="131" t="s">
        <v>40</v>
      </c>
      <c r="D369" s="130" t="s">
        <v>375</v>
      </c>
      <c r="E369" s="130" t="s">
        <v>292</v>
      </c>
      <c r="F369" s="130" t="s">
        <v>125</v>
      </c>
      <c r="G369" s="130" t="s">
        <v>125</v>
      </c>
      <c r="H369" s="130" t="s">
        <v>125</v>
      </c>
      <c r="I369" s="130" t="s">
        <v>125</v>
      </c>
      <c r="J369" s="130" t="s">
        <v>125</v>
      </c>
      <c r="K369" s="130" t="s">
        <v>125</v>
      </c>
    </row>
    <row r="370" spans="2:11" ht="15">
      <c r="B370" s="130" t="s">
        <v>2</v>
      </c>
      <c r="C370" s="131" t="s">
        <v>41</v>
      </c>
      <c r="D370" s="130" t="s">
        <v>42</v>
      </c>
      <c r="E370" s="130" t="s">
        <v>293</v>
      </c>
      <c r="F370" s="130">
        <v>167719.82999999999</v>
      </c>
      <c r="G370" s="130">
        <v>0</v>
      </c>
      <c r="H370" s="130">
        <v>16690.61</v>
      </c>
      <c r="I370" s="130">
        <v>81738.02</v>
      </c>
      <c r="J370" s="130">
        <v>95670.96</v>
      </c>
      <c r="K370" s="130">
        <v>91929.07</v>
      </c>
    </row>
    <row r="371" spans="2:11" ht="15">
      <c r="B371" s="130" t="s">
        <v>2</v>
      </c>
      <c r="C371" s="131" t="s">
        <v>235</v>
      </c>
      <c r="D371" s="130" t="s">
        <v>236</v>
      </c>
      <c r="E371" s="130" t="s">
        <v>292</v>
      </c>
      <c r="F371" s="130" t="s">
        <v>125</v>
      </c>
      <c r="G371" s="130" t="s">
        <v>125</v>
      </c>
      <c r="H371" s="130" t="s">
        <v>125</v>
      </c>
      <c r="I371" s="130" t="s">
        <v>125</v>
      </c>
      <c r="J371" s="130" t="s">
        <v>125</v>
      </c>
      <c r="K371" s="130" t="s">
        <v>125</v>
      </c>
    </row>
    <row r="372" spans="2:11" ht="15">
      <c r="B372" s="130" t="s">
        <v>2</v>
      </c>
      <c r="C372" s="131" t="s">
        <v>43</v>
      </c>
      <c r="D372" s="130" t="s">
        <v>44</v>
      </c>
      <c r="E372" s="130" t="s">
        <v>293</v>
      </c>
      <c r="F372" s="130">
        <v>26732.880000000001</v>
      </c>
      <c r="G372" s="130">
        <v>19825.669999999998</v>
      </c>
      <c r="H372" s="130">
        <v>0</v>
      </c>
      <c r="I372" s="130">
        <v>49921.51</v>
      </c>
      <c r="J372" s="130">
        <v>113745.60000000001</v>
      </c>
      <c r="K372" s="130">
        <v>131364.18</v>
      </c>
    </row>
    <row r="373" spans="2:11" ht="15">
      <c r="B373" s="130" t="s">
        <v>2</v>
      </c>
      <c r="C373" s="131" t="s">
        <v>45</v>
      </c>
      <c r="D373" s="130" t="s">
        <v>46</v>
      </c>
      <c r="E373" s="130" t="s">
        <v>293</v>
      </c>
      <c r="F373" s="130">
        <v>2795140.35</v>
      </c>
      <c r="G373" s="130">
        <v>2031294.39</v>
      </c>
      <c r="H373" s="130">
        <v>13996.65</v>
      </c>
      <c r="I373" s="130">
        <v>3085963.46</v>
      </c>
      <c r="J373" s="130">
        <v>0</v>
      </c>
      <c r="K373" s="130">
        <v>0</v>
      </c>
    </row>
    <row r="374" spans="2:11" ht="15">
      <c r="B374" s="130" t="s">
        <v>2</v>
      </c>
      <c r="C374" s="131" t="s">
        <v>47</v>
      </c>
      <c r="D374" s="130" t="s">
        <v>48</v>
      </c>
      <c r="E374" s="130" t="s">
        <v>293</v>
      </c>
      <c r="F374" s="130">
        <v>731690.91</v>
      </c>
      <c r="G374" s="130">
        <v>566998.22</v>
      </c>
      <c r="H374" s="130">
        <v>0</v>
      </c>
      <c r="I374" s="130">
        <v>613930.73</v>
      </c>
      <c r="J374" s="130">
        <v>326279.32</v>
      </c>
      <c r="K374" s="130">
        <v>678056.59</v>
      </c>
    </row>
    <row r="375" spans="2:11" ht="15">
      <c r="B375" s="130" t="s">
        <v>2</v>
      </c>
      <c r="C375" s="131" t="s">
        <v>49</v>
      </c>
      <c r="D375" s="130" t="s">
        <v>50</v>
      </c>
      <c r="E375" s="130" t="s">
        <v>293</v>
      </c>
      <c r="F375" s="130">
        <v>190028.89</v>
      </c>
      <c r="G375" s="130">
        <v>238572.33</v>
      </c>
      <c r="H375" s="130">
        <v>0</v>
      </c>
      <c r="I375" s="130">
        <v>76677.679999999993</v>
      </c>
      <c r="J375" s="130">
        <v>83008.600000000006</v>
      </c>
      <c r="K375" s="130">
        <v>42554.239999999998</v>
      </c>
    </row>
    <row r="376" spans="2:11" ht="15">
      <c r="B376" s="130" t="s">
        <v>2</v>
      </c>
      <c r="C376" s="131" t="s">
        <v>51</v>
      </c>
      <c r="D376" s="130" t="s">
        <v>52</v>
      </c>
      <c r="E376" s="130" t="s">
        <v>293</v>
      </c>
      <c r="F376" s="130">
        <v>28158.7</v>
      </c>
      <c r="G376" s="130">
        <v>20491.599999999999</v>
      </c>
      <c r="H376" s="130">
        <v>14321.93</v>
      </c>
      <c r="I376" s="130">
        <v>34404.120000000003</v>
      </c>
      <c r="J376" s="130">
        <v>23531.13</v>
      </c>
      <c r="K376" s="130">
        <v>22276.63</v>
      </c>
    </row>
    <row r="377" spans="2:11" ht="15">
      <c r="B377" s="130" t="s">
        <v>2</v>
      </c>
      <c r="C377" s="131" t="s">
        <v>53</v>
      </c>
      <c r="D377" s="130" t="s">
        <v>54</v>
      </c>
      <c r="E377" s="130" t="s">
        <v>293</v>
      </c>
      <c r="F377" s="130">
        <v>1898006.93</v>
      </c>
      <c r="G377" s="130">
        <v>386848.64</v>
      </c>
      <c r="H377" s="130">
        <v>0</v>
      </c>
      <c r="I377" s="130">
        <v>2582911.2400000002</v>
      </c>
      <c r="J377" s="130">
        <v>1633064.57</v>
      </c>
      <c r="K377" s="130">
        <v>767737.07</v>
      </c>
    </row>
    <row r="378" spans="2:11" ht="15">
      <c r="B378" s="130" t="s">
        <v>2</v>
      </c>
      <c r="C378" s="131" t="s">
        <v>55</v>
      </c>
      <c r="D378" s="130" t="s">
        <v>56</v>
      </c>
      <c r="E378" s="130" t="s">
        <v>293</v>
      </c>
      <c r="F378" s="130">
        <v>31948.2</v>
      </c>
      <c r="G378" s="130">
        <v>13342.4</v>
      </c>
      <c r="H378" s="130">
        <v>33236.11</v>
      </c>
      <c r="I378" s="130">
        <v>29058.18</v>
      </c>
      <c r="J378" s="130">
        <v>44231.49</v>
      </c>
      <c r="K378" s="130">
        <v>26615.38</v>
      </c>
    </row>
    <row r="379" spans="2:11" ht="15">
      <c r="B379" s="130" t="s">
        <v>2</v>
      </c>
      <c r="C379" s="131" t="s">
        <v>128</v>
      </c>
      <c r="D379" s="130" t="s">
        <v>126</v>
      </c>
      <c r="E379" s="130" t="s">
        <v>292</v>
      </c>
      <c r="F379" s="130" t="s">
        <v>125</v>
      </c>
      <c r="G379" s="130" t="s">
        <v>125</v>
      </c>
      <c r="H379" s="130" t="s">
        <v>125</v>
      </c>
      <c r="I379" s="130" t="s">
        <v>125</v>
      </c>
      <c r="J379" s="130" t="s">
        <v>125</v>
      </c>
      <c r="K379" s="130" t="s">
        <v>125</v>
      </c>
    </row>
    <row r="380" spans="2:11" ht="15">
      <c r="B380" s="130" t="s">
        <v>2</v>
      </c>
      <c r="C380" s="131" t="s">
        <v>57</v>
      </c>
      <c r="D380" s="130" t="s">
        <v>58</v>
      </c>
      <c r="E380" s="130" t="s">
        <v>293</v>
      </c>
      <c r="F380" s="130">
        <v>112509.02</v>
      </c>
      <c r="G380" s="130">
        <v>144494.12</v>
      </c>
      <c r="H380" s="130">
        <v>0</v>
      </c>
      <c r="I380" s="130">
        <v>46533.22</v>
      </c>
      <c r="J380" s="130">
        <v>28685.02</v>
      </c>
      <c r="K380" s="130">
        <v>36234.17</v>
      </c>
    </row>
    <row r="381" spans="2:11" ht="15">
      <c r="B381" s="130" t="s">
        <v>2</v>
      </c>
      <c r="C381" s="131" t="s">
        <v>59</v>
      </c>
      <c r="D381" s="130" t="s">
        <v>60</v>
      </c>
      <c r="E381" s="130" t="s">
        <v>293</v>
      </c>
      <c r="F381" s="130">
        <v>0</v>
      </c>
      <c r="G381" s="130">
        <v>0</v>
      </c>
      <c r="H381" s="130">
        <v>0</v>
      </c>
      <c r="I381" s="130">
        <v>36608.44</v>
      </c>
      <c r="J381" s="130">
        <v>0</v>
      </c>
      <c r="K381" s="130">
        <v>31551.8</v>
      </c>
    </row>
    <row r="382" spans="2:11" ht="15">
      <c r="B382" s="130" t="s">
        <v>2</v>
      </c>
      <c r="C382" s="131" t="s">
        <v>61</v>
      </c>
      <c r="D382" s="130" t="s">
        <v>62</v>
      </c>
      <c r="E382" s="130" t="s">
        <v>293</v>
      </c>
      <c r="F382" s="130">
        <v>6929.07</v>
      </c>
      <c r="G382" s="130">
        <v>5839.34</v>
      </c>
      <c r="H382" s="130">
        <v>0</v>
      </c>
      <c r="I382" s="130">
        <v>11901.63</v>
      </c>
      <c r="J382" s="130">
        <v>0</v>
      </c>
      <c r="K382" s="130">
        <v>4205.4399999999996</v>
      </c>
    </row>
    <row r="383" spans="2:11" ht="15">
      <c r="B383" s="130" t="s">
        <v>2</v>
      </c>
      <c r="C383" s="131" t="s">
        <v>237</v>
      </c>
      <c r="D383" s="130" t="s">
        <v>238</v>
      </c>
      <c r="E383" s="130" t="s">
        <v>292</v>
      </c>
      <c r="F383" s="130" t="s">
        <v>125</v>
      </c>
      <c r="G383" s="130" t="s">
        <v>125</v>
      </c>
      <c r="H383" s="130" t="s">
        <v>125</v>
      </c>
      <c r="I383" s="130" t="s">
        <v>125</v>
      </c>
      <c r="J383" s="130" t="s">
        <v>125</v>
      </c>
      <c r="K383" s="130" t="s">
        <v>125</v>
      </c>
    </row>
    <row r="384" spans="2:11" ht="15">
      <c r="B384" s="130" t="s">
        <v>2</v>
      </c>
      <c r="C384" s="131" t="s">
        <v>63</v>
      </c>
      <c r="D384" s="130" t="s">
        <v>64</v>
      </c>
      <c r="E384" s="130" t="s">
        <v>293</v>
      </c>
      <c r="F384" s="130">
        <v>48673.919999999998</v>
      </c>
      <c r="G384" s="130">
        <v>40932.19</v>
      </c>
      <c r="H384" s="130">
        <v>0</v>
      </c>
      <c r="I384" s="130">
        <v>21069.07</v>
      </c>
      <c r="J384" s="130">
        <v>24806.1</v>
      </c>
      <c r="K384" s="130">
        <v>59655.25</v>
      </c>
    </row>
    <row r="385" spans="2:11" ht="15">
      <c r="B385" s="130" t="s">
        <v>2</v>
      </c>
      <c r="C385" s="131" t="s">
        <v>239</v>
      </c>
      <c r="D385" s="130" t="s">
        <v>240</v>
      </c>
      <c r="E385" s="130" t="s">
        <v>292</v>
      </c>
      <c r="F385" s="130" t="s">
        <v>125</v>
      </c>
      <c r="G385" s="130" t="s">
        <v>125</v>
      </c>
      <c r="H385" s="130" t="s">
        <v>125</v>
      </c>
      <c r="I385" s="130" t="s">
        <v>125</v>
      </c>
      <c r="J385" s="130" t="s">
        <v>125</v>
      </c>
      <c r="K385" s="130" t="s">
        <v>125</v>
      </c>
    </row>
    <row r="386" spans="2:11" ht="15">
      <c r="B386" s="130" t="s">
        <v>2</v>
      </c>
      <c r="C386" s="131" t="s">
        <v>65</v>
      </c>
      <c r="D386" s="130" t="s">
        <v>66</v>
      </c>
      <c r="E386" s="130" t="s">
        <v>293</v>
      </c>
      <c r="F386" s="130">
        <v>27458.29</v>
      </c>
      <c r="G386" s="130">
        <v>0</v>
      </c>
      <c r="H386" s="130">
        <v>0</v>
      </c>
      <c r="I386" s="130">
        <v>22028.92</v>
      </c>
      <c r="J386" s="130">
        <v>0</v>
      </c>
      <c r="K386" s="130">
        <v>21881.01</v>
      </c>
    </row>
    <row r="387" spans="2:11" ht="15">
      <c r="B387" s="130" t="s">
        <v>2</v>
      </c>
      <c r="C387" s="131" t="s">
        <v>67</v>
      </c>
      <c r="D387" s="130" t="s">
        <v>68</v>
      </c>
      <c r="E387" s="130" t="s">
        <v>293</v>
      </c>
      <c r="F387" s="130">
        <v>317793.62</v>
      </c>
      <c r="G387" s="130">
        <v>385557.73</v>
      </c>
      <c r="H387" s="130">
        <v>0</v>
      </c>
      <c r="I387" s="130">
        <v>677146.55</v>
      </c>
      <c r="J387" s="130">
        <v>554621.63</v>
      </c>
      <c r="K387" s="130">
        <v>370053.51</v>
      </c>
    </row>
    <row r="388" spans="2:11" ht="15">
      <c r="B388" s="130" t="s">
        <v>2</v>
      </c>
      <c r="C388" s="131" t="s">
        <v>69</v>
      </c>
      <c r="D388" s="130" t="s">
        <v>70</v>
      </c>
      <c r="E388" s="130" t="s">
        <v>293</v>
      </c>
      <c r="F388" s="130">
        <v>27208.09</v>
      </c>
      <c r="G388" s="130">
        <v>9380.69</v>
      </c>
      <c r="H388" s="130">
        <v>0</v>
      </c>
      <c r="I388" s="130">
        <v>35216.26</v>
      </c>
      <c r="J388" s="130">
        <v>17403.099999999999</v>
      </c>
      <c r="K388" s="130">
        <v>72228.61</v>
      </c>
    </row>
    <row r="389" spans="2:11" ht="15">
      <c r="B389" s="130" t="s">
        <v>2</v>
      </c>
      <c r="C389" s="131" t="s">
        <v>71</v>
      </c>
      <c r="D389" s="130" t="s">
        <v>72</v>
      </c>
      <c r="E389" s="130" t="s">
        <v>293</v>
      </c>
      <c r="F389" s="130">
        <v>0</v>
      </c>
      <c r="G389" s="130">
        <v>16855.72</v>
      </c>
      <c r="H389" s="130">
        <v>0</v>
      </c>
      <c r="I389" s="130">
        <v>6986.65</v>
      </c>
      <c r="J389" s="130">
        <v>23053.78</v>
      </c>
      <c r="K389" s="130">
        <v>0</v>
      </c>
    </row>
    <row r="390" spans="2:11" ht="15">
      <c r="B390" s="130" t="s">
        <v>2</v>
      </c>
      <c r="C390" s="131" t="s">
        <v>73</v>
      </c>
      <c r="D390" s="130" t="s">
        <v>74</v>
      </c>
      <c r="E390" s="130" t="s">
        <v>293</v>
      </c>
      <c r="F390" s="130">
        <v>688789.62</v>
      </c>
      <c r="G390" s="130">
        <v>731608.91</v>
      </c>
      <c r="H390" s="130">
        <v>0</v>
      </c>
      <c r="I390" s="130">
        <v>306108.31</v>
      </c>
      <c r="J390" s="130">
        <v>353016.69</v>
      </c>
      <c r="K390" s="130">
        <v>111912.7</v>
      </c>
    </row>
    <row r="391" spans="2:11" ht="15">
      <c r="B391" s="130" t="s">
        <v>2</v>
      </c>
      <c r="C391" s="131" t="s">
        <v>75</v>
      </c>
      <c r="D391" s="130" t="s">
        <v>439</v>
      </c>
      <c r="E391" s="130" t="s">
        <v>293</v>
      </c>
      <c r="F391" s="130">
        <v>1671051.34</v>
      </c>
      <c r="G391" s="130">
        <v>1094166.07</v>
      </c>
      <c r="H391" s="130">
        <v>0</v>
      </c>
      <c r="I391" s="130">
        <v>1735253.48</v>
      </c>
      <c r="J391" s="130">
        <v>3031294.42</v>
      </c>
      <c r="K391" s="130">
        <v>2938274</v>
      </c>
    </row>
    <row r="392" spans="2:11" ht="15">
      <c r="B392" s="130" t="s">
        <v>2</v>
      </c>
      <c r="C392" s="131" t="s">
        <v>76</v>
      </c>
      <c r="D392" s="130" t="s">
        <v>376</v>
      </c>
      <c r="E392" s="130" t="s">
        <v>293</v>
      </c>
      <c r="F392" s="130">
        <v>149103.12</v>
      </c>
      <c r="G392" s="130">
        <v>120201.17</v>
      </c>
      <c r="H392" s="130" t="s">
        <v>125</v>
      </c>
      <c r="I392" s="130">
        <v>57091.08</v>
      </c>
      <c r="J392" s="130">
        <v>60134.57</v>
      </c>
      <c r="K392" s="130">
        <v>75720.47</v>
      </c>
    </row>
    <row r="393" spans="2:11" ht="15">
      <c r="B393" s="130" t="s">
        <v>2</v>
      </c>
      <c r="C393" s="131" t="s">
        <v>77</v>
      </c>
      <c r="D393" s="130" t="s">
        <v>377</v>
      </c>
      <c r="E393" s="130" t="s">
        <v>293</v>
      </c>
      <c r="F393" s="130">
        <v>0</v>
      </c>
      <c r="G393" s="130" t="s">
        <v>125</v>
      </c>
      <c r="H393" s="130" t="s">
        <v>125</v>
      </c>
      <c r="I393" s="130" t="s">
        <v>125</v>
      </c>
      <c r="J393" s="130" t="s">
        <v>125</v>
      </c>
      <c r="K393" s="130" t="s">
        <v>125</v>
      </c>
    </row>
    <row r="394" spans="2:11" ht="15">
      <c r="B394" s="130" t="s">
        <v>2</v>
      </c>
      <c r="C394" s="131" t="s">
        <v>241</v>
      </c>
      <c r="D394" s="130" t="s">
        <v>242</v>
      </c>
      <c r="E394" s="130" t="s">
        <v>292</v>
      </c>
      <c r="F394" s="130" t="s">
        <v>125</v>
      </c>
      <c r="G394" s="130" t="s">
        <v>125</v>
      </c>
      <c r="H394" s="130" t="s">
        <v>125</v>
      </c>
      <c r="I394" s="130" t="s">
        <v>125</v>
      </c>
      <c r="J394" s="130" t="s">
        <v>125</v>
      </c>
      <c r="K394" s="130" t="s">
        <v>125</v>
      </c>
    </row>
    <row r="395" spans="2:11" ht="15">
      <c r="B395" s="130" t="s">
        <v>2</v>
      </c>
      <c r="C395" s="131" t="s">
        <v>79</v>
      </c>
      <c r="D395" s="130" t="s">
        <v>80</v>
      </c>
      <c r="E395" s="130" t="s">
        <v>293</v>
      </c>
      <c r="F395" s="130">
        <v>1883126.07</v>
      </c>
      <c r="G395" s="130">
        <v>1795732.6</v>
      </c>
      <c r="H395" s="130">
        <v>0</v>
      </c>
      <c r="I395" s="130">
        <v>1751803.44</v>
      </c>
      <c r="J395" s="130">
        <v>1379601.81</v>
      </c>
      <c r="K395" s="130">
        <v>1541035.88</v>
      </c>
    </row>
    <row r="396" spans="2:11" ht="15">
      <c r="B396" s="130" t="s">
        <v>2</v>
      </c>
      <c r="C396" s="131" t="s">
        <v>81</v>
      </c>
      <c r="D396" s="130" t="s">
        <v>82</v>
      </c>
      <c r="E396" s="130" t="s">
        <v>293</v>
      </c>
      <c r="F396" s="130">
        <v>0</v>
      </c>
      <c r="G396" s="130">
        <v>0</v>
      </c>
      <c r="H396" s="130">
        <v>0</v>
      </c>
      <c r="I396" s="130">
        <v>0</v>
      </c>
      <c r="J396" s="130">
        <v>0</v>
      </c>
      <c r="K396" s="130">
        <v>0</v>
      </c>
    </row>
    <row r="397" spans="2:11" ht="15">
      <c r="B397" s="130" t="s">
        <v>2</v>
      </c>
      <c r="C397" s="131" t="s">
        <v>243</v>
      </c>
      <c r="D397" s="130" t="s">
        <v>244</v>
      </c>
      <c r="E397" s="130" t="s">
        <v>294</v>
      </c>
      <c r="F397" s="130" t="s">
        <v>125</v>
      </c>
      <c r="G397" s="130" t="s">
        <v>125</v>
      </c>
      <c r="H397" s="130" t="s">
        <v>125</v>
      </c>
      <c r="I397" s="130" t="s">
        <v>125</v>
      </c>
      <c r="J397" s="130" t="s">
        <v>125</v>
      </c>
      <c r="K397" s="130" t="s">
        <v>125</v>
      </c>
    </row>
    <row r="398" spans="2:11" ht="15">
      <c r="B398" s="130" t="s">
        <v>2</v>
      </c>
      <c r="C398" s="131" t="s">
        <v>267</v>
      </c>
      <c r="D398" s="130" t="s">
        <v>268</v>
      </c>
      <c r="E398" s="130" t="s">
        <v>294</v>
      </c>
      <c r="F398" s="130" t="s">
        <v>125</v>
      </c>
      <c r="G398" s="130" t="s">
        <v>125</v>
      </c>
      <c r="H398" s="130" t="s">
        <v>125</v>
      </c>
      <c r="I398" s="130" t="s">
        <v>125</v>
      </c>
      <c r="J398" s="130" t="s">
        <v>125</v>
      </c>
      <c r="K398" s="130" t="s">
        <v>125</v>
      </c>
    </row>
    <row r="399" spans="2:11" ht="15">
      <c r="B399" s="130" t="s">
        <v>2</v>
      </c>
      <c r="C399" s="131" t="s">
        <v>280</v>
      </c>
      <c r="D399" s="130" t="s">
        <v>281</v>
      </c>
      <c r="E399" s="130" t="s">
        <v>294</v>
      </c>
      <c r="F399" s="130" t="s">
        <v>125</v>
      </c>
      <c r="G399" s="130" t="s">
        <v>125</v>
      </c>
      <c r="H399" s="130" t="s">
        <v>125</v>
      </c>
      <c r="I399" s="130" t="s">
        <v>125</v>
      </c>
      <c r="J399" s="130" t="s">
        <v>125</v>
      </c>
      <c r="K399" s="130" t="s">
        <v>125</v>
      </c>
    </row>
    <row r="400" spans="2:11" ht="15">
      <c r="B400" s="130" t="s">
        <v>2</v>
      </c>
      <c r="C400" s="131" t="s">
        <v>245</v>
      </c>
      <c r="D400" s="130" t="s">
        <v>246</v>
      </c>
      <c r="E400" s="130" t="s">
        <v>294</v>
      </c>
      <c r="F400" s="130" t="s">
        <v>125</v>
      </c>
      <c r="G400" s="130" t="s">
        <v>125</v>
      </c>
      <c r="H400" s="130" t="s">
        <v>125</v>
      </c>
      <c r="I400" s="130" t="s">
        <v>125</v>
      </c>
      <c r="J400" s="130" t="s">
        <v>125</v>
      </c>
      <c r="K400" s="130" t="s">
        <v>125</v>
      </c>
    </row>
    <row r="401" spans="2:11" ht="15">
      <c r="B401" s="130" t="s">
        <v>2</v>
      </c>
      <c r="C401" s="131" t="s">
        <v>247</v>
      </c>
      <c r="D401" s="130" t="s">
        <v>248</v>
      </c>
      <c r="E401" s="130" t="s">
        <v>294</v>
      </c>
      <c r="F401" s="130" t="s">
        <v>125</v>
      </c>
      <c r="G401" s="130" t="s">
        <v>125</v>
      </c>
      <c r="H401" s="130" t="s">
        <v>125</v>
      </c>
      <c r="I401" s="130" t="s">
        <v>125</v>
      </c>
      <c r="J401" s="130" t="s">
        <v>125</v>
      </c>
      <c r="K401" s="130" t="s">
        <v>125</v>
      </c>
    </row>
    <row r="402" spans="2:11" ht="15">
      <c r="B402" s="130" t="s">
        <v>2</v>
      </c>
      <c r="C402" s="131" t="s">
        <v>249</v>
      </c>
      <c r="D402" s="130" t="s">
        <v>250</v>
      </c>
      <c r="E402" s="130" t="s">
        <v>292</v>
      </c>
      <c r="F402" s="130" t="s">
        <v>125</v>
      </c>
      <c r="G402" s="130" t="s">
        <v>125</v>
      </c>
      <c r="H402" s="130" t="s">
        <v>125</v>
      </c>
      <c r="I402" s="130" t="s">
        <v>125</v>
      </c>
      <c r="J402" s="130" t="s">
        <v>125</v>
      </c>
      <c r="K402" s="130" t="s">
        <v>125</v>
      </c>
    </row>
    <row r="403" spans="2:11" ht="15">
      <c r="B403" s="130" t="s">
        <v>2</v>
      </c>
      <c r="C403" s="131" t="s">
        <v>282</v>
      </c>
      <c r="D403" s="130" t="s">
        <v>283</v>
      </c>
      <c r="E403" s="130" t="s">
        <v>294</v>
      </c>
      <c r="F403" s="130" t="s">
        <v>125</v>
      </c>
      <c r="G403" s="130" t="s">
        <v>125</v>
      </c>
      <c r="H403" s="130" t="s">
        <v>125</v>
      </c>
      <c r="I403" s="130" t="s">
        <v>125</v>
      </c>
      <c r="J403" s="130" t="s">
        <v>125</v>
      </c>
      <c r="K403" s="130" t="s">
        <v>125</v>
      </c>
    </row>
    <row r="404" spans="2:11" ht="15">
      <c r="B404" s="130" t="s">
        <v>2</v>
      </c>
      <c r="C404" s="131" t="s">
        <v>284</v>
      </c>
      <c r="D404" s="130" t="s">
        <v>285</v>
      </c>
      <c r="E404" s="130" t="s">
        <v>294</v>
      </c>
      <c r="F404" s="130" t="s">
        <v>125</v>
      </c>
      <c r="G404" s="130" t="s">
        <v>125</v>
      </c>
      <c r="H404" s="130" t="s">
        <v>125</v>
      </c>
      <c r="I404" s="130" t="s">
        <v>125</v>
      </c>
      <c r="J404" s="130" t="s">
        <v>125</v>
      </c>
      <c r="K404" s="130" t="s">
        <v>125</v>
      </c>
    </row>
    <row r="405" spans="2:11" ht="15">
      <c r="B405" s="130" t="s">
        <v>2</v>
      </c>
      <c r="C405" s="131" t="s">
        <v>251</v>
      </c>
      <c r="D405" s="130" t="s">
        <v>252</v>
      </c>
      <c r="E405" s="130" t="s">
        <v>292</v>
      </c>
      <c r="F405" s="130" t="s">
        <v>125</v>
      </c>
      <c r="G405" s="130" t="s">
        <v>125</v>
      </c>
      <c r="H405" s="130" t="s">
        <v>125</v>
      </c>
      <c r="I405" s="130" t="s">
        <v>125</v>
      </c>
      <c r="J405" s="130" t="s">
        <v>125</v>
      </c>
      <c r="K405" s="130" t="s">
        <v>125</v>
      </c>
    </row>
    <row r="406" spans="2:11" ht="15">
      <c r="B406" s="130" t="s">
        <v>2</v>
      </c>
      <c r="C406" s="131" t="s">
        <v>253</v>
      </c>
      <c r="D406" s="130" t="s">
        <v>254</v>
      </c>
      <c r="E406" s="130" t="s">
        <v>294</v>
      </c>
      <c r="F406" s="130" t="s">
        <v>125</v>
      </c>
      <c r="G406" s="130" t="s">
        <v>125</v>
      </c>
      <c r="H406" s="130" t="s">
        <v>125</v>
      </c>
      <c r="I406" s="130" t="s">
        <v>125</v>
      </c>
      <c r="J406" s="130" t="s">
        <v>125</v>
      </c>
      <c r="K406" s="130" t="s">
        <v>125</v>
      </c>
    </row>
    <row r="407" spans="2:11" ht="15">
      <c r="B407" s="130" t="s">
        <v>2</v>
      </c>
      <c r="C407" s="131" t="s">
        <v>286</v>
      </c>
      <c r="D407" s="130" t="s">
        <v>287</v>
      </c>
      <c r="E407" s="130" t="s">
        <v>294</v>
      </c>
      <c r="F407" s="130" t="s">
        <v>125</v>
      </c>
      <c r="G407" s="130" t="s">
        <v>125</v>
      </c>
      <c r="H407" s="130" t="s">
        <v>125</v>
      </c>
      <c r="I407" s="130" t="s">
        <v>125</v>
      </c>
      <c r="J407" s="130" t="s">
        <v>125</v>
      </c>
      <c r="K407" s="130" t="s">
        <v>125</v>
      </c>
    </row>
    <row r="408" spans="2:11" ht="15">
      <c r="B408" s="130" t="s">
        <v>2</v>
      </c>
      <c r="C408" s="131" t="s">
        <v>288</v>
      </c>
      <c r="D408" s="130" t="s">
        <v>289</v>
      </c>
      <c r="E408" s="130" t="s">
        <v>294</v>
      </c>
      <c r="F408" s="130" t="s">
        <v>125</v>
      </c>
      <c r="G408" s="130" t="s">
        <v>125</v>
      </c>
      <c r="H408" s="130" t="s">
        <v>125</v>
      </c>
      <c r="I408" s="130" t="s">
        <v>125</v>
      </c>
      <c r="J408" s="130" t="s">
        <v>125</v>
      </c>
      <c r="K408" s="130" t="s">
        <v>125</v>
      </c>
    </row>
    <row r="409" spans="2:11" ht="15">
      <c r="B409" s="130" t="s">
        <v>2</v>
      </c>
      <c r="C409" s="131" t="s">
        <v>83</v>
      </c>
      <c r="D409" s="130" t="s">
        <v>408</v>
      </c>
      <c r="E409" s="130" t="s">
        <v>292</v>
      </c>
      <c r="F409" s="130">
        <v>38141.89</v>
      </c>
      <c r="G409" s="130">
        <v>0</v>
      </c>
      <c r="H409" s="130">
        <v>0</v>
      </c>
      <c r="I409" s="130" t="s">
        <v>125</v>
      </c>
      <c r="J409" s="130" t="s">
        <v>125</v>
      </c>
      <c r="K409" s="130" t="s">
        <v>125</v>
      </c>
    </row>
    <row r="410" spans="2:11" ht="15">
      <c r="B410" s="130" t="s">
        <v>2</v>
      </c>
      <c r="C410" s="131" t="s">
        <v>84</v>
      </c>
      <c r="D410" s="130" t="s">
        <v>85</v>
      </c>
      <c r="E410" s="130" t="s">
        <v>293</v>
      </c>
      <c r="F410" s="130">
        <v>312143.59000000003</v>
      </c>
      <c r="G410" s="130">
        <v>243086.78</v>
      </c>
      <c r="H410" s="130">
        <v>104909.11</v>
      </c>
      <c r="I410" s="130">
        <v>389557.32</v>
      </c>
      <c r="J410" s="130">
        <v>228532.07</v>
      </c>
      <c r="K410" s="130">
        <v>246137.51</v>
      </c>
    </row>
    <row r="411" spans="2:11" ht="15">
      <c r="B411" s="130" t="s">
        <v>2</v>
      </c>
      <c r="C411" s="131" t="s">
        <v>86</v>
      </c>
      <c r="D411" s="130" t="s">
        <v>404</v>
      </c>
      <c r="E411" s="130" t="s">
        <v>292</v>
      </c>
      <c r="F411" s="130">
        <v>0</v>
      </c>
      <c r="G411" s="130" t="s">
        <v>125</v>
      </c>
      <c r="H411" s="130" t="s">
        <v>125</v>
      </c>
      <c r="I411" s="130" t="s">
        <v>125</v>
      </c>
      <c r="J411" s="130" t="s">
        <v>125</v>
      </c>
      <c r="K411" s="130" t="s">
        <v>125</v>
      </c>
    </row>
    <row r="412" spans="2:11" ht="15">
      <c r="B412" s="130" t="s">
        <v>2</v>
      </c>
      <c r="C412" s="131" t="s">
        <v>290</v>
      </c>
      <c r="D412" s="130" t="s">
        <v>436</v>
      </c>
      <c r="E412" s="130" t="s">
        <v>294</v>
      </c>
      <c r="F412" s="130" t="s">
        <v>125</v>
      </c>
      <c r="G412" s="130" t="s">
        <v>125</v>
      </c>
      <c r="H412" s="130" t="s">
        <v>125</v>
      </c>
      <c r="I412" s="130" t="s">
        <v>125</v>
      </c>
      <c r="J412" s="130" t="s">
        <v>125</v>
      </c>
      <c r="K412" s="130" t="s">
        <v>125</v>
      </c>
    </row>
    <row r="413" spans="2:11" ht="15">
      <c r="B413" s="130" t="s">
        <v>2</v>
      </c>
      <c r="C413" s="131" t="s">
        <v>87</v>
      </c>
      <c r="D413" s="130" t="s">
        <v>406</v>
      </c>
      <c r="E413" s="130" t="s">
        <v>293</v>
      </c>
      <c r="F413" s="130">
        <v>59224.07</v>
      </c>
      <c r="G413" s="130">
        <v>0</v>
      </c>
      <c r="H413" s="130">
        <v>21745.51</v>
      </c>
      <c r="I413" s="130">
        <v>28265.78</v>
      </c>
      <c r="J413" s="130">
        <v>70005.95</v>
      </c>
      <c r="K413" s="130">
        <v>0</v>
      </c>
    </row>
    <row r="414" spans="2:11" ht="15">
      <c r="B414" s="130" t="s">
        <v>440</v>
      </c>
      <c r="C414" s="131" t="s">
        <v>101</v>
      </c>
      <c r="D414" s="130" t="s">
        <v>435</v>
      </c>
      <c r="E414" s="130" t="s">
        <v>293</v>
      </c>
      <c r="F414" s="130">
        <v>1900244.58</v>
      </c>
      <c r="G414" s="130">
        <v>644870.05000000005</v>
      </c>
      <c r="H414" s="130">
        <v>0</v>
      </c>
      <c r="I414" s="130">
        <v>1205902.98</v>
      </c>
      <c r="J414" s="130">
        <v>1851676.25</v>
      </c>
      <c r="K414" s="130">
        <v>20626.939999999999</v>
      </c>
    </row>
    <row r="415" spans="2:11" ht="15">
      <c r="B415" s="130" t="s">
        <v>440</v>
      </c>
      <c r="C415" s="131" t="s">
        <v>78</v>
      </c>
      <c r="D415" s="130" t="s">
        <v>434</v>
      </c>
      <c r="E415" s="130" t="s">
        <v>293</v>
      </c>
      <c r="F415" s="130">
        <v>249107.32</v>
      </c>
      <c r="G415" s="130">
        <v>0</v>
      </c>
      <c r="H415" s="130">
        <v>0</v>
      </c>
      <c r="I415" s="130">
        <v>96898.5</v>
      </c>
      <c r="J415" s="130">
        <v>0</v>
      </c>
      <c r="K415" s="130">
        <v>425660.1</v>
      </c>
    </row>
    <row r="416" spans="2:11" ht="15">
      <c r="B416" s="130" t="s">
        <v>3</v>
      </c>
      <c r="C416" s="131" t="s">
        <v>88</v>
      </c>
      <c r="D416" s="130" t="s">
        <v>89</v>
      </c>
      <c r="E416" s="130" t="s">
        <v>293</v>
      </c>
      <c r="F416" s="130">
        <v>8200.34</v>
      </c>
      <c r="G416" s="130">
        <v>0</v>
      </c>
      <c r="H416" s="130">
        <v>12908.64</v>
      </c>
      <c r="I416" s="130">
        <v>0</v>
      </c>
      <c r="J416" s="130">
        <v>61184.31</v>
      </c>
      <c r="K416" s="130">
        <v>45022.13</v>
      </c>
    </row>
    <row r="417" spans="2:11" ht="15">
      <c r="B417" s="130" t="s">
        <v>3</v>
      </c>
      <c r="C417" s="131" t="s">
        <v>90</v>
      </c>
      <c r="D417" s="130" t="s">
        <v>91</v>
      </c>
      <c r="E417" s="130" t="s">
        <v>293</v>
      </c>
      <c r="F417" s="130">
        <v>14490.45</v>
      </c>
      <c r="G417" s="130">
        <v>0</v>
      </c>
      <c r="H417" s="130">
        <v>0</v>
      </c>
      <c r="I417" s="130">
        <v>0</v>
      </c>
      <c r="J417" s="130">
        <v>0</v>
      </c>
      <c r="K417" s="130">
        <v>0</v>
      </c>
    </row>
    <row r="418" spans="2:11" ht="15">
      <c r="B418" s="130" t="s">
        <v>3</v>
      </c>
      <c r="C418" s="131" t="s">
        <v>92</v>
      </c>
      <c r="D418" s="130" t="s">
        <v>93</v>
      </c>
      <c r="E418" s="130" t="s">
        <v>293</v>
      </c>
      <c r="F418" s="130">
        <v>518500.83</v>
      </c>
      <c r="G418" s="130">
        <v>429227.35</v>
      </c>
      <c r="H418" s="130">
        <v>53812.08</v>
      </c>
      <c r="I418" s="130">
        <v>1059068.48</v>
      </c>
      <c r="J418" s="130">
        <v>578063.04</v>
      </c>
      <c r="K418" s="130">
        <v>477393.48</v>
      </c>
    </row>
    <row r="419" spans="2:11" ht="15">
      <c r="B419" s="130" t="s">
        <v>3</v>
      </c>
      <c r="C419" s="131" t="s">
        <v>94</v>
      </c>
      <c r="D419" s="130" t="s">
        <v>95</v>
      </c>
      <c r="E419" s="130" t="s">
        <v>293</v>
      </c>
      <c r="F419" s="130">
        <v>4367.75</v>
      </c>
      <c r="G419" s="130">
        <v>20918.55</v>
      </c>
      <c r="H419" s="130">
        <v>21427.16</v>
      </c>
      <c r="I419" s="130">
        <v>0</v>
      </c>
      <c r="J419" s="130">
        <v>17143.650000000001</v>
      </c>
      <c r="K419" s="130">
        <v>28713.119999999999</v>
      </c>
    </row>
    <row r="420" spans="2:11" ht="15">
      <c r="B420" s="130" t="s">
        <v>3</v>
      </c>
      <c r="C420" s="131" t="s">
        <v>255</v>
      </c>
      <c r="D420" s="130" t="s">
        <v>393</v>
      </c>
      <c r="E420" s="130" t="s">
        <v>292</v>
      </c>
      <c r="F420" s="130" t="s">
        <v>125</v>
      </c>
      <c r="G420" s="130" t="s">
        <v>125</v>
      </c>
      <c r="H420" s="130" t="s">
        <v>125</v>
      </c>
      <c r="I420" s="130" t="s">
        <v>125</v>
      </c>
      <c r="J420" s="130" t="s">
        <v>125</v>
      </c>
      <c r="K420" s="130" t="s">
        <v>125</v>
      </c>
    </row>
    <row r="421" spans="2:11" ht="15">
      <c r="B421" s="130" t="s">
        <v>3</v>
      </c>
      <c r="C421" s="131" t="s">
        <v>96</v>
      </c>
      <c r="D421" s="130" t="s">
        <v>97</v>
      </c>
      <c r="E421" s="130" t="s">
        <v>293</v>
      </c>
      <c r="F421" s="130">
        <v>75802.570000000007</v>
      </c>
      <c r="G421" s="130">
        <v>125597.34</v>
      </c>
      <c r="H421" s="130">
        <v>130240.42</v>
      </c>
      <c r="I421" s="130">
        <v>75159.44</v>
      </c>
      <c r="J421" s="130">
        <v>125358.03</v>
      </c>
      <c r="K421" s="130">
        <v>164541.65</v>
      </c>
    </row>
    <row r="422" spans="2:11" ht="15">
      <c r="B422" s="130" t="s">
        <v>3</v>
      </c>
      <c r="C422" s="131" t="s">
        <v>98</v>
      </c>
      <c r="D422" s="130" t="s">
        <v>99</v>
      </c>
      <c r="E422" s="130" t="s">
        <v>293</v>
      </c>
      <c r="F422" s="130">
        <v>242994.48</v>
      </c>
      <c r="G422" s="130">
        <v>178832.24</v>
      </c>
      <c r="H422" s="130">
        <v>189899.34</v>
      </c>
      <c r="I422" s="130">
        <v>241003.39</v>
      </c>
      <c r="J422" s="130">
        <v>128580.22</v>
      </c>
      <c r="K422" s="130">
        <v>116459.63</v>
      </c>
    </row>
    <row r="423" spans="2:11" ht="15">
      <c r="B423" s="130" t="s">
        <v>3</v>
      </c>
      <c r="C423" s="131" t="s">
        <v>100</v>
      </c>
      <c r="D423" s="130" t="s">
        <v>394</v>
      </c>
      <c r="E423" s="130" t="s">
        <v>292</v>
      </c>
      <c r="F423" s="130" t="s">
        <v>125</v>
      </c>
      <c r="G423" s="130">
        <v>0</v>
      </c>
      <c r="H423" s="130">
        <v>0</v>
      </c>
      <c r="I423" s="130" t="s">
        <v>125</v>
      </c>
      <c r="J423" s="130" t="s">
        <v>125</v>
      </c>
      <c r="K423" s="130" t="s">
        <v>125</v>
      </c>
    </row>
    <row r="424" spans="2:11" ht="15">
      <c r="B424" s="130" t="s">
        <v>3</v>
      </c>
      <c r="C424" s="131" t="s">
        <v>256</v>
      </c>
      <c r="D424" s="130" t="s">
        <v>378</v>
      </c>
      <c r="E424" s="130" t="s">
        <v>292</v>
      </c>
      <c r="F424" s="130" t="s">
        <v>125</v>
      </c>
      <c r="G424" s="130" t="s">
        <v>125</v>
      </c>
      <c r="H424" s="130" t="s">
        <v>125</v>
      </c>
      <c r="I424" s="130" t="s">
        <v>125</v>
      </c>
      <c r="J424" s="130" t="s">
        <v>125</v>
      </c>
      <c r="K424" s="130" t="s">
        <v>125</v>
      </c>
    </row>
    <row r="425" spans="2:11" ht="15">
      <c r="B425" s="130" t="s">
        <v>3</v>
      </c>
      <c r="C425" s="131" t="s">
        <v>102</v>
      </c>
      <c r="D425" s="130" t="s">
        <v>103</v>
      </c>
      <c r="E425" s="130" t="s">
        <v>293</v>
      </c>
      <c r="F425" s="130">
        <v>129519.18</v>
      </c>
      <c r="G425" s="130">
        <v>53043.63</v>
      </c>
      <c r="H425" s="130">
        <v>92568.35</v>
      </c>
      <c r="I425" s="130">
        <v>80465.919999999998</v>
      </c>
      <c r="J425" s="130">
        <v>40952.31</v>
      </c>
      <c r="K425" s="130">
        <v>38885.17</v>
      </c>
    </row>
    <row r="426" spans="2:11" ht="15">
      <c r="B426" s="130" t="s">
        <v>3</v>
      </c>
      <c r="C426" s="131" t="s">
        <v>104</v>
      </c>
      <c r="D426" s="130" t="s">
        <v>395</v>
      </c>
      <c r="E426" s="130" t="s">
        <v>293</v>
      </c>
      <c r="F426" s="130">
        <v>0</v>
      </c>
      <c r="G426" s="130">
        <v>0</v>
      </c>
      <c r="H426" s="130">
        <v>0</v>
      </c>
      <c r="I426" s="130" t="s">
        <v>125</v>
      </c>
      <c r="J426" s="130" t="s">
        <v>125</v>
      </c>
      <c r="K426" s="130" t="s">
        <v>125</v>
      </c>
    </row>
    <row r="427" spans="2:11" ht="15">
      <c r="B427" s="130" t="s">
        <v>3</v>
      </c>
      <c r="C427" s="131" t="s">
        <v>105</v>
      </c>
      <c r="D427" s="130" t="s">
        <v>459</v>
      </c>
      <c r="E427" s="130" t="s">
        <v>292</v>
      </c>
      <c r="F427" s="130">
        <v>0</v>
      </c>
      <c r="G427" s="130" t="s">
        <v>125</v>
      </c>
      <c r="H427" s="130" t="s">
        <v>125</v>
      </c>
      <c r="I427" s="130" t="s">
        <v>125</v>
      </c>
      <c r="J427" s="130" t="s">
        <v>125</v>
      </c>
      <c r="K427" s="130" t="s">
        <v>125</v>
      </c>
    </row>
    <row r="428" spans="2:11" ht="15">
      <c r="B428" s="130" t="s">
        <v>3</v>
      </c>
      <c r="C428" s="131" t="s">
        <v>257</v>
      </c>
      <c r="D428" s="130" t="s">
        <v>396</v>
      </c>
      <c r="E428" s="130" t="s">
        <v>293</v>
      </c>
      <c r="F428" s="130" t="s">
        <v>125</v>
      </c>
      <c r="G428" s="130" t="s">
        <v>125</v>
      </c>
      <c r="H428" s="130" t="s">
        <v>125</v>
      </c>
      <c r="I428" s="130" t="s">
        <v>125</v>
      </c>
      <c r="J428" s="130" t="s">
        <v>125</v>
      </c>
      <c r="K428" s="130" t="s">
        <v>125</v>
      </c>
    </row>
    <row r="429" spans="2:11" ht="15">
      <c r="B429" s="130" t="s">
        <v>3</v>
      </c>
      <c r="C429" s="131" t="s">
        <v>106</v>
      </c>
      <c r="D429" s="130" t="s">
        <v>107</v>
      </c>
      <c r="E429" s="130" t="s">
        <v>293</v>
      </c>
      <c r="F429" s="130">
        <v>17517.95</v>
      </c>
      <c r="G429" s="130">
        <v>0</v>
      </c>
      <c r="H429" s="130">
        <v>0</v>
      </c>
      <c r="I429" s="130">
        <v>0</v>
      </c>
      <c r="J429" s="130">
        <v>5771.2</v>
      </c>
      <c r="K429" s="130">
        <v>0</v>
      </c>
    </row>
    <row r="430" spans="2:11" ht="15">
      <c r="B430" s="130" t="s">
        <v>3</v>
      </c>
      <c r="C430" s="131" t="s">
        <v>258</v>
      </c>
      <c r="D430" s="130" t="s">
        <v>379</v>
      </c>
      <c r="E430" s="130" t="s">
        <v>292</v>
      </c>
      <c r="F430" s="130" t="s">
        <v>125</v>
      </c>
      <c r="G430" s="130" t="s">
        <v>125</v>
      </c>
      <c r="H430" s="130" t="s">
        <v>125</v>
      </c>
      <c r="I430" s="130" t="s">
        <v>125</v>
      </c>
      <c r="J430" s="130" t="s">
        <v>125</v>
      </c>
      <c r="K430" s="130" t="s">
        <v>125</v>
      </c>
    </row>
    <row r="431" spans="2:11" ht="15">
      <c r="B431" s="130" t="s">
        <v>3</v>
      </c>
      <c r="C431" s="131" t="s">
        <v>259</v>
      </c>
      <c r="D431" s="130" t="s">
        <v>397</v>
      </c>
      <c r="E431" s="130" t="s">
        <v>292</v>
      </c>
      <c r="F431" s="130" t="s">
        <v>125</v>
      </c>
      <c r="G431" s="130" t="s">
        <v>125</v>
      </c>
      <c r="H431" s="130" t="s">
        <v>125</v>
      </c>
      <c r="I431" s="130" t="s">
        <v>125</v>
      </c>
      <c r="J431" s="130" t="s">
        <v>125</v>
      </c>
      <c r="K431" s="130" t="s">
        <v>125</v>
      </c>
    </row>
    <row r="432" spans="2:11" ht="15">
      <c r="B432" s="130" t="s">
        <v>3</v>
      </c>
      <c r="C432" s="131" t="s">
        <v>108</v>
      </c>
      <c r="D432" s="130" t="s">
        <v>460</v>
      </c>
      <c r="E432" s="130" t="s">
        <v>293</v>
      </c>
      <c r="F432" s="130">
        <v>832565.04</v>
      </c>
      <c r="G432" s="130">
        <v>498908.74</v>
      </c>
      <c r="H432" s="130">
        <v>853883.35</v>
      </c>
      <c r="I432" s="130">
        <v>665211.47</v>
      </c>
      <c r="J432" s="130">
        <v>753784.8</v>
      </c>
      <c r="K432" s="130">
        <v>856047.43</v>
      </c>
    </row>
    <row r="433" spans="2:11" ht="15">
      <c r="B433" s="130" t="s">
        <v>3</v>
      </c>
      <c r="C433" s="131" t="s">
        <v>109</v>
      </c>
      <c r="D433" s="130" t="s">
        <v>110</v>
      </c>
      <c r="E433" s="130" t="s">
        <v>293</v>
      </c>
      <c r="F433" s="130">
        <v>107223.51</v>
      </c>
      <c r="G433" s="130">
        <v>64511.91</v>
      </c>
      <c r="H433" s="130">
        <v>133849.73000000001</v>
      </c>
      <c r="I433" s="130">
        <v>64952.75</v>
      </c>
      <c r="J433" s="130">
        <v>131466.59</v>
      </c>
      <c r="K433" s="130">
        <v>108618.84</v>
      </c>
    </row>
    <row r="434" spans="2:11" ht="15">
      <c r="B434" s="130" t="s">
        <v>3</v>
      </c>
      <c r="C434" s="131" t="s">
        <v>111</v>
      </c>
      <c r="D434" s="130" t="s">
        <v>112</v>
      </c>
      <c r="E434" s="130" t="s">
        <v>293</v>
      </c>
      <c r="F434" s="130">
        <v>15848.81</v>
      </c>
      <c r="G434" s="130">
        <v>34574.22</v>
      </c>
      <c r="H434" s="130">
        <v>0</v>
      </c>
      <c r="I434" s="130">
        <v>10537.41</v>
      </c>
      <c r="J434" s="130">
        <v>0</v>
      </c>
      <c r="K434" s="130">
        <v>7379.37</v>
      </c>
    </row>
    <row r="435" spans="2:11" ht="15">
      <c r="B435" s="130" t="s">
        <v>3</v>
      </c>
      <c r="C435" s="131" t="s">
        <v>269</v>
      </c>
      <c r="D435" s="130" t="s">
        <v>407</v>
      </c>
      <c r="E435" s="130" t="s">
        <v>292</v>
      </c>
      <c r="F435" s="130" t="s">
        <v>125</v>
      </c>
      <c r="G435" s="130" t="s">
        <v>125</v>
      </c>
      <c r="H435" s="130" t="s">
        <v>125</v>
      </c>
      <c r="I435" s="130" t="s">
        <v>125</v>
      </c>
      <c r="J435" s="130" t="s">
        <v>125</v>
      </c>
      <c r="K435" s="130" t="s">
        <v>125</v>
      </c>
    </row>
    <row r="436" spans="2:11" ht="15">
      <c r="B436" s="130" t="s">
        <v>3</v>
      </c>
      <c r="C436" s="131" t="s">
        <v>260</v>
      </c>
      <c r="D436" s="130" t="s">
        <v>261</v>
      </c>
      <c r="E436" s="130" t="s">
        <v>292</v>
      </c>
      <c r="F436" s="130" t="s">
        <v>125</v>
      </c>
      <c r="G436" s="130" t="s">
        <v>125</v>
      </c>
      <c r="H436" s="130" t="s">
        <v>125</v>
      </c>
      <c r="I436" s="130" t="s">
        <v>125</v>
      </c>
      <c r="J436" s="130" t="s">
        <v>125</v>
      </c>
      <c r="K436" s="130" t="s">
        <v>125</v>
      </c>
    </row>
    <row r="437" spans="2:11" ht="15">
      <c r="B437" s="130" t="s">
        <v>3</v>
      </c>
      <c r="C437" s="131" t="s">
        <v>262</v>
      </c>
      <c r="D437" s="130" t="s">
        <v>380</v>
      </c>
      <c r="E437" s="130" t="s">
        <v>292</v>
      </c>
      <c r="F437" s="130" t="s">
        <v>125</v>
      </c>
      <c r="G437" s="130" t="s">
        <v>125</v>
      </c>
      <c r="H437" s="130" t="s">
        <v>125</v>
      </c>
      <c r="I437" s="130" t="s">
        <v>125</v>
      </c>
      <c r="J437" s="130" t="s">
        <v>125</v>
      </c>
      <c r="K437" s="130" t="s">
        <v>125</v>
      </c>
    </row>
    <row r="438" spans="2:11" ht="15">
      <c r="B438" s="130" t="s">
        <v>3</v>
      </c>
      <c r="C438" s="131" t="s">
        <v>263</v>
      </c>
      <c r="D438" s="130" t="s">
        <v>398</v>
      </c>
      <c r="E438" s="130" t="s">
        <v>292</v>
      </c>
      <c r="F438" s="130" t="s">
        <v>125</v>
      </c>
      <c r="G438" s="130" t="s">
        <v>125</v>
      </c>
      <c r="H438" s="130" t="s">
        <v>125</v>
      </c>
      <c r="I438" s="130" t="s">
        <v>125</v>
      </c>
      <c r="J438" s="130" t="s">
        <v>125</v>
      </c>
      <c r="K438" s="130" t="s">
        <v>125</v>
      </c>
    </row>
    <row r="439" spans="2:11" ht="15">
      <c r="B439" s="130" t="s">
        <v>3</v>
      </c>
      <c r="C439" s="131" t="s">
        <v>264</v>
      </c>
      <c r="D439" s="130" t="s">
        <v>381</v>
      </c>
      <c r="E439" s="130" t="s">
        <v>292</v>
      </c>
      <c r="F439" s="130" t="s">
        <v>125</v>
      </c>
      <c r="G439" s="130" t="s">
        <v>125</v>
      </c>
      <c r="H439" s="130" t="s">
        <v>125</v>
      </c>
      <c r="I439" s="130" t="s">
        <v>125</v>
      </c>
      <c r="J439" s="130" t="s">
        <v>125</v>
      </c>
      <c r="K439" s="130" t="s">
        <v>125</v>
      </c>
    </row>
    <row r="440" spans="2:11" ht="15">
      <c r="B440" s="130" t="s">
        <v>3</v>
      </c>
      <c r="C440" s="131" t="s">
        <v>113</v>
      </c>
      <c r="D440" s="130" t="s">
        <v>114</v>
      </c>
      <c r="E440" s="130" t="s">
        <v>294</v>
      </c>
      <c r="F440" s="130" t="s">
        <v>125</v>
      </c>
      <c r="G440" s="130" t="s">
        <v>125</v>
      </c>
      <c r="H440" s="130" t="s">
        <v>125</v>
      </c>
      <c r="I440" s="130" t="s">
        <v>125</v>
      </c>
      <c r="J440" s="130" t="s">
        <v>125</v>
      </c>
      <c r="K440" s="130" t="s">
        <v>125</v>
      </c>
    </row>
    <row r="441" spans="2:11" ht="15">
      <c r="B441" s="130" t="s">
        <v>3</v>
      </c>
      <c r="C441" s="131" t="s">
        <v>115</v>
      </c>
      <c r="D441" s="130" t="s">
        <v>116</v>
      </c>
      <c r="E441" s="130" t="s">
        <v>293</v>
      </c>
      <c r="F441" s="130">
        <v>0</v>
      </c>
      <c r="G441" s="130">
        <v>150779.04</v>
      </c>
      <c r="H441" s="130">
        <v>370943.15</v>
      </c>
      <c r="I441" s="130">
        <v>179136.44</v>
      </c>
      <c r="J441" s="130">
        <v>0</v>
      </c>
      <c r="K441" s="130">
        <v>40222.11</v>
      </c>
    </row>
    <row r="442" spans="2:11" ht="15">
      <c r="B442" s="130" t="s">
        <v>3</v>
      </c>
      <c r="C442" s="131" t="s">
        <v>117</v>
      </c>
      <c r="D442" s="130" t="s">
        <v>118</v>
      </c>
      <c r="E442" s="130" t="s">
        <v>294</v>
      </c>
      <c r="F442" s="130" t="s">
        <v>125</v>
      </c>
      <c r="G442" s="130" t="s">
        <v>125</v>
      </c>
      <c r="H442" s="130" t="s">
        <v>125</v>
      </c>
      <c r="I442" s="130" t="s">
        <v>125</v>
      </c>
      <c r="J442" s="130" t="s">
        <v>125</v>
      </c>
      <c r="K442" s="130" t="s">
        <v>125</v>
      </c>
    </row>
    <row r="443" spans="2:11" ht="15">
      <c r="B443" s="130" t="s">
        <v>3</v>
      </c>
      <c r="C443" s="131" t="s">
        <v>129</v>
      </c>
      <c r="D443" s="130" t="s">
        <v>127</v>
      </c>
      <c r="E443" s="130" t="s">
        <v>294</v>
      </c>
      <c r="F443" s="130" t="s">
        <v>125</v>
      </c>
      <c r="G443" s="130" t="s">
        <v>125</v>
      </c>
      <c r="H443" s="130" t="s">
        <v>125</v>
      </c>
      <c r="I443" s="130" t="s">
        <v>125</v>
      </c>
      <c r="J443" s="130" t="s">
        <v>125</v>
      </c>
      <c r="K443" s="130" t="s">
        <v>125</v>
      </c>
    </row>
    <row r="445" spans="2:11" ht="15">
      <c r="B445" s="130" t="s">
        <v>383</v>
      </c>
      <c r="C445" s="131" t="s">
        <v>384</v>
      </c>
      <c r="D445" s="130" t="s">
        <v>385</v>
      </c>
      <c r="E445" s="130"/>
      <c r="F445" s="130"/>
      <c r="G445" s="130"/>
      <c r="H445" s="130"/>
      <c r="I445" s="130"/>
      <c r="J445" s="130"/>
      <c r="K445" s="130"/>
    </row>
    <row r="447" spans="2:11" ht="15">
      <c r="B447" s="130" t="s">
        <v>322</v>
      </c>
      <c r="C447" s="131" t="s">
        <v>8</v>
      </c>
      <c r="D447" s="130" t="s">
        <v>9</v>
      </c>
      <c r="E447" s="130" t="s">
        <v>291</v>
      </c>
      <c r="F447" s="130" t="s">
        <v>328</v>
      </c>
      <c r="G447" s="130" t="s">
        <v>328</v>
      </c>
      <c r="H447" s="130" t="s">
        <v>328</v>
      </c>
      <c r="I447" s="130" t="s">
        <v>328</v>
      </c>
      <c r="J447" s="130" t="s">
        <v>328</v>
      </c>
      <c r="K447" s="130" t="s">
        <v>328</v>
      </c>
    </row>
    <row r="448" spans="2:11" ht="15">
      <c r="B448" s="130" t="s">
        <v>324</v>
      </c>
      <c r="C448" s="131" t="s">
        <v>353</v>
      </c>
      <c r="D448" s="130" t="s">
        <v>354</v>
      </c>
      <c r="E448" s="130" t="s">
        <v>355</v>
      </c>
      <c r="F448" s="130" t="s">
        <v>327</v>
      </c>
      <c r="G448" s="130" t="s">
        <v>327</v>
      </c>
      <c r="H448" s="130" t="s">
        <v>327</v>
      </c>
      <c r="I448" s="130" t="s">
        <v>327</v>
      </c>
      <c r="J448" s="130" t="s">
        <v>327</v>
      </c>
      <c r="K448" s="130" t="s">
        <v>327</v>
      </c>
    </row>
    <row r="449" spans="2:11" ht="15">
      <c r="B449" s="130" t="s">
        <v>1</v>
      </c>
      <c r="C449" s="131" t="s">
        <v>151</v>
      </c>
      <c r="D449" s="130" t="s">
        <v>152</v>
      </c>
      <c r="E449" s="130" t="s">
        <v>292</v>
      </c>
      <c r="F449" s="130">
        <v>435060.88</v>
      </c>
      <c r="G449" s="130">
        <v>694198.58</v>
      </c>
      <c r="H449" s="130">
        <v>623138.76</v>
      </c>
      <c r="I449" s="130">
        <v>410503.07</v>
      </c>
      <c r="J449" s="130">
        <v>638998.4</v>
      </c>
      <c r="K449" s="130">
        <v>473915.28</v>
      </c>
    </row>
    <row r="450" spans="2:11" ht="15">
      <c r="B450" s="130" t="s">
        <v>1</v>
      </c>
      <c r="C450" s="131" t="s">
        <v>10</v>
      </c>
      <c r="D450" s="130" t="s">
        <v>433</v>
      </c>
      <c r="E450" s="130" t="s">
        <v>293</v>
      </c>
      <c r="F450" s="130">
        <v>1908944.97</v>
      </c>
      <c r="G450" s="130">
        <v>1827792.96</v>
      </c>
      <c r="H450" s="130">
        <v>2274514.7799999998</v>
      </c>
      <c r="I450" s="130">
        <v>1438766.97</v>
      </c>
      <c r="J450" s="130">
        <v>1114486.54</v>
      </c>
      <c r="K450" s="130">
        <v>1374697.38</v>
      </c>
    </row>
    <row r="451" spans="2:11" ht="15">
      <c r="B451" s="130" t="s">
        <v>1</v>
      </c>
      <c r="C451" s="131" t="s">
        <v>11</v>
      </c>
      <c r="D451" s="130" t="s">
        <v>12</v>
      </c>
      <c r="E451" s="130" t="s">
        <v>292</v>
      </c>
      <c r="F451" s="130">
        <v>717255.28</v>
      </c>
      <c r="G451" s="130">
        <v>851357.81</v>
      </c>
      <c r="H451" s="130">
        <v>807091.65</v>
      </c>
      <c r="I451" s="130">
        <v>564559.6</v>
      </c>
      <c r="J451" s="130">
        <v>514723.54</v>
      </c>
      <c r="K451" s="130">
        <v>297633.34000000003</v>
      </c>
    </row>
    <row r="452" spans="2:11" ht="15">
      <c r="B452" s="130" t="s">
        <v>1</v>
      </c>
      <c r="C452" s="131" t="s">
        <v>153</v>
      </c>
      <c r="D452" s="130" t="s">
        <v>154</v>
      </c>
      <c r="E452" s="130" t="s">
        <v>292</v>
      </c>
      <c r="F452" s="130">
        <v>90301.95</v>
      </c>
      <c r="G452" s="130">
        <v>331755.24</v>
      </c>
      <c r="H452" s="130">
        <v>257000.95</v>
      </c>
      <c r="I452" s="130">
        <v>147547.65</v>
      </c>
      <c r="J452" s="130">
        <v>213766.7</v>
      </c>
      <c r="K452" s="130">
        <v>197836.21</v>
      </c>
    </row>
    <row r="453" spans="2:11" ht="15">
      <c r="B453" s="130" t="s">
        <v>1</v>
      </c>
      <c r="C453" s="131" t="s">
        <v>155</v>
      </c>
      <c r="D453" s="130" t="s">
        <v>156</v>
      </c>
      <c r="E453" s="130" t="s">
        <v>292</v>
      </c>
      <c r="F453" s="130">
        <v>365467.87</v>
      </c>
      <c r="G453" s="130">
        <v>609987.44999999995</v>
      </c>
      <c r="H453" s="130">
        <v>626057.24</v>
      </c>
      <c r="I453" s="130">
        <v>484555.96</v>
      </c>
      <c r="J453" s="130">
        <v>399836.35</v>
      </c>
      <c r="K453" s="130">
        <v>407589.25</v>
      </c>
    </row>
    <row r="454" spans="2:11" ht="15">
      <c r="B454" s="130" t="s">
        <v>1</v>
      </c>
      <c r="C454" s="131" t="s">
        <v>13</v>
      </c>
      <c r="D454" s="130" t="s">
        <v>14</v>
      </c>
      <c r="E454" s="130" t="s">
        <v>293</v>
      </c>
      <c r="F454" s="130">
        <v>1080622.42</v>
      </c>
      <c r="G454" s="130">
        <v>1730529.84</v>
      </c>
      <c r="H454" s="130">
        <v>1556260.22</v>
      </c>
      <c r="I454" s="130">
        <v>1033071.44</v>
      </c>
      <c r="J454" s="130">
        <v>1079908.6399999999</v>
      </c>
      <c r="K454" s="130">
        <v>1143552.9099999999</v>
      </c>
    </row>
    <row r="455" spans="2:11" ht="15">
      <c r="B455" s="130" t="s">
        <v>1</v>
      </c>
      <c r="C455" s="131" t="s">
        <v>157</v>
      </c>
      <c r="D455" s="130" t="s">
        <v>158</v>
      </c>
      <c r="E455" s="130" t="s">
        <v>292</v>
      </c>
      <c r="F455" s="130">
        <v>52298.47</v>
      </c>
      <c r="G455" s="130">
        <v>63171.45</v>
      </c>
      <c r="H455" s="130">
        <v>132030.34</v>
      </c>
      <c r="I455" s="130">
        <v>79948</v>
      </c>
      <c r="J455" s="130">
        <v>103762.78</v>
      </c>
      <c r="K455" s="130">
        <v>56785.7</v>
      </c>
    </row>
    <row r="456" spans="2:11" ht="15">
      <c r="B456" s="130" t="s">
        <v>1</v>
      </c>
      <c r="C456" s="131" t="s">
        <v>159</v>
      </c>
      <c r="D456" s="130" t="s">
        <v>160</v>
      </c>
      <c r="E456" s="130" t="s">
        <v>292</v>
      </c>
      <c r="F456" s="130">
        <v>85492.57</v>
      </c>
      <c r="G456" s="130">
        <v>121027.06</v>
      </c>
      <c r="H456" s="130">
        <v>132851</v>
      </c>
      <c r="I456" s="130">
        <v>69730.25</v>
      </c>
      <c r="J456" s="130">
        <v>80321.440000000002</v>
      </c>
      <c r="K456" s="130">
        <v>65704.259999999995</v>
      </c>
    </row>
    <row r="457" spans="2:11" ht="15">
      <c r="B457" s="130" t="s">
        <v>1</v>
      </c>
      <c r="C457" s="131" t="s">
        <v>161</v>
      </c>
      <c r="D457" s="130" t="s">
        <v>162</v>
      </c>
      <c r="E457" s="130" t="s">
        <v>292</v>
      </c>
      <c r="F457" s="130">
        <v>43569.43</v>
      </c>
      <c r="G457" s="130">
        <v>107259</v>
      </c>
      <c r="H457" s="130">
        <v>171937.97</v>
      </c>
      <c r="I457" s="130">
        <v>112623.4</v>
      </c>
      <c r="J457" s="130">
        <v>113768.7</v>
      </c>
      <c r="K457" s="130">
        <v>103708.19</v>
      </c>
    </row>
    <row r="458" spans="2:11" ht="15">
      <c r="B458" s="130" t="s">
        <v>1</v>
      </c>
      <c r="C458" s="131" t="s">
        <v>15</v>
      </c>
      <c r="D458" s="130" t="s">
        <v>16</v>
      </c>
      <c r="E458" s="130" t="s">
        <v>293</v>
      </c>
      <c r="F458" s="130">
        <v>481646.19</v>
      </c>
      <c r="G458" s="130">
        <v>629220.32999999996</v>
      </c>
      <c r="H458" s="130">
        <v>630610.16</v>
      </c>
      <c r="I458" s="130">
        <v>400024.97</v>
      </c>
      <c r="J458" s="130">
        <v>490490.03</v>
      </c>
      <c r="K458" s="130">
        <v>347110.86</v>
      </c>
    </row>
    <row r="459" spans="2:11" ht="15">
      <c r="B459" s="130" t="s">
        <v>1</v>
      </c>
      <c r="C459" s="131" t="s">
        <v>163</v>
      </c>
      <c r="D459" s="130" t="s">
        <v>164</v>
      </c>
      <c r="E459" s="130" t="s">
        <v>292</v>
      </c>
      <c r="F459" s="130">
        <v>421345.83</v>
      </c>
      <c r="G459" s="130">
        <v>1250839.0900000001</v>
      </c>
      <c r="H459" s="130">
        <v>1203495.27</v>
      </c>
      <c r="I459" s="130">
        <v>740392.26</v>
      </c>
      <c r="J459" s="130">
        <v>789629.7</v>
      </c>
      <c r="K459" s="130">
        <v>642873.18999999994</v>
      </c>
    </row>
    <row r="460" spans="2:11" ht="15">
      <c r="B460" s="130" t="s">
        <v>1</v>
      </c>
      <c r="C460" s="131" t="s">
        <v>17</v>
      </c>
      <c r="D460" s="130" t="s">
        <v>18</v>
      </c>
      <c r="E460" s="130" t="s">
        <v>293</v>
      </c>
      <c r="F460" s="130">
        <v>1117650.02</v>
      </c>
      <c r="G460" s="130">
        <v>1158596.58</v>
      </c>
      <c r="H460" s="130">
        <v>1206410.6599999999</v>
      </c>
      <c r="I460" s="130">
        <v>699752.53</v>
      </c>
      <c r="J460" s="130">
        <v>733890.71</v>
      </c>
      <c r="K460" s="130">
        <v>772620.49</v>
      </c>
    </row>
    <row r="461" spans="2:11" ht="15">
      <c r="B461" s="130" t="s">
        <v>1</v>
      </c>
      <c r="C461" s="131" t="s">
        <v>165</v>
      </c>
      <c r="D461" s="130" t="s">
        <v>166</v>
      </c>
      <c r="E461" s="130" t="s">
        <v>292</v>
      </c>
      <c r="F461" s="130">
        <v>401574.91</v>
      </c>
      <c r="G461" s="130">
        <v>200070.77</v>
      </c>
      <c r="H461" s="130">
        <v>421989.23</v>
      </c>
      <c r="I461" s="130">
        <v>297320.78999999998</v>
      </c>
      <c r="J461" s="130">
        <v>277324.59000000003</v>
      </c>
      <c r="K461" s="130">
        <v>242287.9</v>
      </c>
    </row>
    <row r="462" spans="2:11" ht="15">
      <c r="B462" s="130" t="s">
        <v>1</v>
      </c>
      <c r="C462" s="131" t="s">
        <v>19</v>
      </c>
      <c r="D462" s="130" t="s">
        <v>20</v>
      </c>
      <c r="E462" s="130" t="s">
        <v>292</v>
      </c>
      <c r="F462" s="130">
        <v>1587494.78</v>
      </c>
      <c r="G462" s="130">
        <v>1630910.73</v>
      </c>
      <c r="H462" s="130">
        <v>1575884.69</v>
      </c>
      <c r="I462" s="130">
        <v>922613.95</v>
      </c>
      <c r="J462" s="130">
        <v>971427.57</v>
      </c>
      <c r="K462" s="130">
        <v>928433.98</v>
      </c>
    </row>
    <row r="463" spans="2:11" ht="15">
      <c r="B463" s="130" t="s">
        <v>1</v>
      </c>
      <c r="C463" s="131" t="s">
        <v>167</v>
      </c>
      <c r="D463" s="130" t="s">
        <v>168</v>
      </c>
      <c r="E463" s="130" t="s">
        <v>292</v>
      </c>
      <c r="F463" s="130">
        <v>1724614.83</v>
      </c>
      <c r="G463" s="130">
        <v>1653640.41</v>
      </c>
      <c r="H463" s="130">
        <v>1475774.2</v>
      </c>
      <c r="I463" s="130">
        <v>999441.52</v>
      </c>
      <c r="J463" s="130">
        <v>809206.73</v>
      </c>
      <c r="K463" s="130">
        <v>911904.43</v>
      </c>
    </row>
    <row r="464" spans="2:11" ht="15">
      <c r="B464" s="130" t="s">
        <v>1</v>
      </c>
      <c r="C464" s="131" t="s">
        <v>169</v>
      </c>
      <c r="D464" s="130" t="s">
        <v>170</v>
      </c>
      <c r="E464" s="130" t="s">
        <v>292</v>
      </c>
      <c r="F464" s="130">
        <v>141224.67000000001</v>
      </c>
      <c r="G464" s="130">
        <v>238705.57</v>
      </c>
      <c r="H464" s="130">
        <v>243934.45</v>
      </c>
      <c r="I464" s="130">
        <v>131128.95000000001</v>
      </c>
      <c r="J464" s="130">
        <v>110450.51</v>
      </c>
      <c r="K464" s="130">
        <v>103615.46</v>
      </c>
    </row>
    <row r="465" spans="2:11" ht="15">
      <c r="B465" s="130" t="s">
        <v>1</v>
      </c>
      <c r="C465" s="131" t="s">
        <v>171</v>
      </c>
      <c r="D465" s="130" t="s">
        <v>172</v>
      </c>
      <c r="E465" s="130" t="s">
        <v>292</v>
      </c>
      <c r="F465" s="130">
        <v>788161.24</v>
      </c>
      <c r="G465" s="130">
        <v>959104.75</v>
      </c>
      <c r="H465" s="130">
        <v>876789.6</v>
      </c>
      <c r="I465" s="130">
        <v>492122.82</v>
      </c>
      <c r="J465" s="130">
        <v>542087.80000000005</v>
      </c>
      <c r="K465" s="130">
        <v>593844.41</v>
      </c>
    </row>
    <row r="466" spans="2:11" ht="15">
      <c r="B466" s="130" t="s">
        <v>1</v>
      </c>
      <c r="C466" s="131" t="s">
        <v>21</v>
      </c>
      <c r="D466" s="130" t="s">
        <v>22</v>
      </c>
      <c r="E466" s="130" t="s">
        <v>293</v>
      </c>
      <c r="F466" s="130">
        <v>284345.64</v>
      </c>
      <c r="G466" s="130">
        <v>360383.25</v>
      </c>
      <c r="H466" s="130">
        <v>340764.69</v>
      </c>
      <c r="I466" s="130">
        <v>226506.08</v>
      </c>
      <c r="J466" s="130">
        <v>225502.12</v>
      </c>
      <c r="K466" s="130">
        <v>171953.76</v>
      </c>
    </row>
    <row r="467" spans="2:11" ht="15">
      <c r="B467" s="130" t="s">
        <v>1</v>
      </c>
      <c r="C467" s="131" t="s">
        <v>23</v>
      </c>
      <c r="D467" s="130" t="s">
        <v>24</v>
      </c>
      <c r="E467" s="130" t="s">
        <v>292</v>
      </c>
      <c r="F467" s="130">
        <v>864700.6</v>
      </c>
      <c r="G467" s="130">
        <v>1023647.91</v>
      </c>
      <c r="H467" s="130">
        <v>1478396.39</v>
      </c>
      <c r="I467" s="130">
        <v>874496.63</v>
      </c>
      <c r="J467" s="130">
        <v>890330.11</v>
      </c>
      <c r="K467" s="130">
        <v>831614.92</v>
      </c>
    </row>
    <row r="468" spans="2:11" ht="15">
      <c r="B468" s="130" t="s">
        <v>1</v>
      </c>
      <c r="C468" s="131" t="s">
        <v>173</v>
      </c>
      <c r="D468" s="130" t="s">
        <v>174</v>
      </c>
      <c r="E468" s="130" t="s">
        <v>292</v>
      </c>
      <c r="F468" s="130">
        <v>363406.38</v>
      </c>
      <c r="G468" s="130">
        <v>516773.12</v>
      </c>
      <c r="H468" s="130">
        <v>558281</v>
      </c>
      <c r="I468" s="130">
        <v>335124.86</v>
      </c>
      <c r="J468" s="130">
        <v>335972.89</v>
      </c>
      <c r="K468" s="130">
        <v>268603.81</v>
      </c>
    </row>
    <row r="469" spans="2:11" ht="15">
      <c r="B469" s="130" t="s">
        <v>1</v>
      </c>
      <c r="C469" s="131" t="s">
        <v>175</v>
      </c>
      <c r="D469" s="130" t="s">
        <v>176</v>
      </c>
      <c r="E469" s="130" t="s">
        <v>292</v>
      </c>
      <c r="F469" s="130">
        <v>501798.07</v>
      </c>
      <c r="G469" s="130">
        <v>837305.28</v>
      </c>
      <c r="H469" s="130">
        <v>786199.1</v>
      </c>
      <c r="I469" s="130">
        <v>457199.18</v>
      </c>
      <c r="J469" s="130">
        <v>471935.27</v>
      </c>
      <c r="K469" s="130">
        <v>260836.68</v>
      </c>
    </row>
    <row r="470" spans="2:11" ht="15">
      <c r="B470" s="130" t="s">
        <v>1</v>
      </c>
      <c r="C470" s="131" t="s">
        <v>25</v>
      </c>
      <c r="D470" s="130" t="s">
        <v>399</v>
      </c>
      <c r="E470" s="130" t="s">
        <v>293</v>
      </c>
      <c r="F470" s="130">
        <v>709685.65</v>
      </c>
      <c r="G470" s="130">
        <v>951016.49</v>
      </c>
      <c r="H470" s="130">
        <v>1179110.33</v>
      </c>
      <c r="I470" s="130">
        <v>771880.15</v>
      </c>
      <c r="J470" s="130">
        <v>861432.22</v>
      </c>
      <c r="K470" s="130">
        <v>699452.78</v>
      </c>
    </row>
    <row r="471" spans="2:11" ht="15">
      <c r="B471" s="130" t="s">
        <v>1</v>
      </c>
      <c r="C471" s="131" t="s">
        <v>26</v>
      </c>
      <c r="D471" s="130" t="s">
        <v>27</v>
      </c>
      <c r="E471" s="130" t="s">
        <v>293</v>
      </c>
      <c r="F471" s="130">
        <v>646300.18999999994</v>
      </c>
      <c r="G471" s="130">
        <v>1701830.02</v>
      </c>
      <c r="H471" s="130">
        <v>1373625.64</v>
      </c>
      <c r="I471" s="130">
        <v>817439.48</v>
      </c>
      <c r="J471" s="130">
        <v>1099265.22</v>
      </c>
      <c r="K471" s="130">
        <v>721393.17</v>
      </c>
    </row>
    <row r="472" spans="2:11" ht="15">
      <c r="B472" s="130" t="s">
        <v>1</v>
      </c>
      <c r="C472" s="131" t="s">
        <v>177</v>
      </c>
      <c r="D472" s="130" t="s">
        <v>178</v>
      </c>
      <c r="E472" s="130" t="s">
        <v>292</v>
      </c>
      <c r="F472" s="130">
        <v>98978.240000000005</v>
      </c>
      <c r="G472" s="130">
        <v>265923.34000000003</v>
      </c>
      <c r="H472" s="130">
        <v>252687.33</v>
      </c>
      <c r="I472" s="130">
        <v>140279.54999999999</v>
      </c>
      <c r="J472" s="130">
        <v>144207.6</v>
      </c>
      <c r="K472" s="130">
        <v>118080.96000000001</v>
      </c>
    </row>
    <row r="473" spans="2:11" ht="15">
      <c r="B473" s="130" t="s">
        <v>1</v>
      </c>
      <c r="C473" s="131" t="s">
        <v>179</v>
      </c>
      <c r="D473" s="130" t="s">
        <v>180</v>
      </c>
      <c r="E473" s="130" t="s">
        <v>292</v>
      </c>
      <c r="F473" s="130">
        <v>163807.42000000001</v>
      </c>
      <c r="G473" s="130">
        <v>195271.06</v>
      </c>
      <c r="H473" s="130">
        <v>180124.45</v>
      </c>
      <c r="I473" s="130">
        <v>164749.29</v>
      </c>
      <c r="J473" s="130">
        <v>176172.98</v>
      </c>
      <c r="K473" s="130">
        <v>126105.36</v>
      </c>
    </row>
    <row r="474" spans="2:11" ht="15">
      <c r="B474" s="130" t="s">
        <v>1</v>
      </c>
      <c r="C474" s="131" t="s">
        <v>181</v>
      </c>
      <c r="D474" s="130" t="s">
        <v>182</v>
      </c>
      <c r="E474" s="130" t="s">
        <v>292</v>
      </c>
      <c r="F474" s="130">
        <v>246613.11</v>
      </c>
      <c r="G474" s="130">
        <v>279952.75</v>
      </c>
      <c r="H474" s="130">
        <v>233027.34</v>
      </c>
      <c r="I474" s="130">
        <v>157421.44</v>
      </c>
      <c r="J474" s="130">
        <v>138481.07999999999</v>
      </c>
      <c r="K474" s="130">
        <v>121888.6</v>
      </c>
    </row>
    <row r="475" spans="2:11" ht="15">
      <c r="B475" s="130" t="s">
        <v>1</v>
      </c>
      <c r="C475" s="131" t="s">
        <v>28</v>
      </c>
      <c r="D475" s="130" t="s">
        <v>29</v>
      </c>
      <c r="E475" s="130" t="s">
        <v>292</v>
      </c>
      <c r="F475" s="130">
        <v>748919.96</v>
      </c>
      <c r="G475" s="130">
        <v>1108981</v>
      </c>
      <c r="H475" s="130">
        <v>980920.33</v>
      </c>
      <c r="I475" s="130">
        <v>705819.09</v>
      </c>
      <c r="J475" s="130">
        <v>697722.35</v>
      </c>
      <c r="K475" s="130">
        <v>420019.73</v>
      </c>
    </row>
    <row r="476" spans="2:11" ht="15">
      <c r="B476" s="130" t="s">
        <v>1</v>
      </c>
      <c r="C476" s="131" t="s">
        <v>30</v>
      </c>
      <c r="D476" s="130" t="s">
        <v>400</v>
      </c>
      <c r="E476" s="130" t="s">
        <v>293</v>
      </c>
      <c r="F476" s="130">
        <v>1144885.21</v>
      </c>
      <c r="G476" s="130">
        <v>1349801.16</v>
      </c>
      <c r="H476" s="130">
        <v>1230453.8899999999</v>
      </c>
      <c r="I476" s="130">
        <v>803941.4</v>
      </c>
      <c r="J476" s="130">
        <v>1063642.25</v>
      </c>
      <c r="K476" s="130">
        <v>872249.4</v>
      </c>
    </row>
    <row r="477" spans="2:11" ht="15">
      <c r="B477" s="130" t="s">
        <v>1</v>
      </c>
      <c r="C477" s="131" t="s">
        <v>183</v>
      </c>
      <c r="D477" s="130" t="s">
        <v>184</v>
      </c>
      <c r="E477" s="130" t="s">
        <v>292</v>
      </c>
      <c r="F477" s="130">
        <v>77638.649999999994</v>
      </c>
      <c r="G477" s="130">
        <v>749902.98</v>
      </c>
      <c r="H477" s="130">
        <v>662950.41</v>
      </c>
      <c r="I477" s="130">
        <v>348001.28000000003</v>
      </c>
      <c r="J477" s="130">
        <v>293112.07</v>
      </c>
      <c r="K477" s="130">
        <v>269186.69</v>
      </c>
    </row>
    <row r="478" spans="2:11" ht="15">
      <c r="B478" s="130" t="s">
        <v>1</v>
      </c>
      <c r="C478" s="131" t="s">
        <v>185</v>
      </c>
      <c r="D478" s="130" t="s">
        <v>186</v>
      </c>
      <c r="E478" s="130" t="s">
        <v>292</v>
      </c>
      <c r="F478" s="130">
        <v>125295.47</v>
      </c>
      <c r="G478" s="130">
        <v>156196.38</v>
      </c>
      <c r="H478" s="130">
        <v>117270.69</v>
      </c>
      <c r="I478" s="130">
        <v>64660.88</v>
      </c>
      <c r="J478" s="130">
        <v>61334.75</v>
      </c>
      <c r="K478" s="130">
        <v>68988.27</v>
      </c>
    </row>
    <row r="479" spans="2:11" ht="15">
      <c r="B479" s="130" t="s">
        <v>1</v>
      </c>
      <c r="C479" s="131" t="s">
        <v>187</v>
      </c>
      <c r="D479" s="130" t="s">
        <v>188</v>
      </c>
      <c r="E479" s="130" t="s">
        <v>292</v>
      </c>
      <c r="F479" s="130">
        <v>69164</v>
      </c>
      <c r="G479" s="130">
        <v>107287.61</v>
      </c>
      <c r="H479" s="130">
        <v>133821.63</v>
      </c>
      <c r="I479" s="130">
        <v>30522.09</v>
      </c>
      <c r="J479" s="130">
        <v>68701.320000000007</v>
      </c>
      <c r="K479" s="130">
        <v>53046.62</v>
      </c>
    </row>
    <row r="480" spans="2:11" ht="15">
      <c r="B480" s="130" t="s">
        <v>1</v>
      </c>
      <c r="C480" s="131" t="s">
        <v>189</v>
      </c>
      <c r="D480" s="130" t="s">
        <v>190</v>
      </c>
      <c r="E480" s="130" t="s">
        <v>292</v>
      </c>
      <c r="F480" s="130">
        <v>2753.98</v>
      </c>
      <c r="G480" s="130">
        <v>689719.3</v>
      </c>
      <c r="H480" s="130">
        <v>624041.37</v>
      </c>
      <c r="I480" s="130">
        <v>351239.52</v>
      </c>
      <c r="J480" s="130">
        <v>342213.78</v>
      </c>
      <c r="K480" s="130">
        <v>199829.5</v>
      </c>
    </row>
    <row r="481" spans="2:11" ht="15">
      <c r="B481" s="130" t="s">
        <v>1</v>
      </c>
      <c r="C481" s="131" t="s">
        <v>191</v>
      </c>
      <c r="D481" s="130" t="s">
        <v>192</v>
      </c>
      <c r="E481" s="130" t="s">
        <v>292</v>
      </c>
      <c r="F481" s="130">
        <v>67512.59</v>
      </c>
      <c r="G481" s="130">
        <v>179736.53</v>
      </c>
      <c r="H481" s="130">
        <v>144273.26</v>
      </c>
      <c r="I481" s="130">
        <v>75819.45</v>
      </c>
      <c r="J481" s="130">
        <v>83209.759999999995</v>
      </c>
      <c r="K481" s="130">
        <v>73642.23</v>
      </c>
    </row>
    <row r="482" spans="2:11" ht="15">
      <c r="B482" s="130" t="s">
        <v>1</v>
      </c>
      <c r="C482" s="131" t="s">
        <v>193</v>
      </c>
      <c r="D482" s="130" t="s">
        <v>194</v>
      </c>
      <c r="E482" s="130" t="s">
        <v>292</v>
      </c>
      <c r="F482" s="130">
        <v>129109.75999999999</v>
      </c>
      <c r="G482" s="130">
        <v>132690.22</v>
      </c>
      <c r="H482" s="130">
        <v>114119.51</v>
      </c>
      <c r="I482" s="130">
        <v>75590.84</v>
      </c>
      <c r="J482" s="130">
        <v>62942.16</v>
      </c>
      <c r="K482" s="130">
        <v>54871.15</v>
      </c>
    </row>
    <row r="483" spans="2:11" ht="15">
      <c r="B483" s="130" t="s">
        <v>1</v>
      </c>
      <c r="C483" s="131" t="s">
        <v>31</v>
      </c>
      <c r="D483" s="130" t="s">
        <v>401</v>
      </c>
      <c r="E483" s="130" t="s">
        <v>293</v>
      </c>
      <c r="F483" s="130">
        <v>3762692.17</v>
      </c>
      <c r="G483" s="130">
        <v>4109238.6</v>
      </c>
      <c r="H483" s="130">
        <v>3697122.09</v>
      </c>
      <c r="I483" s="130">
        <v>2356089.4700000002</v>
      </c>
      <c r="J483" s="130">
        <v>2266847.27</v>
      </c>
      <c r="K483" s="130">
        <v>1816260.03</v>
      </c>
    </row>
    <row r="484" spans="2:11" ht="15">
      <c r="B484" s="130" t="s">
        <v>1</v>
      </c>
      <c r="C484" s="131" t="s">
        <v>195</v>
      </c>
      <c r="D484" s="130" t="s">
        <v>196</v>
      </c>
      <c r="E484" s="130" t="s">
        <v>292</v>
      </c>
      <c r="F484" s="130">
        <v>1249314.6200000001</v>
      </c>
      <c r="G484" s="130">
        <v>1408493.86</v>
      </c>
      <c r="H484" s="130">
        <v>1322819.28</v>
      </c>
      <c r="I484" s="130">
        <v>602818.9</v>
      </c>
      <c r="J484" s="130">
        <v>732685.96</v>
      </c>
      <c r="K484" s="130">
        <v>675457.99</v>
      </c>
    </row>
    <row r="485" spans="2:11" ht="15">
      <c r="B485" s="130" t="s">
        <v>1</v>
      </c>
      <c r="C485" s="131" t="s">
        <v>197</v>
      </c>
      <c r="D485" s="130" t="s">
        <v>198</v>
      </c>
      <c r="E485" s="130" t="s">
        <v>292</v>
      </c>
      <c r="F485" s="130">
        <v>66476.17</v>
      </c>
      <c r="G485" s="130">
        <v>101611.95</v>
      </c>
      <c r="H485" s="130">
        <v>122871.23</v>
      </c>
      <c r="I485" s="130">
        <v>82777.66</v>
      </c>
      <c r="J485" s="130">
        <v>76810.600000000006</v>
      </c>
      <c r="K485" s="130">
        <v>61854.41</v>
      </c>
    </row>
    <row r="486" spans="2:11" ht="15">
      <c r="B486" s="130" t="s">
        <v>1</v>
      </c>
      <c r="C486" s="131" t="s">
        <v>32</v>
      </c>
      <c r="D486" s="130" t="s">
        <v>33</v>
      </c>
      <c r="E486" s="130" t="s">
        <v>292</v>
      </c>
      <c r="F486" s="130">
        <v>370418.3</v>
      </c>
      <c r="G486" s="130">
        <v>482778.25</v>
      </c>
      <c r="H486" s="130">
        <v>509875.33</v>
      </c>
      <c r="I486" s="130">
        <v>311866.49</v>
      </c>
      <c r="J486" s="130">
        <v>395297.2</v>
      </c>
      <c r="K486" s="130">
        <v>298944.40000000002</v>
      </c>
    </row>
    <row r="487" spans="2:11" ht="15">
      <c r="B487" s="130" t="s">
        <v>1</v>
      </c>
      <c r="C487" s="131" t="s">
        <v>199</v>
      </c>
      <c r="D487" s="130" t="s">
        <v>200</v>
      </c>
      <c r="E487" s="130" t="s">
        <v>292</v>
      </c>
      <c r="F487" s="130">
        <v>125275.54</v>
      </c>
      <c r="G487" s="130">
        <v>339638.78</v>
      </c>
      <c r="H487" s="130">
        <v>219841.49</v>
      </c>
      <c r="I487" s="130">
        <v>141926.15</v>
      </c>
      <c r="J487" s="130">
        <v>160977.38</v>
      </c>
      <c r="K487" s="130">
        <v>117598.87</v>
      </c>
    </row>
    <row r="488" spans="2:11" ht="15">
      <c r="B488" s="130" t="s">
        <v>1</v>
      </c>
      <c r="C488" s="131" t="s">
        <v>201</v>
      </c>
      <c r="D488" s="130" t="s">
        <v>202</v>
      </c>
      <c r="E488" s="130" t="s">
        <v>292</v>
      </c>
      <c r="F488" s="130">
        <v>1638476.29</v>
      </c>
      <c r="G488" s="130">
        <v>402777.99</v>
      </c>
      <c r="H488" s="130">
        <v>414301.59</v>
      </c>
      <c r="I488" s="130">
        <v>277293.38</v>
      </c>
      <c r="J488" s="130">
        <v>260748.34</v>
      </c>
      <c r="K488" s="130">
        <v>102274.31</v>
      </c>
    </row>
    <row r="489" spans="2:11" ht="15">
      <c r="B489" s="130" t="s">
        <v>1</v>
      </c>
      <c r="C489" s="131" t="s">
        <v>34</v>
      </c>
      <c r="D489" s="130" t="s">
        <v>35</v>
      </c>
      <c r="E489" s="130" t="s">
        <v>292</v>
      </c>
      <c r="F489" s="130">
        <v>362165.72</v>
      </c>
      <c r="G489" s="130">
        <v>686307.4</v>
      </c>
      <c r="H489" s="130">
        <v>551107.02</v>
      </c>
      <c r="I489" s="130">
        <v>357586.45</v>
      </c>
      <c r="J489" s="130">
        <v>391441.33</v>
      </c>
      <c r="K489" s="130">
        <v>217284.46</v>
      </c>
    </row>
    <row r="490" spans="2:11" ht="15">
      <c r="B490" s="130" t="s">
        <v>1</v>
      </c>
      <c r="C490" s="131" t="s">
        <v>203</v>
      </c>
      <c r="D490" s="130" t="s">
        <v>204</v>
      </c>
      <c r="E490" s="130" t="s">
        <v>292</v>
      </c>
      <c r="F490" s="130">
        <v>57661.91</v>
      </c>
      <c r="G490" s="130">
        <v>74351.31</v>
      </c>
      <c r="H490" s="130">
        <v>77774.45</v>
      </c>
      <c r="I490" s="130">
        <v>52396.58</v>
      </c>
      <c r="J490" s="130">
        <v>44823.01</v>
      </c>
      <c r="K490" s="130">
        <v>34997.07</v>
      </c>
    </row>
    <row r="491" spans="2:11" ht="15">
      <c r="B491" s="130" t="s">
        <v>1</v>
      </c>
      <c r="C491" s="131" t="s">
        <v>36</v>
      </c>
      <c r="D491" s="130" t="s">
        <v>37</v>
      </c>
      <c r="E491" s="130" t="s">
        <v>293</v>
      </c>
      <c r="F491" s="130">
        <v>1502755.45</v>
      </c>
      <c r="G491" s="130">
        <v>2511912.37</v>
      </c>
      <c r="H491" s="130">
        <v>1917363.13</v>
      </c>
      <c r="I491" s="130">
        <v>1238054.7</v>
      </c>
      <c r="J491" s="130">
        <v>1614033</v>
      </c>
      <c r="K491" s="130">
        <v>944851.58</v>
      </c>
    </row>
    <row r="492" spans="2:11" ht="15">
      <c r="B492" s="130" t="s">
        <v>1</v>
      </c>
      <c r="C492" s="131" t="s">
        <v>205</v>
      </c>
      <c r="D492" s="130" t="s">
        <v>206</v>
      </c>
      <c r="E492" s="130" t="s">
        <v>292</v>
      </c>
      <c r="F492" s="130">
        <v>1573950.43</v>
      </c>
      <c r="G492" s="130">
        <v>1545641.87</v>
      </c>
      <c r="H492" s="130">
        <v>1646074.72</v>
      </c>
      <c r="I492" s="130">
        <v>1057353.3700000001</v>
      </c>
      <c r="J492" s="130">
        <v>1019545.46</v>
      </c>
      <c r="K492" s="130">
        <v>904689.3</v>
      </c>
    </row>
    <row r="493" spans="2:11" ht="15">
      <c r="B493" s="130" t="s">
        <v>1</v>
      </c>
      <c r="C493" s="131" t="s">
        <v>38</v>
      </c>
      <c r="D493" s="130" t="s">
        <v>39</v>
      </c>
      <c r="E493" s="130" t="s">
        <v>293</v>
      </c>
      <c r="F493" s="130">
        <v>520147.52</v>
      </c>
      <c r="G493" s="130">
        <v>880978.97</v>
      </c>
      <c r="H493" s="130">
        <v>907817.24</v>
      </c>
      <c r="I493" s="130">
        <v>604105.74</v>
      </c>
      <c r="J493" s="130">
        <v>555756.4</v>
      </c>
      <c r="K493" s="130">
        <v>383798.19</v>
      </c>
    </row>
    <row r="494" spans="2:11" ht="15">
      <c r="B494" s="130" t="s">
        <v>1</v>
      </c>
      <c r="C494" s="131" t="s">
        <v>207</v>
      </c>
      <c r="D494" s="130" t="s">
        <v>208</v>
      </c>
      <c r="E494" s="130" t="s">
        <v>292</v>
      </c>
      <c r="F494" s="130">
        <v>227339.53</v>
      </c>
      <c r="G494" s="130">
        <v>711066.34</v>
      </c>
      <c r="H494" s="130">
        <v>679851.16</v>
      </c>
      <c r="I494" s="130">
        <v>354042.71</v>
      </c>
      <c r="J494" s="130">
        <v>367894.85</v>
      </c>
      <c r="K494" s="130">
        <v>331871.2</v>
      </c>
    </row>
    <row r="495" spans="2:11" ht="15">
      <c r="B495" s="130" t="s">
        <v>1</v>
      </c>
      <c r="C495" s="131" t="s">
        <v>209</v>
      </c>
      <c r="D495" s="130" t="s">
        <v>210</v>
      </c>
      <c r="E495" s="130" t="s">
        <v>292</v>
      </c>
      <c r="F495" s="130">
        <v>185951.81</v>
      </c>
      <c r="G495" s="130">
        <v>304916.03000000003</v>
      </c>
      <c r="H495" s="130">
        <v>334991.84999999998</v>
      </c>
      <c r="I495" s="130">
        <v>224638.03</v>
      </c>
      <c r="J495" s="130">
        <v>192727.84</v>
      </c>
      <c r="K495" s="130">
        <v>198819.05</v>
      </c>
    </row>
    <row r="496" spans="2:11" ht="15">
      <c r="B496" s="130" t="s">
        <v>1</v>
      </c>
      <c r="C496" s="131" t="s">
        <v>211</v>
      </c>
      <c r="D496" s="130" t="s">
        <v>212</v>
      </c>
      <c r="E496" s="130" t="s">
        <v>292</v>
      </c>
      <c r="F496" s="130">
        <v>39617.370000000003</v>
      </c>
      <c r="G496" s="130">
        <v>40026.82</v>
      </c>
      <c r="H496" s="130">
        <v>28003.96</v>
      </c>
      <c r="I496" s="130">
        <v>38120.14</v>
      </c>
      <c r="J496" s="130">
        <v>43307.14</v>
      </c>
      <c r="K496" s="130">
        <v>22578.26</v>
      </c>
    </row>
    <row r="497" spans="2:11" ht="15">
      <c r="B497" s="130" t="s">
        <v>1</v>
      </c>
      <c r="C497" s="131" t="s">
        <v>213</v>
      </c>
      <c r="D497" s="130" t="s">
        <v>214</v>
      </c>
      <c r="E497" s="130" t="s">
        <v>292</v>
      </c>
      <c r="F497" s="130">
        <v>170080.13</v>
      </c>
      <c r="G497" s="130">
        <v>469464.02</v>
      </c>
      <c r="H497" s="130">
        <v>433073.96</v>
      </c>
      <c r="I497" s="130">
        <v>261140</v>
      </c>
      <c r="J497" s="130">
        <v>191179.37</v>
      </c>
      <c r="K497" s="130">
        <v>183281.66</v>
      </c>
    </row>
    <row r="498" spans="2:11" ht="15">
      <c r="B498" s="130" t="s">
        <v>1</v>
      </c>
      <c r="C498" s="131" t="s">
        <v>272</v>
      </c>
      <c r="D498" s="130" t="s">
        <v>273</v>
      </c>
      <c r="E498" s="130" t="s">
        <v>294</v>
      </c>
      <c r="F498" s="130" t="s">
        <v>125</v>
      </c>
      <c r="G498" s="130" t="s">
        <v>125</v>
      </c>
      <c r="H498" s="130" t="s">
        <v>125</v>
      </c>
      <c r="I498" s="130" t="s">
        <v>125</v>
      </c>
      <c r="J498" s="130" t="s">
        <v>125</v>
      </c>
      <c r="K498" s="130" t="s">
        <v>125</v>
      </c>
    </row>
    <row r="499" spans="2:11" ht="15">
      <c r="B499" s="130" t="s">
        <v>1</v>
      </c>
      <c r="C499" s="131" t="s">
        <v>270</v>
      </c>
      <c r="D499" s="130" t="s">
        <v>271</v>
      </c>
      <c r="E499" s="130" t="s">
        <v>292</v>
      </c>
      <c r="F499" s="130">
        <v>651588.52</v>
      </c>
      <c r="G499" s="130">
        <v>682507.16</v>
      </c>
      <c r="H499" s="130">
        <v>613211.17000000004</v>
      </c>
      <c r="I499" s="130">
        <v>378710.2</v>
      </c>
      <c r="J499" s="130">
        <v>371516.09</v>
      </c>
      <c r="K499" s="130">
        <v>379295.38</v>
      </c>
    </row>
    <row r="500" spans="2:11" ht="15">
      <c r="B500" s="130" t="s">
        <v>1</v>
      </c>
      <c r="C500" s="131" t="s">
        <v>215</v>
      </c>
      <c r="D500" s="130" t="s">
        <v>216</v>
      </c>
      <c r="E500" s="130" t="s">
        <v>292</v>
      </c>
      <c r="F500" s="130">
        <v>159610.47</v>
      </c>
      <c r="G500" s="130">
        <v>216415.37</v>
      </c>
      <c r="H500" s="130">
        <v>219880.93</v>
      </c>
      <c r="I500" s="130">
        <v>129954.2</v>
      </c>
      <c r="J500" s="130">
        <v>130462.18</v>
      </c>
      <c r="K500" s="130">
        <v>99323.17</v>
      </c>
    </row>
    <row r="501" spans="2:11" ht="15">
      <c r="B501" s="130" t="s">
        <v>1</v>
      </c>
      <c r="C501" s="131" t="s">
        <v>217</v>
      </c>
      <c r="D501" s="130" t="s">
        <v>218</v>
      </c>
      <c r="E501" s="130" t="s">
        <v>292</v>
      </c>
      <c r="F501" s="130">
        <v>312407.28999999998</v>
      </c>
      <c r="G501" s="130">
        <v>432023.68</v>
      </c>
      <c r="H501" s="130">
        <v>344295.24</v>
      </c>
      <c r="I501" s="130">
        <v>128278.25</v>
      </c>
      <c r="J501" s="130">
        <v>190186.23999999999</v>
      </c>
      <c r="K501" s="130">
        <v>146103.57</v>
      </c>
    </row>
    <row r="502" spans="2:11" ht="15">
      <c r="B502" s="130" t="s">
        <v>1</v>
      </c>
      <c r="C502" s="131" t="s">
        <v>219</v>
      </c>
      <c r="D502" s="130" t="s">
        <v>392</v>
      </c>
      <c r="E502" s="130" t="s">
        <v>292</v>
      </c>
      <c r="F502" s="130">
        <v>295604.5</v>
      </c>
      <c r="G502" s="130">
        <v>674406.98</v>
      </c>
      <c r="H502" s="130">
        <v>745191.54</v>
      </c>
      <c r="I502" s="130">
        <v>450821.5</v>
      </c>
      <c r="J502" s="130">
        <v>545635</v>
      </c>
      <c r="K502" s="130">
        <v>457906.67</v>
      </c>
    </row>
    <row r="503" spans="2:11" ht="15">
      <c r="B503" s="130" t="s">
        <v>1</v>
      </c>
      <c r="C503" s="131" t="s">
        <v>220</v>
      </c>
      <c r="D503" s="130" t="s">
        <v>221</v>
      </c>
      <c r="E503" s="130" t="s">
        <v>292</v>
      </c>
      <c r="F503" s="130">
        <v>28295.33</v>
      </c>
      <c r="G503" s="130">
        <v>51471.11</v>
      </c>
      <c r="H503" s="130">
        <v>59349.48</v>
      </c>
      <c r="I503" s="130">
        <v>0</v>
      </c>
      <c r="J503" s="130">
        <v>0</v>
      </c>
      <c r="K503" s="130">
        <v>0</v>
      </c>
    </row>
    <row r="504" spans="2:11" ht="15">
      <c r="B504" s="130" t="s">
        <v>1</v>
      </c>
      <c r="C504" s="131" t="s">
        <v>222</v>
      </c>
      <c r="D504" s="130" t="s">
        <v>349</v>
      </c>
      <c r="E504" s="130" t="s">
        <v>292</v>
      </c>
      <c r="F504" s="130">
        <v>87511.39</v>
      </c>
      <c r="G504" s="130">
        <v>158748.93</v>
      </c>
      <c r="H504" s="130">
        <v>162664.63</v>
      </c>
      <c r="I504" s="130">
        <v>107697.13</v>
      </c>
      <c r="J504" s="130">
        <v>95915.58</v>
      </c>
      <c r="K504" s="130">
        <v>82512.27</v>
      </c>
    </row>
    <row r="505" spans="2:11" ht="15">
      <c r="B505" s="130" t="s">
        <v>1</v>
      </c>
      <c r="C505" s="131" t="s">
        <v>223</v>
      </c>
      <c r="D505" s="130" t="s">
        <v>350</v>
      </c>
      <c r="E505" s="130" t="s">
        <v>292</v>
      </c>
      <c r="F505" s="130">
        <v>368769.94</v>
      </c>
      <c r="G505" s="130">
        <v>417478.02</v>
      </c>
      <c r="H505" s="130">
        <v>380337.9</v>
      </c>
      <c r="I505" s="130">
        <v>264025.69</v>
      </c>
      <c r="J505" s="130">
        <v>252571.38</v>
      </c>
      <c r="K505" s="130">
        <v>255634.37</v>
      </c>
    </row>
    <row r="506" spans="2:11" ht="15">
      <c r="B506" s="130" t="s">
        <v>1</v>
      </c>
      <c r="C506" s="131" t="s">
        <v>224</v>
      </c>
      <c r="D506" s="130" t="s">
        <v>351</v>
      </c>
      <c r="E506" s="130" t="s">
        <v>294</v>
      </c>
      <c r="F506" s="130" t="s">
        <v>125</v>
      </c>
      <c r="G506" s="130" t="s">
        <v>125</v>
      </c>
      <c r="H506" s="130" t="s">
        <v>125</v>
      </c>
      <c r="I506" s="130" t="s">
        <v>125</v>
      </c>
      <c r="J506" s="130" t="s">
        <v>125</v>
      </c>
      <c r="K506" s="130" t="s">
        <v>125</v>
      </c>
    </row>
    <row r="507" spans="2:11" ht="15">
      <c r="B507" s="130" t="s">
        <v>1</v>
      </c>
      <c r="C507" s="131" t="s">
        <v>225</v>
      </c>
      <c r="D507" s="130" t="s">
        <v>226</v>
      </c>
      <c r="E507" s="130" t="s">
        <v>292</v>
      </c>
      <c r="F507" s="130">
        <v>89032.27</v>
      </c>
      <c r="G507" s="130">
        <v>163534.32999999999</v>
      </c>
      <c r="H507" s="130">
        <v>168737.05</v>
      </c>
      <c r="I507" s="130">
        <v>123400.14</v>
      </c>
      <c r="J507" s="130">
        <v>176168.95999999999</v>
      </c>
      <c r="K507" s="130">
        <v>142001.89000000001</v>
      </c>
    </row>
    <row r="508" spans="2:11" ht="15">
      <c r="B508" s="130" t="s">
        <v>1</v>
      </c>
      <c r="C508" s="131" t="s">
        <v>274</v>
      </c>
      <c r="D508" s="130" t="s">
        <v>275</v>
      </c>
      <c r="E508" s="130" t="s">
        <v>294</v>
      </c>
      <c r="F508" s="130" t="s">
        <v>125</v>
      </c>
      <c r="G508" s="130" t="s">
        <v>125</v>
      </c>
      <c r="H508" s="130" t="s">
        <v>125</v>
      </c>
      <c r="I508" s="130" t="s">
        <v>125</v>
      </c>
      <c r="J508" s="130" t="s">
        <v>125</v>
      </c>
      <c r="K508" s="130" t="s">
        <v>125</v>
      </c>
    </row>
    <row r="509" spans="2:11" ht="15">
      <c r="B509" s="130" t="s">
        <v>1</v>
      </c>
      <c r="C509" s="131" t="s">
        <v>227</v>
      </c>
      <c r="D509" s="130" t="s">
        <v>228</v>
      </c>
      <c r="E509" s="130" t="s">
        <v>292</v>
      </c>
      <c r="F509" s="130">
        <v>297331.31</v>
      </c>
      <c r="G509" s="130">
        <v>395471.18</v>
      </c>
      <c r="H509" s="130">
        <v>426942.31</v>
      </c>
      <c r="I509" s="130">
        <v>303344.84000000003</v>
      </c>
      <c r="J509" s="130">
        <v>453959.9</v>
      </c>
      <c r="K509" s="130">
        <v>204591.34</v>
      </c>
    </row>
    <row r="510" spans="2:11" ht="15">
      <c r="B510" s="130" t="s">
        <v>1</v>
      </c>
      <c r="C510" s="131" t="s">
        <v>229</v>
      </c>
      <c r="D510" s="130" t="s">
        <v>230</v>
      </c>
      <c r="E510" s="130" t="s">
        <v>292</v>
      </c>
      <c r="F510" s="130">
        <v>365470.69</v>
      </c>
      <c r="G510" s="130" t="s">
        <v>125</v>
      </c>
      <c r="H510" s="130" t="s">
        <v>125</v>
      </c>
      <c r="I510" s="130" t="s">
        <v>125</v>
      </c>
      <c r="J510" s="130" t="s">
        <v>125</v>
      </c>
      <c r="K510" s="130" t="s">
        <v>125</v>
      </c>
    </row>
    <row r="511" spans="2:11" ht="15">
      <c r="B511" s="130" t="s">
        <v>1</v>
      </c>
      <c r="C511" s="131" t="s">
        <v>231</v>
      </c>
      <c r="D511" s="130" t="s">
        <v>402</v>
      </c>
      <c r="E511" s="130" t="s">
        <v>292</v>
      </c>
      <c r="F511" s="130">
        <v>39332.129999999997</v>
      </c>
      <c r="G511" s="130">
        <v>61809.42</v>
      </c>
      <c r="H511" s="130">
        <v>88836.89</v>
      </c>
      <c r="I511" s="130">
        <v>55090.92</v>
      </c>
      <c r="J511" s="130">
        <v>69990.490000000005</v>
      </c>
      <c r="K511" s="130">
        <v>81157.95</v>
      </c>
    </row>
    <row r="512" spans="2:11" ht="15">
      <c r="B512" s="130" t="s">
        <v>1</v>
      </c>
      <c r="C512" s="131" t="s">
        <v>232</v>
      </c>
      <c r="D512" s="130" t="s">
        <v>403</v>
      </c>
      <c r="E512" s="130" t="s">
        <v>292</v>
      </c>
      <c r="F512" s="130">
        <v>101518.17</v>
      </c>
      <c r="G512" s="130">
        <v>165133.32999999999</v>
      </c>
      <c r="H512" s="130">
        <v>154337.28</v>
      </c>
      <c r="I512" s="130">
        <v>98187.9</v>
      </c>
      <c r="J512" s="130">
        <v>114134.76</v>
      </c>
      <c r="K512" s="130">
        <v>116799.2</v>
      </c>
    </row>
    <row r="513" spans="2:11" ht="15">
      <c r="B513" s="130" t="s">
        <v>1</v>
      </c>
      <c r="C513" s="131" t="s">
        <v>265</v>
      </c>
      <c r="D513" s="130" t="s">
        <v>266</v>
      </c>
      <c r="E513" s="130" t="s">
        <v>292</v>
      </c>
      <c r="F513" s="130">
        <v>1076006.17</v>
      </c>
      <c r="G513" s="130">
        <v>961673.15</v>
      </c>
      <c r="H513" s="130">
        <v>909158.76</v>
      </c>
      <c r="I513" s="130">
        <v>478338.8</v>
      </c>
      <c r="J513" s="130">
        <v>409270.61</v>
      </c>
      <c r="K513" s="130">
        <v>380056.66</v>
      </c>
    </row>
    <row r="514" spans="2:11" ht="15">
      <c r="B514" s="130" t="s">
        <v>295</v>
      </c>
      <c r="C514" s="131" t="s">
        <v>276</v>
      </c>
      <c r="D514" s="130" t="s">
        <v>277</v>
      </c>
      <c r="E514" s="130" t="s">
        <v>125</v>
      </c>
      <c r="F514" s="130" t="s">
        <v>125</v>
      </c>
      <c r="G514" s="130" t="s">
        <v>125</v>
      </c>
      <c r="H514" s="130" t="s">
        <v>125</v>
      </c>
      <c r="I514" s="130" t="s">
        <v>125</v>
      </c>
      <c r="J514" s="130" t="s">
        <v>125</v>
      </c>
      <c r="K514" s="130" t="s">
        <v>125</v>
      </c>
    </row>
    <row r="515" spans="2:11" ht="15">
      <c r="B515" s="130" t="s">
        <v>2</v>
      </c>
      <c r="C515" s="131" t="s">
        <v>233</v>
      </c>
      <c r="D515" s="130" t="s">
        <v>234</v>
      </c>
      <c r="E515" s="130" t="s">
        <v>292</v>
      </c>
      <c r="F515" s="130">
        <v>974199.87</v>
      </c>
      <c r="G515" s="130">
        <v>1134569.29</v>
      </c>
      <c r="H515" s="130">
        <v>1162967.73</v>
      </c>
      <c r="I515" s="130">
        <v>1009391.42</v>
      </c>
      <c r="J515" s="130">
        <v>632841.69999999995</v>
      </c>
      <c r="K515" s="130">
        <v>200278.49</v>
      </c>
    </row>
    <row r="516" spans="2:11" ht="15">
      <c r="B516" s="130" t="s">
        <v>2</v>
      </c>
      <c r="C516" s="131" t="s">
        <v>278</v>
      </c>
      <c r="D516" s="130" t="s">
        <v>279</v>
      </c>
      <c r="E516" s="130" t="s">
        <v>294</v>
      </c>
      <c r="F516" s="130" t="s">
        <v>125</v>
      </c>
      <c r="G516" s="130" t="s">
        <v>125</v>
      </c>
      <c r="H516" s="130" t="s">
        <v>125</v>
      </c>
      <c r="I516" s="130" t="s">
        <v>125</v>
      </c>
      <c r="J516" s="130" t="s">
        <v>125</v>
      </c>
      <c r="K516" s="130" t="s">
        <v>125</v>
      </c>
    </row>
    <row r="517" spans="2:11" ht="15">
      <c r="B517" s="130" t="s">
        <v>2</v>
      </c>
      <c r="C517" s="131" t="s">
        <v>40</v>
      </c>
      <c r="D517" s="130" t="s">
        <v>375</v>
      </c>
      <c r="E517" s="130" t="s">
        <v>292</v>
      </c>
      <c r="F517" s="130">
        <v>464625.08</v>
      </c>
      <c r="G517" s="130">
        <v>616254.34</v>
      </c>
      <c r="H517" s="130">
        <v>550635.49</v>
      </c>
      <c r="I517" s="130">
        <v>482495.93</v>
      </c>
      <c r="J517" s="130">
        <v>537181.76</v>
      </c>
      <c r="K517" s="130">
        <v>527040.72</v>
      </c>
    </row>
    <row r="518" spans="2:11" ht="15">
      <c r="B518" s="130" t="s">
        <v>2</v>
      </c>
      <c r="C518" s="131" t="s">
        <v>41</v>
      </c>
      <c r="D518" s="130" t="s">
        <v>42</v>
      </c>
      <c r="E518" s="130" t="s">
        <v>293</v>
      </c>
      <c r="F518" s="130">
        <v>6017.76</v>
      </c>
      <c r="G518" s="130">
        <v>80931.350000000006</v>
      </c>
      <c r="H518" s="130">
        <v>108622.18</v>
      </c>
      <c r="I518" s="130">
        <v>249900.42</v>
      </c>
      <c r="J518" s="130">
        <v>439233.74</v>
      </c>
      <c r="K518" s="130">
        <v>401261.91</v>
      </c>
    </row>
    <row r="519" spans="2:11" ht="15">
      <c r="B519" s="130" t="s">
        <v>2</v>
      </c>
      <c r="C519" s="131" t="s">
        <v>235</v>
      </c>
      <c r="D519" s="130" t="s">
        <v>236</v>
      </c>
      <c r="E519" s="130" t="s">
        <v>292</v>
      </c>
      <c r="F519" s="130">
        <v>148375.84</v>
      </c>
      <c r="G519" s="130">
        <v>213231.04</v>
      </c>
      <c r="H519" s="130">
        <v>237349.27</v>
      </c>
      <c r="I519" s="130">
        <v>155897.57</v>
      </c>
      <c r="J519" s="130">
        <v>160623.96</v>
      </c>
      <c r="K519" s="130">
        <v>148630.78</v>
      </c>
    </row>
    <row r="520" spans="2:11" ht="15">
      <c r="B520" s="130" t="s">
        <v>2</v>
      </c>
      <c r="C520" s="131" t="s">
        <v>43</v>
      </c>
      <c r="D520" s="130" t="s">
        <v>44</v>
      </c>
      <c r="E520" s="130" t="s">
        <v>293</v>
      </c>
      <c r="F520" s="130">
        <v>222625.69</v>
      </c>
      <c r="G520" s="130">
        <v>182712.54</v>
      </c>
      <c r="H520" s="130">
        <v>340964.14</v>
      </c>
      <c r="I520" s="130">
        <v>256926.39</v>
      </c>
      <c r="J520" s="130">
        <v>346770.58</v>
      </c>
      <c r="K520" s="130">
        <v>364713.26</v>
      </c>
    </row>
    <row r="521" spans="2:11" ht="15">
      <c r="B521" s="130" t="s">
        <v>2</v>
      </c>
      <c r="C521" s="131" t="s">
        <v>45</v>
      </c>
      <c r="D521" s="130" t="s">
        <v>46</v>
      </c>
      <c r="E521" s="130" t="s">
        <v>293</v>
      </c>
      <c r="F521" s="130">
        <v>1038752.21</v>
      </c>
      <c r="G521" s="130">
        <v>1204032.94</v>
      </c>
      <c r="H521" s="130">
        <v>1507619.01</v>
      </c>
      <c r="I521" s="130">
        <v>1141115.49</v>
      </c>
      <c r="J521" s="130">
        <v>0</v>
      </c>
      <c r="K521" s="130">
        <v>0</v>
      </c>
    </row>
    <row r="522" spans="2:11" ht="15">
      <c r="B522" s="130" t="s">
        <v>2</v>
      </c>
      <c r="C522" s="131" t="s">
        <v>47</v>
      </c>
      <c r="D522" s="130" t="s">
        <v>48</v>
      </c>
      <c r="E522" s="130" t="s">
        <v>293</v>
      </c>
      <c r="F522" s="130">
        <v>1154384.22</v>
      </c>
      <c r="G522" s="130">
        <v>1218925.83</v>
      </c>
      <c r="H522" s="130">
        <v>1233869.7</v>
      </c>
      <c r="I522" s="130">
        <v>835044.52</v>
      </c>
      <c r="J522" s="130">
        <v>381867.85</v>
      </c>
      <c r="K522" s="130">
        <v>470829.91</v>
      </c>
    </row>
    <row r="523" spans="2:11" ht="15">
      <c r="B523" s="130" t="s">
        <v>2</v>
      </c>
      <c r="C523" s="131" t="s">
        <v>49</v>
      </c>
      <c r="D523" s="130" t="s">
        <v>50</v>
      </c>
      <c r="E523" s="130" t="s">
        <v>293</v>
      </c>
      <c r="F523" s="130">
        <v>568892.55000000005</v>
      </c>
      <c r="G523" s="130">
        <v>625466.34</v>
      </c>
      <c r="H523" s="130">
        <v>566955.16</v>
      </c>
      <c r="I523" s="130">
        <v>366031.45</v>
      </c>
      <c r="J523" s="130">
        <v>393654.24</v>
      </c>
      <c r="K523" s="130">
        <v>399490.9</v>
      </c>
    </row>
    <row r="524" spans="2:11" ht="15">
      <c r="B524" s="130" t="s">
        <v>2</v>
      </c>
      <c r="C524" s="131" t="s">
        <v>51</v>
      </c>
      <c r="D524" s="130" t="s">
        <v>52</v>
      </c>
      <c r="E524" s="130" t="s">
        <v>293</v>
      </c>
      <c r="F524" s="130">
        <v>1005719.57</v>
      </c>
      <c r="G524" s="130">
        <v>1048287.24</v>
      </c>
      <c r="H524" s="130">
        <v>1007563.63</v>
      </c>
      <c r="I524" s="130">
        <v>637925.51</v>
      </c>
      <c r="J524" s="130">
        <v>537022.05000000005</v>
      </c>
      <c r="K524" s="130">
        <v>643441.64</v>
      </c>
    </row>
    <row r="525" spans="2:11" ht="15">
      <c r="B525" s="130" t="s">
        <v>2</v>
      </c>
      <c r="C525" s="131" t="s">
        <v>53</v>
      </c>
      <c r="D525" s="130" t="s">
        <v>54</v>
      </c>
      <c r="E525" s="130" t="s">
        <v>293</v>
      </c>
      <c r="F525" s="130">
        <v>715117.42</v>
      </c>
      <c r="G525" s="130">
        <v>945221.98</v>
      </c>
      <c r="H525" s="130">
        <v>1198006.17</v>
      </c>
      <c r="I525" s="130">
        <v>773356.21</v>
      </c>
      <c r="J525" s="130">
        <v>970461.61</v>
      </c>
      <c r="K525" s="130">
        <v>1247290.1000000001</v>
      </c>
    </row>
    <row r="526" spans="2:11" ht="15">
      <c r="B526" s="130" t="s">
        <v>2</v>
      </c>
      <c r="C526" s="131" t="s">
        <v>55</v>
      </c>
      <c r="D526" s="130" t="s">
        <v>56</v>
      </c>
      <c r="E526" s="130" t="s">
        <v>293</v>
      </c>
      <c r="F526" s="130">
        <v>228288.42</v>
      </c>
      <c r="G526" s="130">
        <v>188376.34</v>
      </c>
      <c r="H526" s="130">
        <v>232225.65</v>
      </c>
      <c r="I526" s="130">
        <v>205351.12</v>
      </c>
      <c r="J526" s="130">
        <v>198967.85</v>
      </c>
      <c r="K526" s="130">
        <v>142026.41</v>
      </c>
    </row>
    <row r="527" spans="2:11" ht="15">
      <c r="B527" s="130" t="s">
        <v>2</v>
      </c>
      <c r="C527" s="131" t="s">
        <v>128</v>
      </c>
      <c r="D527" s="130" t="s">
        <v>126</v>
      </c>
      <c r="E527" s="130" t="s">
        <v>292</v>
      </c>
      <c r="F527" s="130">
        <v>110921.27</v>
      </c>
      <c r="G527" s="130">
        <v>223591.16</v>
      </c>
      <c r="H527" s="130">
        <v>175741.26</v>
      </c>
      <c r="I527" s="130">
        <v>145382.81</v>
      </c>
      <c r="J527" s="130">
        <v>30336.62</v>
      </c>
      <c r="K527" s="130">
        <v>28855.74</v>
      </c>
    </row>
    <row r="528" spans="2:11" ht="15">
      <c r="B528" s="130" t="s">
        <v>2</v>
      </c>
      <c r="C528" s="131" t="s">
        <v>57</v>
      </c>
      <c r="D528" s="130" t="s">
        <v>58</v>
      </c>
      <c r="E528" s="130" t="s">
        <v>293</v>
      </c>
      <c r="F528" s="130">
        <v>578439.73</v>
      </c>
      <c r="G528" s="130">
        <v>898683.33</v>
      </c>
      <c r="H528" s="130">
        <v>576123.61</v>
      </c>
      <c r="I528" s="130">
        <v>207693.04</v>
      </c>
      <c r="J528" s="130">
        <v>300410.28999999998</v>
      </c>
      <c r="K528" s="130">
        <v>294635.86</v>
      </c>
    </row>
    <row r="529" spans="2:11" ht="15">
      <c r="B529" s="130" t="s">
        <v>2</v>
      </c>
      <c r="C529" s="131" t="s">
        <v>59</v>
      </c>
      <c r="D529" s="130" t="s">
        <v>60</v>
      </c>
      <c r="E529" s="130" t="s">
        <v>293</v>
      </c>
      <c r="F529" s="130">
        <v>402164.82</v>
      </c>
      <c r="G529" s="130">
        <v>858677.39</v>
      </c>
      <c r="H529" s="130">
        <v>813958.02</v>
      </c>
      <c r="I529" s="130">
        <v>403666.61</v>
      </c>
      <c r="J529" s="130">
        <v>278.94</v>
      </c>
      <c r="K529" s="130">
        <v>411336.4</v>
      </c>
    </row>
    <row r="530" spans="2:11" ht="15">
      <c r="B530" s="130" t="s">
        <v>2</v>
      </c>
      <c r="C530" s="131" t="s">
        <v>61</v>
      </c>
      <c r="D530" s="130" t="s">
        <v>62</v>
      </c>
      <c r="E530" s="130" t="s">
        <v>293</v>
      </c>
      <c r="F530" s="130">
        <v>281497.73</v>
      </c>
      <c r="G530" s="130">
        <v>344595.91</v>
      </c>
      <c r="H530" s="130">
        <v>287438.62</v>
      </c>
      <c r="I530" s="130">
        <v>212049.57</v>
      </c>
      <c r="J530" s="130">
        <v>132084.49</v>
      </c>
      <c r="K530" s="130">
        <v>135950.15</v>
      </c>
    </row>
    <row r="531" spans="2:11" ht="15">
      <c r="B531" s="130" t="s">
        <v>2</v>
      </c>
      <c r="C531" s="131" t="s">
        <v>237</v>
      </c>
      <c r="D531" s="130" t="s">
        <v>238</v>
      </c>
      <c r="E531" s="130" t="s">
        <v>292</v>
      </c>
      <c r="F531" s="130">
        <v>403822.66</v>
      </c>
      <c r="G531" s="130">
        <v>868711.56</v>
      </c>
      <c r="H531" s="130">
        <v>1022364.26</v>
      </c>
      <c r="I531" s="130">
        <v>589831.86</v>
      </c>
      <c r="J531" s="130">
        <v>1765366.47</v>
      </c>
      <c r="K531" s="130">
        <v>1694947.23</v>
      </c>
    </row>
    <row r="532" spans="2:11" ht="15">
      <c r="B532" s="130" t="s">
        <v>2</v>
      </c>
      <c r="C532" s="131" t="s">
        <v>63</v>
      </c>
      <c r="D532" s="130" t="s">
        <v>64</v>
      </c>
      <c r="E532" s="130" t="s">
        <v>293</v>
      </c>
      <c r="F532" s="130">
        <v>69.150000000000006</v>
      </c>
      <c r="G532" s="130">
        <v>173660.76</v>
      </c>
      <c r="H532" s="130">
        <v>185940.28</v>
      </c>
      <c r="I532" s="130">
        <v>279834.75</v>
      </c>
      <c r="J532" s="130">
        <v>198437.19</v>
      </c>
      <c r="K532" s="130">
        <v>128173.45</v>
      </c>
    </row>
    <row r="533" spans="2:11" ht="15">
      <c r="B533" s="130" t="s">
        <v>2</v>
      </c>
      <c r="C533" s="131" t="s">
        <v>239</v>
      </c>
      <c r="D533" s="130" t="s">
        <v>240</v>
      </c>
      <c r="E533" s="130" t="s">
        <v>292</v>
      </c>
      <c r="F533" s="130">
        <v>295377.37</v>
      </c>
      <c r="G533" s="130">
        <v>219753.9</v>
      </c>
      <c r="H533" s="130" t="s">
        <v>125</v>
      </c>
      <c r="I533" s="130" t="s">
        <v>125</v>
      </c>
      <c r="J533" s="130" t="s">
        <v>125</v>
      </c>
      <c r="K533" s="130" t="s">
        <v>125</v>
      </c>
    </row>
    <row r="534" spans="2:11" ht="15">
      <c r="B534" s="130" t="s">
        <v>2</v>
      </c>
      <c r="C534" s="131" t="s">
        <v>65</v>
      </c>
      <c r="D534" s="130" t="s">
        <v>66</v>
      </c>
      <c r="E534" s="130" t="s">
        <v>293</v>
      </c>
      <c r="F534" s="130">
        <v>143728.29</v>
      </c>
      <c r="G534" s="130">
        <v>203113.68</v>
      </c>
      <c r="H534" s="130">
        <v>574364.86</v>
      </c>
      <c r="I534" s="130">
        <v>258975.19</v>
      </c>
      <c r="J534" s="130">
        <v>234607.64</v>
      </c>
      <c r="K534" s="130">
        <v>254903.5</v>
      </c>
    </row>
    <row r="535" spans="2:11" ht="15">
      <c r="B535" s="130" t="s">
        <v>2</v>
      </c>
      <c r="C535" s="131" t="s">
        <v>67</v>
      </c>
      <c r="D535" s="130" t="s">
        <v>68</v>
      </c>
      <c r="E535" s="130" t="s">
        <v>293</v>
      </c>
      <c r="F535" s="130">
        <v>456383.76</v>
      </c>
      <c r="G535" s="130">
        <v>572655.31000000006</v>
      </c>
      <c r="H535" s="130">
        <v>1053296.56</v>
      </c>
      <c r="I535" s="130">
        <v>546321.09</v>
      </c>
      <c r="J535" s="130">
        <v>517363.22</v>
      </c>
      <c r="K535" s="130">
        <v>409623.14</v>
      </c>
    </row>
    <row r="536" spans="2:11" ht="15">
      <c r="B536" s="130" t="s">
        <v>2</v>
      </c>
      <c r="C536" s="131" t="s">
        <v>69</v>
      </c>
      <c r="D536" s="130" t="s">
        <v>70</v>
      </c>
      <c r="E536" s="130" t="s">
        <v>293</v>
      </c>
      <c r="F536" s="130">
        <v>322718.13</v>
      </c>
      <c r="G536" s="130">
        <v>355276.26</v>
      </c>
      <c r="H536" s="130">
        <v>276468.92</v>
      </c>
      <c r="I536" s="130">
        <v>215483.07</v>
      </c>
      <c r="J536" s="130">
        <v>259518.62</v>
      </c>
      <c r="K536" s="130">
        <v>283206.75</v>
      </c>
    </row>
    <row r="537" spans="2:11" ht="15">
      <c r="B537" s="130" t="s">
        <v>2</v>
      </c>
      <c r="C537" s="131" t="s">
        <v>71</v>
      </c>
      <c r="D537" s="130" t="s">
        <v>72</v>
      </c>
      <c r="E537" s="130" t="s">
        <v>293</v>
      </c>
      <c r="F537" s="130">
        <v>284453.28000000003</v>
      </c>
      <c r="G537" s="130">
        <v>396236.15</v>
      </c>
      <c r="H537" s="130">
        <v>76891.8</v>
      </c>
      <c r="I537" s="130">
        <v>349995.57</v>
      </c>
      <c r="J537" s="130">
        <v>438804</v>
      </c>
      <c r="K537" s="130">
        <v>610780</v>
      </c>
    </row>
    <row r="538" spans="2:11" ht="15">
      <c r="B538" s="130" t="s">
        <v>2</v>
      </c>
      <c r="C538" s="131" t="s">
        <v>73</v>
      </c>
      <c r="D538" s="130" t="s">
        <v>74</v>
      </c>
      <c r="E538" s="130" t="s">
        <v>293</v>
      </c>
      <c r="F538" s="130">
        <v>705388.76</v>
      </c>
      <c r="G538" s="130">
        <v>815304.67</v>
      </c>
      <c r="H538" s="130">
        <v>933618.33</v>
      </c>
      <c r="I538" s="130">
        <v>543284.62</v>
      </c>
      <c r="J538" s="130">
        <v>609318.61</v>
      </c>
      <c r="K538" s="130">
        <v>634069.63</v>
      </c>
    </row>
    <row r="539" spans="2:11" ht="15">
      <c r="B539" s="130" t="s">
        <v>2</v>
      </c>
      <c r="C539" s="131" t="s">
        <v>75</v>
      </c>
      <c r="D539" s="130" t="s">
        <v>439</v>
      </c>
      <c r="E539" s="130" t="s">
        <v>293</v>
      </c>
      <c r="F539" s="130">
        <v>28015.75</v>
      </c>
      <c r="G539" s="130">
        <v>470352.71</v>
      </c>
      <c r="H539" s="130">
        <v>639725.46</v>
      </c>
      <c r="I539" s="130">
        <v>784393.65</v>
      </c>
      <c r="J539" s="130">
        <v>913220.46</v>
      </c>
      <c r="K539" s="130">
        <v>336858.32</v>
      </c>
    </row>
    <row r="540" spans="2:11" ht="15">
      <c r="B540" s="130" t="s">
        <v>2</v>
      </c>
      <c r="C540" s="131" t="s">
        <v>76</v>
      </c>
      <c r="D540" s="130" t="s">
        <v>376</v>
      </c>
      <c r="E540" s="130" t="s">
        <v>293</v>
      </c>
      <c r="F540" s="130">
        <v>177504.75</v>
      </c>
      <c r="G540" s="130">
        <v>273226.19</v>
      </c>
      <c r="H540" s="130">
        <v>217159.9</v>
      </c>
      <c r="I540" s="130">
        <v>171361.28</v>
      </c>
      <c r="J540" s="130">
        <v>243975.27</v>
      </c>
      <c r="K540" s="130">
        <v>180537.09</v>
      </c>
    </row>
    <row r="541" spans="2:11" ht="15">
      <c r="B541" s="130" t="s">
        <v>2</v>
      </c>
      <c r="C541" s="131" t="s">
        <v>77</v>
      </c>
      <c r="D541" s="130" t="s">
        <v>377</v>
      </c>
      <c r="E541" s="130" t="s">
        <v>293</v>
      </c>
      <c r="F541" s="130">
        <v>222867.14</v>
      </c>
      <c r="G541" s="130">
        <v>239855.35</v>
      </c>
      <c r="H541" s="130">
        <v>329075.32</v>
      </c>
      <c r="I541" s="130">
        <v>251017.84</v>
      </c>
      <c r="J541" s="130">
        <v>321872.94</v>
      </c>
      <c r="K541" s="130">
        <v>362572.64</v>
      </c>
    </row>
    <row r="542" spans="2:11" ht="15">
      <c r="B542" s="130" t="s">
        <v>2</v>
      </c>
      <c r="C542" s="131" t="s">
        <v>241</v>
      </c>
      <c r="D542" s="130" t="s">
        <v>242</v>
      </c>
      <c r="E542" s="130" t="s">
        <v>292</v>
      </c>
      <c r="F542" s="130">
        <v>230593.09</v>
      </c>
      <c r="G542" s="130">
        <v>18052.98</v>
      </c>
      <c r="H542" s="130">
        <v>53345.58</v>
      </c>
      <c r="I542" s="130">
        <v>189974.09</v>
      </c>
      <c r="J542" s="130">
        <v>364223.78</v>
      </c>
      <c r="K542" s="130">
        <v>384616.34</v>
      </c>
    </row>
    <row r="543" spans="2:11" ht="15">
      <c r="B543" s="130" t="s">
        <v>2</v>
      </c>
      <c r="C543" s="131" t="s">
        <v>79</v>
      </c>
      <c r="D543" s="130" t="s">
        <v>80</v>
      </c>
      <c r="E543" s="130" t="s">
        <v>293</v>
      </c>
      <c r="F543" s="130">
        <v>502783.69</v>
      </c>
      <c r="G543" s="130">
        <v>703498.36</v>
      </c>
      <c r="H543" s="130">
        <v>639835.41</v>
      </c>
      <c r="I543" s="130">
        <v>602734</v>
      </c>
      <c r="J543" s="130">
        <v>1002058.42</v>
      </c>
      <c r="K543" s="130">
        <v>534138.63</v>
      </c>
    </row>
    <row r="544" spans="2:11" ht="15">
      <c r="B544" s="130" t="s">
        <v>2</v>
      </c>
      <c r="C544" s="131" t="s">
        <v>81</v>
      </c>
      <c r="D544" s="130" t="s">
        <v>82</v>
      </c>
      <c r="E544" s="130" t="s">
        <v>293</v>
      </c>
      <c r="F544" s="130">
        <v>5526.84</v>
      </c>
      <c r="G544" s="130">
        <v>15634.71</v>
      </c>
      <c r="H544" s="130">
        <v>17079.919999999998</v>
      </c>
      <c r="I544" s="130">
        <v>7522.42</v>
      </c>
      <c r="J544" s="130">
        <v>15867.38</v>
      </c>
      <c r="K544" s="130">
        <v>6998.36</v>
      </c>
    </row>
    <row r="545" spans="2:11" ht="15">
      <c r="B545" s="130" t="s">
        <v>2</v>
      </c>
      <c r="C545" s="131" t="s">
        <v>243</v>
      </c>
      <c r="D545" s="130" t="s">
        <v>244</v>
      </c>
      <c r="E545" s="130" t="s">
        <v>294</v>
      </c>
      <c r="F545" s="130" t="s">
        <v>125</v>
      </c>
      <c r="G545" s="130" t="s">
        <v>125</v>
      </c>
      <c r="H545" s="130" t="s">
        <v>125</v>
      </c>
      <c r="I545" s="130" t="s">
        <v>125</v>
      </c>
      <c r="J545" s="130" t="s">
        <v>125</v>
      </c>
      <c r="K545" s="130" t="s">
        <v>125</v>
      </c>
    </row>
    <row r="546" spans="2:11" ht="15">
      <c r="B546" s="130" t="s">
        <v>2</v>
      </c>
      <c r="C546" s="131" t="s">
        <v>267</v>
      </c>
      <c r="D546" s="130" t="s">
        <v>268</v>
      </c>
      <c r="E546" s="130" t="s">
        <v>294</v>
      </c>
      <c r="F546" s="130" t="s">
        <v>125</v>
      </c>
      <c r="G546" s="130" t="s">
        <v>125</v>
      </c>
      <c r="H546" s="130" t="s">
        <v>125</v>
      </c>
      <c r="I546" s="130" t="s">
        <v>125</v>
      </c>
      <c r="J546" s="130" t="s">
        <v>125</v>
      </c>
      <c r="K546" s="130" t="s">
        <v>125</v>
      </c>
    </row>
    <row r="547" spans="2:11" ht="15">
      <c r="B547" s="130" t="s">
        <v>2</v>
      </c>
      <c r="C547" s="131" t="s">
        <v>280</v>
      </c>
      <c r="D547" s="130" t="s">
        <v>281</v>
      </c>
      <c r="E547" s="130" t="s">
        <v>294</v>
      </c>
      <c r="F547" s="130" t="s">
        <v>125</v>
      </c>
      <c r="G547" s="130" t="s">
        <v>125</v>
      </c>
      <c r="H547" s="130" t="s">
        <v>125</v>
      </c>
      <c r="I547" s="130" t="s">
        <v>125</v>
      </c>
      <c r="J547" s="130" t="s">
        <v>125</v>
      </c>
      <c r="K547" s="130" t="s">
        <v>125</v>
      </c>
    </row>
    <row r="548" spans="2:11" ht="15">
      <c r="B548" s="130" t="s">
        <v>2</v>
      </c>
      <c r="C548" s="131" t="s">
        <v>245</v>
      </c>
      <c r="D548" s="130" t="s">
        <v>246</v>
      </c>
      <c r="E548" s="130" t="s">
        <v>294</v>
      </c>
      <c r="F548" s="130" t="s">
        <v>125</v>
      </c>
      <c r="G548" s="130" t="s">
        <v>125</v>
      </c>
      <c r="H548" s="130" t="s">
        <v>125</v>
      </c>
      <c r="I548" s="130" t="s">
        <v>125</v>
      </c>
      <c r="J548" s="130" t="s">
        <v>125</v>
      </c>
      <c r="K548" s="130" t="s">
        <v>125</v>
      </c>
    </row>
    <row r="549" spans="2:11" ht="15">
      <c r="B549" s="130" t="s">
        <v>2</v>
      </c>
      <c r="C549" s="131" t="s">
        <v>247</v>
      </c>
      <c r="D549" s="130" t="s">
        <v>248</v>
      </c>
      <c r="E549" s="130" t="s">
        <v>294</v>
      </c>
      <c r="F549" s="130" t="s">
        <v>125</v>
      </c>
      <c r="G549" s="130" t="s">
        <v>125</v>
      </c>
      <c r="H549" s="130" t="s">
        <v>125</v>
      </c>
      <c r="I549" s="130" t="s">
        <v>125</v>
      </c>
      <c r="J549" s="130" t="s">
        <v>125</v>
      </c>
      <c r="K549" s="130" t="s">
        <v>125</v>
      </c>
    </row>
    <row r="550" spans="2:11" ht="15">
      <c r="B550" s="130" t="s">
        <v>2</v>
      </c>
      <c r="C550" s="131" t="s">
        <v>249</v>
      </c>
      <c r="D550" s="130" t="s">
        <v>250</v>
      </c>
      <c r="E550" s="130" t="s">
        <v>292</v>
      </c>
      <c r="F550" s="130">
        <v>193082.7</v>
      </c>
      <c r="G550" s="130">
        <v>185518.47</v>
      </c>
      <c r="H550" s="130">
        <v>135501.4</v>
      </c>
      <c r="I550" s="130">
        <v>97238.92</v>
      </c>
      <c r="J550" s="130">
        <v>101745.68</v>
      </c>
      <c r="K550" s="130">
        <v>107972.77</v>
      </c>
    </row>
    <row r="551" spans="2:11" ht="15">
      <c r="B551" s="130" t="s">
        <v>2</v>
      </c>
      <c r="C551" s="131" t="s">
        <v>282</v>
      </c>
      <c r="D551" s="130" t="s">
        <v>283</v>
      </c>
      <c r="E551" s="130" t="s">
        <v>294</v>
      </c>
      <c r="F551" s="130" t="s">
        <v>125</v>
      </c>
      <c r="G551" s="130" t="s">
        <v>125</v>
      </c>
      <c r="H551" s="130" t="s">
        <v>125</v>
      </c>
      <c r="I551" s="130" t="s">
        <v>125</v>
      </c>
      <c r="J551" s="130" t="s">
        <v>125</v>
      </c>
      <c r="K551" s="130" t="s">
        <v>125</v>
      </c>
    </row>
    <row r="552" spans="2:11" ht="15">
      <c r="B552" s="130" t="s">
        <v>2</v>
      </c>
      <c r="C552" s="131" t="s">
        <v>284</v>
      </c>
      <c r="D552" s="130" t="s">
        <v>285</v>
      </c>
      <c r="E552" s="130" t="s">
        <v>294</v>
      </c>
      <c r="F552" s="130" t="s">
        <v>125</v>
      </c>
      <c r="G552" s="130" t="s">
        <v>125</v>
      </c>
      <c r="H552" s="130" t="s">
        <v>125</v>
      </c>
      <c r="I552" s="130" t="s">
        <v>125</v>
      </c>
      <c r="J552" s="130" t="s">
        <v>125</v>
      </c>
      <c r="K552" s="130" t="s">
        <v>125</v>
      </c>
    </row>
    <row r="553" spans="2:11" ht="15">
      <c r="B553" s="130" t="s">
        <v>2</v>
      </c>
      <c r="C553" s="131" t="s">
        <v>251</v>
      </c>
      <c r="D553" s="130" t="s">
        <v>252</v>
      </c>
      <c r="E553" s="130" t="s">
        <v>292</v>
      </c>
      <c r="F553" s="130">
        <v>245131.53</v>
      </c>
      <c r="G553" s="130" t="s">
        <v>125</v>
      </c>
      <c r="H553" s="130" t="s">
        <v>125</v>
      </c>
      <c r="I553" s="130" t="s">
        <v>125</v>
      </c>
      <c r="J553" s="130" t="s">
        <v>125</v>
      </c>
      <c r="K553" s="130" t="s">
        <v>125</v>
      </c>
    </row>
    <row r="554" spans="2:11" ht="15">
      <c r="B554" s="130" t="s">
        <v>2</v>
      </c>
      <c r="C554" s="131" t="s">
        <v>253</v>
      </c>
      <c r="D554" s="130" t="s">
        <v>254</v>
      </c>
      <c r="E554" s="130" t="s">
        <v>294</v>
      </c>
      <c r="F554" s="130" t="s">
        <v>125</v>
      </c>
      <c r="G554" s="130" t="s">
        <v>125</v>
      </c>
      <c r="H554" s="130" t="s">
        <v>125</v>
      </c>
      <c r="I554" s="130" t="s">
        <v>125</v>
      </c>
      <c r="J554" s="130" t="s">
        <v>125</v>
      </c>
      <c r="K554" s="130" t="s">
        <v>125</v>
      </c>
    </row>
    <row r="555" spans="2:11" ht="15">
      <c r="B555" s="130" t="s">
        <v>2</v>
      </c>
      <c r="C555" s="131" t="s">
        <v>286</v>
      </c>
      <c r="D555" s="130" t="s">
        <v>287</v>
      </c>
      <c r="E555" s="130" t="s">
        <v>294</v>
      </c>
      <c r="F555" s="130" t="s">
        <v>125</v>
      </c>
      <c r="G555" s="130" t="s">
        <v>125</v>
      </c>
      <c r="H555" s="130" t="s">
        <v>125</v>
      </c>
      <c r="I555" s="130" t="s">
        <v>125</v>
      </c>
      <c r="J555" s="130" t="s">
        <v>125</v>
      </c>
      <c r="K555" s="130" t="s">
        <v>125</v>
      </c>
    </row>
    <row r="556" spans="2:11" ht="15">
      <c r="B556" s="130" t="s">
        <v>2</v>
      </c>
      <c r="C556" s="131" t="s">
        <v>288</v>
      </c>
      <c r="D556" s="130" t="s">
        <v>289</v>
      </c>
      <c r="E556" s="130" t="s">
        <v>294</v>
      </c>
      <c r="F556" s="130" t="s">
        <v>125</v>
      </c>
      <c r="G556" s="130" t="s">
        <v>125</v>
      </c>
      <c r="H556" s="130" t="s">
        <v>125</v>
      </c>
      <c r="I556" s="130" t="s">
        <v>125</v>
      </c>
      <c r="J556" s="130" t="s">
        <v>125</v>
      </c>
      <c r="K556" s="130" t="s">
        <v>125</v>
      </c>
    </row>
    <row r="557" spans="2:11" ht="15">
      <c r="B557" s="130" t="s">
        <v>2</v>
      </c>
      <c r="C557" s="131" t="s">
        <v>83</v>
      </c>
      <c r="D557" s="130" t="s">
        <v>408</v>
      </c>
      <c r="E557" s="130" t="s">
        <v>292</v>
      </c>
      <c r="F557" s="130">
        <v>134630.97</v>
      </c>
      <c r="G557" s="130">
        <v>97179.06</v>
      </c>
      <c r="H557" s="130">
        <v>27479.31</v>
      </c>
      <c r="I557" s="130">
        <v>32389.41</v>
      </c>
      <c r="J557" s="130">
        <v>171876.65</v>
      </c>
      <c r="K557" s="130" t="s">
        <v>125</v>
      </c>
    </row>
    <row r="558" spans="2:11" ht="15">
      <c r="B558" s="130" t="s">
        <v>2</v>
      </c>
      <c r="C558" s="131" t="s">
        <v>84</v>
      </c>
      <c r="D558" s="130" t="s">
        <v>85</v>
      </c>
      <c r="E558" s="130" t="s">
        <v>293</v>
      </c>
      <c r="F558" s="130">
        <v>365682.13</v>
      </c>
      <c r="G558" s="130">
        <v>202500.9</v>
      </c>
      <c r="H558" s="130">
        <v>64132.94</v>
      </c>
      <c r="I558" s="130">
        <v>113540.56</v>
      </c>
      <c r="J558" s="130">
        <v>654444.38</v>
      </c>
      <c r="K558" s="130">
        <v>11152.83</v>
      </c>
    </row>
    <row r="559" spans="2:11" ht="15">
      <c r="B559" s="130" t="s">
        <v>2</v>
      </c>
      <c r="C559" s="131" t="s">
        <v>86</v>
      </c>
      <c r="D559" s="130" t="s">
        <v>404</v>
      </c>
      <c r="E559" s="130" t="s">
        <v>292</v>
      </c>
      <c r="F559" s="130">
        <v>21006.81</v>
      </c>
      <c r="G559" s="130">
        <v>29705.19</v>
      </c>
      <c r="H559" s="130">
        <v>7291.89</v>
      </c>
      <c r="I559" s="130">
        <v>5058.37</v>
      </c>
      <c r="J559" s="130">
        <v>70129.94</v>
      </c>
      <c r="K559" s="130">
        <v>1810.78</v>
      </c>
    </row>
    <row r="560" spans="2:11" ht="15">
      <c r="B560" s="130" t="s">
        <v>2</v>
      </c>
      <c r="C560" s="131" t="s">
        <v>290</v>
      </c>
      <c r="D560" s="130" t="s">
        <v>436</v>
      </c>
      <c r="E560" s="130" t="s">
        <v>294</v>
      </c>
      <c r="F560" s="130" t="s">
        <v>125</v>
      </c>
      <c r="G560" s="130" t="s">
        <v>125</v>
      </c>
      <c r="H560" s="130" t="s">
        <v>125</v>
      </c>
      <c r="I560" s="130" t="s">
        <v>125</v>
      </c>
      <c r="J560" s="130">
        <v>19789.09</v>
      </c>
      <c r="K560" s="130">
        <v>24353.57</v>
      </c>
    </row>
    <row r="561" spans="2:11" ht="15">
      <c r="B561" s="130" t="s">
        <v>2</v>
      </c>
      <c r="C561" s="131" t="s">
        <v>87</v>
      </c>
      <c r="D561" s="130" t="s">
        <v>406</v>
      </c>
      <c r="E561" s="130" t="s">
        <v>293</v>
      </c>
      <c r="F561" s="130">
        <v>13168.64</v>
      </c>
      <c r="G561" s="130">
        <v>27971.43</v>
      </c>
      <c r="H561" s="130">
        <v>0</v>
      </c>
      <c r="I561" s="130">
        <v>59641.89</v>
      </c>
      <c r="J561" s="130">
        <v>114774.47</v>
      </c>
      <c r="K561" s="130">
        <v>110716.83</v>
      </c>
    </row>
    <row r="562" spans="2:11" ht="15">
      <c r="B562" s="130" t="s">
        <v>440</v>
      </c>
      <c r="C562" s="131" t="s">
        <v>101</v>
      </c>
      <c r="D562" s="130" t="s">
        <v>435</v>
      </c>
      <c r="E562" s="130" t="s">
        <v>293</v>
      </c>
      <c r="F562" s="130">
        <v>1591610.02</v>
      </c>
      <c r="G562" s="130">
        <v>1397301.56</v>
      </c>
      <c r="H562" s="130">
        <v>133971.71</v>
      </c>
      <c r="I562" s="130">
        <v>195308.02</v>
      </c>
      <c r="J562" s="130">
        <v>2466337.77</v>
      </c>
      <c r="K562" s="130">
        <v>2175822.92</v>
      </c>
    </row>
    <row r="563" spans="2:11" ht="15">
      <c r="B563" s="130" t="s">
        <v>440</v>
      </c>
      <c r="C563" s="131" t="s">
        <v>78</v>
      </c>
      <c r="D563" s="130" t="s">
        <v>434</v>
      </c>
      <c r="E563" s="130" t="s">
        <v>293</v>
      </c>
      <c r="F563" s="130">
        <v>330349.74</v>
      </c>
      <c r="G563" s="130">
        <v>999643.27</v>
      </c>
      <c r="H563" s="130">
        <v>908119.6</v>
      </c>
      <c r="I563" s="130">
        <v>953497.75</v>
      </c>
      <c r="J563" s="130">
        <v>1943046.44</v>
      </c>
      <c r="K563" s="130">
        <v>2431645.09</v>
      </c>
    </row>
    <row r="564" spans="2:11" ht="15">
      <c r="B564" s="130" t="s">
        <v>3</v>
      </c>
      <c r="C564" s="131" t="s">
        <v>88</v>
      </c>
      <c r="D564" s="130" t="s">
        <v>89</v>
      </c>
      <c r="E564" s="130" t="s">
        <v>293</v>
      </c>
      <c r="F564" s="130">
        <v>131009.74</v>
      </c>
      <c r="G564" s="130">
        <v>97350.47</v>
      </c>
      <c r="H564" s="130">
        <v>94806.38</v>
      </c>
      <c r="I564" s="130">
        <v>164483.9</v>
      </c>
      <c r="J564" s="130">
        <v>115534.39999999999</v>
      </c>
      <c r="K564" s="130">
        <v>143552.79999999999</v>
      </c>
    </row>
    <row r="565" spans="2:11" ht="15">
      <c r="B565" s="130" t="s">
        <v>3</v>
      </c>
      <c r="C565" s="131" t="s">
        <v>90</v>
      </c>
      <c r="D565" s="130" t="s">
        <v>91</v>
      </c>
      <c r="E565" s="130" t="s">
        <v>293</v>
      </c>
      <c r="F565" s="130">
        <v>33334.550000000003</v>
      </c>
      <c r="G565" s="130">
        <v>100423.62</v>
      </c>
      <c r="H565" s="130">
        <v>106633.75</v>
      </c>
      <c r="I565" s="130">
        <v>233315.47</v>
      </c>
      <c r="J565" s="130">
        <v>230519.6</v>
      </c>
      <c r="K565" s="130">
        <v>235423.24</v>
      </c>
    </row>
    <row r="566" spans="2:11" ht="15">
      <c r="B566" s="130" t="s">
        <v>3</v>
      </c>
      <c r="C566" s="131" t="s">
        <v>92</v>
      </c>
      <c r="D566" s="130" t="s">
        <v>93</v>
      </c>
      <c r="E566" s="130" t="s">
        <v>293</v>
      </c>
      <c r="F566" s="130">
        <v>230274.73</v>
      </c>
      <c r="G566" s="130">
        <v>202831.6</v>
      </c>
      <c r="H566" s="130">
        <v>192357.65</v>
      </c>
      <c r="I566" s="130">
        <v>223236.76</v>
      </c>
      <c r="J566" s="130">
        <v>276701.67</v>
      </c>
      <c r="K566" s="130">
        <v>298439.09999999998</v>
      </c>
    </row>
    <row r="567" spans="2:11" ht="15">
      <c r="B567" s="130" t="s">
        <v>3</v>
      </c>
      <c r="C567" s="131" t="s">
        <v>94</v>
      </c>
      <c r="D567" s="130" t="s">
        <v>95</v>
      </c>
      <c r="E567" s="130" t="s">
        <v>293</v>
      </c>
      <c r="F567" s="130">
        <v>81954.7</v>
      </c>
      <c r="G567" s="130">
        <v>75558.44</v>
      </c>
      <c r="H567" s="130">
        <v>108578.18</v>
      </c>
      <c r="I567" s="130">
        <v>121298.75</v>
      </c>
      <c r="J567" s="130">
        <v>96025.04</v>
      </c>
      <c r="K567" s="130">
        <v>137449.07999999999</v>
      </c>
    </row>
    <row r="568" spans="2:11" ht="15">
      <c r="B568" s="130" t="s">
        <v>3</v>
      </c>
      <c r="C568" s="131" t="s">
        <v>255</v>
      </c>
      <c r="D568" s="130" t="s">
        <v>393</v>
      </c>
      <c r="E568" s="130" t="s">
        <v>292</v>
      </c>
      <c r="F568" s="130">
        <v>87502.15</v>
      </c>
      <c r="G568" s="130">
        <v>64298.239999999998</v>
      </c>
      <c r="H568" s="130">
        <v>108042.55</v>
      </c>
      <c r="I568" s="130">
        <v>175333.54</v>
      </c>
      <c r="J568" s="130">
        <v>141481.04999999999</v>
      </c>
      <c r="K568" s="130" t="s">
        <v>125</v>
      </c>
    </row>
    <row r="569" spans="2:11" ht="15">
      <c r="B569" s="130" t="s">
        <v>3</v>
      </c>
      <c r="C569" s="131" t="s">
        <v>96</v>
      </c>
      <c r="D569" s="130" t="s">
        <v>97</v>
      </c>
      <c r="E569" s="130" t="s">
        <v>293</v>
      </c>
      <c r="F569" s="130">
        <v>386183.18</v>
      </c>
      <c r="G569" s="130">
        <v>26264.14</v>
      </c>
      <c r="H569" s="130">
        <v>294938.69</v>
      </c>
      <c r="I569" s="130">
        <v>358713.04</v>
      </c>
      <c r="J569" s="130">
        <v>682841.8</v>
      </c>
      <c r="K569" s="130">
        <v>630215.46</v>
      </c>
    </row>
    <row r="570" spans="2:11" ht="15">
      <c r="B570" s="130" t="s">
        <v>3</v>
      </c>
      <c r="C570" s="131" t="s">
        <v>98</v>
      </c>
      <c r="D570" s="130" t="s">
        <v>99</v>
      </c>
      <c r="E570" s="130" t="s">
        <v>293</v>
      </c>
      <c r="F570" s="130">
        <v>715985.99</v>
      </c>
      <c r="G570" s="130">
        <v>1359990.55</v>
      </c>
      <c r="H570" s="130">
        <v>1488287.72</v>
      </c>
      <c r="I570" s="130">
        <v>997450.07</v>
      </c>
      <c r="J570" s="130">
        <v>846759.36</v>
      </c>
      <c r="K570" s="130">
        <v>1003618.99</v>
      </c>
    </row>
    <row r="571" spans="2:11" ht="15">
      <c r="B571" s="130" t="s">
        <v>3</v>
      </c>
      <c r="C571" s="131" t="s">
        <v>100</v>
      </c>
      <c r="D571" s="130" t="s">
        <v>394</v>
      </c>
      <c r="E571" s="130" t="s">
        <v>292</v>
      </c>
      <c r="F571" s="130">
        <v>313622.53999999998</v>
      </c>
      <c r="G571" s="130">
        <v>472540.29</v>
      </c>
      <c r="H571" s="130">
        <v>430882.53</v>
      </c>
      <c r="I571" s="130">
        <v>232730.68</v>
      </c>
      <c r="J571" s="130" t="s">
        <v>125</v>
      </c>
      <c r="K571" s="130" t="s">
        <v>125</v>
      </c>
    </row>
    <row r="572" spans="2:11" ht="15">
      <c r="B572" s="130" t="s">
        <v>3</v>
      </c>
      <c r="C572" s="131" t="s">
        <v>256</v>
      </c>
      <c r="D572" s="130" t="s">
        <v>378</v>
      </c>
      <c r="E572" s="130" t="s">
        <v>292</v>
      </c>
      <c r="F572" s="130">
        <v>188592.3</v>
      </c>
      <c r="G572" s="130">
        <v>228249.03</v>
      </c>
      <c r="H572" s="130">
        <v>202654.4</v>
      </c>
      <c r="I572" s="130">
        <v>139300.70000000001</v>
      </c>
      <c r="J572" s="130">
        <v>126460.02</v>
      </c>
      <c r="K572" s="130">
        <v>0</v>
      </c>
    </row>
    <row r="573" spans="2:11" ht="15">
      <c r="B573" s="130" t="s">
        <v>3</v>
      </c>
      <c r="C573" s="131" t="s">
        <v>102</v>
      </c>
      <c r="D573" s="130" t="s">
        <v>103</v>
      </c>
      <c r="E573" s="130" t="s">
        <v>293</v>
      </c>
      <c r="F573" s="130">
        <v>579126.17000000004</v>
      </c>
      <c r="G573" s="130">
        <v>46255.75</v>
      </c>
      <c r="H573" s="130">
        <v>549064.42000000004</v>
      </c>
      <c r="I573" s="130">
        <v>526428.56999999995</v>
      </c>
      <c r="J573" s="130">
        <v>471215.51</v>
      </c>
      <c r="K573" s="130">
        <v>267056.34999999998</v>
      </c>
    </row>
    <row r="574" spans="2:11" ht="15">
      <c r="B574" s="130" t="s">
        <v>3</v>
      </c>
      <c r="C574" s="131" t="s">
        <v>104</v>
      </c>
      <c r="D574" s="130" t="s">
        <v>395</v>
      </c>
      <c r="E574" s="130" t="s">
        <v>293</v>
      </c>
      <c r="F574" s="130">
        <v>264105.42</v>
      </c>
      <c r="G574" s="130">
        <v>323312.32</v>
      </c>
      <c r="H574" s="130">
        <v>350519.28</v>
      </c>
      <c r="I574" s="130">
        <v>246535.84</v>
      </c>
      <c r="J574" s="130">
        <v>212170.48</v>
      </c>
      <c r="K574" s="130">
        <v>251780.06</v>
      </c>
    </row>
    <row r="575" spans="2:11" ht="15">
      <c r="B575" s="130" t="s">
        <v>3</v>
      </c>
      <c r="C575" s="131" t="s">
        <v>105</v>
      </c>
      <c r="D575" s="130" t="s">
        <v>459</v>
      </c>
      <c r="E575" s="130" t="s">
        <v>292</v>
      </c>
      <c r="F575" s="130">
        <v>110931</v>
      </c>
      <c r="G575" s="130">
        <v>92321</v>
      </c>
      <c r="H575" s="130">
        <v>88186.57</v>
      </c>
      <c r="I575" s="130">
        <v>47982.63</v>
      </c>
      <c r="J575" s="130">
        <v>47469.75</v>
      </c>
      <c r="K575" s="130">
        <v>218800.25</v>
      </c>
    </row>
    <row r="576" spans="2:11" ht="15">
      <c r="B576" s="130" t="s">
        <v>3</v>
      </c>
      <c r="C576" s="131" t="s">
        <v>257</v>
      </c>
      <c r="D576" s="130" t="s">
        <v>396</v>
      </c>
      <c r="E576" s="130" t="s">
        <v>293</v>
      </c>
      <c r="F576" s="130">
        <v>408316</v>
      </c>
      <c r="G576" s="130">
        <v>742063.4</v>
      </c>
      <c r="H576" s="130">
        <v>698838.73</v>
      </c>
      <c r="I576" s="130">
        <v>287089.67</v>
      </c>
      <c r="J576" s="130">
        <v>346507.73</v>
      </c>
      <c r="K576" s="130">
        <v>376976.75</v>
      </c>
    </row>
    <row r="577" spans="2:11" ht="15">
      <c r="B577" s="130" t="s">
        <v>3</v>
      </c>
      <c r="C577" s="131" t="s">
        <v>106</v>
      </c>
      <c r="D577" s="130" t="s">
        <v>107</v>
      </c>
      <c r="E577" s="130" t="s">
        <v>293</v>
      </c>
      <c r="F577" s="130">
        <v>203362.53</v>
      </c>
      <c r="G577" s="130">
        <v>152123.12</v>
      </c>
      <c r="H577" s="130">
        <v>140099.64000000001</v>
      </c>
      <c r="I577" s="130">
        <v>88065.1</v>
      </c>
      <c r="J577" s="130">
        <v>130856.29</v>
      </c>
      <c r="K577" s="130">
        <v>170150.14</v>
      </c>
    </row>
    <row r="578" spans="2:11" ht="15">
      <c r="B578" s="130" t="s">
        <v>3</v>
      </c>
      <c r="C578" s="131" t="s">
        <v>258</v>
      </c>
      <c r="D578" s="130" t="s">
        <v>379</v>
      </c>
      <c r="E578" s="130" t="s">
        <v>292</v>
      </c>
      <c r="F578" s="130">
        <v>231875.33</v>
      </c>
      <c r="G578" s="130">
        <v>1655.72</v>
      </c>
      <c r="H578" s="130">
        <v>228073.88</v>
      </c>
      <c r="I578" s="130">
        <v>0</v>
      </c>
      <c r="J578" s="130" t="s">
        <v>125</v>
      </c>
      <c r="K578" s="130" t="s">
        <v>125</v>
      </c>
    </row>
    <row r="579" spans="2:11" ht="15">
      <c r="B579" s="130" t="s">
        <v>3</v>
      </c>
      <c r="C579" s="131" t="s">
        <v>259</v>
      </c>
      <c r="D579" s="130" t="s">
        <v>397</v>
      </c>
      <c r="E579" s="130" t="s">
        <v>292</v>
      </c>
      <c r="F579" s="130">
        <v>141840.76999999999</v>
      </c>
      <c r="G579" s="130">
        <v>76177.38</v>
      </c>
      <c r="H579" s="130">
        <v>137097.37</v>
      </c>
      <c r="I579" s="130">
        <v>182033.38</v>
      </c>
      <c r="J579" s="130">
        <v>216427.57</v>
      </c>
      <c r="K579" s="130">
        <v>120776.41</v>
      </c>
    </row>
    <row r="580" spans="2:11" ht="15">
      <c r="B580" s="130" t="s">
        <v>3</v>
      </c>
      <c r="C580" s="131" t="s">
        <v>108</v>
      </c>
      <c r="D580" s="130" t="s">
        <v>460</v>
      </c>
      <c r="E580" s="130" t="s">
        <v>293</v>
      </c>
      <c r="F580" s="130">
        <v>1158230.1599999999</v>
      </c>
      <c r="G580" s="130">
        <v>1020969.63</v>
      </c>
      <c r="H580" s="130">
        <v>1199019.82</v>
      </c>
      <c r="I580" s="130">
        <v>1298319.69</v>
      </c>
      <c r="J580" s="130">
        <v>1164050.27</v>
      </c>
      <c r="K580" s="130">
        <v>906846.59</v>
      </c>
    </row>
    <row r="581" spans="2:11" ht="15">
      <c r="B581" s="130" t="s">
        <v>3</v>
      </c>
      <c r="C581" s="131" t="s">
        <v>109</v>
      </c>
      <c r="D581" s="130" t="s">
        <v>110</v>
      </c>
      <c r="E581" s="130" t="s">
        <v>293</v>
      </c>
      <c r="F581" s="130">
        <v>543583.39</v>
      </c>
      <c r="G581" s="130">
        <v>655724.81000000006</v>
      </c>
      <c r="H581" s="130">
        <v>734948.49</v>
      </c>
      <c r="I581" s="130">
        <v>440585.05</v>
      </c>
      <c r="J581" s="130">
        <v>540990.85</v>
      </c>
      <c r="K581" s="130">
        <v>563394.24</v>
      </c>
    </row>
    <row r="582" spans="2:11" ht="15">
      <c r="B582" s="130" t="s">
        <v>3</v>
      </c>
      <c r="C582" s="131" t="s">
        <v>111</v>
      </c>
      <c r="D582" s="130" t="s">
        <v>112</v>
      </c>
      <c r="E582" s="130" t="s">
        <v>293</v>
      </c>
      <c r="F582" s="130">
        <v>65291.56</v>
      </c>
      <c r="G582" s="130">
        <v>66053.649999999994</v>
      </c>
      <c r="H582" s="130">
        <v>18757.46</v>
      </c>
      <c r="I582" s="130">
        <v>106299.09</v>
      </c>
      <c r="J582" s="130">
        <v>131421.68</v>
      </c>
      <c r="K582" s="130">
        <v>97523.28</v>
      </c>
    </row>
    <row r="583" spans="2:11" ht="15">
      <c r="B583" s="130" t="s">
        <v>3</v>
      </c>
      <c r="C583" s="131" t="s">
        <v>269</v>
      </c>
      <c r="D583" s="130" t="s">
        <v>407</v>
      </c>
      <c r="E583" s="130" t="s">
        <v>292</v>
      </c>
      <c r="F583" s="130">
        <v>81986.259999999995</v>
      </c>
      <c r="G583" s="130">
        <v>101259.84</v>
      </c>
      <c r="H583" s="130">
        <v>96536.75</v>
      </c>
      <c r="I583" s="130">
        <v>51249.440000000002</v>
      </c>
      <c r="J583" s="130">
        <v>41514.129999999997</v>
      </c>
      <c r="K583" s="130">
        <v>45842.12</v>
      </c>
    </row>
    <row r="584" spans="2:11" ht="15">
      <c r="B584" s="130" t="s">
        <v>3</v>
      </c>
      <c r="C584" s="131" t="s">
        <v>260</v>
      </c>
      <c r="D584" s="130" t="s">
        <v>261</v>
      </c>
      <c r="E584" s="130" t="s">
        <v>292</v>
      </c>
      <c r="F584" s="130">
        <v>39734.97</v>
      </c>
      <c r="G584" s="130">
        <v>526.32000000000005</v>
      </c>
      <c r="H584" s="130">
        <v>14030.76</v>
      </c>
      <c r="I584" s="130">
        <v>0</v>
      </c>
      <c r="J584" s="130" t="s">
        <v>125</v>
      </c>
      <c r="K584" s="130" t="s">
        <v>125</v>
      </c>
    </row>
    <row r="585" spans="2:11" ht="15">
      <c r="B585" s="130" t="s">
        <v>3</v>
      </c>
      <c r="C585" s="131" t="s">
        <v>262</v>
      </c>
      <c r="D585" s="130" t="s">
        <v>380</v>
      </c>
      <c r="E585" s="130" t="s">
        <v>292</v>
      </c>
      <c r="F585" s="130">
        <v>130828.98</v>
      </c>
      <c r="G585" s="130">
        <v>145476.51999999999</v>
      </c>
      <c r="H585" s="130">
        <v>15035.4</v>
      </c>
      <c r="I585" s="130">
        <v>21299.71</v>
      </c>
      <c r="J585" s="130">
        <v>115526.62</v>
      </c>
      <c r="K585" s="130">
        <v>74736.210000000006</v>
      </c>
    </row>
    <row r="586" spans="2:11" ht="15">
      <c r="B586" s="130" t="s">
        <v>3</v>
      </c>
      <c r="C586" s="131" t="s">
        <v>263</v>
      </c>
      <c r="D586" s="130" t="s">
        <v>398</v>
      </c>
      <c r="E586" s="130" t="s">
        <v>292</v>
      </c>
      <c r="F586" s="130">
        <v>51199</v>
      </c>
      <c r="G586" s="130">
        <v>40451</v>
      </c>
      <c r="H586" s="130">
        <v>39959.96</v>
      </c>
      <c r="I586" s="130">
        <v>22390.55</v>
      </c>
      <c r="J586" s="130">
        <v>20460.740000000002</v>
      </c>
      <c r="K586" s="130" t="s">
        <v>125</v>
      </c>
    </row>
    <row r="587" spans="2:11" ht="15">
      <c r="B587" s="130" t="s">
        <v>3</v>
      </c>
      <c r="C587" s="131" t="s">
        <v>264</v>
      </c>
      <c r="D587" s="130" t="s">
        <v>381</v>
      </c>
      <c r="E587" s="130" t="s">
        <v>292</v>
      </c>
      <c r="F587" s="130">
        <v>50190.39</v>
      </c>
      <c r="G587" s="130">
        <v>72966.83</v>
      </c>
      <c r="H587" s="130">
        <v>40888.769999999997</v>
      </c>
      <c r="I587" s="130">
        <v>88277.52</v>
      </c>
      <c r="J587" s="130">
        <v>112466.95</v>
      </c>
      <c r="K587" s="130">
        <v>83979.28</v>
      </c>
    </row>
    <row r="588" spans="2:11" ht="15">
      <c r="B588" s="130" t="s">
        <v>3</v>
      </c>
      <c r="C588" s="131" t="s">
        <v>113</v>
      </c>
      <c r="D588" s="130" t="s">
        <v>114</v>
      </c>
      <c r="E588" s="130" t="s">
        <v>294</v>
      </c>
      <c r="F588" s="130" t="s">
        <v>125</v>
      </c>
      <c r="G588" s="130" t="s">
        <v>125</v>
      </c>
      <c r="H588" s="130" t="s">
        <v>125</v>
      </c>
      <c r="I588" s="130" t="s">
        <v>125</v>
      </c>
      <c r="J588" s="130" t="s">
        <v>125</v>
      </c>
      <c r="K588" s="130" t="s">
        <v>125</v>
      </c>
    </row>
    <row r="589" spans="2:11" ht="15">
      <c r="B589" s="130" t="s">
        <v>3</v>
      </c>
      <c r="C589" s="131" t="s">
        <v>115</v>
      </c>
      <c r="D589" s="130" t="s">
        <v>116</v>
      </c>
      <c r="E589" s="130" t="s">
        <v>293</v>
      </c>
      <c r="F589" s="130">
        <v>39652.67</v>
      </c>
      <c r="G589" s="130">
        <v>80075.490000000005</v>
      </c>
      <c r="H589" s="130">
        <v>68469.34</v>
      </c>
      <c r="I589" s="130">
        <v>151362.06</v>
      </c>
      <c r="J589" s="130">
        <v>220353.14</v>
      </c>
      <c r="K589" s="130">
        <v>96504.09</v>
      </c>
    </row>
    <row r="590" spans="2:11" ht="15">
      <c r="B590" s="130" t="s">
        <v>3</v>
      </c>
      <c r="C590" s="131" t="s">
        <v>117</v>
      </c>
      <c r="D590" s="130" t="s">
        <v>118</v>
      </c>
      <c r="E590" s="130" t="s">
        <v>294</v>
      </c>
      <c r="F590" s="130" t="s">
        <v>125</v>
      </c>
      <c r="G590" s="130" t="s">
        <v>125</v>
      </c>
      <c r="H590" s="130" t="s">
        <v>125</v>
      </c>
      <c r="I590" s="130" t="s">
        <v>125</v>
      </c>
      <c r="J590" s="130" t="s">
        <v>125</v>
      </c>
      <c r="K590" s="130" t="s">
        <v>125</v>
      </c>
    </row>
    <row r="591" spans="2:11" ht="15">
      <c r="B591" s="130" t="s">
        <v>3</v>
      </c>
      <c r="C591" s="131" t="s">
        <v>129</v>
      </c>
      <c r="D591" s="130" t="s">
        <v>127</v>
      </c>
      <c r="E591" s="130" t="s">
        <v>294</v>
      </c>
      <c r="F591" s="130" t="s">
        <v>125</v>
      </c>
      <c r="G591" s="130" t="s">
        <v>125</v>
      </c>
      <c r="H591" s="130" t="s">
        <v>125</v>
      </c>
      <c r="I591" s="130" t="s">
        <v>125</v>
      </c>
      <c r="J591" s="130" t="s">
        <v>125</v>
      </c>
      <c r="K591" s="130" t="s">
        <v>125</v>
      </c>
    </row>
    <row r="593" spans="2:11" ht="15">
      <c r="B593" s="130" t="s">
        <v>383</v>
      </c>
      <c r="C593" s="131" t="s">
        <v>384</v>
      </c>
      <c r="D593" s="130" t="s">
        <v>385</v>
      </c>
      <c r="E593" s="130"/>
      <c r="F593" s="130"/>
      <c r="G593" s="130"/>
      <c r="H593" s="130"/>
      <c r="I593" s="130"/>
      <c r="J593" s="130"/>
      <c r="K593" s="130"/>
    </row>
    <row r="595" spans="2:11" ht="15">
      <c r="B595" s="130" t="s">
        <v>322</v>
      </c>
      <c r="C595" s="131" t="s">
        <v>8</v>
      </c>
      <c r="D595" s="130" t="s">
        <v>9</v>
      </c>
      <c r="E595" s="130" t="s">
        <v>291</v>
      </c>
      <c r="F595" s="130" t="s">
        <v>120</v>
      </c>
      <c r="G595" s="130" t="s">
        <v>120</v>
      </c>
      <c r="H595" s="130" t="s">
        <v>120</v>
      </c>
      <c r="I595" s="130" t="s">
        <v>120</v>
      </c>
      <c r="J595" s="130" t="s">
        <v>120</v>
      </c>
      <c r="K595" s="130" t="s">
        <v>120</v>
      </c>
    </row>
    <row r="596" spans="2:11" ht="15">
      <c r="B596" s="130" t="s">
        <v>324</v>
      </c>
      <c r="C596" s="131" t="s">
        <v>353</v>
      </c>
      <c r="D596" s="130" t="s">
        <v>354</v>
      </c>
      <c r="E596" s="130" t="s">
        <v>355</v>
      </c>
      <c r="F596" s="130" t="s">
        <v>356</v>
      </c>
      <c r="G596" s="130" t="s">
        <v>356</v>
      </c>
      <c r="H596" s="130" t="s">
        <v>356</v>
      </c>
      <c r="I596" s="130" t="s">
        <v>356</v>
      </c>
      <c r="J596" s="130" t="s">
        <v>356</v>
      </c>
      <c r="K596" s="130" t="s">
        <v>356</v>
      </c>
    </row>
    <row r="597" spans="2:11" ht="15">
      <c r="B597" s="130" t="s">
        <v>1</v>
      </c>
      <c r="C597" s="131" t="s">
        <v>151</v>
      </c>
      <c r="D597" s="130" t="s">
        <v>152</v>
      </c>
      <c r="E597" s="130" t="s">
        <v>292</v>
      </c>
      <c r="F597" s="130" t="s">
        <v>125</v>
      </c>
      <c r="G597" s="130" t="s">
        <v>125</v>
      </c>
      <c r="H597" s="130" t="s">
        <v>125</v>
      </c>
      <c r="I597" s="130" t="s">
        <v>125</v>
      </c>
      <c r="J597" s="130" t="s">
        <v>125</v>
      </c>
      <c r="K597" s="130" t="s">
        <v>125</v>
      </c>
    </row>
    <row r="598" spans="2:11" ht="15">
      <c r="B598" s="130" t="s">
        <v>1</v>
      </c>
      <c r="C598" s="131" t="s">
        <v>10</v>
      </c>
      <c r="D598" s="130" t="s">
        <v>433</v>
      </c>
      <c r="E598" s="130" t="s">
        <v>293</v>
      </c>
      <c r="F598" s="130">
        <v>1</v>
      </c>
      <c r="G598" s="130">
        <v>0</v>
      </c>
      <c r="H598" s="130">
        <v>0</v>
      </c>
      <c r="I598" s="130">
        <v>0</v>
      </c>
      <c r="J598" s="130">
        <v>0</v>
      </c>
      <c r="K598" s="130">
        <v>0</v>
      </c>
    </row>
    <row r="599" spans="2:11" ht="15">
      <c r="B599" s="130" t="s">
        <v>1</v>
      </c>
      <c r="C599" s="131" t="s">
        <v>11</v>
      </c>
      <c r="D599" s="130" t="s">
        <v>12</v>
      </c>
      <c r="E599" s="130" t="s">
        <v>292</v>
      </c>
      <c r="F599" s="130" t="s">
        <v>125</v>
      </c>
      <c r="G599" s="130" t="s">
        <v>125</v>
      </c>
      <c r="H599" s="130" t="s">
        <v>125</v>
      </c>
      <c r="I599" s="130" t="s">
        <v>125</v>
      </c>
      <c r="J599" s="130" t="s">
        <v>125</v>
      </c>
      <c r="K599" s="130" t="s">
        <v>125</v>
      </c>
    </row>
    <row r="600" spans="2:11" ht="15">
      <c r="B600" s="130" t="s">
        <v>1</v>
      </c>
      <c r="C600" s="131" t="s">
        <v>153</v>
      </c>
      <c r="D600" s="130" t="s">
        <v>154</v>
      </c>
      <c r="E600" s="130" t="s">
        <v>292</v>
      </c>
      <c r="F600" s="130" t="s">
        <v>125</v>
      </c>
      <c r="G600" s="130" t="s">
        <v>125</v>
      </c>
      <c r="H600" s="130" t="s">
        <v>125</v>
      </c>
      <c r="I600" s="130" t="s">
        <v>125</v>
      </c>
      <c r="J600" s="130" t="s">
        <v>125</v>
      </c>
      <c r="K600" s="130" t="s">
        <v>125</v>
      </c>
    </row>
    <row r="601" spans="2:11" ht="15">
      <c r="B601" s="130" t="s">
        <v>1</v>
      </c>
      <c r="C601" s="131" t="s">
        <v>155</v>
      </c>
      <c r="D601" s="130" t="s">
        <v>156</v>
      </c>
      <c r="E601" s="130" t="s">
        <v>292</v>
      </c>
      <c r="F601" s="130" t="s">
        <v>125</v>
      </c>
      <c r="G601" s="130" t="s">
        <v>125</v>
      </c>
      <c r="H601" s="130" t="s">
        <v>125</v>
      </c>
      <c r="I601" s="130" t="s">
        <v>125</v>
      </c>
      <c r="J601" s="130" t="s">
        <v>125</v>
      </c>
      <c r="K601" s="130" t="s">
        <v>125</v>
      </c>
    </row>
    <row r="602" spans="2:11" ht="15">
      <c r="B602" s="130" t="s">
        <v>1</v>
      </c>
      <c r="C602" s="131" t="s">
        <v>13</v>
      </c>
      <c r="D602" s="130" t="s">
        <v>14</v>
      </c>
      <c r="E602" s="130" t="s">
        <v>293</v>
      </c>
      <c r="F602" s="130">
        <v>0</v>
      </c>
      <c r="G602" s="130">
        <v>0</v>
      </c>
      <c r="H602" s="130">
        <v>0</v>
      </c>
      <c r="I602" s="130">
        <v>0</v>
      </c>
      <c r="J602" s="130">
        <v>0</v>
      </c>
      <c r="K602" s="130">
        <v>0</v>
      </c>
    </row>
    <row r="603" spans="2:11" ht="15">
      <c r="B603" s="130" t="s">
        <v>1</v>
      </c>
      <c r="C603" s="131" t="s">
        <v>157</v>
      </c>
      <c r="D603" s="130" t="s">
        <v>158</v>
      </c>
      <c r="E603" s="130" t="s">
        <v>292</v>
      </c>
      <c r="F603" s="130" t="s">
        <v>125</v>
      </c>
      <c r="G603" s="130" t="s">
        <v>125</v>
      </c>
      <c r="H603" s="130" t="s">
        <v>125</v>
      </c>
      <c r="I603" s="130" t="s">
        <v>125</v>
      </c>
      <c r="J603" s="130" t="s">
        <v>125</v>
      </c>
      <c r="K603" s="130" t="s">
        <v>125</v>
      </c>
    </row>
    <row r="604" spans="2:11" ht="15">
      <c r="B604" s="130" t="s">
        <v>1</v>
      </c>
      <c r="C604" s="131" t="s">
        <v>159</v>
      </c>
      <c r="D604" s="130" t="s">
        <v>160</v>
      </c>
      <c r="E604" s="130" t="s">
        <v>292</v>
      </c>
      <c r="F604" s="130" t="s">
        <v>125</v>
      </c>
      <c r="G604" s="130" t="s">
        <v>125</v>
      </c>
      <c r="H604" s="130" t="s">
        <v>125</v>
      </c>
      <c r="I604" s="130" t="s">
        <v>125</v>
      </c>
      <c r="J604" s="130" t="s">
        <v>125</v>
      </c>
      <c r="K604" s="130" t="s">
        <v>125</v>
      </c>
    </row>
    <row r="605" spans="2:11" ht="15">
      <c r="B605" s="130" t="s">
        <v>1</v>
      </c>
      <c r="C605" s="131" t="s">
        <v>161</v>
      </c>
      <c r="D605" s="130" t="s">
        <v>162</v>
      </c>
      <c r="E605" s="130" t="s">
        <v>292</v>
      </c>
      <c r="F605" s="130" t="s">
        <v>125</v>
      </c>
      <c r="G605" s="130" t="s">
        <v>125</v>
      </c>
      <c r="H605" s="130" t="s">
        <v>125</v>
      </c>
      <c r="I605" s="130" t="s">
        <v>125</v>
      </c>
      <c r="J605" s="130" t="s">
        <v>125</v>
      </c>
      <c r="K605" s="130" t="s">
        <v>125</v>
      </c>
    </row>
    <row r="606" spans="2:11" ht="15">
      <c r="B606" s="130" t="s">
        <v>1</v>
      </c>
      <c r="C606" s="131" t="s">
        <v>15</v>
      </c>
      <c r="D606" s="130" t="s">
        <v>16</v>
      </c>
      <c r="E606" s="130" t="s">
        <v>293</v>
      </c>
      <c r="F606" s="130">
        <v>0</v>
      </c>
      <c r="G606" s="130">
        <v>0</v>
      </c>
      <c r="H606" s="130">
        <v>0</v>
      </c>
      <c r="I606" s="130" t="s">
        <v>125</v>
      </c>
      <c r="J606" s="130" t="s">
        <v>125</v>
      </c>
      <c r="K606" s="130" t="s">
        <v>125</v>
      </c>
    </row>
    <row r="607" spans="2:11" ht="15">
      <c r="B607" s="130" t="s">
        <v>1</v>
      </c>
      <c r="C607" s="131" t="s">
        <v>163</v>
      </c>
      <c r="D607" s="130" t="s">
        <v>164</v>
      </c>
      <c r="E607" s="130" t="s">
        <v>292</v>
      </c>
      <c r="F607" s="130" t="s">
        <v>125</v>
      </c>
      <c r="G607" s="130" t="s">
        <v>125</v>
      </c>
      <c r="H607" s="130" t="s">
        <v>125</v>
      </c>
      <c r="I607" s="130" t="s">
        <v>125</v>
      </c>
      <c r="J607" s="130" t="s">
        <v>125</v>
      </c>
      <c r="K607" s="130" t="s">
        <v>125</v>
      </c>
    </row>
    <row r="608" spans="2:11" ht="15">
      <c r="B608" s="130" t="s">
        <v>1</v>
      </c>
      <c r="C608" s="131" t="s">
        <v>17</v>
      </c>
      <c r="D608" s="130" t="s">
        <v>18</v>
      </c>
      <c r="E608" s="130" t="s">
        <v>293</v>
      </c>
      <c r="F608" s="130">
        <v>0</v>
      </c>
      <c r="G608" s="130">
        <v>0</v>
      </c>
      <c r="H608" s="130">
        <v>0</v>
      </c>
      <c r="I608" s="130">
        <v>0</v>
      </c>
      <c r="J608" s="130">
        <v>0</v>
      </c>
      <c r="K608" s="130">
        <v>0</v>
      </c>
    </row>
    <row r="609" spans="2:11" ht="15">
      <c r="B609" s="130" t="s">
        <v>1</v>
      </c>
      <c r="C609" s="131" t="s">
        <v>165</v>
      </c>
      <c r="D609" s="130" t="s">
        <v>166</v>
      </c>
      <c r="E609" s="130" t="s">
        <v>292</v>
      </c>
      <c r="F609" s="130" t="s">
        <v>125</v>
      </c>
      <c r="G609" s="130" t="s">
        <v>125</v>
      </c>
      <c r="H609" s="130" t="s">
        <v>125</v>
      </c>
      <c r="I609" s="130" t="s">
        <v>125</v>
      </c>
      <c r="J609" s="130" t="s">
        <v>125</v>
      </c>
      <c r="K609" s="130" t="s">
        <v>125</v>
      </c>
    </row>
    <row r="610" spans="2:11" ht="15">
      <c r="B610" s="130" t="s">
        <v>1</v>
      </c>
      <c r="C610" s="131" t="s">
        <v>19</v>
      </c>
      <c r="D610" s="130" t="s">
        <v>20</v>
      </c>
      <c r="E610" s="130" t="s">
        <v>292</v>
      </c>
      <c r="F610" s="130">
        <v>0</v>
      </c>
      <c r="G610" s="130" t="s">
        <v>125</v>
      </c>
      <c r="H610" s="130" t="s">
        <v>125</v>
      </c>
      <c r="I610" s="130" t="s">
        <v>125</v>
      </c>
      <c r="J610" s="130" t="s">
        <v>125</v>
      </c>
      <c r="K610" s="130" t="s">
        <v>125</v>
      </c>
    </row>
    <row r="611" spans="2:11" ht="15">
      <c r="B611" s="130" t="s">
        <v>1</v>
      </c>
      <c r="C611" s="131" t="s">
        <v>167</v>
      </c>
      <c r="D611" s="130" t="s">
        <v>168</v>
      </c>
      <c r="E611" s="130" t="s">
        <v>292</v>
      </c>
      <c r="F611" s="130" t="s">
        <v>125</v>
      </c>
      <c r="G611" s="130" t="s">
        <v>125</v>
      </c>
      <c r="H611" s="130" t="s">
        <v>125</v>
      </c>
      <c r="I611" s="130" t="s">
        <v>125</v>
      </c>
      <c r="J611" s="130" t="s">
        <v>125</v>
      </c>
      <c r="K611" s="130" t="s">
        <v>125</v>
      </c>
    </row>
    <row r="612" spans="2:11" ht="15">
      <c r="B612" s="130" t="s">
        <v>1</v>
      </c>
      <c r="C612" s="131" t="s">
        <v>169</v>
      </c>
      <c r="D612" s="130" t="s">
        <v>170</v>
      </c>
      <c r="E612" s="130" t="s">
        <v>292</v>
      </c>
      <c r="F612" s="130" t="s">
        <v>125</v>
      </c>
      <c r="G612" s="130" t="s">
        <v>125</v>
      </c>
      <c r="H612" s="130" t="s">
        <v>125</v>
      </c>
      <c r="I612" s="130" t="s">
        <v>125</v>
      </c>
      <c r="J612" s="130" t="s">
        <v>125</v>
      </c>
      <c r="K612" s="130" t="s">
        <v>125</v>
      </c>
    </row>
    <row r="613" spans="2:11" ht="15">
      <c r="B613" s="130" t="s">
        <v>1</v>
      </c>
      <c r="C613" s="131" t="s">
        <v>171</v>
      </c>
      <c r="D613" s="130" t="s">
        <v>172</v>
      </c>
      <c r="E613" s="130" t="s">
        <v>292</v>
      </c>
      <c r="F613" s="130" t="s">
        <v>125</v>
      </c>
      <c r="G613" s="130" t="s">
        <v>125</v>
      </c>
      <c r="H613" s="130" t="s">
        <v>125</v>
      </c>
      <c r="I613" s="130" t="s">
        <v>125</v>
      </c>
      <c r="J613" s="130" t="s">
        <v>125</v>
      </c>
      <c r="K613" s="130" t="s">
        <v>125</v>
      </c>
    </row>
    <row r="614" spans="2:11" ht="15">
      <c r="B614" s="130" t="s">
        <v>1</v>
      </c>
      <c r="C614" s="131" t="s">
        <v>21</v>
      </c>
      <c r="D614" s="130" t="s">
        <v>22</v>
      </c>
      <c r="E614" s="130" t="s">
        <v>293</v>
      </c>
      <c r="F614" s="130">
        <v>0</v>
      </c>
      <c r="G614" s="130">
        <v>0</v>
      </c>
      <c r="H614" s="130">
        <v>0</v>
      </c>
      <c r="I614" s="130">
        <v>0</v>
      </c>
      <c r="J614" s="130">
        <v>0</v>
      </c>
      <c r="K614" s="130">
        <v>0</v>
      </c>
    </row>
    <row r="615" spans="2:11" ht="15">
      <c r="B615" s="130" t="s">
        <v>1</v>
      </c>
      <c r="C615" s="131" t="s">
        <v>23</v>
      </c>
      <c r="D615" s="130" t="s">
        <v>24</v>
      </c>
      <c r="E615" s="130" t="s">
        <v>292</v>
      </c>
      <c r="F615" s="130" t="s">
        <v>125</v>
      </c>
      <c r="G615" s="130" t="s">
        <v>125</v>
      </c>
      <c r="H615" s="130" t="s">
        <v>125</v>
      </c>
      <c r="I615" s="130" t="s">
        <v>125</v>
      </c>
      <c r="J615" s="130" t="s">
        <v>125</v>
      </c>
      <c r="K615" s="130" t="s">
        <v>125</v>
      </c>
    </row>
    <row r="616" spans="2:11" ht="15">
      <c r="B616" s="130" t="s">
        <v>1</v>
      </c>
      <c r="C616" s="131" t="s">
        <v>173</v>
      </c>
      <c r="D616" s="130" t="s">
        <v>174</v>
      </c>
      <c r="E616" s="130" t="s">
        <v>292</v>
      </c>
      <c r="F616" s="130" t="s">
        <v>125</v>
      </c>
      <c r="G616" s="130" t="s">
        <v>125</v>
      </c>
      <c r="H616" s="130" t="s">
        <v>125</v>
      </c>
      <c r="I616" s="130" t="s">
        <v>125</v>
      </c>
      <c r="J616" s="130" t="s">
        <v>125</v>
      </c>
      <c r="K616" s="130" t="s">
        <v>125</v>
      </c>
    </row>
    <row r="617" spans="2:11" ht="15">
      <c r="B617" s="130" t="s">
        <v>1</v>
      </c>
      <c r="C617" s="131" t="s">
        <v>175</v>
      </c>
      <c r="D617" s="130" t="s">
        <v>176</v>
      </c>
      <c r="E617" s="130" t="s">
        <v>292</v>
      </c>
      <c r="F617" s="130" t="s">
        <v>125</v>
      </c>
      <c r="G617" s="130" t="s">
        <v>125</v>
      </c>
      <c r="H617" s="130" t="s">
        <v>125</v>
      </c>
      <c r="I617" s="130" t="s">
        <v>125</v>
      </c>
      <c r="J617" s="130" t="s">
        <v>125</v>
      </c>
      <c r="K617" s="130" t="s">
        <v>125</v>
      </c>
    </row>
    <row r="618" spans="2:11" ht="15">
      <c r="B618" s="130" t="s">
        <v>1</v>
      </c>
      <c r="C618" s="131" t="s">
        <v>25</v>
      </c>
      <c r="D618" s="130" t="s">
        <v>399</v>
      </c>
      <c r="E618" s="130" t="s">
        <v>293</v>
      </c>
      <c r="F618" s="130">
        <v>0</v>
      </c>
      <c r="G618" s="130">
        <v>0</v>
      </c>
      <c r="H618" s="130">
        <v>0</v>
      </c>
      <c r="I618" s="130">
        <v>0</v>
      </c>
      <c r="J618" s="130">
        <v>0</v>
      </c>
      <c r="K618" s="130">
        <v>0</v>
      </c>
    </row>
    <row r="619" spans="2:11" ht="15">
      <c r="B619" s="130" t="s">
        <v>1</v>
      </c>
      <c r="C619" s="131" t="s">
        <v>26</v>
      </c>
      <c r="D619" s="130" t="s">
        <v>27</v>
      </c>
      <c r="E619" s="130" t="s">
        <v>293</v>
      </c>
      <c r="F619" s="130">
        <v>0</v>
      </c>
      <c r="G619" s="130">
        <v>0</v>
      </c>
      <c r="H619" s="130">
        <v>0</v>
      </c>
      <c r="I619" s="130">
        <v>0</v>
      </c>
      <c r="J619" s="130">
        <v>0</v>
      </c>
      <c r="K619" s="130">
        <v>0</v>
      </c>
    </row>
    <row r="620" spans="2:11" ht="15">
      <c r="B620" s="130" t="s">
        <v>1</v>
      </c>
      <c r="C620" s="131" t="s">
        <v>177</v>
      </c>
      <c r="D620" s="130" t="s">
        <v>178</v>
      </c>
      <c r="E620" s="130" t="s">
        <v>292</v>
      </c>
      <c r="F620" s="130" t="s">
        <v>125</v>
      </c>
      <c r="G620" s="130" t="s">
        <v>125</v>
      </c>
      <c r="H620" s="130" t="s">
        <v>125</v>
      </c>
      <c r="I620" s="130" t="s">
        <v>125</v>
      </c>
      <c r="J620" s="130" t="s">
        <v>125</v>
      </c>
      <c r="K620" s="130" t="s">
        <v>125</v>
      </c>
    </row>
    <row r="621" spans="2:11" ht="15">
      <c r="B621" s="130" t="s">
        <v>1</v>
      </c>
      <c r="C621" s="131" t="s">
        <v>179</v>
      </c>
      <c r="D621" s="130" t="s">
        <v>180</v>
      </c>
      <c r="E621" s="130" t="s">
        <v>292</v>
      </c>
      <c r="F621" s="130" t="s">
        <v>125</v>
      </c>
      <c r="G621" s="130" t="s">
        <v>125</v>
      </c>
      <c r="H621" s="130" t="s">
        <v>125</v>
      </c>
      <c r="I621" s="130" t="s">
        <v>125</v>
      </c>
      <c r="J621" s="130" t="s">
        <v>125</v>
      </c>
      <c r="K621" s="130" t="s">
        <v>125</v>
      </c>
    </row>
    <row r="622" spans="2:11" ht="15">
      <c r="B622" s="130" t="s">
        <v>1</v>
      </c>
      <c r="C622" s="131" t="s">
        <v>181</v>
      </c>
      <c r="D622" s="130" t="s">
        <v>182</v>
      </c>
      <c r="E622" s="130" t="s">
        <v>292</v>
      </c>
      <c r="F622" s="130" t="s">
        <v>125</v>
      </c>
      <c r="G622" s="130" t="s">
        <v>125</v>
      </c>
      <c r="H622" s="130" t="s">
        <v>125</v>
      </c>
      <c r="I622" s="130" t="s">
        <v>125</v>
      </c>
      <c r="J622" s="130" t="s">
        <v>125</v>
      </c>
      <c r="K622" s="130" t="s">
        <v>125</v>
      </c>
    </row>
    <row r="623" spans="2:11" ht="15">
      <c r="B623" s="130" t="s">
        <v>1</v>
      </c>
      <c r="C623" s="131" t="s">
        <v>28</v>
      </c>
      <c r="D623" s="130" t="s">
        <v>29</v>
      </c>
      <c r="E623" s="130" t="s">
        <v>292</v>
      </c>
      <c r="F623" s="130" t="s">
        <v>125</v>
      </c>
      <c r="G623" s="130" t="s">
        <v>125</v>
      </c>
      <c r="H623" s="130" t="s">
        <v>125</v>
      </c>
      <c r="I623" s="130" t="s">
        <v>125</v>
      </c>
      <c r="J623" s="130" t="s">
        <v>125</v>
      </c>
      <c r="K623" s="130" t="s">
        <v>125</v>
      </c>
    </row>
    <row r="624" spans="2:11" ht="15">
      <c r="B624" s="130" t="s">
        <v>1</v>
      </c>
      <c r="C624" s="131" t="s">
        <v>30</v>
      </c>
      <c r="D624" s="130" t="s">
        <v>400</v>
      </c>
      <c r="E624" s="130" t="s">
        <v>293</v>
      </c>
      <c r="F624" s="130">
        <v>0</v>
      </c>
      <c r="G624" s="130">
        <v>0</v>
      </c>
      <c r="H624" s="130">
        <v>0</v>
      </c>
      <c r="I624" s="130">
        <v>0</v>
      </c>
      <c r="J624" s="130">
        <v>0</v>
      </c>
      <c r="K624" s="130">
        <v>0</v>
      </c>
    </row>
    <row r="625" spans="2:11" ht="15">
      <c r="B625" s="130" t="s">
        <v>1</v>
      </c>
      <c r="C625" s="131" t="s">
        <v>183</v>
      </c>
      <c r="D625" s="130" t="s">
        <v>184</v>
      </c>
      <c r="E625" s="130" t="s">
        <v>292</v>
      </c>
      <c r="F625" s="130" t="s">
        <v>125</v>
      </c>
      <c r="G625" s="130" t="s">
        <v>125</v>
      </c>
      <c r="H625" s="130" t="s">
        <v>125</v>
      </c>
      <c r="I625" s="130" t="s">
        <v>125</v>
      </c>
      <c r="J625" s="130" t="s">
        <v>125</v>
      </c>
      <c r="K625" s="130" t="s">
        <v>125</v>
      </c>
    </row>
    <row r="626" spans="2:11" ht="15">
      <c r="B626" s="130" t="s">
        <v>1</v>
      </c>
      <c r="C626" s="131" t="s">
        <v>185</v>
      </c>
      <c r="D626" s="130" t="s">
        <v>186</v>
      </c>
      <c r="E626" s="130" t="s">
        <v>292</v>
      </c>
      <c r="F626" s="130" t="s">
        <v>125</v>
      </c>
      <c r="G626" s="130" t="s">
        <v>125</v>
      </c>
      <c r="H626" s="130" t="s">
        <v>125</v>
      </c>
      <c r="I626" s="130" t="s">
        <v>125</v>
      </c>
      <c r="J626" s="130" t="s">
        <v>125</v>
      </c>
      <c r="K626" s="130" t="s">
        <v>125</v>
      </c>
    </row>
    <row r="627" spans="2:11" ht="15">
      <c r="B627" s="130" t="s">
        <v>1</v>
      </c>
      <c r="C627" s="131" t="s">
        <v>187</v>
      </c>
      <c r="D627" s="130" t="s">
        <v>188</v>
      </c>
      <c r="E627" s="130" t="s">
        <v>292</v>
      </c>
      <c r="F627" s="130" t="s">
        <v>125</v>
      </c>
      <c r="G627" s="130" t="s">
        <v>125</v>
      </c>
      <c r="H627" s="130" t="s">
        <v>125</v>
      </c>
      <c r="I627" s="130" t="s">
        <v>125</v>
      </c>
      <c r="J627" s="130" t="s">
        <v>125</v>
      </c>
      <c r="K627" s="130" t="s">
        <v>125</v>
      </c>
    </row>
    <row r="628" spans="2:11" ht="15">
      <c r="B628" s="130" t="s">
        <v>1</v>
      </c>
      <c r="C628" s="131" t="s">
        <v>189</v>
      </c>
      <c r="D628" s="130" t="s">
        <v>190</v>
      </c>
      <c r="E628" s="130" t="s">
        <v>292</v>
      </c>
      <c r="F628" s="130" t="s">
        <v>125</v>
      </c>
      <c r="G628" s="130" t="s">
        <v>125</v>
      </c>
      <c r="H628" s="130" t="s">
        <v>125</v>
      </c>
      <c r="I628" s="130" t="s">
        <v>125</v>
      </c>
      <c r="J628" s="130" t="s">
        <v>125</v>
      </c>
      <c r="K628" s="130" t="s">
        <v>125</v>
      </c>
    </row>
    <row r="629" spans="2:11" ht="15">
      <c r="B629" s="130" t="s">
        <v>1</v>
      </c>
      <c r="C629" s="131" t="s">
        <v>191</v>
      </c>
      <c r="D629" s="130" t="s">
        <v>192</v>
      </c>
      <c r="E629" s="130" t="s">
        <v>292</v>
      </c>
      <c r="F629" s="130" t="s">
        <v>125</v>
      </c>
      <c r="G629" s="130" t="s">
        <v>125</v>
      </c>
      <c r="H629" s="130" t="s">
        <v>125</v>
      </c>
      <c r="I629" s="130" t="s">
        <v>125</v>
      </c>
      <c r="J629" s="130" t="s">
        <v>125</v>
      </c>
      <c r="K629" s="130" t="s">
        <v>125</v>
      </c>
    </row>
    <row r="630" spans="2:11" ht="15">
      <c r="B630" s="130" t="s">
        <v>1</v>
      </c>
      <c r="C630" s="131" t="s">
        <v>193</v>
      </c>
      <c r="D630" s="130" t="s">
        <v>194</v>
      </c>
      <c r="E630" s="130" t="s">
        <v>292</v>
      </c>
      <c r="F630" s="130" t="s">
        <v>125</v>
      </c>
      <c r="G630" s="130" t="s">
        <v>125</v>
      </c>
      <c r="H630" s="130" t="s">
        <v>125</v>
      </c>
      <c r="I630" s="130" t="s">
        <v>125</v>
      </c>
      <c r="J630" s="130" t="s">
        <v>125</v>
      </c>
      <c r="K630" s="130" t="s">
        <v>125</v>
      </c>
    </row>
    <row r="631" spans="2:11" ht="15">
      <c r="B631" s="130" t="s">
        <v>1</v>
      </c>
      <c r="C631" s="131" t="s">
        <v>31</v>
      </c>
      <c r="D631" s="130" t="s">
        <v>401</v>
      </c>
      <c r="E631" s="130" t="s">
        <v>293</v>
      </c>
      <c r="F631" s="130">
        <v>12</v>
      </c>
      <c r="G631" s="130">
        <v>0</v>
      </c>
      <c r="H631" s="130">
        <v>0</v>
      </c>
      <c r="I631" s="130">
        <v>0</v>
      </c>
      <c r="J631" s="130">
        <v>0</v>
      </c>
      <c r="K631" s="130">
        <v>0</v>
      </c>
    </row>
    <row r="632" spans="2:11" ht="15">
      <c r="B632" s="130" t="s">
        <v>1</v>
      </c>
      <c r="C632" s="131" t="s">
        <v>195</v>
      </c>
      <c r="D632" s="130" t="s">
        <v>196</v>
      </c>
      <c r="E632" s="130" t="s">
        <v>292</v>
      </c>
      <c r="F632" s="130" t="s">
        <v>125</v>
      </c>
      <c r="G632" s="130" t="s">
        <v>125</v>
      </c>
      <c r="H632" s="130" t="s">
        <v>125</v>
      </c>
      <c r="I632" s="130" t="s">
        <v>125</v>
      </c>
      <c r="J632" s="130" t="s">
        <v>125</v>
      </c>
      <c r="K632" s="130" t="s">
        <v>125</v>
      </c>
    </row>
    <row r="633" spans="2:11" ht="15">
      <c r="B633" s="130" t="s">
        <v>1</v>
      </c>
      <c r="C633" s="131" t="s">
        <v>197</v>
      </c>
      <c r="D633" s="130" t="s">
        <v>198</v>
      </c>
      <c r="E633" s="130" t="s">
        <v>292</v>
      </c>
      <c r="F633" s="130" t="s">
        <v>125</v>
      </c>
      <c r="G633" s="130" t="s">
        <v>125</v>
      </c>
      <c r="H633" s="130" t="s">
        <v>125</v>
      </c>
      <c r="I633" s="130" t="s">
        <v>125</v>
      </c>
      <c r="J633" s="130" t="s">
        <v>125</v>
      </c>
      <c r="K633" s="130" t="s">
        <v>125</v>
      </c>
    </row>
    <row r="634" spans="2:11" ht="15">
      <c r="B634" s="130" t="s">
        <v>1</v>
      </c>
      <c r="C634" s="131" t="s">
        <v>32</v>
      </c>
      <c r="D634" s="130" t="s">
        <v>33</v>
      </c>
      <c r="E634" s="130" t="s">
        <v>292</v>
      </c>
      <c r="F634" s="130" t="s">
        <v>125</v>
      </c>
      <c r="G634" s="130" t="s">
        <v>125</v>
      </c>
      <c r="H634" s="130" t="s">
        <v>125</v>
      </c>
      <c r="I634" s="130" t="s">
        <v>125</v>
      </c>
      <c r="J634" s="130" t="s">
        <v>125</v>
      </c>
      <c r="K634" s="130" t="s">
        <v>125</v>
      </c>
    </row>
    <row r="635" spans="2:11" ht="15">
      <c r="B635" s="130" t="s">
        <v>1</v>
      </c>
      <c r="C635" s="131" t="s">
        <v>199</v>
      </c>
      <c r="D635" s="130" t="s">
        <v>200</v>
      </c>
      <c r="E635" s="130" t="s">
        <v>292</v>
      </c>
      <c r="F635" s="130" t="s">
        <v>125</v>
      </c>
      <c r="G635" s="130" t="s">
        <v>125</v>
      </c>
      <c r="H635" s="130" t="s">
        <v>125</v>
      </c>
      <c r="I635" s="130" t="s">
        <v>125</v>
      </c>
      <c r="J635" s="130" t="s">
        <v>125</v>
      </c>
      <c r="K635" s="130" t="s">
        <v>125</v>
      </c>
    </row>
    <row r="636" spans="2:11" ht="15">
      <c r="B636" s="130" t="s">
        <v>1</v>
      </c>
      <c r="C636" s="131" t="s">
        <v>201</v>
      </c>
      <c r="D636" s="130" t="s">
        <v>202</v>
      </c>
      <c r="E636" s="130" t="s">
        <v>292</v>
      </c>
      <c r="F636" s="130" t="s">
        <v>125</v>
      </c>
      <c r="G636" s="130" t="s">
        <v>125</v>
      </c>
      <c r="H636" s="130" t="s">
        <v>125</v>
      </c>
      <c r="I636" s="130" t="s">
        <v>125</v>
      </c>
      <c r="J636" s="130" t="s">
        <v>125</v>
      </c>
      <c r="K636" s="130" t="s">
        <v>125</v>
      </c>
    </row>
    <row r="637" spans="2:11" ht="15">
      <c r="B637" s="130" t="s">
        <v>1</v>
      </c>
      <c r="C637" s="131" t="s">
        <v>34</v>
      </c>
      <c r="D637" s="130" t="s">
        <v>35</v>
      </c>
      <c r="E637" s="130" t="s">
        <v>292</v>
      </c>
      <c r="F637" s="130" t="s">
        <v>125</v>
      </c>
      <c r="G637" s="130" t="s">
        <v>125</v>
      </c>
      <c r="H637" s="130" t="s">
        <v>125</v>
      </c>
      <c r="I637" s="130" t="s">
        <v>125</v>
      </c>
      <c r="J637" s="130" t="s">
        <v>125</v>
      </c>
      <c r="K637" s="130" t="s">
        <v>125</v>
      </c>
    </row>
    <row r="638" spans="2:11" ht="15">
      <c r="B638" s="130" t="s">
        <v>1</v>
      </c>
      <c r="C638" s="131" t="s">
        <v>203</v>
      </c>
      <c r="D638" s="130" t="s">
        <v>204</v>
      </c>
      <c r="E638" s="130" t="s">
        <v>292</v>
      </c>
      <c r="F638" s="130" t="s">
        <v>125</v>
      </c>
      <c r="G638" s="130" t="s">
        <v>125</v>
      </c>
      <c r="H638" s="130" t="s">
        <v>125</v>
      </c>
      <c r="I638" s="130" t="s">
        <v>125</v>
      </c>
      <c r="J638" s="130" t="s">
        <v>125</v>
      </c>
      <c r="K638" s="130" t="s">
        <v>125</v>
      </c>
    </row>
    <row r="639" spans="2:11" ht="15">
      <c r="B639" s="130" t="s">
        <v>1</v>
      </c>
      <c r="C639" s="131" t="s">
        <v>36</v>
      </c>
      <c r="D639" s="130" t="s">
        <v>37</v>
      </c>
      <c r="E639" s="130" t="s">
        <v>293</v>
      </c>
      <c r="F639" s="130">
        <v>0</v>
      </c>
      <c r="G639" s="130">
        <v>1</v>
      </c>
      <c r="H639" s="130">
        <v>0</v>
      </c>
      <c r="I639" s="130">
        <v>0</v>
      </c>
      <c r="J639" s="130">
        <v>0</v>
      </c>
      <c r="K639" s="130">
        <v>0</v>
      </c>
    </row>
    <row r="640" spans="2:11" ht="15">
      <c r="B640" s="130" t="s">
        <v>1</v>
      </c>
      <c r="C640" s="131" t="s">
        <v>205</v>
      </c>
      <c r="D640" s="130" t="s">
        <v>206</v>
      </c>
      <c r="E640" s="130" t="s">
        <v>292</v>
      </c>
      <c r="F640" s="130" t="s">
        <v>125</v>
      </c>
      <c r="G640" s="130" t="s">
        <v>125</v>
      </c>
      <c r="H640" s="130" t="s">
        <v>125</v>
      </c>
      <c r="I640" s="130" t="s">
        <v>125</v>
      </c>
      <c r="J640" s="130" t="s">
        <v>125</v>
      </c>
      <c r="K640" s="130" t="s">
        <v>125</v>
      </c>
    </row>
    <row r="641" spans="2:11" ht="15">
      <c r="B641" s="130" t="s">
        <v>1</v>
      </c>
      <c r="C641" s="131" t="s">
        <v>38</v>
      </c>
      <c r="D641" s="130" t="s">
        <v>39</v>
      </c>
      <c r="E641" s="130" t="s">
        <v>293</v>
      </c>
      <c r="F641" s="130">
        <v>0</v>
      </c>
      <c r="G641" s="130">
        <v>0</v>
      </c>
      <c r="H641" s="130">
        <v>0</v>
      </c>
      <c r="I641" s="130">
        <v>0</v>
      </c>
      <c r="J641" s="130">
        <v>0</v>
      </c>
      <c r="K641" s="130">
        <v>0</v>
      </c>
    </row>
    <row r="642" spans="2:11" ht="15">
      <c r="B642" s="130" t="s">
        <v>1</v>
      </c>
      <c r="C642" s="131" t="s">
        <v>207</v>
      </c>
      <c r="D642" s="130" t="s">
        <v>208</v>
      </c>
      <c r="E642" s="130" t="s">
        <v>292</v>
      </c>
      <c r="F642" s="130" t="s">
        <v>125</v>
      </c>
      <c r="G642" s="130" t="s">
        <v>125</v>
      </c>
      <c r="H642" s="130" t="s">
        <v>125</v>
      </c>
      <c r="I642" s="130" t="s">
        <v>125</v>
      </c>
      <c r="J642" s="130" t="s">
        <v>125</v>
      </c>
      <c r="K642" s="130" t="s">
        <v>125</v>
      </c>
    </row>
    <row r="643" spans="2:11" ht="15">
      <c r="B643" s="130" t="s">
        <v>1</v>
      </c>
      <c r="C643" s="131" t="s">
        <v>209</v>
      </c>
      <c r="D643" s="130" t="s">
        <v>210</v>
      </c>
      <c r="E643" s="130" t="s">
        <v>292</v>
      </c>
      <c r="F643" s="130" t="s">
        <v>125</v>
      </c>
      <c r="G643" s="130" t="s">
        <v>125</v>
      </c>
      <c r="H643" s="130" t="s">
        <v>125</v>
      </c>
      <c r="I643" s="130" t="s">
        <v>125</v>
      </c>
      <c r="J643" s="130" t="s">
        <v>125</v>
      </c>
      <c r="K643" s="130" t="s">
        <v>125</v>
      </c>
    </row>
    <row r="644" spans="2:11" ht="15">
      <c r="B644" s="130" t="s">
        <v>1</v>
      </c>
      <c r="C644" s="131" t="s">
        <v>211</v>
      </c>
      <c r="D644" s="130" t="s">
        <v>212</v>
      </c>
      <c r="E644" s="130" t="s">
        <v>292</v>
      </c>
      <c r="F644" s="130" t="s">
        <v>125</v>
      </c>
      <c r="G644" s="130" t="s">
        <v>125</v>
      </c>
      <c r="H644" s="130" t="s">
        <v>125</v>
      </c>
      <c r="I644" s="130" t="s">
        <v>125</v>
      </c>
      <c r="J644" s="130" t="s">
        <v>125</v>
      </c>
      <c r="K644" s="130" t="s">
        <v>125</v>
      </c>
    </row>
    <row r="645" spans="2:11" ht="15">
      <c r="B645" s="130" t="s">
        <v>1</v>
      </c>
      <c r="C645" s="131" t="s">
        <v>213</v>
      </c>
      <c r="D645" s="130" t="s">
        <v>214</v>
      </c>
      <c r="E645" s="130" t="s">
        <v>292</v>
      </c>
      <c r="F645" s="130" t="s">
        <v>125</v>
      </c>
      <c r="G645" s="130" t="s">
        <v>125</v>
      </c>
      <c r="H645" s="130" t="s">
        <v>125</v>
      </c>
      <c r="I645" s="130" t="s">
        <v>125</v>
      </c>
      <c r="J645" s="130" t="s">
        <v>125</v>
      </c>
      <c r="K645" s="130" t="s">
        <v>125</v>
      </c>
    </row>
    <row r="646" spans="2:11" ht="15">
      <c r="B646" s="130" t="s">
        <v>1</v>
      </c>
      <c r="C646" s="131" t="s">
        <v>272</v>
      </c>
      <c r="D646" s="130" t="s">
        <v>273</v>
      </c>
      <c r="E646" s="130" t="s">
        <v>294</v>
      </c>
      <c r="F646" s="130" t="s">
        <v>125</v>
      </c>
      <c r="G646" s="130" t="s">
        <v>125</v>
      </c>
      <c r="H646" s="130" t="s">
        <v>125</v>
      </c>
      <c r="I646" s="130" t="s">
        <v>125</v>
      </c>
      <c r="J646" s="130" t="s">
        <v>125</v>
      </c>
      <c r="K646" s="130" t="s">
        <v>125</v>
      </c>
    </row>
    <row r="647" spans="2:11" ht="15">
      <c r="B647" s="130" t="s">
        <v>1</v>
      </c>
      <c r="C647" s="131" t="s">
        <v>270</v>
      </c>
      <c r="D647" s="130" t="s">
        <v>271</v>
      </c>
      <c r="E647" s="130" t="s">
        <v>292</v>
      </c>
      <c r="F647" s="130" t="s">
        <v>125</v>
      </c>
      <c r="G647" s="130" t="s">
        <v>125</v>
      </c>
      <c r="H647" s="130" t="s">
        <v>125</v>
      </c>
      <c r="I647" s="130" t="s">
        <v>125</v>
      </c>
      <c r="J647" s="130" t="s">
        <v>125</v>
      </c>
      <c r="K647" s="130" t="s">
        <v>125</v>
      </c>
    </row>
    <row r="648" spans="2:11" ht="15">
      <c r="B648" s="130" t="s">
        <v>1</v>
      </c>
      <c r="C648" s="131" t="s">
        <v>215</v>
      </c>
      <c r="D648" s="130" t="s">
        <v>216</v>
      </c>
      <c r="E648" s="130" t="s">
        <v>292</v>
      </c>
      <c r="F648" s="130" t="s">
        <v>125</v>
      </c>
      <c r="G648" s="130" t="s">
        <v>125</v>
      </c>
      <c r="H648" s="130" t="s">
        <v>125</v>
      </c>
      <c r="I648" s="130" t="s">
        <v>125</v>
      </c>
      <c r="J648" s="130" t="s">
        <v>125</v>
      </c>
      <c r="K648" s="130" t="s">
        <v>125</v>
      </c>
    </row>
    <row r="649" spans="2:11" ht="15">
      <c r="B649" s="130" t="s">
        <v>1</v>
      </c>
      <c r="C649" s="131" t="s">
        <v>217</v>
      </c>
      <c r="D649" s="130" t="s">
        <v>218</v>
      </c>
      <c r="E649" s="130" t="s">
        <v>292</v>
      </c>
      <c r="F649" s="130" t="s">
        <v>125</v>
      </c>
      <c r="G649" s="130" t="s">
        <v>125</v>
      </c>
      <c r="H649" s="130" t="s">
        <v>125</v>
      </c>
      <c r="I649" s="130" t="s">
        <v>125</v>
      </c>
      <c r="J649" s="130" t="s">
        <v>125</v>
      </c>
      <c r="K649" s="130" t="s">
        <v>125</v>
      </c>
    </row>
    <row r="650" spans="2:11" ht="15">
      <c r="B650" s="130" t="s">
        <v>1</v>
      </c>
      <c r="C650" s="131" t="s">
        <v>219</v>
      </c>
      <c r="D650" s="130" t="s">
        <v>392</v>
      </c>
      <c r="E650" s="130" t="s">
        <v>292</v>
      </c>
      <c r="F650" s="130" t="s">
        <v>125</v>
      </c>
      <c r="G650" s="130" t="s">
        <v>125</v>
      </c>
      <c r="H650" s="130" t="s">
        <v>125</v>
      </c>
      <c r="I650" s="130" t="s">
        <v>125</v>
      </c>
      <c r="J650" s="130" t="s">
        <v>125</v>
      </c>
      <c r="K650" s="130" t="s">
        <v>125</v>
      </c>
    </row>
    <row r="651" spans="2:11" ht="15">
      <c r="B651" s="130" t="s">
        <v>1</v>
      </c>
      <c r="C651" s="131" t="s">
        <v>220</v>
      </c>
      <c r="D651" s="130" t="s">
        <v>221</v>
      </c>
      <c r="E651" s="130" t="s">
        <v>292</v>
      </c>
      <c r="F651" s="130" t="s">
        <v>125</v>
      </c>
      <c r="G651" s="130" t="s">
        <v>125</v>
      </c>
      <c r="H651" s="130" t="s">
        <v>125</v>
      </c>
      <c r="I651" s="130" t="s">
        <v>125</v>
      </c>
      <c r="J651" s="130" t="s">
        <v>125</v>
      </c>
      <c r="K651" s="130" t="s">
        <v>125</v>
      </c>
    </row>
    <row r="652" spans="2:11" ht="15">
      <c r="B652" s="130" t="s">
        <v>1</v>
      </c>
      <c r="C652" s="131" t="s">
        <v>222</v>
      </c>
      <c r="D652" s="130" t="s">
        <v>349</v>
      </c>
      <c r="E652" s="130" t="s">
        <v>292</v>
      </c>
      <c r="F652" s="130" t="s">
        <v>125</v>
      </c>
      <c r="G652" s="130" t="s">
        <v>125</v>
      </c>
      <c r="H652" s="130" t="s">
        <v>125</v>
      </c>
      <c r="I652" s="130" t="s">
        <v>125</v>
      </c>
      <c r="J652" s="130" t="s">
        <v>125</v>
      </c>
      <c r="K652" s="130" t="s">
        <v>125</v>
      </c>
    </row>
    <row r="653" spans="2:11" ht="15">
      <c r="B653" s="130" t="s">
        <v>1</v>
      </c>
      <c r="C653" s="131" t="s">
        <v>223</v>
      </c>
      <c r="D653" s="130" t="s">
        <v>350</v>
      </c>
      <c r="E653" s="130" t="s">
        <v>292</v>
      </c>
      <c r="F653" s="130" t="s">
        <v>125</v>
      </c>
      <c r="G653" s="130" t="s">
        <v>125</v>
      </c>
      <c r="H653" s="130" t="s">
        <v>125</v>
      </c>
      <c r="I653" s="130" t="s">
        <v>125</v>
      </c>
      <c r="J653" s="130" t="s">
        <v>125</v>
      </c>
      <c r="K653" s="130" t="s">
        <v>125</v>
      </c>
    </row>
    <row r="654" spans="2:11" ht="15">
      <c r="B654" s="130" t="s">
        <v>1</v>
      </c>
      <c r="C654" s="131" t="s">
        <v>224</v>
      </c>
      <c r="D654" s="130" t="s">
        <v>351</v>
      </c>
      <c r="E654" s="130" t="s">
        <v>294</v>
      </c>
      <c r="F654" s="130" t="s">
        <v>125</v>
      </c>
      <c r="G654" s="130" t="s">
        <v>125</v>
      </c>
      <c r="H654" s="130" t="s">
        <v>125</v>
      </c>
      <c r="I654" s="130" t="s">
        <v>125</v>
      </c>
      <c r="J654" s="130" t="s">
        <v>125</v>
      </c>
      <c r="K654" s="130" t="s">
        <v>125</v>
      </c>
    </row>
    <row r="655" spans="2:11" ht="15">
      <c r="B655" s="130" t="s">
        <v>1</v>
      </c>
      <c r="C655" s="131" t="s">
        <v>225</v>
      </c>
      <c r="D655" s="130" t="s">
        <v>226</v>
      </c>
      <c r="E655" s="130" t="s">
        <v>292</v>
      </c>
      <c r="F655" s="130" t="s">
        <v>125</v>
      </c>
      <c r="G655" s="130" t="s">
        <v>125</v>
      </c>
      <c r="H655" s="130" t="s">
        <v>125</v>
      </c>
      <c r="I655" s="130" t="s">
        <v>125</v>
      </c>
      <c r="J655" s="130" t="s">
        <v>125</v>
      </c>
      <c r="K655" s="130" t="s">
        <v>125</v>
      </c>
    </row>
    <row r="656" spans="2:11" ht="15">
      <c r="B656" s="130" t="s">
        <v>1</v>
      </c>
      <c r="C656" s="131" t="s">
        <v>274</v>
      </c>
      <c r="D656" s="130" t="s">
        <v>275</v>
      </c>
      <c r="E656" s="130" t="s">
        <v>294</v>
      </c>
      <c r="F656" s="130" t="s">
        <v>125</v>
      </c>
      <c r="G656" s="130" t="s">
        <v>125</v>
      </c>
      <c r="H656" s="130" t="s">
        <v>125</v>
      </c>
      <c r="I656" s="130" t="s">
        <v>125</v>
      </c>
      <c r="J656" s="130" t="s">
        <v>125</v>
      </c>
      <c r="K656" s="130" t="s">
        <v>125</v>
      </c>
    </row>
    <row r="657" spans="2:11" ht="15">
      <c r="B657" s="130" t="s">
        <v>1</v>
      </c>
      <c r="C657" s="131" t="s">
        <v>227</v>
      </c>
      <c r="D657" s="130" t="s">
        <v>228</v>
      </c>
      <c r="E657" s="130" t="s">
        <v>292</v>
      </c>
      <c r="F657" s="130" t="s">
        <v>125</v>
      </c>
      <c r="G657" s="130" t="s">
        <v>125</v>
      </c>
      <c r="H657" s="130" t="s">
        <v>125</v>
      </c>
      <c r="I657" s="130" t="s">
        <v>125</v>
      </c>
      <c r="J657" s="130" t="s">
        <v>125</v>
      </c>
      <c r="K657" s="130" t="s">
        <v>125</v>
      </c>
    </row>
    <row r="658" spans="2:11" ht="15">
      <c r="B658" s="130" t="s">
        <v>1</v>
      </c>
      <c r="C658" s="131" t="s">
        <v>229</v>
      </c>
      <c r="D658" s="130" t="s">
        <v>230</v>
      </c>
      <c r="E658" s="130" t="s">
        <v>292</v>
      </c>
      <c r="F658" s="130" t="s">
        <v>125</v>
      </c>
      <c r="G658" s="130" t="s">
        <v>125</v>
      </c>
      <c r="H658" s="130" t="s">
        <v>125</v>
      </c>
      <c r="I658" s="130" t="s">
        <v>125</v>
      </c>
      <c r="J658" s="130" t="s">
        <v>125</v>
      </c>
      <c r="K658" s="130" t="s">
        <v>125</v>
      </c>
    </row>
    <row r="659" spans="2:11" ht="15">
      <c r="B659" s="130" t="s">
        <v>1</v>
      </c>
      <c r="C659" s="131" t="s">
        <v>231</v>
      </c>
      <c r="D659" s="130" t="s">
        <v>402</v>
      </c>
      <c r="E659" s="130" t="s">
        <v>292</v>
      </c>
      <c r="F659" s="130" t="s">
        <v>125</v>
      </c>
      <c r="G659" s="130" t="s">
        <v>125</v>
      </c>
      <c r="H659" s="130" t="s">
        <v>125</v>
      </c>
      <c r="I659" s="130" t="s">
        <v>125</v>
      </c>
      <c r="J659" s="130" t="s">
        <v>125</v>
      </c>
      <c r="K659" s="130" t="s">
        <v>125</v>
      </c>
    </row>
    <row r="660" spans="2:11" ht="15">
      <c r="B660" s="130" t="s">
        <v>1</v>
      </c>
      <c r="C660" s="131" t="s">
        <v>232</v>
      </c>
      <c r="D660" s="130" t="s">
        <v>403</v>
      </c>
      <c r="E660" s="130" t="s">
        <v>292</v>
      </c>
      <c r="F660" s="130" t="s">
        <v>125</v>
      </c>
      <c r="G660" s="130" t="s">
        <v>125</v>
      </c>
      <c r="H660" s="130" t="s">
        <v>125</v>
      </c>
      <c r="I660" s="130" t="s">
        <v>125</v>
      </c>
      <c r="J660" s="130" t="s">
        <v>125</v>
      </c>
      <c r="K660" s="130" t="s">
        <v>125</v>
      </c>
    </row>
    <row r="661" spans="2:11" ht="15">
      <c r="B661" s="130" t="s">
        <v>1</v>
      </c>
      <c r="C661" s="131" t="s">
        <v>265</v>
      </c>
      <c r="D661" s="130" t="s">
        <v>266</v>
      </c>
      <c r="E661" s="130" t="s">
        <v>292</v>
      </c>
      <c r="F661" s="130" t="s">
        <v>125</v>
      </c>
      <c r="G661" s="130" t="s">
        <v>125</v>
      </c>
      <c r="H661" s="130" t="s">
        <v>125</v>
      </c>
      <c r="I661" s="130" t="s">
        <v>125</v>
      </c>
      <c r="J661" s="130" t="s">
        <v>125</v>
      </c>
      <c r="K661" s="130" t="s">
        <v>125</v>
      </c>
    </row>
    <row r="662" spans="2:11" ht="15">
      <c r="B662" s="130" t="s">
        <v>295</v>
      </c>
      <c r="C662" s="131" t="s">
        <v>276</v>
      </c>
      <c r="D662" s="130" t="s">
        <v>277</v>
      </c>
      <c r="E662" s="130" t="s">
        <v>125</v>
      </c>
      <c r="F662" s="130" t="s">
        <v>125</v>
      </c>
      <c r="G662" s="130" t="s">
        <v>125</v>
      </c>
      <c r="H662" s="130" t="s">
        <v>125</v>
      </c>
      <c r="I662" s="130" t="s">
        <v>125</v>
      </c>
      <c r="J662" s="130" t="s">
        <v>125</v>
      </c>
      <c r="K662" s="130" t="s">
        <v>125</v>
      </c>
    </row>
    <row r="663" spans="2:11" ht="15">
      <c r="B663" s="130" t="s">
        <v>2</v>
      </c>
      <c r="C663" s="131" t="s">
        <v>233</v>
      </c>
      <c r="D663" s="130" t="s">
        <v>234</v>
      </c>
      <c r="E663" s="130" t="s">
        <v>292</v>
      </c>
      <c r="F663" s="130" t="s">
        <v>125</v>
      </c>
      <c r="G663" s="130" t="s">
        <v>125</v>
      </c>
      <c r="H663" s="130" t="s">
        <v>125</v>
      </c>
      <c r="I663" s="130" t="s">
        <v>125</v>
      </c>
      <c r="J663" s="130" t="s">
        <v>125</v>
      </c>
      <c r="K663" s="130" t="s">
        <v>125</v>
      </c>
    </row>
    <row r="664" spans="2:11" ht="15">
      <c r="B664" s="130" t="s">
        <v>2</v>
      </c>
      <c r="C664" s="131" t="s">
        <v>278</v>
      </c>
      <c r="D664" s="130" t="s">
        <v>279</v>
      </c>
      <c r="E664" s="130" t="s">
        <v>294</v>
      </c>
      <c r="F664" s="130" t="s">
        <v>125</v>
      </c>
      <c r="G664" s="130" t="s">
        <v>125</v>
      </c>
      <c r="H664" s="130" t="s">
        <v>125</v>
      </c>
      <c r="I664" s="130" t="s">
        <v>125</v>
      </c>
      <c r="J664" s="130" t="s">
        <v>125</v>
      </c>
      <c r="K664" s="130" t="s">
        <v>125</v>
      </c>
    </row>
    <row r="665" spans="2:11" ht="15">
      <c r="B665" s="130" t="s">
        <v>2</v>
      </c>
      <c r="C665" s="131" t="s">
        <v>40</v>
      </c>
      <c r="D665" s="130" t="s">
        <v>375</v>
      </c>
      <c r="E665" s="130" t="s">
        <v>292</v>
      </c>
      <c r="F665" s="130" t="s">
        <v>125</v>
      </c>
      <c r="G665" s="130" t="s">
        <v>125</v>
      </c>
      <c r="H665" s="130" t="s">
        <v>125</v>
      </c>
      <c r="I665" s="130" t="s">
        <v>125</v>
      </c>
      <c r="J665" s="130" t="s">
        <v>125</v>
      </c>
      <c r="K665" s="130" t="s">
        <v>125</v>
      </c>
    </row>
    <row r="666" spans="2:11" ht="15">
      <c r="B666" s="130" t="s">
        <v>2</v>
      </c>
      <c r="C666" s="131" t="s">
        <v>41</v>
      </c>
      <c r="D666" s="130" t="s">
        <v>42</v>
      </c>
      <c r="E666" s="130" t="s">
        <v>293</v>
      </c>
      <c r="F666" s="130">
        <v>2</v>
      </c>
      <c r="G666" s="130">
        <v>0</v>
      </c>
      <c r="H666" s="130">
        <v>1</v>
      </c>
      <c r="I666" s="130">
        <v>0</v>
      </c>
      <c r="J666" s="130">
        <v>3</v>
      </c>
      <c r="K666" s="130">
        <v>0</v>
      </c>
    </row>
    <row r="667" spans="2:11" ht="15">
      <c r="B667" s="130" t="s">
        <v>2</v>
      </c>
      <c r="C667" s="131" t="s">
        <v>235</v>
      </c>
      <c r="D667" s="130" t="s">
        <v>236</v>
      </c>
      <c r="E667" s="130" t="s">
        <v>292</v>
      </c>
      <c r="F667" s="130" t="s">
        <v>125</v>
      </c>
      <c r="G667" s="130" t="s">
        <v>125</v>
      </c>
      <c r="H667" s="130" t="s">
        <v>125</v>
      </c>
      <c r="I667" s="130" t="s">
        <v>125</v>
      </c>
      <c r="J667" s="130" t="s">
        <v>125</v>
      </c>
      <c r="K667" s="130" t="s">
        <v>125</v>
      </c>
    </row>
    <row r="668" spans="2:11" ht="15">
      <c r="B668" s="130" t="s">
        <v>2</v>
      </c>
      <c r="C668" s="131" t="s">
        <v>43</v>
      </c>
      <c r="D668" s="130" t="s">
        <v>44</v>
      </c>
      <c r="E668" s="130" t="s">
        <v>293</v>
      </c>
      <c r="F668" s="130">
        <v>0</v>
      </c>
      <c r="G668" s="130">
        <v>0</v>
      </c>
      <c r="H668" s="130">
        <v>0</v>
      </c>
      <c r="I668" s="130">
        <v>0</v>
      </c>
      <c r="J668" s="130">
        <v>0</v>
      </c>
      <c r="K668" s="130">
        <v>0</v>
      </c>
    </row>
    <row r="669" spans="2:11" ht="15">
      <c r="B669" s="130" t="s">
        <v>2</v>
      </c>
      <c r="C669" s="131" t="s">
        <v>45</v>
      </c>
      <c r="D669" s="130" t="s">
        <v>46</v>
      </c>
      <c r="E669" s="130" t="s">
        <v>293</v>
      </c>
      <c r="F669" s="130">
        <v>0</v>
      </c>
      <c r="G669" s="130">
        <v>0</v>
      </c>
      <c r="H669" s="130">
        <v>0</v>
      </c>
      <c r="I669" s="130">
        <v>8</v>
      </c>
      <c r="J669" s="130">
        <v>0</v>
      </c>
      <c r="K669" s="130">
        <v>0</v>
      </c>
    </row>
    <row r="670" spans="2:11" ht="15">
      <c r="B670" s="130" t="s">
        <v>2</v>
      </c>
      <c r="C670" s="131" t="s">
        <v>47</v>
      </c>
      <c r="D670" s="130" t="s">
        <v>48</v>
      </c>
      <c r="E670" s="130" t="s">
        <v>293</v>
      </c>
      <c r="F670" s="130">
        <v>9</v>
      </c>
      <c r="G670" s="130">
        <v>0</v>
      </c>
      <c r="H670" s="130">
        <v>0</v>
      </c>
      <c r="I670" s="130">
        <v>12</v>
      </c>
      <c r="J670" s="130">
        <v>0</v>
      </c>
      <c r="K670" s="130">
        <v>0</v>
      </c>
    </row>
    <row r="671" spans="2:11" ht="15">
      <c r="B671" s="130" t="s">
        <v>2</v>
      </c>
      <c r="C671" s="131" t="s">
        <v>49</v>
      </c>
      <c r="D671" s="130" t="s">
        <v>50</v>
      </c>
      <c r="E671" s="130" t="s">
        <v>293</v>
      </c>
      <c r="F671" s="130">
        <v>1</v>
      </c>
      <c r="G671" s="130">
        <v>0</v>
      </c>
      <c r="H671" s="130">
        <v>0</v>
      </c>
      <c r="I671" s="130">
        <v>0</v>
      </c>
      <c r="J671" s="130">
        <v>0</v>
      </c>
      <c r="K671" s="130">
        <v>0</v>
      </c>
    </row>
    <row r="672" spans="2:11" ht="15">
      <c r="B672" s="130" t="s">
        <v>2</v>
      </c>
      <c r="C672" s="131" t="s">
        <v>51</v>
      </c>
      <c r="D672" s="130" t="s">
        <v>52</v>
      </c>
      <c r="E672" s="130" t="s">
        <v>293</v>
      </c>
      <c r="F672" s="130">
        <v>14</v>
      </c>
      <c r="G672" s="130">
        <v>10</v>
      </c>
      <c r="H672" s="130">
        <v>1</v>
      </c>
      <c r="I672" s="130">
        <v>6</v>
      </c>
      <c r="J672" s="130">
        <v>4</v>
      </c>
      <c r="K672" s="130">
        <v>0</v>
      </c>
    </row>
    <row r="673" spans="2:11" ht="15">
      <c r="B673" s="130" t="s">
        <v>2</v>
      </c>
      <c r="C673" s="131" t="s">
        <v>53</v>
      </c>
      <c r="D673" s="130" t="s">
        <v>54</v>
      </c>
      <c r="E673" s="130" t="s">
        <v>293</v>
      </c>
      <c r="F673" s="130">
        <v>18</v>
      </c>
      <c r="G673" s="130">
        <v>0</v>
      </c>
      <c r="H673" s="130">
        <v>0</v>
      </c>
      <c r="I673" s="130">
        <v>21</v>
      </c>
      <c r="J673" s="130">
        <v>0</v>
      </c>
      <c r="K673" s="130">
        <v>29</v>
      </c>
    </row>
    <row r="674" spans="2:11" ht="15">
      <c r="B674" s="130" t="s">
        <v>2</v>
      </c>
      <c r="C674" s="131" t="s">
        <v>55</v>
      </c>
      <c r="D674" s="130" t="s">
        <v>56</v>
      </c>
      <c r="E674" s="130" t="s">
        <v>293</v>
      </c>
      <c r="F674" s="130">
        <v>0</v>
      </c>
      <c r="G674" s="130">
        <v>0</v>
      </c>
      <c r="H674" s="130">
        <v>0</v>
      </c>
      <c r="I674" s="130">
        <v>0</v>
      </c>
      <c r="J674" s="130">
        <v>0</v>
      </c>
      <c r="K674" s="130">
        <v>0</v>
      </c>
    </row>
    <row r="675" spans="2:11" ht="15">
      <c r="B675" s="130" t="s">
        <v>2</v>
      </c>
      <c r="C675" s="131" t="s">
        <v>128</v>
      </c>
      <c r="D675" s="130" t="s">
        <v>126</v>
      </c>
      <c r="E675" s="130" t="s">
        <v>292</v>
      </c>
      <c r="F675" s="130" t="s">
        <v>125</v>
      </c>
      <c r="G675" s="130" t="s">
        <v>125</v>
      </c>
      <c r="H675" s="130" t="s">
        <v>125</v>
      </c>
      <c r="I675" s="130" t="s">
        <v>125</v>
      </c>
      <c r="J675" s="130" t="s">
        <v>125</v>
      </c>
      <c r="K675" s="130" t="s">
        <v>125</v>
      </c>
    </row>
    <row r="676" spans="2:11" ht="15">
      <c r="B676" s="130" t="s">
        <v>2</v>
      </c>
      <c r="C676" s="131" t="s">
        <v>57</v>
      </c>
      <c r="D676" s="130" t="s">
        <v>58</v>
      </c>
      <c r="E676" s="130" t="s">
        <v>293</v>
      </c>
      <c r="F676" s="130">
        <v>1</v>
      </c>
      <c r="G676" s="130">
        <v>0</v>
      </c>
      <c r="H676" s="130">
        <v>0</v>
      </c>
      <c r="I676" s="130">
        <v>0</v>
      </c>
      <c r="J676" s="130">
        <v>0</v>
      </c>
      <c r="K676" s="130">
        <v>2</v>
      </c>
    </row>
    <row r="677" spans="2:11" ht="15">
      <c r="B677" s="130" t="s">
        <v>2</v>
      </c>
      <c r="C677" s="131" t="s">
        <v>59</v>
      </c>
      <c r="D677" s="130" t="s">
        <v>60</v>
      </c>
      <c r="E677" s="130" t="s">
        <v>293</v>
      </c>
      <c r="F677" s="130">
        <v>0</v>
      </c>
      <c r="G677" s="130">
        <v>0</v>
      </c>
      <c r="H677" s="130">
        <v>0</v>
      </c>
      <c r="I677" s="130">
        <v>0</v>
      </c>
      <c r="J677" s="130">
        <v>0</v>
      </c>
      <c r="K677" s="130">
        <v>0</v>
      </c>
    </row>
    <row r="678" spans="2:11" ht="15">
      <c r="B678" s="130" t="s">
        <v>2</v>
      </c>
      <c r="C678" s="131" t="s">
        <v>61</v>
      </c>
      <c r="D678" s="130" t="s">
        <v>62</v>
      </c>
      <c r="E678" s="130" t="s">
        <v>293</v>
      </c>
      <c r="F678" s="130">
        <v>0</v>
      </c>
      <c r="G678" s="130">
        <v>0</v>
      </c>
      <c r="H678" s="130">
        <v>0</v>
      </c>
      <c r="I678" s="130">
        <v>0</v>
      </c>
      <c r="J678" s="130">
        <v>0</v>
      </c>
      <c r="K678" s="130">
        <v>0</v>
      </c>
    </row>
    <row r="679" spans="2:11" ht="15">
      <c r="B679" s="130" t="s">
        <v>2</v>
      </c>
      <c r="C679" s="131" t="s">
        <v>237</v>
      </c>
      <c r="D679" s="130" t="s">
        <v>238</v>
      </c>
      <c r="E679" s="130" t="s">
        <v>292</v>
      </c>
      <c r="F679" s="130" t="s">
        <v>125</v>
      </c>
      <c r="G679" s="130" t="s">
        <v>125</v>
      </c>
      <c r="H679" s="130" t="s">
        <v>125</v>
      </c>
      <c r="I679" s="130" t="s">
        <v>125</v>
      </c>
      <c r="J679" s="130" t="s">
        <v>125</v>
      </c>
      <c r="K679" s="130" t="s">
        <v>125</v>
      </c>
    </row>
    <row r="680" spans="2:11" ht="15">
      <c r="B680" s="130" t="s">
        <v>2</v>
      </c>
      <c r="C680" s="131" t="s">
        <v>63</v>
      </c>
      <c r="D680" s="130" t="s">
        <v>64</v>
      </c>
      <c r="E680" s="130" t="s">
        <v>293</v>
      </c>
      <c r="F680" s="130">
        <v>0</v>
      </c>
      <c r="G680" s="130">
        <v>0</v>
      </c>
      <c r="H680" s="130">
        <v>0</v>
      </c>
      <c r="I680" s="130">
        <v>0</v>
      </c>
      <c r="J680" s="130">
        <v>0</v>
      </c>
      <c r="K680" s="130">
        <v>0</v>
      </c>
    </row>
    <row r="681" spans="2:11" ht="15">
      <c r="B681" s="130" t="s">
        <v>2</v>
      </c>
      <c r="C681" s="131" t="s">
        <v>239</v>
      </c>
      <c r="D681" s="130" t="s">
        <v>240</v>
      </c>
      <c r="E681" s="130" t="s">
        <v>292</v>
      </c>
      <c r="F681" s="130" t="s">
        <v>125</v>
      </c>
      <c r="G681" s="130" t="s">
        <v>125</v>
      </c>
      <c r="H681" s="130" t="s">
        <v>125</v>
      </c>
      <c r="I681" s="130" t="s">
        <v>125</v>
      </c>
      <c r="J681" s="130" t="s">
        <v>125</v>
      </c>
      <c r="K681" s="130" t="s">
        <v>125</v>
      </c>
    </row>
    <row r="682" spans="2:11" ht="15">
      <c r="B682" s="130" t="s">
        <v>2</v>
      </c>
      <c r="C682" s="131" t="s">
        <v>65</v>
      </c>
      <c r="D682" s="130" t="s">
        <v>66</v>
      </c>
      <c r="E682" s="130" t="s">
        <v>293</v>
      </c>
      <c r="F682" s="130">
        <v>0</v>
      </c>
      <c r="G682" s="130">
        <v>0</v>
      </c>
      <c r="H682" s="130">
        <v>0</v>
      </c>
      <c r="I682" s="130">
        <v>0</v>
      </c>
      <c r="J682" s="130">
        <v>0</v>
      </c>
      <c r="K682" s="130">
        <v>0</v>
      </c>
    </row>
    <row r="683" spans="2:11" ht="15">
      <c r="B683" s="130" t="s">
        <v>2</v>
      </c>
      <c r="C683" s="131" t="s">
        <v>67</v>
      </c>
      <c r="D683" s="130" t="s">
        <v>68</v>
      </c>
      <c r="E683" s="130" t="s">
        <v>293</v>
      </c>
      <c r="F683" s="130">
        <v>0</v>
      </c>
      <c r="G683" s="130">
        <v>0</v>
      </c>
      <c r="H683" s="130">
        <v>0</v>
      </c>
      <c r="I683" s="130">
        <v>0</v>
      </c>
      <c r="J683" s="130">
        <v>0</v>
      </c>
      <c r="K683" s="130">
        <v>0</v>
      </c>
    </row>
    <row r="684" spans="2:11" ht="15">
      <c r="B684" s="130" t="s">
        <v>2</v>
      </c>
      <c r="C684" s="131" t="s">
        <v>69</v>
      </c>
      <c r="D684" s="130" t="s">
        <v>70</v>
      </c>
      <c r="E684" s="130" t="s">
        <v>293</v>
      </c>
      <c r="F684" s="130">
        <v>0</v>
      </c>
      <c r="G684" s="130">
        <v>0</v>
      </c>
      <c r="H684" s="130">
        <v>0</v>
      </c>
      <c r="I684" s="130">
        <v>2</v>
      </c>
      <c r="J684" s="130">
        <v>1</v>
      </c>
      <c r="K684" s="130">
        <v>0</v>
      </c>
    </row>
    <row r="685" spans="2:11" ht="15">
      <c r="B685" s="130" t="s">
        <v>2</v>
      </c>
      <c r="C685" s="131" t="s">
        <v>71</v>
      </c>
      <c r="D685" s="130" t="s">
        <v>72</v>
      </c>
      <c r="E685" s="130" t="s">
        <v>293</v>
      </c>
      <c r="F685" s="130">
        <v>0</v>
      </c>
      <c r="G685" s="130">
        <v>0</v>
      </c>
      <c r="H685" s="130">
        <v>0</v>
      </c>
      <c r="I685" s="130">
        <v>0</v>
      </c>
      <c r="J685" s="130">
        <v>0</v>
      </c>
      <c r="K685" s="130">
        <v>0</v>
      </c>
    </row>
    <row r="686" spans="2:11" ht="15">
      <c r="B686" s="130" t="s">
        <v>2</v>
      </c>
      <c r="C686" s="131" t="s">
        <v>73</v>
      </c>
      <c r="D686" s="130" t="s">
        <v>74</v>
      </c>
      <c r="E686" s="130" t="s">
        <v>293</v>
      </c>
      <c r="F686" s="130">
        <v>2</v>
      </c>
      <c r="G686" s="130">
        <v>3</v>
      </c>
      <c r="H686" s="130">
        <v>0</v>
      </c>
      <c r="I686" s="130">
        <v>0</v>
      </c>
      <c r="J686" s="130">
        <v>3</v>
      </c>
      <c r="K686" s="130">
        <v>0</v>
      </c>
    </row>
    <row r="687" spans="2:11" ht="15">
      <c r="B687" s="130" t="s">
        <v>2</v>
      </c>
      <c r="C687" s="131" t="s">
        <v>75</v>
      </c>
      <c r="D687" s="130" t="s">
        <v>439</v>
      </c>
      <c r="E687" s="130" t="s">
        <v>293</v>
      </c>
      <c r="F687" s="130">
        <v>0</v>
      </c>
      <c r="G687" s="130">
        <v>1</v>
      </c>
      <c r="H687" s="130">
        <v>0</v>
      </c>
      <c r="I687" s="130">
        <v>0</v>
      </c>
      <c r="J687" s="130">
        <v>0</v>
      </c>
      <c r="K687" s="130">
        <v>0</v>
      </c>
    </row>
    <row r="688" spans="2:11" ht="15">
      <c r="B688" s="130" t="s">
        <v>2</v>
      </c>
      <c r="C688" s="131" t="s">
        <v>76</v>
      </c>
      <c r="D688" s="130" t="s">
        <v>376</v>
      </c>
      <c r="E688" s="130" t="s">
        <v>293</v>
      </c>
      <c r="F688" s="130">
        <v>8</v>
      </c>
      <c r="G688" s="130">
        <v>1</v>
      </c>
      <c r="H688" s="130">
        <v>0</v>
      </c>
      <c r="I688" s="130">
        <v>0</v>
      </c>
      <c r="J688" s="130">
        <v>0</v>
      </c>
      <c r="K688" s="130">
        <v>0</v>
      </c>
    </row>
    <row r="689" spans="2:11" ht="15">
      <c r="B689" s="130" t="s">
        <v>2</v>
      </c>
      <c r="C689" s="131" t="s">
        <v>77</v>
      </c>
      <c r="D689" s="130" t="s">
        <v>377</v>
      </c>
      <c r="E689" s="130" t="s">
        <v>293</v>
      </c>
      <c r="F689" s="130">
        <v>0</v>
      </c>
      <c r="G689" s="130" t="s">
        <v>125</v>
      </c>
      <c r="H689" s="130" t="s">
        <v>125</v>
      </c>
      <c r="I689" s="130" t="s">
        <v>125</v>
      </c>
      <c r="J689" s="130" t="s">
        <v>125</v>
      </c>
      <c r="K689" s="130" t="s">
        <v>125</v>
      </c>
    </row>
    <row r="690" spans="2:11" ht="15">
      <c r="B690" s="130" t="s">
        <v>2</v>
      </c>
      <c r="C690" s="131" t="s">
        <v>241</v>
      </c>
      <c r="D690" s="130" t="s">
        <v>242</v>
      </c>
      <c r="E690" s="130" t="s">
        <v>292</v>
      </c>
      <c r="F690" s="130" t="s">
        <v>125</v>
      </c>
      <c r="G690" s="130" t="s">
        <v>125</v>
      </c>
      <c r="H690" s="130" t="s">
        <v>125</v>
      </c>
      <c r="I690" s="130" t="s">
        <v>125</v>
      </c>
      <c r="J690" s="130" t="s">
        <v>125</v>
      </c>
      <c r="K690" s="130" t="s">
        <v>125</v>
      </c>
    </row>
    <row r="691" spans="2:11" ht="15">
      <c r="B691" s="130" t="s">
        <v>2</v>
      </c>
      <c r="C691" s="131" t="s">
        <v>79</v>
      </c>
      <c r="D691" s="130" t="s">
        <v>80</v>
      </c>
      <c r="E691" s="130" t="s">
        <v>293</v>
      </c>
      <c r="F691" s="130">
        <v>0</v>
      </c>
      <c r="G691" s="130">
        <v>0</v>
      </c>
      <c r="H691" s="130">
        <v>0</v>
      </c>
      <c r="I691" s="130">
        <v>1</v>
      </c>
      <c r="J691" s="130">
        <v>0</v>
      </c>
      <c r="K691" s="130">
        <v>5</v>
      </c>
    </row>
    <row r="692" spans="2:11" ht="15">
      <c r="B692" s="130" t="s">
        <v>2</v>
      </c>
      <c r="C692" s="131" t="s">
        <v>81</v>
      </c>
      <c r="D692" s="130" t="s">
        <v>82</v>
      </c>
      <c r="E692" s="130" t="s">
        <v>293</v>
      </c>
      <c r="F692" s="130">
        <v>0</v>
      </c>
      <c r="G692" s="130">
        <v>0</v>
      </c>
      <c r="H692" s="130">
        <v>0</v>
      </c>
      <c r="I692" s="130">
        <v>0</v>
      </c>
      <c r="J692" s="130">
        <v>0</v>
      </c>
      <c r="K692" s="130">
        <v>0</v>
      </c>
    </row>
    <row r="693" spans="2:11" ht="15">
      <c r="B693" s="130" t="s">
        <v>2</v>
      </c>
      <c r="C693" s="131" t="s">
        <v>243</v>
      </c>
      <c r="D693" s="130" t="s">
        <v>244</v>
      </c>
      <c r="E693" s="130" t="s">
        <v>294</v>
      </c>
      <c r="F693" s="130" t="s">
        <v>125</v>
      </c>
      <c r="G693" s="130" t="s">
        <v>125</v>
      </c>
      <c r="H693" s="130" t="s">
        <v>125</v>
      </c>
      <c r="I693" s="130" t="s">
        <v>125</v>
      </c>
      <c r="J693" s="130" t="s">
        <v>125</v>
      </c>
      <c r="K693" s="130" t="s">
        <v>125</v>
      </c>
    </row>
    <row r="694" spans="2:11" ht="15">
      <c r="B694" s="130" t="s">
        <v>2</v>
      </c>
      <c r="C694" s="131" t="s">
        <v>267</v>
      </c>
      <c r="D694" s="130" t="s">
        <v>268</v>
      </c>
      <c r="E694" s="130" t="s">
        <v>294</v>
      </c>
      <c r="F694" s="130" t="s">
        <v>125</v>
      </c>
      <c r="G694" s="130" t="s">
        <v>125</v>
      </c>
      <c r="H694" s="130" t="s">
        <v>125</v>
      </c>
      <c r="I694" s="130" t="s">
        <v>125</v>
      </c>
      <c r="J694" s="130" t="s">
        <v>125</v>
      </c>
      <c r="K694" s="130" t="s">
        <v>125</v>
      </c>
    </row>
    <row r="695" spans="2:11" ht="15">
      <c r="B695" s="130" t="s">
        <v>2</v>
      </c>
      <c r="C695" s="131" t="s">
        <v>280</v>
      </c>
      <c r="D695" s="130" t="s">
        <v>281</v>
      </c>
      <c r="E695" s="130" t="s">
        <v>294</v>
      </c>
      <c r="F695" s="130" t="s">
        <v>125</v>
      </c>
      <c r="G695" s="130" t="s">
        <v>125</v>
      </c>
      <c r="H695" s="130" t="s">
        <v>125</v>
      </c>
      <c r="I695" s="130" t="s">
        <v>125</v>
      </c>
      <c r="J695" s="130" t="s">
        <v>125</v>
      </c>
      <c r="K695" s="130" t="s">
        <v>125</v>
      </c>
    </row>
    <row r="696" spans="2:11" ht="15">
      <c r="B696" s="130" t="s">
        <v>2</v>
      </c>
      <c r="C696" s="131" t="s">
        <v>245</v>
      </c>
      <c r="D696" s="130" t="s">
        <v>246</v>
      </c>
      <c r="E696" s="130" t="s">
        <v>294</v>
      </c>
      <c r="F696" s="130" t="s">
        <v>125</v>
      </c>
      <c r="G696" s="130" t="s">
        <v>125</v>
      </c>
      <c r="H696" s="130" t="s">
        <v>125</v>
      </c>
      <c r="I696" s="130" t="s">
        <v>125</v>
      </c>
      <c r="J696" s="130" t="s">
        <v>125</v>
      </c>
      <c r="K696" s="130" t="s">
        <v>125</v>
      </c>
    </row>
    <row r="697" spans="2:11" ht="15">
      <c r="B697" s="130" t="s">
        <v>2</v>
      </c>
      <c r="C697" s="131" t="s">
        <v>247</v>
      </c>
      <c r="D697" s="130" t="s">
        <v>248</v>
      </c>
      <c r="E697" s="130" t="s">
        <v>294</v>
      </c>
      <c r="F697" s="130" t="s">
        <v>125</v>
      </c>
      <c r="G697" s="130" t="s">
        <v>125</v>
      </c>
      <c r="H697" s="130" t="s">
        <v>125</v>
      </c>
      <c r="I697" s="130" t="s">
        <v>125</v>
      </c>
      <c r="J697" s="130" t="s">
        <v>125</v>
      </c>
      <c r="K697" s="130" t="s">
        <v>125</v>
      </c>
    </row>
    <row r="698" spans="2:11" ht="15">
      <c r="B698" s="130" t="s">
        <v>2</v>
      </c>
      <c r="C698" s="131" t="s">
        <v>249</v>
      </c>
      <c r="D698" s="130" t="s">
        <v>250</v>
      </c>
      <c r="E698" s="130" t="s">
        <v>292</v>
      </c>
      <c r="F698" s="130" t="s">
        <v>125</v>
      </c>
      <c r="G698" s="130" t="s">
        <v>125</v>
      </c>
      <c r="H698" s="130" t="s">
        <v>125</v>
      </c>
      <c r="I698" s="130" t="s">
        <v>125</v>
      </c>
      <c r="J698" s="130" t="s">
        <v>125</v>
      </c>
      <c r="K698" s="130" t="s">
        <v>125</v>
      </c>
    </row>
    <row r="699" spans="2:11" ht="15">
      <c r="B699" s="130" t="s">
        <v>2</v>
      </c>
      <c r="C699" s="131" t="s">
        <v>282</v>
      </c>
      <c r="D699" s="130" t="s">
        <v>283</v>
      </c>
      <c r="E699" s="130" t="s">
        <v>294</v>
      </c>
      <c r="F699" s="130" t="s">
        <v>125</v>
      </c>
      <c r="G699" s="130" t="s">
        <v>125</v>
      </c>
      <c r="H699" s="130" t="s">
        <v>125</v>
      </c>
      <c r="I699" s="130" t="s">
        <v>125</v>
      </c>
      <c r="J699" s="130" t="s">
        <v>125</v>
      </c>
      <c r="K699" s="130" t="s">
        <v>125</v>
      </c>
    </row>
    <row r="700" spans="2:11" ht="15">
      <c r="B700" s="130" t="s">
        <v>2</v>
      </c>
      <c r="C700" s="131" t="s">
        <v>284</v>
      </c>
      <c r="D700" s="130" t="s">
        <v>285</v>
      </c>
      <c r="E700" s="130" t="s">
        <v>294</v>
      </c>
      <c r="F700" s="130" t="s">
        <v>125</v>
      </c>
      <c r="G700" s="130" t="s">
        <v>125</v>
      </c>
      <c r="H700" s="130" t="s">
        <v>125</v>
      </c>
      <c r="I700" s="130" t="s">
        <v>125</v>
      </c>
      <c r="J700" s="130" t="s">
        <v>125</v>
      </c>
      <c r="K700" s="130" t="s">
        <v>125</v>
      </c>
    </row>
    <row r="701" spans="2:11" ht="15">
      <c r="B701" s="130" t="s">
        <v>2</v>
      </c>
      <c r="C701" s="131" t="s">
        <v>251</v>
      </c>
      <c r="D701" s="130" t="s">
        <v>252</v>
      </c>
      <c r="E701" s="130" t="s">
        <v>292</v>
      </c>
      <c r="F701" s="130" t="s">
        <v>125</v>
      </c>
      <c r="G701" s="130" t="s">
        <v>125</v>
      </c>
      <c r="H701" s="130" t="s">
        <v>125</v>
      </c>
      <c r="I701" s="130" t="s">
        <v>125</v>
      </c>
      <c r="J701" s="130" t="s">
        <v>125</v>
      </c>
      <c r="K701" s="130" t="s">
        <v>125</v>
      </c>
    </row>
    <row r="702" spans="2:11" ht="15">
      <c r="B702" s="130" t="s">
        <v>2</v>
      </c>
      <c r="C702" s="131" t="s">
        <v>253</v>
      </c>
      <c r="D702" s="130" t="s">
        <v>254</v>
      </c>
      <c r="E702" s="130" t="s">
        <v>294</v>
      </c>
      <c r="F702" s="130" t="s">
        <v>125</v>
      </c>
      <c r="G702" s="130" t="s">
        <v>125</v>
      </c>
      <c r="H702" s="130" t="s">
        <v>125</v>
      </c>
      <c r="I702" s="130" t="s">
        <v>125</v>
      </c>
      <c r="J702" s="130" t="s">
        <v>125</v>
      </c>
      <c r="K702" s="130" t="s">
        <v>125</v>
      </c>
    </row>
    <row r="703" spans="2:11" ht="15">
      <c r="B703" s="130" t="s">
        <v>2</v>
      </c>
      <c r="C703" s="131" t="s">
        <v>286</v>
      </c>
      <c r="D703" s="130" t="s">
        <v>287</v>
      </c>
      <c r="E703" s="130" t="s">
        <v>294</v>
      </c>
      <c r="F703" s="130" t="s">
        <v>125</v>
      </c>
      <c r="G703" s="130" t="s">
        <v>125</v>
      </c>
      <c r="H703" s="130" t="s">
        <v>125</v>
      </c>
      <c r="I703" s="130" t="s">
        <v>125</v>
      </c>
      <c r="J703" s="130" t="s">
        <v>125</v>
      </c>
      <c r="K703" s="130" t="s">
        <v>125</v>
      </c>
    </row>
    <row r="704" spans="2:11" ht="15">
      <c r="B704" s="130" t="s">
        <v>2</v>
      </c>
      <c r="C704" s="131" t="s">
        <v>288</v>
      </c>
      <c r="D704" s="130" t="s">
        <v>289</v>
      </c>
      <c r="E704" s="130" t="s">
        <v>294</v>
      </c>
      <c r="F704" s="130" t="s">
        <v>125</v>
      </c>
      <c r="G704" s="130" t="s">
        <v>125</v>
      </c>
      <c r="H704" s="130" t="s">
        <v>125</v>
      </c>
      <c r="I704" s="130" t="s">
        <v>125</v>
      </c>
      <c r="J704" s="130" t="s">
        <v>125</v>
      </c>
      <c r="K704" s="130" t="s">
        <v>125</v>
      </c>
    </row>
    <row r="705" spans="2:11" ht="15">
      <c r="B705" s="130" t="s">
        <v>2</v>
      </c>
      <c r="C705" s="131" t="s">
        <v>83</v>
      </c>
      <c r="D705" s="130" t="s">
        <v>408</v>
      </c>
      <c r="E705" s="130" t="s">
        <v>292</v>
      </c>
      <c r="F705" s="130">
        <v>0</v>
      </c>
      <c r="G705" s="130">
        <v>0</v>
      </c>
      <c r="H705" s="130">
        <v>0</v>
      </c>
      <c r="I705" s="130" t="s">
        <v>125</v>
      </c>
      <c r="J705" s="130" t="s">
        <v>125</v>
      </c>
      <c r="K705" s="130" t="s">
        <v>125</v>
      </c>
    </row>
    <row r="706" spans="2:11" ht="15">
      <c r="B706" s="130" t="s">
        <v>2</v>
      </c>
      <c r="C706" s="131" t="s">
        <v>84</v>
      </c>
      <c r="D706" s="130" t="s">
        <v>85</v>
      </c>
      <c r="E706" s="130" t="s">
        <v>293</v>
      </c>
      <c r="F706" s="130">
        <v>2</v>
      </c>
      <c r="G706" s="130">
        <v>0</v>
      </c>
      <c r="H706" s="130">
        <v>0</v>
      </c>
      <c r="I706" s="130">
        <v>0</v>
      </c>
      <c r="J706" s="130">
        <v>0</v>
      </c>
      <c r="K706" s="130">
        <v>1</v>
      </c>
    </row>
    <row r="707" spans="2:11" ht="15">
      <c r="B707" s="130" t="s">
        <v>2</v>
      </c>
      <c r="C707" s="131" t="s">
        <v>86</v>
      </c>
      <c r="D707" s="130" t="s">
        <v>404</v>
      </c>
      <c r="E707" s="130" t="s">
        <v>292</v>
      </c>
      <c r="F707" s="130">
        <v>0</v>
      </c>
      <c r="G707" s="130" t="s">
        <v>125</v>
      </c>
      <c r="H707" s="130" t="s">
        <v>125</v>
      </c>
      <c r="I707" s="130" t="s">
        <v>125</v>
      </c>
      <c r="J707" s="130" t="s">
        <v>125</v>
      </c>
      <c r="K707" s="130" t="s">
        <v>125</v>
      </c>
    </row>
    <row r="708" spans="2:11" ht="15">
      <c r="B708" s="130" t="s">
        <v>2</v>
      </c>
      <c r="C708" s="131" t="s">
        <v>290</v>
      </c>
      <c r="D708" s="130" t="s">
        <v>436</v>
      </c>
      <c r="E708" s="130" t="s">
        <v>294</v>
      </c>
      <c r="F708" s="130" t="s">
        <v>125</v>
      </c>
      <c r="G708" s="130" t="s">
        <v>125</v>
      </c>
      <c r="H708" s="130" t="s">
        <v>125</v>
      </c>
      <c r="I708" s="130" t="s">
        <v>125</v>
      </c>
      <c r="J708" s="130" t="s">
        <v>125</v>
      </c>
      <c r="K708" s="130" t="s">
        <v>125</v>
      </c>
    </row>
    <row r="709" spans="2:11" ht="15">
      <c r="B709" s="130" t="s">
        <v>2</v>
      </c>
      <c r="C709" s="131" t="s">
        <v>87</v>
      </c>
      <c r="D709" s="130" t="s">
        <v>406</v>
      </c>
      <c r="E709" s="130" t="s">
        <v>293</v>
      </c>
      <c r="F709" s="130">
        <v>2</v>
      </c>
      <c r="G709" s="130">
        <v>0</v>
      </c>
      <c r="H709" s="130">
        <v>0</v>
      </c>
      <c r="I709" s="130">
        <v>2</v>
      </c>
      <c r="J709" s="130">
        <v>0</v>
      </c>
      <c r="K709" s="130">
        <v>0</v>
      </c>
    </row>
    <row r="710" spans="2:11" ht="15">
      <c r="B710" s="130" t="s">
        <v>440</v>
      </c>
      <c r="C710" s="131" t="s">
        <v>101</v>
      </c>
      <c r="D710" s="130" t="s">
        <v>435</v>
      </c>
      <c r="E710" s="130" t="s">
        <v>293</v>
      </c>
      <c r="F710" s="130">
        <v>5</v>
      </c>
      <c r="G710" s="130">
        <v>1</v>
      </c>
      <c r="H710" s="130">
        <v>0</v>
      </c>
      <c r="I710" s="130">
        <v>9</v>
      </c>
      <c r="J710" s="130">
        <v>4</v>
      </c>
      <c r="K710" s="130">
        <v>0</v>
      </c>
    </row>
    <row r="711" spans="2:11" ht="15">
      <c r="B711" s="130" t="s">
        <v>440</v>
      </c>
      <c r="C711" s="131" t="s">
        <v>78</v>
      </c>
      <c r="D711" s="130" t="s">
        <v>434</v>
      </c>
      <c r="E711" s="130" t="s">
        <v>293</v>
      </c>
      <c r="F711" s="130">
        <v>1</v>
      </c>
      <c r="G711" s="130">
        <v>0</v>
      </c>
      <c r="H711" s="130">
        <v>0</v>
      </c>
      <c r="I711" s="130">
        <v>0</v>
      </c>
      <c r="J711" s="130">
        <v>0</v>
      </c>
      <c r="K711" s="130">
        <v>0</v>
      </c>
    </row>
    <row r="712" spans="2:11" ht="15">
      <c r="B712" s="130" t="s">
        <v>3</v>
      </c>
      <c r="C712" s="131" t="s">
        <v>88</v>
      </c>
      <c r="D712" s="130" t="s">
        <v>89</v>
      </c>
      <c r="E712" s="130" t="s">
        <v>293</v>
      </c>
      <c r="F712" s="130">
        <v>0</v>
      </c>
      <c r="G712" s="130">
        <v>0</v>
      </c>
      <c r="H712" s="130">
        <v>0</v>
      </c>
      <c r="I712" s="130">
        <v>0</v>
      </c>
      <c r="J712" s="130">
        <v>0</v>
      </c>
      <c r="K712" s="130">
        <v>0</v>
      </c>
    </row>
    <row r="713" spans="2:11" ht="15">
      <c r="B713" s="130" t="s">
        <v>3</v>
      </c>
      <c r="C713" s="131" t="s">
        <v>90</v>
      </c>
      <c r="D713" s="130" t="s">
        <v>91</v>
      </c>
      <c r="E713" s="130" t="s">
        <v>293</v>
      </c>
      <c r="F713" s="130">
        <v>0</v>
      </c>
      <c r="G713" s="130">
        <v>0</v>
      </c>
      <c r="H713" s="130">
        <v>0</v>
      </c>
      <c r="I713" s="130">
        <v>0</v>
      </c>
      <c r="J713" s="130">
        <v>0</v>
      </c>
      <c r="K713" s="130">
        <v>0</v>
      </c>
    </row>
    <row r="714" spans="2:11" ht="15">
      <c r="B714" s="130" t="s">
        <v>3</v>
      </c>
      <c r="C714" s="131" t="s">
        <v>92</v>
      </c>
      <c r="D714" s="130" t="s">
        <v>93</v>
      </c>
      <c r="E714" s="130" t="s">
        <v>293</v>
      </c>
      <c r="F714" s="130">
        <v>3</v>
      </c>
      <c r="G714" s="130">
        <v>2</v>
      </c>
      <c r="H714" s="130">
        <v>2</v>
      </c>
      <c r="I714" s="130">
        <v>5</v>
      </c>
      <c r="J714" s="130">
        <v>1</v>
      </c>
      <c r="K714" s="130">
        <v>3</v>
      </c>
    </row>
    <row r="715" spans="2:11" ht="15">
      <c r="B715" s="130" t="s">
        <v>3</v>
      </c>
      <c r="C715" s="131" t="s">
        <v>94</v>
      </c>
      <c r="D715" s="130" t="s">
        <v>95</v>
      </c>
      <c r="E715" s="130" t="s">
        <v>293</v>
      </c>
      <c r="F715" s="130">
        <v>0</v>
      </c>
      <c r="G715" s="130">
        <v>1</v>
      </c>
      <c r="H715" s="130">
        <v>0</v>
      </c>
      <c r="I715" s="130">
        <v>0</v>
      </c>
      <c r="J715" s="130">
        <v>0</v>
      </c>
      <c r="K715" s="130">
        <v>0</v>
      </c>
    </row>
    <row r="716" spans="2:11" ht="15">
      <c r="B716" s="130" t="s">
        <v>3</v>
      </c>
      <c r="C716" s="131" t="s">
        <v>255</v>
      </c>
      <c r="D716" s="130" t="s">
        <v>393</v>
      </c>
      <c r="E716" s="130" t="s">
        <v>292</v>
      </c>
      <c r="F716" s="130" t="s">
        <v>125</v>
      </c>
      <c r="G716" s="130" t="s">
        <v>125</v>
      </c>
      <c r="H716" s="130" t="s">
        <v>125</v>
      </c>
      <c r="I716" s="130" t="s">
        <v>125</v>
      </c>
      <c r="J716" s="130" t="s">
        <v>125</v>
      </c>
      <c r="K716" s="130" t="s">
        <v>125</v>
      </c>
    </row>
    <row r="717" spans="2:11" ht="15">
      <c r="B717" s="130" t="s">
        <v>3</v>
      </c>
      <c r="C717" s="131" t="s">
        <v>96</v>
      </c>
      <c r="D717" s="130" t="s">
        <v>97</v>
      </c>
      <c r="E717" s="130" t="s">
        <v>293</v>
      </c>
      <c r="F717" s="130">
        <v>2</v>
      </c>
      <c r="G717" s="130">
        <v>0</v>
      </c>
      <c r="H717" s="130">
        <v>0</v>
      </c>
      <c r="I717" s="130">
        <v>0</v>
      </c>
      <c r="J717" s="130">
        <v>0</v>
      </c>
      <c r="K717" s="130">
        <v>0</v>
      </c>
    </row>
    <row r="718" spans="2:11" ht="15">
      <c r="B718" s="130" t="s">
        <v>3</v>
      </c>
      <c r="C718" s="131" t="s">
        <v>98</v>
      </c>
      <c r="D718" s="130" t="s">
        <v>99</v>
      </c>
      <c r="E718" s="130" t="s">
        <v>293</v>
      </c>
      <c r="F718" s="130">
        <v>5</v>
      </c>
      <c r="G718" s="130">
        <v>0</v>
      </c>
      <c r="H718" s="130">
        <v>8</v>
      </c>
      <c r="I718" s="130">
        <v>2</v>
      </c>
      <c r="J718" s="130">
        <v>0</v>
      </c>
      <c r="K718" s="130">
        <v>1</v>
      </c>
    </row>
    <row r="719" spans="2:11" ht="15">
      <c r="B719" s="130" t="s">
        <v>3</v>
      </c>
      <c r="C719" s="131" t="s">
        <v>100</v>
      </c>
      <c r="D719" s="130" t="s">
        <v>394</v>
      </c>
      <c r="E719" s="130" t="s">
        <v>292</v>
      </c>
      <c r="F719" s="130" t="s">
        <v>125</v>
      </c>
      <c r="G719" s="130">
        <v>0</v>
      </c>
      <c r="H719" s="130">
        <v>0</v>
      </c>
      <c r="I719" s="130" t="s">
        <v>125</v>
      </c>
      <c r="J719" s="130" t="s">
        <v>125</v>
      </c>
      <c r="K719" s="130" t="s">
        <v>125</v>
      </c>
    </row>
    <row r="720" spans="2:11" ht="15">
      <c r="B720" s="130" t="s">
        <v>3</v>
      </c>
      <c r="C720" s="131" t="s">
        <v>256</v>
      </c>
      <c r="D720" s="130" t="s">
        <v>378</v>
      </c>
      <c r="E720" s="130" t="s">
        <v>292</v>
      </c>
      <c r="F720" s="130" t="s">
        <v>125</v>
      </c>
      <c r="G720" s="130" t="s">
        <v>125</v>
      </c>
      <c r="H720" s="130" t="s">
        <v>125</v>
      </c>
      <c r="I720" s="130" t="s">
        <v>125</v>
      </c>
      <c r="J720" s="130" t="s">
        <v>125</v>
      </c>
      <c r="K720" s="130" t="s">
        <v>125</v>
      </c>
    </row>
    <row r="721" spans="2:11" ht="15">
      <c r="B721" s="130" t="s">
        <v>3</v>
      </c>
      <c r="C721" s="131" t="s">
        <v>102</v>
      </c>
      <c r="D721" s="130" t="s">
        <v>103</v>
      </c>
      <c r="E721" s="130" t="s">
        <v>293</v>
      </c>
      <c r="F721" s="130">
        <v>1</v>
      </c>
      <c r="G721" s="130">
        <v>1</v>
      </c>
      <c r="H721" s="130">
        <v>4</v>
      </c>
      <c r="I721" s="130">
        <v>4</v>
      </c>
      <c r="J721" s="130">
        <v>1</v>
      </c>
      <c r="K721" s="130">
        <v>4</v>
      </c>
    </row>
    <row r="722" spans="2:11" ht="15">
      <c r="B722" s="130" t="s">
        <v>3</v>
      </c>
      <c r="C722" s="131" t="s">
        <v>104</v>
      </c>
      <c r="D722" s="130" t="s">
        <v>395</v>
      </c>
      <c r="E722" s="130" t="s">
        <v>293</v>
      </c>
      <c r="F722" s="130">
        <v>0</v>
      </c>
      <c r="G722" s="130">
        <v>0</v>
      </c>
      <c r="H722" s="130">
        <v>0</v>
      </c>
      <c r="I722" s="130" t="s">
        <v>125</v>
      </c>
      <c r="J722" s="130" t="s">
        <v>125</v>
      </c>
      <c r="K722" s="130" t="s">
        <v>125</v>
      </c>
    </row>
    <row r="723" spans="2:11" ht="15">
      <c r="B723" s="130" t="s">
        <v>3</v>
      </c>
      <c r="C723" s="131" t="s">
        <v>105</v>
      </c>
      <c r="D723" s="130" t="s">
        <v>459</v>
      </c>
      <c r="E723" s="130" t="s">
        <v>292</v>
      </c>
      <c r="F723" s="130">
        <v>0</v>
      </c>
      <c r="G723" s="130" t="s">
        <v>125</v>
      </c>
      <c r="H723" s="130" t="s">
        <v>125</v>
      </c>
      <c r="I723" s="130" t="s">
        <v>125</v>
      </c>
      <c r="J723" s="130" t="s">
        <v>125</v>
      </c>
      <c r="K723" s="130" t="s">
        <v>125</v>
      </c>
    </row>
    <row r="724" spans="2:11" ht="15">
      <c r="B724" s="130" t="s">
        <v>3</v>
      </c>
      <c r="C724" s="131" t="s">
        <v>257</v>
      </c>
      <c r="D724" s="130" t="s">
        <v>396</v>
      </c>
      <c r="E724" s="130" t="s">
        <v>293</v>
      </c>
      <c r="F724" s="130" t="s">
        <v>125</v>
      </c>
      <c r="G724" s="130" t="s">
        <v>125</v>
      </c>
      <c r="H724" s="130" t="s">
        <v>125</v>
      </c>
      <c r="I724" s="130" t="s">
        <v>125</v>
      </c>
      <c r="J724" s="130" t="s">
        <v>125</v>
      </c>
      <c r="K724" s="130" t="s">
        <v>125</v>
      </c>
    </row>
    <row r="725" spans="2:11" ht="15">
      <c r="B725" s="130" t="s">
        <v>3</v>
      </c>
      <c r="C725" s="131" t="s">
        <v>106</v>
      </c>
      <c r="D725" s="130" t="s">
        <v>107</v>
      </c>
      <c r="E725" s="130" t="s">
        <v>293</v>
      </c>
      <c r="F725" s="130">
        <v>0</v>
      </c>
      <c r="G725" s="130">
        <v>0</v>
      </c>
      <c r="H725" s="130">
        <v>0</v>
      </c>
      <c r="I725" s="130">
        <v>0</v>
      </c>
      <c r="J725" s="130">
        <v>0</v>
      </c>
      <c r="K725" s="130">
        <v>0</v>
      </c>
    </row>
    <row r="726" spans="2:11" ht="15">
      <c r="B726" s="130" t="s">
        <v>3</v>
      </c>
      <c r="C726" s="131" t="s">
        <v>258</v>
      </c>
      <c r="D726" s="130" t="s">
        <v>379</v>
      </c>
      <c r="E726" s="130" t="s">
        <v>292</v>
      </c>
      <c r="F726" s="130" t="s">
        <v>125</v>
      </c>
      <c r="G726" s="130" t="s">
        <v>125</v>
      </c>
      <c r="H726" s="130" t="s">
        <v>125</v>
      </c>
      <c r="I726" s="130" t="s">
        <v>125</v>
      </c>
      <c r="J726" s="130" t="s">
        <v>125</v>
      </c>
      <c r="K726" s="130" t="s">
        <v>125</v>
      </c>
    </row>
    <row r="727" spans="2:11" ht="15">
      <c r="B727" s="130" t="s">
        <v>3</v>
      </c>
      <c r="C727" s="131" t="s">
        <v>259</v>
      </c>
      <c r="D727" s="130" t="s">
        <v>397</v>
      </c>
      <c r="E727" s="130" t="s">
        <v>292</v>
      </c>
      <c r="F727" s="130" t="s">
        <v>125</v>
      </c>
      <c r="G727" s="130" t="s">
        <v>125</v>
      </c>
      <c r="H727" s="130" t="s">
        <v>125</v>
      </c>
      <c r="I727" s="130" t="s">
        <v>125</v>
      </c>
      <c r="J727" s="130" t="s">
        <v>125</v>
      </c>
      <c r="K727" s="130" t="s">
        <v>125</v>
      </c>
    </row>
    <row r="728" spans="2:11" ht="15">
      <c r="B728" s="130" t="s">
        <v>3</v>
      </c>
      <c r="C728" s="131" t="s">
        <v>108</v>
      </c>
      <c r="D728" s="130" t="s">
        <v>460</v>
      </c>
      <c r="E728" s="130" t="s">
        <v>293</v>
      </c>
      <c r="F728" s="130">
        <v>3</v>
      </c>
      <c r="G728" s="130">
        <v>0</v>
      </c>
      <c r="H728" s="130">
        <v>0</v>
      </c>
      <c r="I728" s="130">
        <v>0</v>
      </c>
      <c r="J728" s="130">
        <v>0</v>
      </c>
      <c r="K728" s="130">
        <v>0</v>
      </c>
    </row>
    <row r="729" spans="2:11" ht="15">
      <c r="B729" s="130" t="s">
        <v>3</v>
      </c>
      <c r="C729" s="131" t="s">
        <v>109</v>
      </c>
      <c r="D729" s="130" t="s">
        <v>110</v>
      </c>
      <c r="E729" s="130" t="s">
        <v>293</v>
      </c>
      <c r="F729" s="130">
        <v>3</v>
      </c>
      <c r="G729" s="130">
        <v>0</v>
      </c>
      <c r="H729" s="130">
        <v>3</v>
      </c>
      <c r="I729" s="130">
        <v>4</v>
      </c>
      <c r="J729" s="130">
        <v>0</v>
      </c>
      <c r="K729" s="130">
        <v>3</v>
      </c>
    </row>
    <row r="730" spans="2:11" ht="15">
      <c r="B730" s="130" t="s">
        <v>3</v>
      </c>
      <c r="C730" s="131" t="s">
        <v>111</v>
      </c>
      <c r="D730" s="130" t="s">
        <v>112</v>
      </c>
      <c r="E730" s="130" t="s">
        <v>293</v>
      </c>
      <c r="F730" s="130">
        <v>0</v>
      </c>
      <c r="G730" s="130">
        <v>0</v>
      </c>
      <c r="H730" s="130">
        <v>0</v>
      </c>
      <c r="I730" s="130">
        <v>0</v>
      </c>
      <c r="J730" s="130">
        <v>0</v>
      </c>
      <c r="K730" s="130">
        <v>1</v>
      </c>
    </row>
    <row r="731" spans="2:11" ht="15">
      <c r="B731" s="130" t="s">
        <v>3</v>
      </c>
      <c r="C731" s="131" t="s">
        <v>269</v>
      </c>
      <c r="D731" s="130" t="s">
        <v>407</v>
      </c>
      <c r="E731" s="130" t="s">
        <v>292</v>
      </c>
      <c r="F731" s="130" t="s">
        <v>125</v>
      </c>
      <c r="G731" s="130" t="s">
        <v>125</v>
      </c>
      <c r="H731" s="130" t="s">
        <v>125</v>
      </c>
      <c r="I731" s="130" t="s">
        <v>125</v>
      </c>
      <c r="J731" s="130" t="s">
        <v>125</v>
      </c>
      <c r="K731" s="130" t="s">
        <v>125</v>
      </c>
    </row>
    <row r="732" spans="2:11" ht="15">
      <c r="B732" s="130" t="s">
        <v>3</v>
      </c>
      <c r="C732" s="131" t="s">
        <v>260</v>
      </c>
      <c r="D732" s="130" t="s">
        <v>261</v>
      </c>
      <c r="E732" s="130" t="s">
        <v>292</v>
      </c>
      <c r="F732" s="130" t="s">
        <v>125</v>
      </c>
      <c r="G732" s="130" t="s">
        <v>125</v>
      </c>
      <c r="H732" s="130" t="s">
        <v>125</v>
      </c>
      <c r="I732" s="130" t="s">
        <v>125</v>
      </c>
      <c r="J732" s="130" t="s">
        <v>125</v>
      </c>
      <c r="K732" s="130" t="s">
        <v>125</v>
      </c>
    </row>
    <row r="733" spans="2:11" ht="15">
      <c r="B733" s="130" t="s">
        <v>3</v>
      </c>
      <c r="C733" s="131" t="s">
        <v>262</v>
      </c>
      <c r="D733" s="130" t="s">
        <v>380</v>
      </c>
      <c r="E733" s="130" t="s">
        <v>292</v>
      </c>
      <c r="F733" s="130" t="s">
        <v>125</v>
      </c>
      <c r="G733" s="130" t="s">
        <v>125</v>
      </c>
      <c r="H733" s="130" t="s">
        <v>125</v>
      </c>
      <c r="I733" s="130" t="s">
        <v>125</v>
      </c>
      <c r="J733" s="130" t="s">
        <v>125</v>
      </c>
      <c r="K733" s="130" t="s">
        <v>125</v>
      </c>
    </row>
    <row r="734" spans="2:11" ht="15">
      <c r="B734" s="130" t="s">
        <v>3</v>
      </c>
      <c r="C734" s="131" t="s">
        <v>263</v>
      </c>
      <c r="D734" s="130" t="s">
        <v>398</v>
      </c>
      <c r="E734" s="130" t="s">
        <v>292</v>
      </c>
      <c r="F734" s="130" t="s">
        <v>125</v>
      </c>
      <c r="G734" s="130" t="s">
        <v>125</v>
      </c>
      <c r="H734" s="130" t="s">
        <v>125</v>
      </c>
      <c r="I734" s="130" t="s">
        <v>125</v>
      </c>
      <c r="J734" s="130" t="s">
        <v>125</v>
      </c>
      <c r="K734" s="130" t="s">
        <v>125</v>
      </c>
    </row>
    <row r="735" spans="2:11" ht="15">
      <c r="B735" s="130" t="s">
        <v>3</v>
      </c>
      <c r="C735" s="131" t="s">
        <v>264</v>
      </c>
      <c r="D735" s="130" t="s">
        <v>381</v>
      </c>
      <c r="E735" s="130" t="s">
        <v>292</v>
      </c>
      <c r="F735" s="130" t="s">
        <v>125</v>
      </c>
      <c r="G735" s="130" t="s">
        <v>125</v>
      </c>
      <c r="H735" s="130" t="s">
        <v>125</v>
      </c>
      <c r="I735" s="130" t="s">
        <v>125</v>
      </c>
      <c r="J735" s="130" t="s">
        <v>125</v>
      </c>
      <c r="K735" s="130" t="s">
        <v>125</v>
      </c>
    </row>
    <row r="736" spans="2:11" ht="15">
      <c r="B736" s="130" t="s">
        <v>3</v>
      </c>
      <c r="C736" s="131" t="s">
        <v>113</v>
      </c>
      <c r="D736" s="130" t="s">
        <v>114</v>
      </c>
      <c r="E736" s="130" t="s">
        <v>294</v>
      </c>
      <c r="F736" s="130" t="s">
        <v>125</v>
      </c>
      <c r="G736" s="130" t="s">
        <v>125</v>
      </c>
      <c r="H736" s="130" t="s">
        <v>125</v>
      </c>
      <c r="I736" s="130" t="s">
        <v>125</v>
      </c>
      <c r="J736" s="130" t="s">
        <v>125</v>
      </c>
      <c r="K736" s="130" t="s">
        <v>125</v>
      </c>
    </row>
    <row r="737" spans="2:11" ht="15">
      <c r="B737" s="130" t="s">
        <v>3</v>
      </c>
      <c r="C737" s="131" t="s">
        <v>115</v>
      </c>
      <c r="D737" s="130" t="s">
        <v>116</v>
      </c>
      <c r="E737" s="130" t="s">
        <v>293</v>
      </c>
      <c r="F737" s="130">
        <v>0</v>
      </c>
      <c r="G737" s="130">
        <v>0</v>
      </c>
      <c r="H737" s="130">
        <v>0</v>
      </c>
      <c r="I737" s="130">
        <v>0</v>
      </c>
      <c r="J737" s="130">
        <v>0</v>
      </c>
      <c r="K737" s="130">
        <v>0</v>
      </c>
    </row>
    <row r="738" spans="2:11" ht="15">
      <c r="B738" s="130" t="s">
        <v>3</v>
      </c>
      <c r="C738" s="131" t="s">
        <v>117</v>
      </c>
      <c r="D738" s="130" t="s">
        <v>118</v>
      </c>
      <c r="E738" s="130" t="s">
        <v>294</v>
      </c>
      <c r="F738" s="130" t="s">
        <v>125</v>
      </c>
      <c r="G738" s="130" t="s">
        <v>125</v>
      </c>
      <c r="H738" s="130" t="s">
        <v>125</v>
      </c>
      <c r="I738" s="130" t="s">
        <v>125</v>
      </c>
      <c r="J738" s="130" t="s">
        <v>125</v>
      </c>
      <c r="K738" s="130" t="s">
        <v>125</v>
      </c>
    </row>
    <row r="739" spans="2:11" ht="15">
      <c r="B739" s="130" t="s">
        <v>3</v>
      </c>
      <c r="C739" s="131" t="s">
        <v>129</v>
      </c>
      <c r="D739" s="130" t="s">
        <v>127</v>
      </c>
      <c r="E739" s="130" t="s">
        <v>294</v>
      </c>
      <c r="F739" s="130" t="s">
        <v>125</v>
      </c>
      <c r="G739" s="130" t="s">
        <v>125</v>
      </c>
      <c r="H739" s="130" t="s">
        <v>125</v>
      </c>
      <c r="I739" s="130" t="s">
        <v>125</v>
      </c>
      <c r="J739" s="130" t="s">
        <v>125</v>
      </c>
      <c r="K739" s="130" t="s">
        <v>125</v>
      </c>
    </row>
    <row r="741" spans="2:11" ht="15">
      <c r="B741" s="130" t="s">
        <v>383</v>
      </c>
      <c r="C741" s="131" t="s">
        <v>384</v>
      </c>
      <c r="D741" s="130" t="s">
        <v>385</v>
      </c>
      <c r="E741" s="130"/>
      <c r="F741" s="130"/>
      <c r="G741" s="130"/>
      <c r="H741" s="130"/>
      <c r="I741" s="130"/>
      <c r="J741" s="130"/>
      <c r="K741" s="130"/>
    </row>
    <row r="743" spans="2:11" ht="15">
      <c r="B743" s="130" t="s">
        <v>322</v>
      </c>
      <c r="C743" s="131" t="s">
        <v>8</v>
      </c>
      <c r="D743" s="130" t="s">
        <v>9</v>
      </c>
      <c r="E743" s="130" t="s">
        <v>291</v>
      </c>
      <c r="F743" s="130" t="s">
        <v>121</v>
      </c>
      <c r="G743" s="130" t="s">
        <v>121</v>
      </c>
      <c r="H743" s="130" t="s">
        <v>121</v>
      </c>
      <c r="I743" s="130" t="s">
        <v>121</v>
      </c>
      <c r="J743" s="130" t="s">
        <v>121</v>
      </c>
      <c r="K743" s="130" t="s">
        <v>121</v>
      </c>
    </row>
    <row r="744" spans="2:11" ht="15">
      <c r="B744" s="130" t="s">
        <v>324</v>
      </c>
      <c r="C744" s="131" t="s">
        <v>353</v>
      </c>
      <c r="D744" s="130" t="s">
        <v>354</v>
      </c>
      <c r="E744" s="130" t="s">
        <v>355</v>
      </c>
      <c r="F744" s="130" t="s">
        <v>357</v>
      </c>
      <c r="G744" s="130" t="s">
        <v>357</v>
      </c>
      <c r="H744" s="130" t="s">
        <v>357</v>
      </c>
      <c r="I744" s="130" t="s">
        <v>357</v>
      </c>
      <c r="J744" s="130" t="s">
        <v>357</v>
      </c>
      <c r="K744" s="130" t="s">
        <v>357</v>
      </c>
    </row>
    <row r="745" spans="2:11" ht="15">
      <c r="B745" s="130" t="s">
        <v>1</v>
      </c>
      <c r="C745" s="131" t="s">
        <v>151</v>
      </c>
      <c r="D745" s="130" t="s">
        <v>152</v>
      </c>
      <c r="E745" s="130" t="s">
        <v>292</v>
      </c>
      <c r="F745" s="130" t="s">
        <v>125</v>
      </c>
      <c r="G745" s="130" t="s">
        <v>125</v>
      </c>
      <c r="H745" s="130" t="s">
        <v>125</v>
      </c>
      <c r="I745" s="130" t="s">
        <v>125</v>
      </c>
      <c r="J745" s="130" t="s">
        <v>125</v>
      </c>
      <c r="K745" s="130" t="s">
        <v>125</v>
      </c>
    </row>
    <row r="746" spans="2:11" ht="15">
      <c r="B746" s="130" t="s">
        <v>1</v>
      </c>
      <c r="C746" s="131" t="s">
        <v>10</v>
      </c>
      <c r="D746" s="130" t="s">
        <v>433</v>
      </c>
      <c r="E746" s="130" t="s">
        <v>293</v>
      </c>
      <c r="F746" s="130">
        <v>8</v>
      </c>
      <c r="G746" s="130">
        <v>0</v>
      </c>
      <c r="H746" s="130">
        <v>0</v>
      </c>
      <c r="I746" s="130">
        <v>26</v>
      </c>
      <c r="J746" s="130">
        <v>2</v>
      </c>
      <c r="K746" s="130">
        <v>40</v>
      </c>
    </row>
    <row r="747" spans="2:11" ht="15">
      <c r="B747" s="130" t="s">
        <v>1</v>
      </c>
      <c r="C747" s="131" t="s">
        <v>11</v>
      </c>
      <c r="D747" s="130" t="s">
        <v>12</v>
      </c>
      <c r="E747" s="130" t="s">
        <v>292</v>
      </c>
      <c r="F747" s="130" t="s">
        <v>125</v>
      </c>
      <c r="G747" s="130" t="s">
        <v>125</v>
      </c>
      <c r="H747" s="130" t="s">
        <v>125</v>
      </c>
      <c r="I747" s="130" t="s">
        <v>125</v>
      </c>
      <c r="J747" s="130" t="s">
        <v>125</v>
      </c>
      <c r="K747" s="130" t="s">
        <v>125</v>
      </c>
    </row>
    <row r="748" spans="2:11" ht="15">
      <c r="B748" s="130" t="s">
        <v>1</v>
      </c>
      <c r="C748" s="131" t="s">
        <v>153</v>
      </c>
      <c r="D748" s="130" t="s">
        <v>154</v>
      </c>
      <c r="E748" s="130" t="s">
        <v>292</v>
      </c>
      <c r="F748" s="130" t="s">
        <v>125</v>
      </c>
      <c r="G748" s="130" t="s">
        <v>125</v>
      </c>
      <c r="H748" s="130" t="s">
        <v>125</v>
      </c>
      <c r="I748" s="130" t="s">
        <v>125</v>
      </c>
      <c r="J748" s="130" t="s">
        <v>125</v>
      </c>
      <c r="K748" s="130" t="s">
        <v>125</v>
      </c>
    </row>
    <row r="749" spans="2:11" ht="15">
      <c r="B749" s="130" t="s">
        <v>1</v>
      </c>
      <c r="C749" s="131" t="s">
        <v>155</v>
      </c>
      <c r="D749" s="130" t="s">
        <v>156</v>
      </c>
      <c r="E749" s="130" t="s">
        <v>292</v>
      </c>
      <c r="F749" s="130" t="s">
        <v>125</v>
      </c>
      <c r="G749" s="130" t="s">
        <v>125</v>
      </c>
      <c r="H749" s="130" t="s">
        <v>125</v>
      </c>
      <c r="I749" s="130" t="s">
        <v>125</v>
      </c>
      <c r="J749" s="130" t="s">
        <v>125</v>
      </c>
      <c r="K749" s="130" t="s">
        <v>125</v>
      </c>
    </row>
    <row r="750" spans="2:11" ht="15">
      <c r="B750" s="130" t="s">
        <v>1</v>
      </c>
      <c r="C750" s="131" t="s">
        <v>13</v>
      </c>
      <c r="D750" s="130" t="s">
        <v>14</v>
      </c>
      <c r="E750" s="130" t="s">
        <v>293</v>
      </c>
      <c r="F750" s="130">
        <v>7</v>
      </c>
      <c r="G750" s="130">
        <v>3</v>
      </c>
      <c r="H750" s="130">
        <v>0</v>
      </c>
      <c r="I750" s="130">
        <v>9</v>
      </c>
      <c r="J750" s="130">
        <v>16</v>
      </c>
      <c r="K750" s="130">
        <v>41</v>
      </c>
    </row>
    <row r="751" spans="2:11" ht="15">
      <c r="B751" s="130" t="s">
        <v>1</v>
      </c>
      <c r="C751" s="131" t="s">
        <v>157</v>
      </c>
      <c r="D751" s="130" t="s">
        <v>158</v>
      </c>
      <c r="E751" s="130" t="s">
        <v>292</v>
      </c>
      <c r="F751" s="130" t="s">
        <v>125</v>
      </c>
      <c r="G751" s="130" t="s">
        <v>125</v>
      </c>
      <c r="H751" s="130" t="s">
        <v>125</v>
      </c>
      <c r="I751" s="130" t="s">
        <v>125</v>
      </c>
      <c r="J751" s="130" t="s">
        <v>125</v>
      </c>
      <c r="K751" s="130" t="s">
        <v>125</v>
      </c>
    </row>
    <row r="752" spans="2:11" ht="15">
      <c r="B752" s="130" t="s">
        <v>1</v>
      </c>
      <c r="C752" s="131" t="s">
        <v>159</v>
      </c>
      <c r="D752" s="130" t="s">
        <v>160</v>
      </c>
      <c r="E752" s="130" t="s">
        <v>292</v>
      </c>
      <c r="F752" s="130" t="s">
        <v>125</v>
      </c>
      <c r="G752" s="130" t="s">
        <v>125</v>
      </c>
      <c r="H752" s="130" t="s">
        <v>125</v>
      </c>
      <c r="I752" s="130" t="s">
        <v>125</v>
      </c>
      <c r="J752" s="130" t="s">
        <v>125</v>
      </c>
      <c r="K752" s="130" t="s">
        <v>125</v>
      </c>
    </row>
    <row r="753" spans="2:11" ht="15">
      <c r="B753" s="130" t="s">
        <v>1</v>
      </c>
      <c r="C753" s="131" t="s">
        <v>161</v>
      </c>
      <c r="D753" s="130" t="s">
        <v>162</v>
      </c>
      <c r="E753" s="130" t="s">
        <v>292</v>
      </c>
      <c r="F753" s="130" t="s">
        <v>125</v>
      </c>
      <c r="G753" s="130" t="s">
        <v>125</v>
      </c>
      <c r="H753" s="130" t="s">
        <v>125</v>
      </c>
      <c r="I753" s="130" t="s">
        <v>125</v>
      </c>
      <c r="J753" s="130" t="s">
        <v>125</v>
      </c>
      <c r="K753" s="130" t="s">
        <v>125</v>
      </c>
    </row>
    <row r="754" spans="2:11" ht="15">
      <c r="B754" s="130" t="s">
        <v>1</v>
      </c>
      <c r="C754" s="131" t="s">
        <v>15</v>
      </c>
      <c r="D754" s="130" t="s">
        <v>16</v>
      </c>
      <c r="E754" s="130" t="s">
        <v>293</v>
      </c>
      <c r="F754" s="130">
        <v>0</v>
      </c>
      <c r="G754" s="130">
        <v>0</v>
      </c>
      <c r="H754" s="130">
        <v>0</v>
      </c>
      <c r="I754" s="130" t="s">
        <v>125</v>
      </c>
      <c r="J754" s="130" t="s">
        <v>125</v>
      </c>
      <c r="K754" s="130" t="s">
        <v>125</v>
      </c>
    </row>
    <row r="755" spans="2:11" ht="15">
      <c r="B755" s="130" t="s">
        <v>1</v>
      </c>
      <c r="C755" s="131" t="s">
        <v>163</v>
      </c>
      <c r="D755" s="130" t="s">
        <v>164</v>
      </c>
      <c r="E755" s="130" t="s">
        <v>292</v>
      </c>
      <c r="F755" s="130" t="s">
        <v>125</v>
      </c>
      <c r="G755" s="130" t="s">
        <v>125</v>
      </c>
      <c r="H755" s="130" t="s">
        <v>125</v>
      </c>
      <c r="I755" s="130" t="s">
        <v>125</v>
      </c>
      <c r="J755" s="130" t="s">
        <v>125</v>
      </c>
      <c r="K755" s="130" t="s">
        <v>125</v>
      </c>
    </row>
    <row r="756" spans="2:11" ht="15">
      <c r="B756" s="130" t="s">
        <v>1</v>
      </c>
      <c r="C756" s="131" t="s">
        <v>17</v>
      </c>
      <c r="D756" s="130" t="s">
        <v>18</v>
      </c>
      <c r="E756" s="130" t="s">
        <v>293</v>
      </c>
      <c r="F756" s="130">
        <v>13</v>
      </c>
      <c r="G756" s="130">
        <v>4</v>
      </c>
      <c r="H756" s="130">
        <v>0</v>
      </c>
      <c r="I756" s="130">
        <v>0</v>
      </c>
      <c r="J756" s="130">
        <v>19</v>
      </c>
      <c r="K756" s="130">
        <v>13</v>
      </c>
    </row>
    <row r="757" spans="2:11" ht="15">
      <c r="B757" s="130" t="s">
        <v>1</v>
      </c>
      <c r="C757" s="131" t="s">
        <v>165</v>
      </c>
      <c r="D757" s="130" t="s">
        <v>166</v>
      </c>
      <c r="E757" s="130" t="s">
        <v>292</v>
      </c>
      <c r="F757" s="130" t="s">
        <v>125</v>
      </c>
      <c r="G757" s="130" t="s">
        <v>125</v>
      </c>
      <c r="H757" s="130" t="s">
        <v>125</v>
      </c>
      <c r="I757" s="130" t="s">
        <v>125</v>
      </c>
      <c r="J757" s="130" t="s">
        <v>125</v>
      </c>
      <c r="K757" s="130" t="s">
        <v>125</v>
      </c>
    </row>
    <row r="758" spans="2:11" ht="15">
      <c r="B758" s="130" t="s">
        <v>1</v>
      </c>
      <c r="C758" s="131" t="s">
        <v>19</v>
      </c>
      <c r="D758" s="130" t="s">
        <v>20</v>
      </c>
      <c r="E758" s="130" t="s">
        <v>292</v>
      </c>
      <c r="F758" s="130">
        <v>0</v>
      </c>
      <c r="G758" s="130" t="s">
        <v>125</v>
      </c>
      <c r="H758" s="130" t="s">
        <v>125</v>
      </c>
      <c r="I758" s="130" t="s">
        <v>125</v>
      </c>
      <c r="J758" s="130" t="s">
        <v>125</v>
      </c>
      <c r="K758" s="130" t="s">
        <v>125</v>
      </c>
    </row>
    <row r="759" spans="2:11" ht="15">
      <c r="B759" s="130" t="s">
        <v>1</v>
      </c>
      <c r="C759" s="131" t="s">
        <v>167</v>
      </c>
      <c r="D759" s="130" t="s">
        <v>168</v>
      </c>
      <c r="E759" s="130" t="s">
        <v>292</v>
      </c>
      <c r="F759" s="130" t="s">
        <v>125</v>
      </c>
      <c r="G759" s="130" t="s">
        <v>125</v>
      </c>
      <c r="H759" s="130" t="s">
        <v>125</v>
      </c>
      <c r="I759" s="130" t="s">
        <v>125</v>
      </c>
      <c r="J759" s="130" t="s">
        <v>125</v>
      </c>
      <c r="K759" s="130" t="s">
        <v>125</v>
      </c>
    </row>
    <row r="760" spans="2:11" ht="15">
      <c r="B760" s="130" t="s">
        <v>1</v>
      </c>
      <c r="C760" s="131" t="s">
        <v>169</v>
      </c>
      <c r="D760" s="130" t="s">
        <v>170</v>
      </c>
      <c r="E760" s="130" t="s">
        <v>292</v>
      </c>
      <c r="F760" s="130" t="s">
        <v>125</v>
      </c>
      <c r="G760" s="130" t="s">
        <v>125</v>
      </c>
      <c r="H760" s="130" t="s">
        <v>125</v>
      </c>
      <c r="I760" s="130" t="s">
        <v>125</v>
      </c>
      <c r="J760" s="130" t="s">
        <v>125</v>
      </c>
      <c r="K760" s="130" t="s">
        <v>125</v>
      </c>
    </row>
    <row r="761" spans="2:11" ht="15">
      <c r="B761" s="130" t="s">
        <v>1</v>
      </c>
      <c r="C761" s="131" t="s">
        <v>171</v>
      </c>
      <c r="D761" s="130" t="s">
        <v>172</v>
      </c>
      <c r="E761" s="130" t="s">
        <v>292</v>
      </c>
      <c r="F761" s="130" t="s">
        <v>125</v>
      </c>
      <c r="G761" s="130" t="s">
        <v>125</v>
      </c>
      <c r="H761" s="130" t="s">
        <v>125</v>
      </c>
      <c r="I761" s="130" t="s">
        <v>125</v>
      </c>
      <c r="J761" s="130" t="s">
        <v>125</v>
      </c>
      <c r="K761" s="130" t="s">
        <v>125</v>
      </c>
    </row>
    <row r="762" spans="2:11" ht="15">
      <c r="B762" s="130" t="s">
        <v>1</v>
      </c>
      <c r="C762" s="131" t="s">
        <v>21</v>
      </c>
      <c r="D762" s="130" t="s">
        <v>22</v>
      </c>
      <c r="E762" s="130" t="s">
        <v>293</v>
      </c>
      <c r="F762" s="130">
        <v>2</v>
      </c>
      <c r="G762" s="130">
        <v>0</v>
      </c>
      <c r="H762" s="130">
        <v>0</v>
      </c>
      <c r="I762" s="130">
        <v>0</v>
      </c>
      <c r="J762" s="130">
        <v>0</v>
      </c>
      <c r="K762" s="130">
        <v>0</v>
      </c>
    </row>
    <row r="763" spans="2:11" ht="15">
      <c r="B763" s="130" t="s">
        <v>1</v>
      </c>
      <c r="C763" s="131" t="s">
        <v>23</v>
      </c>
      <c r="D763" s="130" t="s">
        <v>24</v>
      </c>
      <c r="E763" s="130" t="s">
        <v>292</v>
      </c>
      <c r="F763" s="130" t="s">
        <v>125</v>
      </c>
      <c r="G763" s="130" t="s">
        <v>125</v>
      </c>
      <c r="H763" s="130" t="s">
        <v>125</v>
      </c>
      <c r="I763" s="130" t="s">
        <v>125</v>
      </c>
      <c r="J763" s="130" t="s">
        <v>125</v>
      </c>
      <c r="K763" s="130" t="s">
        <v>125</v>
      </c>
    </row>
    <row r="764" spans="2:11" ht="15">
      <c r="B764" s="130" t="s">
        <v>1</v>
      </c>
      <c r="C764" s="131" t="s">
        <v>173</v>
      </c>
      <c r="D764" s="130" t="s">
        <v>174</v>
      </c>
      <c r="E764" s="130" t="s">
        <v>292</v>
      </c>
      <c r="F764" s="130" t="s">
        <v>125</v>
      </c>
      <c r="G764" s="130" t="s">
        <v>125</v>
      </c>
      <c r="H764" s="130" t="s">
        <v>125</v>
      </c>
      <c r="I764" s="130" t="s">
        <v>125</v>
      </c>
      <c r="J764" s="130" t="s">
        <v>125</v>
      </c>
      <c r="K764" s="130" t="s">
        <v>125</v>
      </c>
    </row>
    <row r="765" spans="2:11" ht="15">
      <c r="B765" s="130" t="s">
        <v>1</v>
      </c>
      <c r="C765" s="131" t="s">
        <v>175</v>
      </c>
      <c r="D765" s="130" t="s">
        <v>176</v>
      </c>
      <c r="E765" s="130" t="s">
        <v>292</v>
      </c>
      <c r="F765" s="130" t="s">
        <v>125</v>
      </c>
      <c r="G765" s="130" t="s">
        <v>125</v>
      </c>
      <c r="H765" s="130" t="s">
        <v>125</v>
      </c>
      <c r="I765" s="130" t="s">
        <v>125</v>
      </c>
      <c r="J765" s="130" t="s">
        <v>125</v>
      </c>
      <c r="K765" s="130" t="s">
        <v>125</v>
      </c>
    </row>
    <row r="766" spans="2:11" ht="15">
      <c r="B766" s="130" t="s">
        <v>1</v>
      </c>
      <c r="C766" s="131" t="s">
        <v>25</v>
      </c>
      <c r="D766" s="130" t="s">
        <v>399</v>
      </c>
      <c r="E766" s="130" t="s">
        <v>293</v>
      </c>
      <c r="F766" s="130">
        <v>6</v>
      </c>
      <c r="G766" s="130">
        <v>0</v>
      </c>
      <c r="H766" s="130">
        <v>0</v>
      </c>
      <c r="I766" s="130">
        <v>15</v>
      </c>
      <c r="J766" s="130">
        <v>0</v>
      </c>
      <c r="K766" s="130">
        <v>0</v>
      </c>
    </row>
    <row r="767" spans="2:11" ht="15">
      <c r="B767" s="130" t="s">
        <v>1</v>
      </c>
      <c r="C767" s="131" t="s">
        <v>26</v>
      </c>
      <c r="D767" s="130" t="s">
        <v>27</v>
      </c>
      <c r="E767" s="130" t="s">
        <v>293</v>
      </c>
      <c r="F767" s="130">
        <v>14</v>
      </c>
      <c r="G767" s="130">
        <v>4</v>
      </c>
      <c r="H767" s="130">
        <v>0</v>
      </c>
      <c r="I767" s="130">
        <v>17</v>
      </c>
      <c r="J767" s="130">
        <v>14</v>
      </c>
      <c r="K767" s="130">
        <v>1</v>
      </c>
    </row>
    <row r="768" spans="2:11" ht="15">
      <c r="B768" s="130" t="s">
        <v>1</v>
      </c>
      <c r="C768" s="131" t="s">
        <v>177</v>
      </c>
      <c r="D768" s="130" t="s">
        <v>178</v>
      </c>
      <c r="E768" s="130" t="s">
        <v>292</v>
      </c>
      <c r="F768" s="130" t="s">
        <v>125</v>
      </c>
      <c r="G768" s="130" t="s">
        <v>125</v>
      </c>
      <c r="H768" s="130" t="s">
        <v>125</v>
      </c>
      <c r="I768" s="130" t="s">
        <v>125</v>
      </c>
      <c r="J768" s="130" t="s">
        <v>125</v>
      </c>
      <c r="K768" s="130" t="s">
        <v>125</v>
      </c>
    </row>
    <row r="769" spans="2:11" ht="15">
      <c r="B769" s="130" t="s">
        <v>1</v>
      </c>
      <c r="C769" s="131" t="s">
        <v>179</v>
      </c>
      <c r="D769" s="130" t="s">
        <v>180</v>
      </c>
      <c r="E769" s="130" t="s">
        <v>292</v>
      </c>
      <c r="F769" s="130" t="s">
        <v>125</v>
      </c>
      <c r="G769" s="130" t="s">
        <v>125</v>
      </c>
      <c r="H769" s="130" t="s">
        <v>125</v>
      </c>
      <c r="I769" s="130" t="s">
        <v>125</v>
      </c>
      <c r="J769" s="130" t="s">
        <v>125</v>
      </c>
      <c r="K769" s="130" t="s">
        <v>125</v>
      </c>
    </row>
    <row r="770" spans="2:11" ht="15">
      <c r="B770" s="130" t="s">
        <v>1</v>
      </c>
      <c r="C770" s="131" t="s">
        <v>181</v>
      </c>
      <c r="D770" s="130" t="s">
        <v>182</v>
      </c>
      <c r="E770" s="130" t="s">
        <v>292</v>
      </c>
      <c r="F770" s="130" t="s">
        <v>125</v>
      </c>
      <c r="G770" s="130" t="s">
        <v>125</v>
      </c>
      <c r="H770" s="130" t="s">
        <v>125</v>
      </c>
      <c r="I770" s="130" t="s">
        <v>125</v>
      </c>
      <c r="J770" s="130" t="s">
        <v>125</v>
      </c>
      <c r="K770" s="130" t="s">
        <v>125</v>
      </c>
    </row>
    <row r="771" spans="2:11" ht="15">
      <c r="B771" s="130" t="s">
        <v>1</v>
      </c>
      <c r="C771" s="131" t="s">
        <v>28</v>
      </c>
      <c r="D771" s="130" t="s">
        <v>29</v>
      </c>
      <c r="E771" s="130" t="s">
        <v>292</v>
      </c>
      <c r="F771" s="130" t="s">
        <v>125</v>
      </c>
      <c r="G771" s="130" t="s">
        <v>125</v>
      </c>
      <c r="H771" s="130" t="s">
        <v>125</v>
      </c>
      <c r="I771" s="130" t="s">
        <v>125</v>
      </c>
      <c r="J771" s="130" t="s">
        <v>125</v>
      </c>
      <c r="K771" s="130" t="s">
        <v>125</v>
      </c>
    </row>
    <row r="772" spans="2:11" ht="15">
      <c r="B772" s="130" t="s">
        <v>1</v>
      </c>
      <c r="C772" s="131" t="s">
        <v>30</v>
      </c>
      <c r="D772" s="130" t="s">
        <v>400</v>
      </c>
      <c r="E772" s="130" t="s">
        <v>293</v>
      </c>
      <c r="F772" s="130">
        <v>11</v>
      </c>
      <c r="G772" s="130">
        <v>5</v>
      </c>
      <c r="H772" s="130">
        <v>0</v>
      </c>
      <c r="I772" s="130">
        <v>20</v>
      </c>
      <c r="J772" s="130">
        <v>31</v>
      </c>
      <c r="K772" s="130">
        <v>11</v>
      </c>
    </row>
    <row r="773" spans="2:11" ht="15">
      <c r="B773" s="130" t="s">
        <v>1</v>
      </c>
      <c r="C773" s="131" t="s">
        <v>183</v>
      </c>
      <c r="D773" s="130" t="s">
        <v>184</v>
      </c>
      <c r="E773" s="130" t="s">
        <v>292</v>
      </c>
      <c r="F773" s="130" t="s">
        <v>125</v>
      </c>
      <c r="G773" s="130" t="s">
        <v>125</v>
      </c>
      <c r="H773" s="130" t="s">
        <v>125</v>
      </c>
      <c r="I773" s="130" t="s">
        <v>125</v>
      </c>
      <c r="J773" s="130" t="s">
        <v>125</v>
      </c>
      <c r="K773" s="130" t="s">
        <v>125</v>
      </c>
    </row>
    <row r="774" spans="2:11" ht="15">
      <c r="B774" s="130" t="s">
        <v>1</v>
      </c>
      <c r="C774" s="131" t="s">
        <v>185</v>
      </c>
      <c r="D774" s="130" t="s">
        <v>186</v>
      </c>
      <c r="E774" s="130" t="s">
        <v>292</v>
      </c>
      <c r="F774" s="130" t="s">
        <v>125</v>
      </c>
      <c r="G774" s="130" t="s">
        <v>125</v>
      </c>
      <c r="H774" s="130" t="s">
        <v>125</v>
      </c>
      <c r="I774" s="130" t="s">
        <v>125</v>
      </c>
      <c r="J774" s="130" t="s">
        <v>125</v>
      </c>
      <c r="K774" s="130" t="s">
        <v>125</v>
      </c>
    </row>
    <row r="775" spans="2:11" ht="15">
      <c r="B775" s="130" t="s">
        <v>1</v>
      </c>
      <c r="C775" s="131" t="s">
        <v>187</v>
      </c>
      <c r="D775" s="130" t="s">
        <v>188</v>
      </c>
      <c r="E775" s="130" t="s">
        <v>292</v>
      </c>
      <c r="F775" s="130" t="s">
        <v>125</v>
      </c>
      <c r="G775" s="130" t="s">
        <v>125</v>
      </c>
      <c r="H775" s="130" t="s">
        <v>125</v>
      </c>
      <c r="I775" s="130" t="s">
        <v>125</v>
      </c>
      <c r="J775" s="130" t="s">
        <v>125</v>
      </c>
      <c r="K775" s="130" t="s">
        <v>125</v>
      </c>
    </row>
    <row r="776" spans="2:11" ht="15">
      <c r="B776" s="130" t="s">
        <v>1</v>
      </c>
      <c r="C776" s="131" t="s">
        <v>189</v>
      </c>
      <c r="D776" s="130" t="s">
        <v>190</v>
      </c>
      <c r="E776" s="130" t="s">
        <v>292</v>
      </c>
      <c r="F776" s="130" t="s">
        <v>125</v>
      </c>
      <c r="G776" s="130" t="s">
        <v>125</v>
      </c>
      <c r="H776" s="130" t="s">
        <v>125</v>
      </c>
      <c r="I776" s="130" t="s">
        <v>125</v>
      </c>
      <c r="J776" s="130" t="s">
        <v>125</v>
      </c>
      <c r="K776" s="130" t="s">
        <v>125</v>
      </c>
    </row>
    <row r="777" spans="2:11" ht="15">
      <c r="B777" s="130" t="s">
        <v>1</v>
      </c>
      <c r="C777" s="131" t="s">
        <v>191</v>
      </c>
      <c r="D777" s="130" t="s">
        <v>192</v>
      </c>
      <c r="E777" s="130" t="s">
        <v>292</v>
      </c>
      <c r="F777" s="130" t="s">
        <v>125</v>
      </c>
      <c r="G777" s="130" t="s">
        <v>125</v>
      </c>
      <c r="H777" s="130" t="s">
        <v>125</v>
      </c>
      <c r="I777" s="130" t="s">
        <v>125</v>
      </c>
      <c r="J777" s="130" t="s">
        <v>125</v>
      </c>
      <c r="K777" s="130" t="s">
        <v>125</v>
      </c>
    </row>
    <row r="778" spans="2:11" ht="15">
      <c r="B778" s="130" t="s">
        <v>1</v>
      </c>
      <c r="C778" s="131" t="s">
        <v>193</v>
      </c>
      <c r="D778" s="130" t="s">
        <v>194</v>
      </c>
      <c r="E778" s="130" t="s">
        <v>292</v>
      </c>
      <c r="F778" s="130" t="s">
        <v>125</v>
      </c>
      <c r="G778" s="130" t="s">
        <v>125</v>
      </c>
      <c r="H778" s="130" t="s">
        <v>125</v>
      </c>
      <c r="I778" s="130" t="s">
        <v>125</v>
      </c>
      <c r="J778" s="130" t="s">
        <v>125</v>
      </c>
      <c r="K778" s="130" t="s">
        <v>125</v>
      </c>
    </row>
    <row r="779" spans="2:11" ht="15">
      <c r="B779" s="130" t="s">
        <v>1</v>
      </c>
      <c r="C779" s="131" t="s">
        <v>31</v>
      </c>
      <c r="D779" s="130" t="s">
        <v>401</v>
      </c>
      <c r="E779" s="130" t="s">
        <v>293</v>
      </c>
      <c r="F779" s="130">
        <v>71</v>
      </c>
      <c r="G779" s="130">
        <v>0</v>
      </c>
      <c r="H779" s="130">
        <v>0</v>
      </c>
      <c r="I779" s="130">
        <v>14</v>
      </c>
      <c r="J779" s="130">
        <v>81</v>
      </c>
      <c r="K779" s="130">
        <v>63</v>
      </c>
    </row>
    <row r="780" spans="2:11" ht="15">
      <c r="B780" s="130" t="s">
        <v>1</v>
      </c>
      <c r="C780" s="131" t="s">
        <v>195</v>
      </c>
      <c r="D780" s="130" t="s">
        <v>196</v>
      </c>
      <c r="E780" s="130" t="s">
        <v>292</v>
      </c>
      <c r="F780" s="130" t="s">
        <v>125</v>
      </c>
      <c r="G780" s="130" t="s">
        <v>125</v>
      </c>
      <c r="H780" s="130" t="s">
        <v>125</v>
      </c>
      <c r="I780" s="130" t="s">
        <v>125</v>
      </c>
      <c r="J780" s="130" t="s">
        <v>125</v>
      </c>
      <c r="K780" s="130" t="s">
        <v>125</v>
      </c>
    </row>
    <row r="781" spans="2:11" ht="15">
      <c r="B781" s="130" t="s">
        <v>1</v>
      </c>
      <c r="C781" s="131" t="s">
        <v>197</v>
      </c>
      <c r="D781" s="130" t="s">
        <v>198</v>
      </c>
      <c r="E781" s="130" t="s">
        <v>292</v>
      </c>
      <c r="F781" s="130" t="s">
        <v>125</v>
      </c>
      <c r="G781" s="130" t="s">
        <v>125</v>
      </c>
      <c r="H781" s="130" t="s">
        <v>125</v>
      </c>
      <c r="I781" s="130" t="s">
        <v>125</v>
      </c>
      <c r="J781" s="130" t="s">
        <v>125</v>
      </c>
      <c r="K781" s="130" t="s">
        <v>125</v>
      </c>
    </row>
    <row r="782" spans="2:11" ht="15">
      <c r="B782" s="130" t="s">
        <v>1</v>
      </c>
      <c r="C782" s="131" t="s">
        <v>32</v>
      </c>
      <c r="D782" s="130" t="s">
        <v>33</v>
      </c>
      <c r="E782" s="130" t="s">
        <v>292</v>
      </c>
      <c r="F782" s="130" t="s">
        <v>125</v>
      </c>
      <c r="G782" s="130" t="s">
        <v>125</v>
      </c>
      <c r="H782" s="130" t="s">
        <v>125</v>
      </c>
      <c r="I782" s="130" t="s">
        <v>125</v>
      </c>
      <c r="J782" s="130" t="s">
        <v>125</v>
      </c>
      <c r="K782" s="130" t="s">
        <v>125</v>
      </c>
    </row>
    <row r="783" spans="2:11" ht="15">
      <c r="B783" s="130" t="s">
        <v>1</v>
      </c>
      <c r="C783" s="131" t="s">
        <v>199</v>
      </c>
      <c r="D783" s="130" t="s">
        <v>200</v>
      </c>
      <c r="E783" s="130" t="s">
        <v>292</v>
      </c>
      <c r="F783" s="130" t="s">
        <v>125</v>
      </c>
      <c r="G783" s="130" t="s">
        <v>125</v>
      </c>
      <c r="H783" s="130" t="s">
        <v>125</v>
      </c>
      <c r="I783" s="130" t="s">
        <v>125</v>
      </c>
      <c r="J783" s="130" t="s">
        <v>125</v>
      </c>
      <c r="K783" s="130" t="s">
        <v>125</v>
      </c>
    </row>
    <row r="784" spans="2:11" ht="15">
      <c r="B784" s="130" t="s">
        <v>1</v>
      </c>
      <c r="C784" s="131" t="s">
        <v>201</v>
      </c>
      <c r="D784" s="130" t="s">
        <v>202</v>
      </c>
      <c r="E784" s="130" t="s">
        <v>292</v>
      </c>
      <c r="F784" s="130" t="s">
        <v>125</v>
      </c>
      <c r="G784" s="130" t="s">
        <v>125</v>
      </c>
      <c r="H784" s="130" t="s">
        <v>125</v>
      </c>
      <c r="I784" s="130" t="s">
        <v>125</v>
      </c>
      <c r="J784" s="130" t="s">
        <v>125</v>
      </c>
      <c r="K784" s="130" t="s">
        <v>125</v>
      </c>
    </row>
    <row r="785" spans="2:11" ht="15">
      <c r="B785" s="130" t="s">
        <v>1</v>
      </c>
      <c r="C785" s="131" t="s">
        <v>34</v>
      </c>
      <c r="D785" s="130" t="s">
        <v>35</v>
      </c>
      <c r="E785" s="130" t="s">
        <v>292</v>
      </c>
      <c r="F785" s="130" t="s">
        <v>125</v>
      </c>
      <c r="G785" s="130" t="s">
        <v>125</v>
      </c>
      <c r="H785" s="130" t="s">
        <v>125</v>
      </c>
      <c r="I785" s="130" t="s">
        <v>125</v>
      </c>
      <c r="J785" s="130" t="s">
        <v>125</v>
      </c>
      <c r="K785" s="130" t="s">
        <v>125</v>
      </c>
    </row>
    <row r="786" spans="2:11" ht="15">
      <c r="B786" s="130" t="s">
        <v>1</v>
      </c>
      <c r="C786" s="131" t="s">
        <v>203</v>
      </c>
      <c r="D786" s="130" t="s">
        <v>204</v>
      </c>
      <c r="E786" s="130" t="s">
        <v>292</v>
      </c>
      <c r="F786" s="130" t="s">
        <v>125</v>
      </c>
      <c r="G786" s="130" t="s">
        <v>125</v>
      </c>
      <c r="H786" s="130" t="s">
        <v>125</v>
      </c>
      <c r="I786" s="130" t="s">
        <v>125</v>
      </c>
      <c r="J786" s="130" t="s">
        <v>125</v>
      </c>
      <c r="K786" s="130" t="s">
        <v>125</v>
      </c>
    </row>
    <row r="787" spans="2:11" ht="15">
      <c r="B787" s="130" t="s">
        <v>1</v>
      </c>
      <c r="C787" s="131" t="s">
        <v>36</v>
      </c>
      <c r="D787" s="130" t="s">
        <v>37</v>
      </c>
      <c r="E787" s="130" t="s">
        <v>293</v>
      </c>
      <c r="F787" s="130">
        <v>82</v>
      </c>
      <c r="G787" s="130">
        <v>85</v>
      </c>
      <c r="H787" s="130">
        <v>0</v>
      </c>
      <c r="I787" s="130">
        <v>69</v>
      </c>
      <c r="J787" s="130">
        <v>0</v>
      </c>
      <c r="K787" s="130">
        <v>0</v>
      </c>
    </row>
    <row r="788" spans="2:11" ht="15">
      <c r="B788" s="130" t="s">
        <v>1</v>
      </c>
      <c r="C788" s="131" t="s">
        <v>205</v>
      </c>
      <c r="D788" s="130" t="s">
        <v>206</v>
      </c>
      <c r="E788" s="130" t="s">
        <v>292</v>
      </c>
      <c r="F788" s="130" t="s">
        <v>125</v>
      </c>
      <c r="G788" s="130" t="s">
        <v>125</v>
      </c>
      <c r="H788" s="130" t="s">
        <v>125</v>
      </c>
      <c r="I788" s="130" t="s">
        <v>125</v>
      </c>
      <c r="J788" s="130" t="s">
        <v>125</v>
      </c>
      <c r="K788" s="130" t="s">
        <v>125</v>
      </c>
    </row>
    <row r="789" spans="2:11" ht="15">
      <c r="B789" s="130" t="s">
        <v>1</v>
      </c>
      <c r="C789" s="131" t="s">
        <v>38</v>
      </c>
      <c r="D789" s="130" t="s">
        <v>39</v>
      </c>
      <c r="E789" s="130" t="s">
        <v>293</v>
      </c>
      <c r="F789" s="130">
        <v>1</v>
      </c>
      <c r="G789" s="130">
        <v>1</v>
      </c>
      <c r="H789" s="130">
        <v>0</v>
      </c>
      <c r="I789" s="130">
        <v>7</v>
      </c>
      <c r="J789" s="130">
        <v>1</v>
      </c>
      <c r="K789" s="130">
        <v>6</v>
      </c>
    </row>
    <row r="790" spans="2:11" ht="15">
      <c r="B790" s="130" t="s">
        <v>1</v>
      </c>
      <c r="C790" s="131" t="s">
        <v>207</v>
      </c>
      <c r="D790" s="130" t="s">
        <v>208</v>
      </c>
      <c r="E790" s="130" t="s">
        <v>292</v>
      </c>
      <c r="F790" s="130" t="s">
        <v>125</v>
      </c>
      <c r="G790" s="130" t="s">
        <v>125</v>
      </c>
      <c r="H790" s="130" t="s">
        <v>125</v>
      </c>
      <c r="I790" s="130" t="s">
        <v>125</v>
      </c>
      <c r="J790" s="130" t="s">
        <v>125</v>
      </c>
      <c r="K790" s="130" t="s">
        <v>125</v>
      </c>
    </row>
    <row r="791" spans="2:11" ht="15">
      <c r="B791" s="130" t="s">
        <v>1</v>
      </c>
      <c r="C791" s="131" t="s">
        <v>209</v>
      </c>
      <c r="D791" s="130" t="s">
        <v>210</v>
      </c>
      <c r="E791" s="130" t="s">
        <v>292</v>
      </c>
      <c r="F791" s="130" t="s">
        <v>125</v>
      </c>
      <c r="G791" s="130" t="s">
        <v>125</v>
      </c>
      <c r="H791" s="130" t="s">
        <v>125</v>
      </c>
      <c r="I791" s="130" t="s">
        <v>125</v>
      </c>
      <c r="J791" s="130" t="s">
        <v>125</v>
      </c>
      <c r="K791" s="130" t="s">
        <v>125</v>
      </c>
    </row>
    <row r="792" spans="2:11" ht="15">
      <c r="B792" s="130" t="s">
        <v>1</v>
      </c>
      <c r="C792" s="131" t="s">
        <v>211</v>
      </c>
      <c r="D792" s="130" t="s">
        <v>212</v>
      </c>
      <c r="E792" s="130" t="s">
        <v>292</v>
      </c>
      <c r="F792" s="130" t="s">
        <v>125</v>
      </c>
      <c r="G792" s="130" t="s">
        <v>125</v>
      </c>
      <c r="H792" s="130" t="s">
        <v>125</v>
      </c>
      <c r="I792" s="130" t="s">
        <v>125</v>
      </c>
      <c r="J792" s="130" t="s">
        <v>125</v>
      </c>
      <c r="K792" s="130" t="s">
        <v>125</v>
      </c>
    </row>
    <row r="793" spans="2:11" ht="15">
      <c r="B793" s="130" t="s">
        <v>1</v>
      </c>
      <c r="C793" s="131" t="s">
        <v>213</v>
      </c>
      <c r="D793" s="130" t="s">
        <v>214</v>
      </c>
      <c r="E793" s="130" t="s">
        <v>292</v>
      </c>
      <c r="F793" s="130" t="s">
        <v>125</v>
      </c>
      <c r="G793" s="130" t="s">
        <v>125</v>
      </c>
      <c r="H793" s="130" t="s">
        <v>125</v>
      </c>
      <c r="I793" s="130" t="s">
        <v>125</v>
      </c>
      <c r="J793" s="130" t="s">
        <v>125</v>
      </c>
      <c r="K793" s="130" t="s">
        <v>125</v>
      </c>
    </row>
    <row r="794" spans="2:11" ht="15">
      <c r="B794" s="130" t="s">
        <v>1</v>
      </c>
      <c r="C794" s="131" t="s">
        <v>272</v>
      </c>
      <c r="D794" s="130" t="s">
        <v>273</v>
      </c>
      <c r="E794" s="130" t="s">
        <v>294</v>
      </c>
      <c r="F794" s="130" t="s">
        <v>125</v>
      </c>
      <c r="G794" s="130" t="s">
        <v>125</v>
      </c>
      <c r="H794" s="130" t="s">
        <v>125</v>
      </c>
      <c r="I794" s="130" t="s">
        <v>125</v>
      </c>
      <c r="J794" s="130" t="s">
        <v>125</v>
      </c>
      <c r="K794" s="130" t="s">
        <v>125</v>
      </c>
    </row>
    <row r="795" spans="2:11" ht="15">
      <c r="B795" s="130" t="s">
        <v>1</v>
      </c>
      <c r="C795" s="131" t="s">
        <v>270</v>
      </c>
      <c r="D795" s="130" t="s">
        <v>271</v>
      </c>
      <c r="E795" s="130" t="s">
        <v>292</v>
      </c>
      <c r="F795" s="130" t="s">
        <v>125</v>
      </c>
      <c r="G795" s="130" t="s">
        <v>125</v>
      </c>
      <c r="H795" s="130" t="s">
        <v>125</v>
      </c>
      <c r="I795" s="130" t="s">
        <v>125</v>
      </c>
      <c r="J795" s="130" t="s">
        <v>125</v>
      </c>
      <c r="K795" s="130" t="s">
        <v>125</v>
      </c>
    </row>
    <row r="796" spans="2:11" ht="15">
      <c r="B796" s="130" t="s">
        <v>1</v>
      </c>
      <c r="C796" s="131" t="s">
        <v>215</v>
      </c>
      <c r="D796" s="130" t="s">
        <v>216</v>
      </c>
      <c r="E796" s="130" t="s">
        <v>292</v>
      </c>
      <c r="F796" s="130" t="s">
        <v>125</v>
      </c>
      <c r="G796" s="130" t="s">
        <v>125</v>
      </c>
      <c r="H796" s="130" t="s">
        <v>125</v>
      </c>
      <c r="I796" s="130" t="s">
        <v>125</v>
      </c>
      <c r="J796" s="130" t="s">
        <v>125</v>
      </c>
      <c r="K796" s="130" t="s">
        <v>125</v>
      </c>
    </row>
    <row r="797" spans="2:11" ht="15">
      <c r="B797" s="130" t="s">
        <v>1</v>
      </c>
      <c r="C797" s="131" t="s">
        <v>217</v>
      </c>
      <c r="D797" s="130" t="s">
        <v>218</v>
      </c>
      <c r="E797" s="130" t="s">
        <v>292</v>
      </c>
      <c r="F797" s="130" t="s">
        <v>125</v>
      </c>
      <c r="G797" s="130" t="s">
        <v>125</v>
      </c>
      <c r="H797" s="130" t="s">
        <v>125</v>
      </c>
      <c r="I797" s="130" t="s">
        <v>125</v>
      </c>
      <c r="J797" s="130" t="s">
        <v>125</v>
      </c>
      <c r="K797" s="130" t="s">
        <v>125</v>
      </c>
    </row>
    <row r="798" spans="2:11" ht="15">
      <c r="B798" s="130" t="s">
        <v>1</v>
      </c>
      <c r="C798" s="131" t="s">
        <v>219</v>
      </c>
      <c r="D798" s="130" t="s">
        <v>392</v>
      </c>
      <c r="E798" s="130" t="s">
        <v>292</v>
      </c>
      <c r="F798" s="130" t="s">
        <v>125</v>
      </c>
      <c r="G798" s="130" t="s">
        <v>125</v>
      </c>
      <c r="H798" s="130" t="s">
        <v>125</v>
      </c>
      <c r="I798" s="130" t="s">
        <v>125</v>
      </c>
      <c r="J798" s="130" t="s">
        <v>125</v>
      </c>
      <c r="K798" s="130" t="s">
        <v>125</v>
      </c>
    </row>
    <row r="799" spans="2:11" ht="15">
      <c r="B799" s="130" t="s">
        <v>1</v>
      </c>
      <c r="C799" s="131" t="s">
        <v>220</v>
      </c>
      <c r="D799" s="130" t="s">
        <v>221</v>
      </c>
      <c r="E799" s="130" t="s">
        <v>292</v>
      </c>
      <c r="F799" s="130" t="s">
        <v>125</v>
      </c>
      <c r="G799" s="130" t="s">
        <v>125</v>
      </c>
      <c r="H799" s="130" t="s">
        <v>125</v>
      </c>
      <c r="I799" s="130" t="s">
        <v>125</v>
      </c>
      <c r="J799" s="130" t="s">
        <v>125</v>
      </c>
      <c r="K799" s="130" t="s">
        <v>125</v>
      </c>
    </row>
    <row r="800" spans="2:11" ht="15">
      <c r="B800" s="130" t="s">
        <v>1</v>
      </c>
      <c r="C800" s="131" t="s">
        <v>222</v>
      </c>
      <c r="D800" s="130" t="s">
        <v>349</v>
      </c>
      <c r="E800" s="130" t="s">
        <v>292</v>
      </c>
      <c r="F800" s="130" t="s">
        <v>125</v>
      </c>
      <c r="G800" s="130" t="s">
        <v>125</v>
      </c>
      <c r="H800" s="130" t="s">
        <v>125</v>
      </c>
      <c r="I800" s="130" t="s">
        <v>125</v>
      </c>
      <c r="J800" s="130" t="s">
        <v>125</v>
      </c>
      <c r="K800" s="130" t="s">
        <v>125</v>
      </c>
    </row>
    <row r="801" spans="2:11" ht="15">
      <c r="B801" s="130" t="s">
        <v>1</v>
      </c>
      <c r="C801" s="131" t="s">
        <v>223</v>
      </c>
      <c r="D801" s="130" t="s">
        <v>350</v>
      </c>
      <c r="E801" s="130" t="s">
        <v>292</v>
      </c>
      <c r="F801" s="130" t="s">
        <v>125</v>
      </c>
      <c r="G801" s="130" t="s">
        <v>125</v>
      </c>
      <c r="H801" s="130" t="s">
        <v>125</v>
      </c>
      <c r="I801" s="130" t="s">
        <v>125</v>
      </c>
      <c r="J801" s="130" t="s">
        <v>125</v>
      </c>
      <c r="K801" s="130" t="s">
        <v>125</v>
      </c>
    </row>
    <row r="802" spans="2:11" ht="15">
      <c r="B802" s="130" t="s">
        <v>1</v>
      </c>
      <c r="C802" s="131" t="s">
        <v>224</v>
      </c>
      <c r="D802" s="130" t="s">
        <v>351</v>
      </c>
      <c r="E802" s="130" t="s">
        <v>294</v>
      </c>
      <c r="F802" s="130" t="s">
        <v>125</v>
      </c>
      <c r="G802" s="130" t="s">
        <v>125</v>
      </c>
      <c r="H802" s="130" t="s">
        <v>125</v>
      </c>
      <c r="I802" s="130" t="s">
        <v>125</v>
      </c>
      <c r="J802" s="130" t="s">
        <v>125</v>
      </c>
      <c r="K802" s="130" t="s">
        <v>125</v>
      </c>
    </row>
    <row r="803" spans="2:11" ht="15">
      <c r="B803" s="130" t="s">
        <v>1</v>
      </c>
      <c r="C803" s="131" t="s">
        <v>225</v>
      </c>
      <c r="D803" s="130" t="s">
        <v>226</v>
      </c>
      <c r="E803" s="130" t="s">
        <v>292</v>
      </c>
      <c r="F803" s="130" t="s">
        <v>125</v>
      </c>
      <c r="G803" s="130" t="s">
        <v>125</v>
      </c>
      <c r="H803" s="130" t="s">
        <v>125</v>
      </c>
      <c r="I803" s="130" t="s">
        <v>125</v>
      </c>
      <c r="J803" s="130" t="s">
        <v>125</v>
      </c>
      <c r="K803" s="130" t="s">
        <v>125</v>
      </c>
    </row>
    <row r="804" spans="2:11" ht="15">
      <c r="B804" s="130" t="s">
        <v>1</v>
      </c>
      <c r="C804" s="131" t="s">
        <v>274</v>
      </c>
      <c r="D804" s="130" t="s">
        <v>275</v>
      </c>
      <c r="E804" s="130" t="s">
        <v>294</v>
      </c>
      <c r="F804" s="130" t="s">
        <v>125</v>
      </c>
      <c r="G804" s="130" t="s">
        <v>125</v>
      </c>
      <c r="H804" s="130" t="s">
        <v>125</v>
      </c>
      <c r="I804" s="130" t="s">
        <v>125</v>
      </c>
      <c r="J804" s="130" t="s">
        <v>125</v>
      </c>
      <c r="K804" s="130" t="s">
        <v>125</v>
      </c>
    </row>
    <row r="805" spans="2:11" ht="15">
      <c r="B805" s="130" t="s">
        <v>1</v>
      </c>
      <c r="C805" s="131" t="s">
        <v>227</v>
      </c>
      <c r="D805" s="130" t="s">
        <v>228</v>
      </c>
      <c r="E805" s="130" t="s">
        <v>292</v>
      </c>
      <c r="F805" s="130" t="s">
        <v>125</v>
      </c>
      <c r="G805" s="130" t="s">
        <v>125</v>
      </c>
      <c r="H805" s="130" t="s">
        <v>125</v>
      </c>
      <c r="I805" s="130" t="s">
        <v>125</v>
      </c>
      <c r="J805" s="130" t="s">
        <v>125</v>
      </c>
      <c r="K805" s="130" t="s">
        <v>125</v>
      </c>
    </row>
    <row r="806" spans="2:11" ht="15">
      <c r="B806" s="130" t="s">
        <v>1</v>
      </c>
      <c r="C806" s="131" t="s">
        <v>229</v>
      </c>
      <c r="D806" s="130" t="s">
        <v>230</v>
      </c>
      <c r="E806" s="130" t="s">
        <v>292</v>
      </c>
      <c r="F806" s="130" t="s">
        <v>125</v>
      </c>
      <c r="G806" s="130" t="s">
        <v>125</v>
      </c>
      <c r="H806" s="130" t="s">
        <v>125</v>
      </c>
      <c r="I806" s="130" t="s">
        <v>125</v>
      </c>
      <c r="J806" s="130" t="s">
        <v>125</v>
      </c>
      <c r="K806" s="130" t="s">
        <v>125</v>
      </c>
    </row>
    <row r="807" spans="2:11" ht="15">
      <c r="B807" s="130" t="s">
        <v>1</v>
      </c>
      <c r="C807" s="131" t="s">
        <v>231</v>
      </c>
      <c r="D807" s="130" t="s">
        <v>402</v>
      </c>
      <c r="E807" s="130" t="s">
        <v>292</v>
      </c>
      <c r="F807" s="130" t="s">
        <v>125</v>
      </c>
      <c r="G807" s="130" t="s">
        <v>125</v>
      </c>
      <c r="H807" s="130" t="s">
        <v>125</v>
      </c>
      <c r="I807" s="130" t="s">
        <v>125</v>
      </c>
      <c r="J807" s="130" t="s">
        <v>125</v>
      </c>
      <c r="K807" s="130" t="s">
        <v>125</v>
      </c>
    </row>
    <row r="808" spans="2:11" ht="15">
      <c r="B808" s="130" t="s">
        <v>1</v>
      </c>
      <c r="C808" s="131" t="s">
        <v>232</v>
      </c>
      <c r="D808" s="130" t="s">
        <v>403</v>
      </c>
      <c r="E808" s="130" t="s">
        <v>292</v>
      </c>
      <c r="F808" s="130" t="s">
        <v>125</v>
      </c>
      <c r="G808" s="130" t="s">
        <v>125</v>
      </c>
      <c r="H808" s="130" t="s">
        <v>125</v>
      </c>
      <c r="I808" s="130" t="s">
        <v>125</v>
      </c>
      <c r="J808" s="130" t="s">
        <v>125</v>
      </c>
      <c r="K808" s="130" t="s">
        <v>125</v>
      </c>
    </row>
    <row r="809" spans="2:11" ht="15">
      <c r="B809" s="130" t="s">
        <v>1</v>
      </c>
      <c r="C809" s="131" t="s">
        <v>265</v>
      </c>
      <c r="D809" s="130" t="s">
        <v>266</v>
      </c>
      <c r="E809" s="130" t="s">
        <v>292</v>
      </c>
      <c r="F809" s="130" t="s">
        <v>125</v>
      </c>
      <c r="G809" s="130" t="s">
        <v>125</v>
      </c>
      <c r="H809" s="130" t="s">
        <v>125</v>
      </c>
      <c r="I809" s="130" t="s">
        <v>125</v>
      </c>
      <c r="J809" s="130" t="s">
        <v>125</v>
      </c>
      <c r="K809" s="130" t="s">
        <v>125</v>
      </c>
    </row>
    <row r="810" spans="2:11" ht="15">
      <c r="B810" s="130" t="s">
        <v>295</v>
      </c>
      <c r="C810" s="131" t="s">
        <v>276</v>
      </c>
      <c r="D810" s="130" t="s">
        <v>277</v>
      </c>
      <c r="E810" s="130" t="s">
        <v>125</v>
      </c>
      <c r="F810" s="130" t="s">
        <v>125</v>
      </c>
      <c r="G810" s="130" t="s">
        <v>125</v>
      </c>
      <c r="H810" s="130" t="s">
        <v>125</v>
      </c>
      <c r="I810" s="130" t="s">
        <v>125</v>
      </c>
      <c r="J810" s="130" t="s">
        <v>125</v>
      </c>
      <c r="K810" s="130" t="s">
        <v>125</v>
      </c>
    </row>
    <row r="811" spans="2:11" ht="15">
      <c r="B811" s="130" t="s">
        <v>2</v>
      </c>
      <c r="C811" s="131" t="s">
        <v>233</v>
      </c>
      <c r="D811" s="130" t="s">
        <v>234</v>
      </c>
      <c r="E811" s="130" t="s">
        <v>292</v>
      </c>
      <c r="F811" s="130" t="s">
        <v>125</v>
      </c>
      <c r="G811" s="130" t="s">
        <v>125</v>
      </c>
      <c r="H811" s="130" t="s">
        <v>125</v>
      </c>
      <c r="I811" s="130" t="s">
        <v>125</v>
      </c>
      <c r="J811" s="130" t="s">
        <v>125</v>
      </c>
      <c r="K811" s="130" t="s">
        <v>125</v>
      </c>
    </row>
    <row r="812" spans="2:11" ht="15">
      <c r="B812" s="130" t="s">
        <v>2</v>
      </c>
      <c r="C812" s="131" t="s">
        <v>278</v>
      </c>
      <c r="D812" s="130" t="s">
        <v>279</v>
      </c>
      <c r="E812" s="130" t="s">
        <v>294</v>
      </c>
      <c r="F812" s="130" t="s">
        <v>125</v>
      </c>
      <c r="G812" s="130" t="s">
        <v>125</v>
      </c>
      <c r="H812" s="130" t="s">
        <v>125</v>
      </c>
      <c r="I812" s="130" t="s">
        <v>125</v>
      </c>
      <c r="J812" s="130" t="s">
        <v>125</v>
      </c>
      <c r="K812" s="130" t="s">
        <v>125</v>
      </c>
    </row>
    <row r="813" spans="2:11" ht="15">
      <c r="B813" s="130" t="s">
        <v>2</v>
      </c>
      <c r="C813" s="131" t="s">
        <v>40</v>
      </c>
      <c r="D813" s="130" t="s">
        <v>375</v>
      </c>
      <c r="E813" s="130" t="s">
        <v>292</v>
      </c>
      <c r="F813" s="130" t="s">
        <v>125</v>
      </c>
      <c r="G813" s="130" t="s">
        <v>125</v>
      </c>
      <c r="H813" s="130" t="s">
        <v>125</v>
      </c>
      <c r="I813" s="130" t="s">
        <v>125</v>
      </c>
      <c r="J813" s="130" t="s">
        <v>125</v>
      </c>
      <c r="K813" s="130" t="s">
        <v>125</v>
      </c>
    </row>
    <row r="814" spans="2:11" ht="15">
      <c r="B814" s="130" t="s">
        <v>2</v>
      </c>
      <c r="C814" s="131" t="s">
        <v>41</v>
      </c>
      <c r="D814" s="130" t="s">
        <v>42</v>
      </c>
      <c r="E814" s="130" t="s">
        <v>293</v>
      </c>
      <c r="F814" s="130">
        <v>17</v>
      </c>
      <c r="G814" s="130">
        <v>0</v>
      </c>
      <c r="H814" s="130">
        <v>1</v>
      </c>
      <c r="I814" s="130">
        <v>11</v>
      </c>
      <c r="J814" s="130">
        <v>16</v>
      </c>
      <c r="K814" s="130">
        <v>9</v>
      </c>
    </row>
    <row r="815" spans="2:11" ht="15">
      <c r="B815" s="130" t="s">
        <v>2</v>
      </c>
      <c r="C815" s="131" t="s">
        <v>235</v>
      </c>
      <c r="D815" s="130" t="s">
        <v>236</v>
      </c>
      <c r="E815" s="130" t="s">
        <v>292</v>
      </c>
      <c r="F815" s="130" t="s">
        <v>125</v>
      </c>
      <c r="G815" s="130" t="s">
        <v>125</v>
      </c>
      <c r="H815" s="130" t="s">
        <v>125</v>
      </c>
      <c r="I815" s="130" t="s">
        <v>125</v>
      </c>
      <c r="J815" s="130" t="s">
        <v>125</v>
      </c>
      <c r="K815" s="130" t="s">
        <v>125</v>
      </c>
    </row>
    <row r="816" spans="2:11" ht="15">
      <c r="B816" s="130" t="s">
        <v>2</v>
      </c>
      <c r="C816" s="131" t="s">
        <v>43</v>
      </c>
      <c r="D816" s="130" t="s">
        <v>44</v>
      </c>
      <c r="E816" s="130" t="s">
        <v>293</v>
      </c>
      <c r="F816" s="130">
        <v>4</v>
      </c>
      <c r="G816" s="130">
        <v>3</v>
      </c>
      <c r="H816" s="130">
        <v>0</v>
      </c>
      <c r="I816" s="130">
        <v>7</v>
      </c>
      <c r="J816" s="130">
        <v>10</v>
      </c>
      <c r="K816" s="130">
        <v>10</v>
      </c>
    </row>
    <row r="817" spans="2:11" ht="15">
      <c r="B817" s="130" t="s">
        <v>2</v>
      </c>
      <c r="C817" s="131" t="s">
        <v>45</v>
      </c>
      <c r="D817" s="130" t="s">
        <v>46</v>
      </c>
      <c r="E817" s="130" t="s">
        <v>293</v>
      </c>
      <c r="F817" s="130">
        <v>66</v>
      </c>
      <c r="G817" s="130">
        <v>93</v>
      </c>
      <c r="H817" s="130">
        <v>1</v>
      </c>
      <c r="I817" s="130">
        <v>96</v>
      </c>
      <c r="J817" s="130">
        <v>0</v>
      </c>
      <c r="K817" s="130">
        <v>0</v>
      </c>
    </row>
    <row r="818" spans="2:11" ht="15">
      <c r="B818" s="130" t="s">
        <v>2</v>
      </c>
      <c r="C818" s="131" t="s">
        <v>47</v>
      </c>
      <c r="D818" s="130" t="s">
        <v>48</v>
      </c>
      <c r="E818" s="130" t="s">
        <v>293</v>
      </c>
      <c r="F818" s="130">
        <v>33</v>
      </c>
      <c r="G818" s="130">
        <v>16</v>
      </c>
      <c r="H818" s="130">
        <v>0</v>
      </c>
      <c r="I818" s="130">
        <v>40</v>
      </c>
      <c r="J818" s="130">
        <v>16</v>
      </c>
      <c r="K818" s="130">
        <v>36</v>
      </c>
    </row>
    <row r="819" spans="2:11" ht="15">
      <c r="B819" s="130" t="s">
        <v>2</v>
      </c>
      <c r="C819" s="131" t="s">
        <v>49</v>
      </c>
      <c r="D819" s="130" t="s">
        <v>50</v>
      </c>
      <c r="E819" s="130" t="s">
        <v>293</v>
      </c>
      <c r="F819" s="130">
        <v>16</v>
      </c>
      <c r="G819" s="130">
        <v>22</v>
      </c>
      <c r="H819" s="130">
        <v>0</v>
      </c>
      <c r="I819" s="130">
        <v>9</v>
      </c>
      <c r="J819" s="130">
        <v>8</v>
      </c>
      <c r="K819" s="130">
        <v>2</v>
      </c>
    </row>
    <row r="820" spans="2:11" ht="15">
      <c r="B820" s="130" t="s">
        <v>2</v>
      </c>
      <c r="C820" s="131" t="s">
        <v>51</v>
      </c>
      <c r="D820" s="130" t="s">
        <v>52</v>
      </c>
      <c r="E820" s="130" t="s">
        <v>293</v>
      </c>
      <c r="F820" s="130">
        <v>10</v>
      </c>
      <c r="G820" s="130">
        <v>7</v>
      </c>
      <c r="H820" s="130">
        <v>5</v>
      </c>
      <c r="I820" s="130">
        <v>9</v>
      </c>
      <c r="J820" s="130">
        <v>5</v>
      </c>
      <c r="K820" s="130">
        <v>6</v>
      </c>
    </row>
    <row r="821" spans="2:11" ht="15">
      <c r="B821" s="130" t="s">
        <v>2</v>
      </c>
      <c r="C821" s="131" t="s">
        <v>53</v>
      </c>
      <c r="D821" s="130" t="s">
        <v>54</v>
      </c>
      <c r="E821" s="130" t="s">
        <v>293</v>
      </c>
      <c r="F821" s="130">
        <v>52</v>
      </c>
      <c r="G821" s="130">
        <v>22</v>
      </c>
      <c r="H821" s="130">
        <v>0</v>
      </c>
      <c r="I821" s="130">
        <v>72</v>
      </c>
      <c r="J821" s="130">
        <v>53</v>
      </c>
      <c r="K821" s="130">
        <v>51</v>
      </c>
    </row>
    <row r="822" spans="2:11" ht="15">
      <c r="B822" s="130" t="s">
        <v>2</v>
      </c>
      <c r="C822" s="131" t="s">
        <v>55</v>
      </c>
      <c r="D822" s="130" t="s">
        <v>56</v>
      </c>
      <c r="E822" s="130" t="s">
        <v>293</v>
      </c>
      <c r="F822" s="130">
        <v>3</v>
      </c>
      <c r="G822" s="130">
        <v>2</v>
      </c>
      <c r="H822" s="130">
        <v>5</v>
      </c>
      <c r="I822" s="130">
        <v>4</v>
      </c>
      <c r="J822" s="130">
        <v>5</v>
      </c>
      <c r="K822" s="130">
        <v>4</v>
      </c>
    </row>
    <row r="823" spans="2:11" ht="15">
      <c r="B823" s="130" t="s">
        <v>2</v>
      </c>
      <c r="C823" s="131" t="s">
        <v>128</v>
      </c>
      <c r="D823" s="130" t="s">
        <v>126</v>
      </c>
      <c r="E823" s="130" t="s">
        <v>292</v>
      </c>
      <c r="F823" s="130" t="s">
        <v>125</v>
      </c>
      <c r="G823" s="130" t="s">
        <v>125</v>
      </c>
      <c r="H823" s="130" t="s">
        <v>125</v>
      </c>
      <c r="I823" s="130" t="s">
        <v>125</v>
      </c>
      <c r="J823" s="130" t="s">
        <v>125</v>
      </c>
      <c r="K823" s="130" t="s">
        <v>125</v>
      </c>
    </row>
    <row r="824" spans="2:11" ht="15">
      <c r="B824" s="130" t="s">
        <v>2</v>
      </c>
      <c r="C824" s="131" t="s">
        <v>57</v>
      </c>
      <c r="D824" s="130" t="s">
        <v>58</v>
      </c>
      <c r="E824" s="130" t="s">
        <v>293</v>
      </c>
      <c r="F824" s="130">
        <v>4</v>
      </c>
      <c r="G824" s="130">
        <v>13</v>
      </c>
      <c r="H824" s="130">
        <v>0</v>
      </c>
      <c r="I824" s="130">
        <v>6</v>
      </c>
      <c r="J824" s="130">
        <v>4</v>
      </c>
      <c r="K824" s="130">
        <v>3</v>
      </c>
    </row>
    <row r="825" spans="2:11" ht="15">
      <c r="B825" s="130" t="s">
        <v>2</v>
      </c>
      <c r="C825" s="131" t="s">
        <v>59</v>
      </c>
      <c r="D825" s="130" t="s">
        <v>60</v>
      </c>
      <c r="E825" s="130" t="s">
        <v>293</v>
      </c>
      <c r="F825" s="130">
        <v>0</v>
      </c>
      <c r="G825" s="130">
        <v>0</v>
      </c>
      <c r="H825" s="130">
        <v>0</v>
      </c>
      <c r="I825" s="130">
        <v>5</v>
      </c>
      <c r="J825" s="130">
        <v>0</v>
      </c>
      <c r="K825" s="130">
        <v>2</v>
      </c>
    </row>
    <row r="826" spans="2:11" ht="15">
      <c r="B826" s="130" t="s">
        <v>2</v>
      </c>
      <c r="C826" s="131" t="s">
        <v>61</v>
      </c>
      <c r="D826" s="130" t="s">
        <v>62</v>
      </c>
      <c r="E826" s="130" t="s">
        <v>293</v>
      </c>
      <c r="F826" s="130">
        <v>1</v>
      </c>
      <c r="G826" s="130">
        <v>1</v>
      </c>
      <c r="H826" s="130">
        <v>0</v>
      </c>
      <c r="I826" s="130">
        <v>1</v>
      </c>
      <c r="J826" s="130">
        <v>0</v>
      </c>
      <c r="K826" s="130">
        <v>1</v>
      </c>
    </row>
    <row r="827" spans="2:11" ht="15">
      <c r="B827" s="130" t="s">
        <v>2</v>
      </c>
      <c r="C827" s="131" t="s">
        <v>237</v>
      </c>
      <c r="D827" s="130" t="s">
        <v>238</v>
      </c>
      <c r="E827" s="130" t="s">
        <v>292</v>
      </c>
      <c r="F827" s="130" t="s">
        <v>125</v>
      </c>
      <c r="G827" s="130" t="s">
        <v>125</v>
      </c>
      <c r="H827" s="130" t="s">
        <v>125</v>
      </c>
      <c r="I827" s="130" t="s">
        <v>125</v>
      </c>
      <c r="J827" s="130" t="s">
        <v>125</v>
      </c>
      <c r="K827" s="130" t="s">
        <v>125</v>
      </c>
    </row>
    <row r="828" spans="2:11" ht="15">
      <c r="B828" s="130" t="s">
        <v>2</v>
      </c>
      <c r="C828" s="131" t="s">
        <v>63</v>
      </c>
      <c r="D828" s="130" t="s">
        <v>64</v>
      </c>
      <c r="E828" s="130" t="s">
        <v>293</v>
      </c>
      <c r="F828" s="130">
        <v>3</v>
      </c>
      <c r="G828" s="130">
        <v>6</v>
      </c>
      <c r="H828" s="130">
        <v>0</v>
      </c>
      <c r="I828" s="130">
        <v>1</v>
      </c>
      <c r="J828" s="130">
        <v>2</v>
      </c>
      <c r="K828" s="130">
        <v>7</v>
      </c>
    </row>
    <row r="829" spans="2:11" ht="15">
      <c r="B829" s="130" t="s">
        <v>2</v>
      </c>
      <c r="C829" s="131" t="s">
        <v>239</v>
      </c>
      <c r="D829" s="130" t="s">
        <v>240</v>
      </c>
      <c r="E829" s="130" t="s">
        <v>292</v>
      </c>
      <c r="F829" s="130" t="s">
        <v>125</v>
      </c>
      <c r="G829" s="130" t="s">
        <v>125</v>
      </c>
      <c r="H829" s="130" t="s">
        <v>125</v>
      </c>
      <c r="I829" s="130" t="s">
        <v>125</v>
      </c>
      <c r="J829" s="130" t="s">
        <v>125</v>
      </c>
      <c r="K829" s="130" t="s">
        <v>125</v>
      </c>
    </row>
    <row r="830" spans="2:11" ht="15">
      <c r="B830" s="130" t="s">
        <v>2</v>
      </c>
      <c r="C830" s="131" t="s">
        <v>65</v>
      </c>
      <c r="D830" s="130" t="s">
        <v>66</v>
      </c>
      <c r="E830" s="130" t="s">
        <v>293</v>
      </c>
      <c r="F830" s="130">
        <v>4</v>
      </c>
      <c r="G830" s="130">
        <v>0</v>
      </c>
      <c r="H830" s="130">
        <v>0</v>
      </c>
      <c r="I830" s="130">
        <v>1</v>
      </c>
      <c r="J830" s="130">
        <v>0</v>
      </c>
      <c r="K830" s="130">
        <v>2</v>
      </c>
    </row>
    <row r="831" spans="2:11" ht="15">
      <c r="B831" s="130" t="s">
        <v>2</v>
      </c>
      <c r="C831" s="131" t="s">
        <v>67</v>
      </c>
      <c r="D831" s="130" t="s">
        <v>68</v>
      </c>
      <c r="E831" s="130" t="s">
        <v>293</v>
      </c>
      <c r="F831" s="130">
        <v>27</v>
      </c>
      <c r="G831" s="130">
        <v>34</v>
      </c>
      <c r="H831" s="130">
        <v>0</v>
      </c>
      <c r="I831" s="130">
        <v>43</v>
      </c>
      <c r="J831" s="130">
        <v>40</v>
      </c>
      <c r="K831" s="130">
        <v>34</v>
      </c>
    </row>
    <row r="832" spans="2:11" ht="15">
      <c r="B832" s="130" t="s">
        <v>2</v>
      </c>
      <c r="C832" s="131" t="s">
        <v>69</v>
      </c>
      <c r="D832" s="130" t="s">
        <v>70</v>
      </c>
      <c r="E832" s="130" t="s">
        <v>293</v>
      </c>
      <c r="F832" s="130">
        <v>3</v>
      </c>
      <c r="G832" s="130">
        <v>1</v>
      </c>
      <c r="H832" s="130">
        <v>0</v>
      </c>
      <c r="I832" s="130">
        <v>5</v>
      </c>
      <c r="J832" s="130">
        <v>2</v>
      </c>
      <c r="K832" s="130">
        <v>8</v>
      </c>
    </row>
    <row r="833" spans="2:11" ht="15">
      <c r="B833" s="130" t="s">
        <v>2</v>
      </c>
      <c r="C833" s="131" t="s">
        <v>71</v>
      </c>
      <c r="D833" s="130" t="s">
        <v>72</v>
      </c>
      <c r="E833" s="130" t="s">
        <v>293</v>
      </c>
      <c r="F833" s="130">
        <v>0</v>
      </c>
      <c r="G833" s="130">
        <v>2</v>
      </c>
      <c r="H833" s="130">
        <v>0</v>
      </c>
      <c r="I833" s="130">
        <v>1</v>
      </c>
      <c r="J833" s="130">
        <v>3</v>
      </c>
      <c r="K833" s="130">
        <v>0</v>
      </c>
    </row>
    <row r="834" spans="2:11" ht="15">
      <c r="B834" s="130" t="s">
        <v>2</v>
      </c>
      <c r="C834" s="131" t="s">
        <v>73</v>
      </c>
      <c r="D834" s="130" t="s">
        <v>74</v>
      </c>
      <c r="E834" s="130" t="s">
        <v>293</v>
      </c>
      <c r="F834" s="130">
        <v>30</v>
      </c>
      <c r="G834" s="130">
        <v>47</v>
      </c>
      <c r="H834" s="130">
        <v>0</v>
      </c>
      <c r="I834" s="130">
        <v>18</v>
      </c>
      <c r="J834" s="130">
        <v>21</v>
      </c>
      <c r="K834" s="130">
        <v>8</v>
      </c>
    </row>
    <row r="835" spans="2:11" ht="15">
      <c r="B835" s="130" t="s">
        <v>2</v>
      </c>
      <c r="C835" s="131" t="s">
        <v>75</v>
      </c>
      <c r="D835" s="130" t="s">
        <v>439</v>
      </c>
      <c r="E835" s="130" t="s">
        <v>293</v>
      </c>
      <c r="F835" s="130">
        <v>44</v>
      </c>
      <c r="G835" s="130">
        <v>48</v>
      </c>
      <c r="H835" s="130">
        <v>0</v>
      </c>
      <c r="I835" s="130">
        <v>114</v>
      </c>
      <c r="J835" s="130">
        <v>77</v>
      </c>
      <c r="K835" s="130">
        <v>109</v>
      </c>
    </row>
    <row r="836" spans="2:11" ht="15">
      <c r="B836" s="130" t="s">
        <v>2</v>
      </c>
      <c r="C836" s="131" t="s">
        <v>76</v>
      </c>
      <c r="D836" s="130" t="s">
        <v>376</v>
      </c>
      <c r="E836" s="130" t="s">
        <v>293</v>
      </c>
      <c r="F836" s="130">
        <v>19</v>
      </c>
      <c r="G836" s="130">
        <v>16</v>
      </c>
      <c r="H836" s="130">
        <v>0</v>
      </c>
      <c r="I836" s="130">
        <v>7</v>
      </c>
      <c r="J836" s="130">
        <v>5</v>
      </c>
      <c r="K836" s="130">
        <v>10</v>
      </c>
    </row>
    <row r="837" spans="2:11" ht="15">
      <c r="B837" s="130" t="s">
        <v>2</v>
      </c>
      <c r="C837" s="131" t="s">
        <v>77</v>
      </c>
      <c r="D837" s="130" t="s">
        <v>377</v>
      </c>
      <c r="E837" s="130" t="s">
        <v>293</v>
      </c>
      <c r="F837" s="130">
        <v>0</v>
      </c>
      <c r="G837" s="130" t="s">
        <v>125</v>
      </c>
      <c r="H837" s="130" t="s">
        <v>125</v>
      </c>
      <c r="I837" s="130" t="s">
        <v>125</v>
      </c>
      <c r="J837" s="130" t="s">
        <v>125</v>
      </c>
      <c r="K837" s="130" t="s">
        <v>125</v>
      </c>
    </row>
    <row r="838" spans="2:11" ht="15">
      <c r="B838" s="130" t="s">
        <v>2</v>
      </c>
      <c r="C838" s="131" t="s">
        <v>241</v>
      </c>
      <c r="D838" s="130" t="s">
        <v>242</v>
      </c>
      <c r="E838" s="130" t="s">
        <v>292</v>
      </c>
      <c r="F838" s="130" t="s">
        <v>125</v>
      </c>
      <c r="G838" s="130" t="s">
        <v>125</v>
      </c>
      <c r="H838" s="130" t="s">
        <v>125</v>
      </c>
      <c r="I838" s="130" t="s">
        <v>125</v>
      </c>
      <c r="J838" s="130" t="s">
        <v>125</v>
      </c>
      <c r="K838" s="130" t="s">
        <v>125</v>
      </c>
    </row>
    <row r="839" spans="2:11" ht="15">
      <c r="B839" s="130" t="s">
        <v>2</v>
      </c>
      <c r="C839" s="131" t="s">
        <v>79</v>
      </c>
      <c r="D839" s="130" t="s">
        <v>80</v>
      </c>
      <c r="E839" s="130" t="s">
        <v>293</v>
      </c>
      <c r="F839" s="130">
        <v>87</v>
      </c>
      <c r="G839" s="130">
        <v>76</v>
      </c>
      <c r="H839" s="130">
        <v>0</v>
      </c>
      <c r="I839" s="130">
        <v>64</v>
      </c>
      <c r="J839" s="130">
        <v>77</v>
      </c>
      <c r="K839" s="130">
        <v>76</v>
      </c>
    </row>
    <row r="840" spans="2:11" ht="15">
      <c r="B840" s="130" t="s">
        <v>2</v>
      </c>
      <c r="C840" s="131" t="s">
        <v>81</v>
      </c>
      <c r="D840" s="130" t="s">
        <v>82</v>
      </c>
      <c r="E840" s="130" t="s">
        <v>293</v>
      </c>
      <c r="F840" s="130">
        <v>0</v>
      </c>
      <c r="G840" s="130">
        <v>0</v>
      </c>
      <c r="H840" s="130">
        <v>0</v>
      </c>
      <c r="I840" s="130">
        <v>0</v>
      </c>
      <c r="J840" s="130">
        <v>0</v>
      </c>
      <c r="K840" s="130">
        <v>0</v>
      </c>
    </row>
    <row r="841" spans="2:11" ht="15">
      <c r="B841" s="130" t="s">
        <v>2</v>
      </c>
      <c r="C841" s="131" t="s">
        <v>243</v>
      </c>
      <c r="D841" s="130" t="s">
        <v>244</v>
      </c>
      <c r="E841" s="130" t="s">
        <v>294</v>
      </c>
      <c r="F841" s="130" t="s">
        <v>125</v>
      </c>
      <c r="G841" s="130" t="s">
        <v>125</v>
      </c>
      <c r="H841" s="130" t="s">
        <v>125</v>
      </c>
      <c r="I841" s="130" t="s">
        <v>125</v>
      </c>
      <c r="J841" s="130" t="s">
        <v>125</v>
      </c>
      <c r="K841" s="130" t="s">
        <v>125</v>
      </c>
    </row>
    <row r="842" spans="2:11" ht="15">
      <c r="B842" s="130" t="s">
        <v>2</v>
      </c>
      <c r="C842" s="131" t="s">
        <v>267</v>
      </c>
      <c r="D842" s="130" t="s">
        <v>268</v>
      </c>
      <c r="E842" s="130" t="s">
        <v>294</v>
      </c>
      <c r="F842" s="130" t="s">
        <v>125</v>
      </c>
      <c r="G842" s="130" t="s">
        <v>125</v>
      </c>
      <c r="H842" s="130" t="s">
        <v>125</v>
      </c>
      <c r="I842" s="130" t="s">
        <v>125</v>
      </c>
      <c r="J842" s="130" t="s">
        <v>125</v>
      </c>
      <c r="K842" s="130" t="s">
        <v>125</v>
      </c>
    </row>
    <row r="843" spans="2:11" ht="15">
      <c r="B843" s="130" t="s">
        <v>2</v>
      </c>
      <c r="C843" s="131" t="s">
        <v>280</v>
      </c>
      <c r="D843" s="130" t="s">
        <v>281</v>
      </c>
      <c r="E843" s="130" t="s">
        <v>294</v>
      </c>
      <c r="F843" s="130" t="s">
        <v>125</v>
      </c>
      <c r="G843" s="130" t="s">
        <v>125</v>
      </c>
      <c r="H843" s="130" t="s">
        <v>125</v>
      </c>
      <c r="I843" s="130" t="s">
        <v>125</v>
      </c>
      <c r="J843" s="130" t="s">
        <v>125</v>
      </c>
      <c r="K843" s="130" t="s">
        <v>125</v>
      </c>
    </row>
    <row r="844" spans="2:11" ht="15">
      <c r="B844" s="130" t="s">
        <v>2</v>
      </c>
      <c r="C844" s="131" t="s">
        <v>245</v>
      </c>
      <c r="D844" s="130" t="s">
        <v>246</v>
      </c>
      <c r="E844" s="130" t="s">
        <v>294</v>
      </c>
      <c r="F844" s="130" t="s">
        <v>125</v>
      </c>
      <c r="G844" s="130" t="s">
        <v>125</v>
      </c>
      <c r="H844" s="130" t="s">
        <v>125</v>
      </c>
      <c r="I844" s="130" t="s">
        <v>125</v>
      </c>
      <c r="J844" s="130" t="s">
        <v>125</v>
      </c>
      <c r="K844" s="130" t="s">
        <v>125</v>
      </c>
    </row>
    <row r="845" spans="2:11" ht="15">
      <c r="B845" s="130" t="s">
        <v>2</v>
      </c>
      <c r="C845" s="131" t="s">
        <v>247</v>
      </c>
      <c r="D845" s="130" t="s">
        <v>248</v>
      </c>
      <c r="E845" s="130" t="s">
        <v>294</v>
      </c>
      <c r="F845" s="130" t="s">
        <v>125</v>
      </c>
      <c r="G845" s="130" t="s">
        <v>125</v>
      </c>
      <c r="H845" s="130" t="s">
        <v>125</v>
      </c>
      <c r="I845" s="130" t="s">
        <v>125</v>
      </c>
      <c r="J845" s="130" t="s">
        <v>125</v>
      </c>
      <c r="K845" s="130" t="s">
        <v>125</v>
      </c>
    </row>
    <row r="846" spans="2:11" ht="15">
      <c r="B846" s="130" t="s">
        <v>2</v>
      </c>
      <c r="C846" s="131" t="s">
        <v>249</v>
      </c>
      <c r="D846" s="130" t="s">
        <v>250</v>
      </c>
      <c r="E846" s="130" t="s">
        <v>292</v>
      </c>
      <c r="F846" s="130" t="s">
        <v>125</v>
      </c>
      <c r="G846" s="130" t="s">
        <v>125</v>
      </c>
      <c r="H846" s="130" t="s">
        <v>125</v>
      </c>
      <c r="I846" s="130" t="s">
        <v>125</v>
      </c>
      <c r="J846" s="130" t="s">
        <v>125</v>
      </c>
      <c r="K846" s="130" t="s">
        <v>125</v>
      </c>
    </row>
    <row r="847" spans="2:11" ht="15">
      <c r="B847" s="130" t="s">
        <v>2</v>
      </c>
      <c r="C847" s="131" t="s">
        <v>282</v>
      </c>
      <c r="D847" s="130" t="s">
        <v>283</v>
      </c>
      <c r="E847" s="130" t="s">
        <v>294</v>
      </c>
      <c r="F847" s="130" t="s">
        <v>125</v>
      </c>
      <c r="G847" s="130" t="s">
        <v>125</v>
      </c>
      <c r="H847" s="130" t="s">
        <v>125</v>
      </c>
      <c r="I847" s="130" t="s">
        <v>125</v>
      </c>
      <c r="J847" s="130" t="s">
        <v>125</v>
      </c>
      <c r="K847" s="130" t="s">
        <v>125</v>
      </c>
    </row>
    <row r="848" spans="2:11" ht="15">
      <c r="B848" s="130" t="s">
        <v>2</v>
      </c>
      <c r="C848" s="131" t="s">
        <v>284</v>
      </c>
      <c r="D848" s="130" t="s">
        <v>285</v>
      </c>
      <c r="E848" s="130" t="s">
        <v>294</v>
      </c>
      <c r="F848" s="130" t="s">
        <v>125</v>
      </c>
      <c r="G848" s="130" t="s">
        <v>125</v>
      </c>
      <c r="H848" s="130" t="s">
        <v>125</v>
      </c>
      <c r="I848" s="130" t="s">
        <v>125</v>
      </c>
      <c r="J848" s="130" t="s">
        <v>125</v>
      </c>
      <c r="K848" s="130" t="s">
        <v>125</v>
      </c>
    </row>
    <row r="849" spans="2:11" ht="15">
      <c r="B849" s="130" t="s">
        <v>2</v>
      </c>
      <c r="C849" s="131" t="s">
        <v>251</v>
      </c>
      <c r="D849" s="130" t="s">
        <v>252</v>
      </c>
      <c r="E849" s="130" t="s">
        <v>292</v>
      </c>
      <c r="F849" s="130" t="s">
        <v>125</v>
      </c>
      <c r="G849" s="130" t="s">
        <v>125</v>
      </c>
      <c r="H849" s="130" t="s">
        <v>125</v>
      </c>
      <c r="I849" s="130" t="s">
        <v>125</v>
      </c>
      <c r="J849" s="130" t="s">
        <v>125</v>
      </c>
      <c r="K849" s="130" t="s">
        <v>125</v>
      </c>
    </row>
    <row r="850" spans="2:11" ht="15">
      <c r="B850" s="130" t="s">
        <v>2</v>
      </c>
      <c r="C850" s="131" t="s">
        <v>253</v>
      </c>
      <c r="D850" s="130" t="s">
        <v>254</v>
      </c>
      <c r="E850" s="130" t="s">
        <v>294</v>
      </c>
      <c r="F850" s="130" t="s">
        <v>125</v>
      </c>
      <c r="G850" s="130" t="s">
        <v>125</v>
      </c>
      <c r="H850" s="130" t="s">
        <v>125</v>
      </c>
      <c r="I850" s="130" t="s">
        <v>125</v>
      </c>
      <c r="J850" s="130" t="s">
        <v>125</v>
      </c>
      <c r="K850" s="130" t="s">
        <v>125</v>
      </c>
    </row>
    <row r="851" spans="2:11" ht="15">
      <c r="B851" s="130" t="s">
        <v>2</v>
      </c>
      <c r="C851" s="131" t="s">
        <v>286</v>
      </c>
      <c r="D851" s="130" t="s">
        <v>287</v>
      </c>
      <c r="E851" s="130" t="s">
        <v>294</v>
      </c>
      <c r="F851" s="130" t="s">
        <v>125</v>
      </c>
      <c r="G851" s="130" t="s">
        <v>125</v>
      </c>
      <c r="H851" s="130" t="s">
        <v>125</v>
      </c>
      <c r="I851" s="130" t="s">
        <v>125</v>
      </c>
      <c r="J851" s="130" t="s">
        <v>125</v>
      </c>
      <c r="K851" s="130" t="s">
        <v>125</v>
      </c>
    </row>
    <row r="852" spans="2:11" ht="15">
      <c r="B852" s="130" t="s">
        <v>2</v>
      </c>
      <c r="C852" s="131" t="s">
        <v>288</v>
      </c>
      <c r="D852" s="130" t="s">
        <v>289</v>
      </c>
      <c r="E852" s="130" t="s">
        <v>294</v>
      </c>
      <c r="F852" s="130" t="s">
        <v>125</v>
      </c>
      <c r="G852" s="130" t="s">
        <v>125</v>
      </c>
      <c r="H852" s="130" t="s">
        <v>125</v>
      </c>
      <c r="I852" s="130" t="s">
        <v>125</v>
      </c>
      <c r="J852" s="130" t="s">
        <v>125</v>
      </c>
      <c r="K852" s="130" t="s">
        <v>125</v>
      </c>
    </row>
    <row r="853" spans="2:11" ht="15">
      <c r="B853" s="130" t="s">
        <v>2</v>
      </c>
      <c r="C853" s="131" t="s">
        <v>83</v>
      </c>
      <c r="D853" s="130" t="s">
        <v>408</v>
      </c>
      <c r="E853" s="130" t="s">
        <v>292</v>
      </c>
      <c r="F853" s="130">
        <v>4</v>
      </c>
      <c r="G853" s="130">
        <v>0</v>
      </c>
      <c r="H853" s="130">
        <v>0</v>
      </c>
      <c r="I853" s="130" t="s">
        <v>125</v>
      </c>
      <c r="J853" s="130" t="s">
        <v>125</v>
      </c>
      <c r="K853" s="130" t="s">
        <v>125</v>
      </c>
    </row>
    <row r="854" spans="2:11" ht="15">
      <c r="B854" s="130" t="s">
        <v>2</v>
      </c>
      <c r="C854" s="131" t="s">
        <v>84</v>
      </c>
      <c r="D854" s="130" t="s">
        <v>85</v>
      </c>
      <c r="E854" s="130" t="s">
        <v>293</v>
      </c>
      <c r="F854" s="130">
        <v>27</v>
      </c>
      <c r="G854" s="130">
        <v>20</v>
      </c>
      <c r="H854" s="130">
        <v>7</v>
      </c>
      <c r="I854" s="130">
        <v>14</v>
      </c>
      <c r="J854" s="130">
        <v>15</v>
      </c>
      <c r="K854" s="130">
        <v>15</v>
      </c>
    </row>
    <row r="855" spans="2:11" ht="15">
      <c r="B855" s="130" t="s">
        <v>2</v>
      </c>
      <c r="C855" s="131" t="s">
        <v>86</v>
      </c>
      <c r="D855" s="130" t="s">
        <v>404</v>
      </c>
      <c r="E855" s="130" t="s">
        <v>292</v>
      </c>
      <c r="F855" s="130">
        <v>0</v>
      </c>
      <c r="G855" s="130" t="s">
        <v>125</v>
      </c>
      <c r="H855" s="130" t="s">
        <v>125</v>
      </c>
      <c r="I855" s="130" t="s">
        <v>125</v>
      </c>
      <c r="J855" s="130" t="s">
        <v>125</v>
      </c>
      <c r="K855" s="130" t="s">
        <v>125</v>
      </c>
    </row>
    <row r="856" spans="2:11" ht="15">
      <c r="B856" s="130" t="s">
        <v>2</v>
      </c>
      <c r="C856" s="131" t="s">
        <v>290</v>
      </c>
      <c r="D856" s="130" t="s">
        <v>436</v>
      </c>
      <c r="E856" s="130" t="s">
        <v>294</v>
      </c>
      <c r="F856" s="130" t="s">
        <v>125</v>
      </c>
      <c r="G856" s="130" t="s">
        <v>125</v>
      </c>
      <c r="H856" s="130" t="s">
        <v>125</v>
      </c>
      <c r="I856" s="130" t="s">
        <v>125</v>
      </c>
      <c r="J856" s="130" t="s">
        <v>125</v>
      </c>
      <c r="K856" s="130" t="s">
        <v>125</v>
      </c>
    </row>
    <row r="857" spans="2:11" ht="15">
      <c r="B857" s="130" t="s">
        <v>2</v>
      </c>
      <c r="C857" s="131" t="s">
        <v>87</v>
      </c>
      <c r="D857" s="130" t="s">
        <v>406</v>
      </c>
      <c r="E857" s="130" t="s">
        <v>293</v>
      </c>
      <c r="F857" s="130">
        <v>4</v>
      </c>
      <c r="G857" s="130">
        <v>0</v>
      </c>
      <c r="H857" s="130">
        <v>1</v>
      </c>
      <c r="I857" s="130">
        <v>4</v>
      </c>
      <c r="J857" s="130">
        <v>5</v>
      </c>
      <c r="K857" s="130">
        <v>0</v>
      </c>
    </row>
    <row r="858" spans="2:11" ht="15">
      <c r="B858" s="130" t="s">
        <v>440</v>
      </c>
      <c r="C858" s="131" t="s">
        <v>101</v>
      </c>
      <c r="D858" s="130" t="s">
        <v>435</v>
      </c>
      <c r="E858" s="130" t="s">
        <v>293</v>
      </c>
      <c r="F858" s="130">
        <v>88</v>
      </c>
      <c r="G858" s="130">
        <v>35</v>
      </c>
      <c r="H858" s="130">
        <v>0</v>
      </c>
      <c r="I858" s="130">
        <v>61</v>
      </c>
      <c r="J858" s="130">
        <v>47</v>
      </c>
      <c r="K858" s="130">
        <v>1</v>
      </c>
    </row>
    <row r="859" spans="2:11" ht="15">
      <c r="B859" s="130" t="s">
        <v>440</v>
      </c>
      <c r="C859" s="131" t="s">
        <v>78</v>
      </c>
      <c r="D859" s="130" t="s">
        <v>434</v>
      </c>
      <c r="E859" s="130" t="s">
        <v>293</v>
      </c>
      <c r="F859" s="130">
        <v>13</v>
      </c>
      <c r="G859" s="130">
        <v>0</v>
      </c>
      <c r="H859" s="130">
        <v>0</v>
      </c>
      <c r="I859" s="130">
        <v>11</v>
      </c>
      <c r="J859" s="130">
        <v>0</v>
      </c>
      <c r="K859" s="130">
        <v>0</v>
      </c>
    </row>
    <row r="860" spans="2:11" ht="15">
      <c r="B860" s="130" t="s">
        <v>3</v>
      </c>
      <c r="C860" s="131" t="s">
        <v>88</v>
      </c>
      <c r="D860" s="130" t="s">
        <v>89</v>
      </c>
      <c r="E860" s="130" t="s">
        <v>293</v>
      </c>
      <c r="F860" s="130">
        <v>1</v>
      </c>
      <c r="G860" s="130">
        <v>0</v>
      </c>
      <c r="H860" s="130">
        <v>1</v>
      </c>
      <c r="I860" s="130">
        <v>0</v>
      </c>
      <c r="J860" s="130">
        <v>6</v>
      </c>
      <c r="K860" s="130">
        <v>4</v>
      </c>
    </row>
    <row r="861" spans="2:11" ht="15">
      <c r="B861" s="130" t="s">
        <v>3</v>
      </c>
      <c r="C861" s="131" t="s">
        <v>90</v>
      </c>
      <c r="D861" s="130" t="s">
        <v>91</v>
      </c>
      <c r="E861" s="130" t="s">
        <v>293</v>
      </c>
      <c r="F861" s="130">
        <v>3</v>
      </c>
      <c r="G861" s="130">
        <v>0</v>
      </c>
      <c r="H861" s="130">
        <v>0</v>
      </c>
      <c r="I861" s="130">
        <v>0</v>
      </c>
      <c r="J861" s="130">
        <v>0</v>
      </c>
      <c r="K861" s="130">
        <v>0</v>
      </c>
    </row>
    <row r="862" spans="2:11" ht="15">
      <c r="B862" s="130" t="s">
        <v>3</v>
      </c>
      <c r="C862" s="131" t="s">
        <v>92</v>
      </c>
      <c r="D862" s="130" t="s">
        <v>93</v>
      </c>
      <c r="E862" s="130" t="s">
        <v>293</v>
      </c>
      <c r="F862" s="130">
        <v>38</v>
      </c>
      <c r="G862" s="130">
        <v>28</v>
      </c>
      <c r="H862" s="130">
        <v>3</v>
      </c>
      <c r="I862" s="130">
        <v>42</v>
      </c>
      <c r="J862" s="130">
        <v>30</v>
      </c>
      <c r="K862" s="130">
        <v>28</v>
      </c>
    </row>
    <row r="863" spans="2:11" ht="15">
      <c r="B863" s="130" t="s">
        <v>3</v>
      </c>
      <c r="C863" s="131" t="s">
        <v>94</v>
      </c>
      <c r="D863" s="130" t="s">
        <v>95</v>
      </c>
      <c r="E863" s="130" t="s">
        <v>293</v>
      </c>
      <c r="F863" s="130">
        <v>0</v>
      </c>
      <c r="G863" s="130">
        <v>3</v>
      </c>
      <c r="H863" s="130">
        <v>3</v>
      </c>
      <c r="I863" s="130">
        <v>0</v>
      </c>
      <c r="J863" s="130">
        <v>1</v>
      </c>
      <c r="K863" s="130">
        <v>3</v>
      </c>
    </row>
    <row r="864" spans="2:11" ht="15">
      <c r="B864" s="130" t="s">
        <v>3</v>
      </c>
      <c r="C864" s="131" t="s">
        <v>255</v>
      </c>
      <c r="D864" s="130" t="s">
        <v>393</v>
      </c>
      <c r="E864" s="130" t="s">
        <v>292</v>
      </c>
      <c r="F864" s="130" t="s">
        <v>125</v>
      </c>
      <c r="G864" s="130" t="s">
        <v>125</v>
      </c>
      <c r="H864" s="130" t="s">
        <v>125</v>
      </c>
      <c r="I864" s="130" t="s">
        <v>125</v>
      </c>
      <c r="J864" s="130" t="s">
        <v>125</v>
      </c>
      <c r="K864" s="130" t="s">
        <v>125</v>
      </c>
    </row>
    <row r="865" spans="2:11" ht="15">
      <c r="B865" s="130" t="s">
        <v>3</v>
      </c>
      <c r="C865" s="131" t="s">
        <v>96</v>
      </c>
      <c r="D865" s="130" t="s">
        <v>97</v>
      </c>
      <c r="E865" s="130" t="s">
        <v>293</v>
      </c>
      <c r="F865" s="130">
        <v>6</v>
      </c>
      <c r="G865" s="130">
        <v>0</v>
      </c>
      <c r="H865" s="130">
        <v>9</v>
      </c>
      <c r="I865" s="130">
        <v>0</v>
      </c>
      <c r="J865" s="130">
        <v>11</v>
      </c>
      <c r="K865" s="130">
        <v>11</v>
      </c>
    </row>
    <row r="866" spans="2:11" ht="15">
      <c r="B866" s="130" t="s">
        <v>3</v>
      </c>
      <c r="C866" s="131" t="s">
        <v>98</v>
      </c>
      <c r="D866" s="130" t="s">
        <v>99</v>
      </c>
      <c r="E866" s="130" t="s">
        <v>293</v>
      </c>
      <c r="F866" s="130">
        <v>17</v>
      </c>
      <c r="G866" s="130">
        <v>17</v>
      </c>
      <c r="H866" s="130">
        <v>16</v>
      </c>
      <c r="I866" s="130">
        <v>16</v>
      </c>
      <c r="J866" s="130">
        <v>4</v>
      </c>
      <c r="K866" s="130">
        <v>8</v>
      </c>
    </row>
    <row r="867" spans="2:11" ht="15">
      <c r="B867" s="130" t="s">
        <v>3</v>
      </c>
      <c r="C867" s="131" t="s">
        <v>100</v>
      </c>
      <c r="D867" s="130" t="s">
        <v>394</v>
      </c>
      <c r="E867" s="130" t="s">
        <v>292</v>
      </c>
      <c r="F867" s="130" t="s">
        <v>125</v>
      </c>
      <c r="G867" s="130">
        <v>0</v>
      </c>
      <c r="H867" s="130">
        <v>0</v>
      </c>
      <c r="I867" s="130" t="s">
        <v>125</v>
      </c>
      <c r="J867" s="130" t="s">
        <v>125</v>
      </c>
      <c r="K867" s="130" t="s">
        <v>125</v>
      </c>
    </row>
    <row r="868" spans="2:11" ht="15">
      <c r="B868" s="130" t="s">
        <v>3</v>
      </c>
      <c r="C868" s="131" t="s">
        <v>256</v>
      </c>
      <c r="D868" s="130" t="s">
        <v>378</v>
      </c>
      <c r="E868" s="130" t="s">
        <v>292</v>
      </c>
      <c r="F868" s="130" t="s">
        <v>125</v>
      </c>
      <c r="G868" s="130" t="s">
        <v>125</v>
      </c>
      <c r="H868" s="130" t="s">
        <v>125</v>
      </c>
      <c r="I868" s="130" t="s">
        <v>125</v>
      </c>
      <c r="J868" s="130" t="s">
        <v>125</v>
      </c>
      <c r="K868" s="130" t="s">
        <v>125</v>
      </c>
    </row>
    <row r="869" spans="2:11" ht="15">
      <c r="B869" s="130" t="s">
        <v>3</v>
      </c>
      <c r="C869" s="131" t="s">
        <v>102</v>
      </c>
      <c r="D869" s="130" t="s">
        <v>103</v>
      </c>
      <c r="E869" s="130" t="s">
        <v>293</v>
      </c>
      <c r="F869" s="130">
        <v>14</v>
      </c>
      <c r="G869" s="130">
        <v>6</v>
      </c>
      <c r="H869" s="130">
        <v>14</v>
      </c>
      <c r="I869" s="130">
        <v>11</v>
      </c>
      <c r="J869" s="130">
        <v>3</v>
      </c>
      <c r="K869" s="130">
        <v>5</v>
      </c>
    </row>
    <row r="870" spans="2:11" ht="15">
      <c r="B870" s="130" t="s">
        <v>3</v>
      </c>
      <c r="C870" s="131" t="s">
        <v>104</v>
      </c>
      <c r="D870" s="130" t="s">
        <v>395</v>
      </c>
      <c r="E870" s="130" t="s">
        <v>293</v>
      </c>
      <c r="F870" s="130">
        <v>0</v>
      </c>
      <c r="G870" s="130">
        <v>0</v>
      </c>
      <c r="H870" s="130">
        <v>0</v>
      </c>
      <c r="I870" s="130" t="s">
        <v>125</v>
      </c>
      <c r="J870" s="130" t="s">
        <v>125</v>
      </c>
      <c r="K870" s="130" t="s">
        <v>125</v>
      </c>
    </row>
    <row r="871" spans="2:11" ht="15">
      <c r="B871" s="130" t="s">
        <v>3</v>
      </c>
      <c r="C871" s="131" t="s">
        <v>105</v>
      </c>
      <c r="D871" s="130" t="s">
        <v>459</v>
      </c>
      <c r="E871" s="130" t="s">
        <v>292</v>
      </c>
      <c r="F871" s="130">
        <v>0</v>
      </c>
      <c r="G871" s="130" t="s">
        <v>125</v>
      </c>
      <c r="H871" s="130" t="s">
        <v>125</v>
      </c>
      <c r="I871" s="130" t="s">
        <v>125</v>
      </c>
      <c r="J871" s="130" t="s">
        <v>125</v>
      </c>
      <c r="K871" s="130" t="s">
        <v>125</v>
      </c>
    </row>
    <row r="872" spans="2:11" ht="15">
      <c r="B872" s="130" t="s">
        <v>3</v>
      </c>
      <c r="C872" s="131" t="s">
        <v>257</v>
      </c>
      <c r="D872" s="130" t="s">
        <v>396</v>
      </c>
      <c r="E872" s="130" t="s">
        <v>293</v>
      </c>
      <c r="F872" s="130" t="s">
        <v>125</v>
      </c>
      <c r="G872" s="130" t="s">
        <v>125</v>
      </c>
      <c r="H872" s="130" t="s">
        <v>125</v>
      </c>
      <c r="I872" s="130" t="s">
        <v>125</v>
      </c>
      <c r="J872" s="130" t="s">
        <v>125</v>
      </c>
      <c r="K872" s="130" t="s">
        <v>125</v>
      </c>
    </row>
    <row r="873" spans="2:11" ht="15">
      <c r="B873" s="130" t="s">
        <v>3</v>
      </c>
      <c r="C873" s="131" t="s">
        <v>106</v>
      </c>
      <c r="D873" s="130" t="s">
        <v>107</v>
      </c>
      <c r="E873" s="130" t="s">
        <v>293</v>
      </c>
      <c r="F873" s="130">
        <v>2</v>
      </c>
      <c r="G873" s="130">
        <v>0</v>
      </c>
      <c r="H873" s="130">
        <v>0</v>
      </c>
      <c r="I873" s="130">
        <v>0</v>
      </c>
      <c r="J873" s="130">
        <v>1</v>
      </c>
      <c r="K873" s="130">
        <v>0</v>
      </c>
    </row>
    <row r="874" spans="2:11" ht="15">
      <c r="B874" s="130" t="s">
        <v>3</v>
      </c>
      <c r="C874" s="131" t="s">
        <v>258</v>
      </c>
      <c r="D874" s="130" t="s">
        <v>379</v>
      </c>
      <c r="E874" s="130" t="s">
        <v>292</v>
      </c>
      <c r="F874" s="130" t="s">
        <v>125</v>
      </c>
      <c r="G874" s="130" t="s">
        <v>125</v>
      </c>
      <c r="H874" s="130" t="s">
        <v>125</v>
      </c>
      <c r="I874" s="130" t="s">
        <v>125</v>
      </c>
      <c r="J874" s="130" t="s">
        <v>125</v>
      </c>
      <c r="K874" s="130" t="s">
        <v>125</v>
      </c>
    </row>
    <row r="875" spans="2:11" ht="15">
      <c r="B875" s="130" t="s">
        <v>3</v>
      </c>
      <c r="C875" s="131" t="s">
        <v>259</v>
      </c>
      <c r="D875" s="130" t="s">
        <v>397</v>
      </c>
      <c r="E875" s="130" t="s">
        <v>292</v>
      </c>
      <c r="F875" s="130" t="s">
        <v>125</v>
      </c>
      <c r="G875" s="130" t="s">
        <v>125</v>
      </c>
      <c r="H875" s="130" t="s">
        <v>125</v>
      </c>
      <c r="I875" s="130" t="s">
        <v>125</v>
      </c>
      <c r="J875" s="130" t="s">
        <v>125</v>
      </c>
      <c r="K875" s="130" t="s">
        <v>125</v>
      </c>
    </row>
    <row r="876" spans="2:11" ht="15">
      <c r="B876" s="130" t="s">
        <v>3</v>
      </c>
      <c r="C876" s="131" t="s">
        <v>108</v>
      </c>
      <c r="D876" s="130" t="s">
        <v>460</v>
      </c>
      <c r="E876" s="130" t="s">
        <v>293</v>
      </c>
      <c r="F876" s="130">
        <v>51</v>
      </c>
      <c r="G876" s="130">
        <v>38</v>
      </c>
      <c r="H876" s="130">
        <v>47</v>
      </c>
      <c r="I876" s="130">
        <v>43</v>
      </c>
      <c r="J876" s="130">
        <v>40</v>
      </c>
      <c r="K876" s="130">
        <v>44</v>
      </c>
    </row>
    <row r="877" spans="2:11" ht="15">
      <c r="B877" s="130" t="s">
        <v>3</v>
      </c>
      <c r="C877" s="131" t="s">
        <v>109</v>
      </c>
      <c r="D877" s="130" t="s">
        <v>110</v>
      </c>
      <c r="E877" s="130" t="s">
        <v>293</v>
      </c>
      <c r="F877" s="130">
        <v>9</v>
      </c>
      <c r="G877" s="130">
        <v>3</v>
      </c>
      <c r="H877" s="130">
        <v>15</v>
      </c>
      <c r="I877" s="130">
        <v>8</v>
      </c>
      <c r="J877" s="130">
        <v>12</v>
      </c>
      <c r="K877" s="130">
        <v>12</v>
      </c>
    </row>
    <row r="878" spans="2:11" ht="15">
      <c r="B878" s="130" t="s">
        <v>3</v>
      </c>
      <c r="C878" s="131" t="s">
        <v>111</v>
      </c>
      <c r="D878" s="130" t="s">
        <v>112</v>
      </c>
      <c r="E878" s="130" t="s">
        <v>293</v>
      </c>
      <c r="F878" s="130">
        <v>2</v>
      </c>
      <c r="G878" s="130">
        <v>3</v>
      </c>
      <c r="H878" s="130">
        <v>0</v>
      </c>
      <c r="I878" s="130">
        <v>0</v>
      </c>
      <c r="J878" s="130">
        <v>0</v>
      </c>
      <c r="K878" s="130">
        <v>1</v>
      </c>
    </row>
    <row r="879" spans="2:11" ht="15">
      <c r="B879" s="130" t="s">
        <v>3</v>
      </c>
      <c r="C879" s="131" t="s">
        <v>269</v>
      </c>
      <c r="D879" s="130" t="s">
        <v>407</v>
      </c>
      <c r="E879" s="130" t="s">
        <v>292</v>
      </c>
      <c r="F879" s="130" t="s">
        <v>125</v>
      </c>
      <c r="G879" s="130" t="s">
        <v>125</v>
      </c>
      <c r="H879" s="130" t="s">
        <v>125</v>
      </c>
      <c r="I879" s="130" t="s">
        <v>125</v>
      </c>
      <c r="J879" s="130" t="s">
        <v>125</v>
      </c>
      <c r="K879" s="130" t="s">
        <v>125</v>
      </c>
    </row>
    <row r="880" spans="2:11" ht="15">
      <c r="B880" s="130" t="s">
        <v>3</v>
      </c>
      <c r="C880" s="131" t="s">
        <v>260</v>
      </c>
      <c r="D880" s="130" t="s">
        <v>261</v>
      </c>
      <c r="E880" s="130" t="s">
        <v>292</v>
      </c>
      <c r="F880" s="130" t="s">
        <v>125</v>
      </c>
      <c r="G880" s="130" t="s">
        <v>125</v>
      </c>
      <c r="H880" s="130" t="s">
        <v>125</v>
      </c>
      <c r="I880" s="130" t="s">
        <v>125</v>
      </c>
      <c r="J880" s="130" t="s">
        <v>125</v>
      </c>
      <c r="K880" s="130" t="s">
        <v>125</v>
      </c>
    </row>
    <row r="881" spans="2:11" ht="15">
      <c r="B881" s="130" t="s">
        <v>3</v>
      </c>
      <c r="C881" s="131" t="s">
        <v>262</v>
      </c>
      <c r="D881" s="130" t="s">
        <v>380</v>
      </c>
      <c r="E881" s="130" t="s">
        <v>292</v>
      </c>
      <c r="F881" s="130" t="s">
        <v>125</v>
      </c>
      <c r="G881" s="130" t="s">
        <v>125</v>
      </c>
      <c r="H881" s="130" t="s">
        <v>125</v>
      </c>
      <c r="I881" s="130" t="s">
        <v>125</v>
      </c>
      <c r="J881" s="130" t="s">
        <v>125</v>
      </c>
      <c r="K881" s="130" t="s">
        <v>125</v>
      </c>
    </row>
    <row r="882" spans="2:11" ht="15">
      <c r="B882" s="130" t="s">
        <v>3</v>
      </c>
      <c r="C882" s="131" t="s">
        <v>263</v>
      </c>
      <c r="D882" s="130" t="s">
        <v>398</v>
      </c>
      <c r="E882" s="130" t="s">
        <v>292</v>
      </c>
      <c r="F882" s="130" t="s">
        <v>125</v>
      </c>
      <c r="G882" s="130" t="s">
        <v>125</v>
      </c>
      <c r="H882" s="130" t="s">
        <v>125</v>
      </c>
      <c r="I882" s="130" t="s">
        <v>125</v>
      </c>
      <c r="J882" s="130" t="s">
        <v>125</v>
      </c>
      <c r="K882" s="130" t="s">
        <v>125</v>
      </c>
    </row>
    <row r="883" spans="2:11" ht="15">
      <c r="B883" s="130" t="s">
        <v>3</v>
      </c>
      <c r="C883" s="131" t="s">
        <v>264</v>
      </c>
      <c r="D883" s="130" t="s">
        <v>381</v>
      </c>
      <c r="E883" s="130" t="s">
        <v>292</v>
      </c>
      <c r="F883" s="130" t="s">
        <v>125</v>
      </c>
      <c r="G883" s="130" t="s">
        <v>125</v>
      </c>
      <c r="H883" s="130" t="s">
        <v>125</v>
      </c>
      <c r="I883" s="130" t="s">
        <v>125</v>
      </c>
      <c r="J883" s="130" t="s">
        <v>125</v>
      </c>
      <c r="K883" s="130" t="s">
        <v>125</v>
      </c>
    </row>
    <row r="884" spans="2:11" ht="15">
      <c r="B884" s="130" t="s">
        <v>3</v>
      </c>
      <c r="C884" s="131" t="s">
        <v>113</v>
      </c>
      <c r="D884" s="130" t="s">
        <v>114</v>
      </c>
      <c r="E884" s="130" t="s">
        <v>294</v>
      </c>
      <c r="F884" s="130" t="s">
        <v>125</v>
      </c>
      <c r="G884" s="130" t="s">
        <v>125</v>
      </c>
      <c r="H884" s="130" t="s">
        <v>125</v>
      </c>
      <c r="I884" s="130" t="s">
        <v>125</v>
      </c>
      <c r="J884" s="130" t="s">
        <v>125</v>
      </c>
      <c r="K884" s="130" t="s">
        <v>125</v>
      </c>
    </row>
    <row r="885" spans="2:11" ht="15">
      <c r="B885" s="130" t="s">
        <v>3</v>
      </c>
      <c r="C885" s="131" t="s">
        <v>115</v>
      </c>
      <c r="D885" s="130" t="s">
        <v>116</v>
      </c>
      <c r="E885" s="130" t="s">
        <v>293</v>
      </c>
      <c r="F885" s="130">
        <v>0</v>
      </c>
      <c r="G885" s="130">
        <v>14</v>
      </c>
      <c r="H885" s="130">
        <v>20</v>
      </c>
      <c r="I885" s="130">
        <v>0</v>
      </c>
      <c r="J885" s="130">
        <v>0</v>
      </c>
      <c r="K885" s="130">
        <v>0</v>
      </c>
    </row>
    <row r="886" spans="2:11" ht="15">
      <c r="B886" s="130" t="s">
        <v>3</v>
      </c>
      <c r="C886" s="131" t="s">
        <v>117</v>
      </c>
      <c r="D886" s="130" t="s">
        <v>118</v>
      </c>
      <c r="E886" s="130" t="s">
        <v>294</v>
      </c>
      <c r="F886" s="130" t="s">
        <v>125</v>
      </c>
      <c r="G886" s="130" t="s">
        <v>125</v>
      </c>
      <c r="H886" s="130" t="s">
        <v>125</v>
      </c>
      <c r="I886" s="130" t="s">
        <v>125</v>
      </c>
      <c r="J886" s="130" t="s">
        <v>125</v>
      </c>
      <c r="K886" s="130" t="s">
        <v>125</v>
      </c>
    </row>
    <row r="887" spans="2:11" ht="15">
      <c r="B887" s="130" t="s">
        <v>3</v>
      </c>
      <c r="C887" s="131" t="s">
        <v>129</v>
      </c>
      <c r="D887" s="130" t="s">
        <v>127</v>
      </c>
      <c r="E887" s="130" t="s">
        <v>294</v>
      </c>
      <c r="F887" s="130" t="s">
        <v>125</v>
      </c>
      <c r="G887" s="130" t="s">
        <v>125</v>
      </c>
      <c r="H887" s="130" t="s">
        <v>125</v>
      </c>
      <c r="I887" s="130" t="s">
        <v>125</v>
      </c>
      <c r="J887" s="130" t="s">
        <v>125</v>
      </c>
      <c r="K887" s="130" t="s">
        <v>125</v>
      </c>
    </row>
    <row r="889" spans="2:11" ht="15">
      <c r="B889" s="130" t="s">
        <v>383</v>
      </c>
      <c r="C889" s="131" t="s">
        <v>384</v>
      </c>
      <c r="D889" s="130" t="s">
        <v>385</v>
      </c>
      <c r="E889" s="130"/>
      <c r="F889" s="130"/>
      <c r="G889" s="130"/>
      <c r="H889" s="130"/>
      <c r="I889" s="130"/>
      <c r="J889" s="130"/>
      <c r="K889" s="130"/>
    </row>
    <row r="891" spans="2:11" ht="15">
      <c r="B891" s="130" t="s">
        <v>322</v>
      </c>
      <c r="C891" s="131" t="s">
        <v>8</v>
      </c>
      <c r="D891" s="130" t="s">
        <v>9</v>
      </c>
      <c r="E891" s="130" t="s">
        <v>291</v>
      </c>
      <c r="F891" s="130" t="s">
        <v>123</v>
      </c>
      <c r="G891" s="130" t="s">
        <v>123</v>
      </c>
      <c r="H891" s="130" t="s">
        <v>123</v>
      </c>
      <c r="I891" s="130" t="s">
        <v>123</v>
      </c>
      <c r="J891" s="130" t="s">
        <v>123</v>
      </c>
      <c r="K891" s="130" t="s">
        <v>123</v>
      </c>
    </row>
    <row r="892" spans="2:11" ht="15">
      <c r="B892" s="130" t="s">
        <v>324</v>
      </c>
      <c r="C892" s="131" t="s">
        <v>353</v>
      </c>
      <c r="D892" s="130" t="s">
        <v>354</v>
      </c>
      <c r="E892" s="130" t="s">
        <v>355</v>
      </c>
      <c r="F892" s="130" t="s">
        <v>358</v>
      </c>
      <c r="G892" s="130" t="s">
        <v>358</v>
      </c>
      <c r="H892" s="130" t="s">
        <v>358</v>
      </c>
      <c r="I892" s="130" t="s">
        <v>358</v>
      </c>
      <c r="J892" s="130" t="s">
        <v>358</v>
      </c>
      <c r="K892" s="130" t="s">
        <v>358</v>
      </c>
    </row>
    <row r="893" spans="2:11" ht="15">
      <c r="B893" s="130" t="s">
        <v>1</v>
      </c>
      <c r="C893" s="131" t="s">
        <v>151</v>
      </c>
      <c r="D893" s="130" t="s">
        <v>152</v>
      </c>
      <c r="E893" s="130" t="s">
        <v>292</v>
      </c>
      <c r="F893" s="130" t="s">
        <v>125</v>
      </c>
      <c r="G893" s="130" t="s">
        <v>125</v>
      </c>
      <c r="H893" s="130" t="s">
        <v>125</v>
      </c>
      <c r="I893" s="130" t="s">
        <v>125</v>
      </c>
      <c r="J893" s="130" t="s">
        <v>125</v>
      </c>
      <c r="K893" s="130" t="s">
        <v>125</v>
      </c>
    </row>
    <row r="894" spans="2:11" ht="15">
      <c r="B894" s="130" t="s">
        <v>1</v>
      </c>
      <c r="C894" s="131" t="s">
        <v>10</v>
      </c>
      <c r="D894" s="130" t="s">
        <v>433</v>
      </c>
      <c r="E894" s="130" t="s">
        <v>293</v>
      </c>
      <c r="F894" s="130">
        <v>725</v>
      </c>
      <c r="G894" s="130">
        <v>750</v>
      </c>
      <c r="H894" s="130">
        <v>723</v>
      </c>
      <c r="I894" s="130">
        <v>600</v>
      </c>
      <c r="J894" s="130">
        <v>792</v>
      </c>
      <c r="K894" s="130">
        <v>795</v>
      </c>
    </row>
    <row r="895" spans="2:11" ht="15">
      <c r="B895" s="130" t="s">
        <v>1</v>
      </c>
      <c r="C895" s="131" t="s">
        <v>11</v>
      </c>
      <c r="D895" s="130" t="s">
        <v>12</v>
      </c>
      <c r="E895" s="130" t="s">
        <v>292</v>
      </c>
      <c r="F895" s="130" t="s">
        <v>125</v>
      </c>
      <c r="G895" s="130" t="s">
        <v>125</v>
      </c>
      <c r="H895" s="130" t="s">
        <v>125</v>
      </c>
      <c r="I895" s="130" t="s">
        <v>125</v>
      </c>
      <c r="J895" s="130" t="s">
        <v>125</v>
      </c>
      <c r="K895" s="130" t="s">
        <v>125</v>
      </c>
    </row>
    <row r="896" spans="2:11" ht="15">
      <c r="B896" s="130" t="s">
        <v>1</v>
      </c>
      <c r="C896" s="131" t="s">
        <v>153</v>
      </c>
      <c r="D896" s="130" t="s">
        <v>154</v>
      </c>
      <c r="E896" s="130" t="s">
        <v>292</v>
      </c>
      <c r="F896" s="130" t="s">
        <v>125</v>
      </c>
      <c r="G896" s="130" t="s">
        <v>125</v>
      </c>
      <c r="H896" s="130" t="s">
        <v>125</v>
      </c>
      <c r="I896" s="130" t="s">
        <v>125</v>
      </c>
      <c r="J896" s="130" t="s">
        <v>125</v>
      </c>
      <c r="K896" s="130" t="s">
        <v>125</v>
      </c>
    </row>
    <row r="897" spans="2:11" ht="15">
      <c r="B897" s="130" t="s">
        <v>1</v>
      </c>
      <c r="C897" s="131" t="s">
        <v>155</v>
      </c>
      <c r="D897" s="130" t="s">
        <v>156</v>
      </c>
      <c r="E897" s="130" t="s">
        <v>292</v>
      </c>
      <c r="F897" s="130" t="s">
        <v>125</v>
      </c>
      <c r="G897" s="130" t="s">
        <v>125</v>
      </c>
      <c r="H897" s="130" t="s">
        <v>125</v>
      </c>
      <c r="I897" s="130" t="s">
        <v>125</v>
      </c>
      <c r="J897" s="130" t="s">
        <v>125</v>
      </c>
      <c r="K897" s="130" t="s">
        <v>125</v>
      </c>
    </row>
    <row r="898" spans="2:11" ht="15">
      <c r="B898" s="130" t="s">
        <v>1</v>
      </c>
      <c r="C898" s="131" t="s">
        <v>13</v>
      </c>
      <c r="D898" s="130" t="s">
        <v>14</v>
      </c>
      <c r="E898" s="130" t="s">
        <v>293</v>
      </c>
      <c r="F898" s="130">
        <v>771</v>
      </c>
      <c r="G898" s="130">
        <v>718</v>
      </c>
      <c r="H898" s="130">
        <v>1065</v>
      </c>
      <c r="I898" s="130">
        <v>1177</v>
      </c>
      <c r="J898" s="130">
        <v>1311</v>
      </c>
      <c r="K898" s="130">
        <v>1481</v>
      </c>
    </row>
    <row r="899" spans="2:11" ht="15">
      <c r="B899" s="130" t="s">
        <v>1</v>
      </c>
      <c r="C899" s="131" t="s">
        <v>157</v>
      </c>
      <c r="D899" s="130" t="s">
        <v>158</v>
      </c>
      <c r="E899" s="130" t="s">
        <v>292</v>
      </c>
      <c r="F899" s="130" t="s">
        <v>125</v>
      </c>
      <c r="G899" s="130" t="s">
        <v>125</v>
      </c>
      <c r="H899" s="130" t="s">
        <v>125</v>
      </c>
      <c r="I899" s="130" t="s">
        <v>125</v>
      </c>
      <c r="J899" s="130" t="s">
        <v>125</v>
      </c>
      <c r="K899" s="130" t="s">
        <v>125</v>
      </c>
    </row>
    <row r="900" spans="2:11" ht="15">
      <c r="B900" s="130" t="s">
        <v>1</v>
      </c>
      <c r="C900" s="131" t="s">
        <v>159</v>
      </c>
      <c r="D900" s="130" t="s">
        <v>160</v>
      </c>
      <c r="E900" s="130" t="s">
        <v>292</v>
      </c>
      <c r="F900" s="130" t="s">
        <v>125</v>
      </c>
      <c r="G900" s="130" t="s">
        <v>125</v>
      </c>
      <c r="H900" s="130" t="s">
        <v>125</v>
      </c>
      <c r="I900" s="130" t="s">
        <v>125</v>
      </c>
      <c r="J900" s="130" t="s">
        <v>125</v>
      </c>
      <c r="K900" s="130" t="s">
        <v>125</v>
      </c>
    </row>
    <row r="901" spans="2:11" ht="15">
      <c r="B901" s="130" t="s">
        <v>1</v>
      </c>
      <c r="C901" s="131" t="s">
        <v>161</v>
      </c>
      <c r="D901" s="130" t="s">
        <v>162</v>
      </c>
      <c r="E901" s="130" t="s">
        <v>292</v>
      </c>
      <c r="F901" s="130" t="s">
        <v>125</v>
      </c>
      <c r="G901" s="130" t="s">
        <v>125</v>
      </c>
      <c r="H901" s="130" t="s">
        <v>125</v>
      </c>
      <c r="I901" s="130" t="s">
        <v>125</v>
      </c>
      <c r="J901" s="130" t="s">
        <v>125</v>
      </c>
      <c r="K901" s="130" t="s">
        <v>125</v>
      </c>
    </row>
    <row r="902" spans="2:11" ht="15">
      <c r="B902" s="130" t="s">
        <v>1</v>
      </c>
      <c r="C902" s="131" t="s">
        <v>15</v>
      </c>
      <c r="D902" s="130" t="s">
        <v>16</v>
      </c>
      <c r="E902" s="130" t="s">
        <v>293</v>
      </c>
      <c r="F902" s="130">
        <v>86</v>
      </c>
      <c r="G902" s="130">
        <v>0</v>
      </c>
      <c r="H902" s="130">
        <v>0</v>
      </c>
      <c r="I902" s="130" t="s">
        <v>125</v>
      </c>
      <c r="J902" s="130" t="s">
        <v>125</v>
      </c>
      <c r="K902" s="130" t="s">
        <v>125</v>
      </c>
    </row>
    <row r="903" spans="2:11" ht="15">
      <c r="B903" s="130" t="s">
        <v>1</v>
      </c>
      <c r="C903" s="131" t="s">
        <v>163</v>
      </c>
      <c r="D903" s="130" t="s">
        <v>164</v>
      </c>
      <c r="E903" s="130" t="s">
        <v>292</v>
      </c>
      <c r="F903" s="130" t="s">
        <v>125</v>
      </c>
      <c r="G903" s="130" t="s">
        <v>125</v>
      </c>
      <c r="H903" s="130" t="s">
        <v>125</v>
      </c>
      <c r="I903" s="130" t="s">
        <v>125</v>
      </c>
      <c r="J903" s="130" t="s">
        <v>125</v>
      </c>
      <c r="K903" s="130" t="s">
        <v>125</v>
      </c>
    </row>
    <row r="904" spans="2:11" ht="15">
      <c r="B904" s="130" t="s">
        <v>1</v>
      </c>
      <c r="C904" s="131" t="s">
        <v>17</v>
      </c>
      <c r="D904" s="130" t="s">
        <v>18</v>
      </c>
      <c r="E904" s="130" t="s">
        <v>293</v>
      </c>
      <c r="F904" s="130">
        <v>836</v>
      </c>
      <c r="G904" s="130">
        <v>752</v>
      </c>
      <c r="H904" s="130">
        <v>738</v>
      </c>
      <c r="I904" s="130">
        <v>774</v>
      </c>
      <c r="J904" s="130">
        <v>860</v>
      </c>
      <c r="K904" s="130">
        <v>834</v>
      </c>
    </row>
    <row r="905" spans="2:11" ht="15">
      <c r="B905" s="130" t="s">
        <v>1</v>
      </c>
      <c r="C905" s="131" t="s">
        <v>165</v>
      </c>
      <c r="D905" s="130" t="s">
        <v>166</v>
      </c>
      <c r="E905" s="130" t="s">
        <v>292</v>
      </c>
      <c r="F905" s="130" t="s">
        <v>125</v>
      </c>
      <c r="G905" s="130" t="s">
        <v>125</v>
      </c>
      <c r="H905" s="130" t="s">
        <v>125</v>
      </c>
      <c r="I905" s="130" t="s">
        <v>125</v>
      </c>
      <c r="J905" s="130" t="s">
        <v>125</v>
      </c>
      <c r="K905" s="130" t="s">
        <v>125</v>
      </c>
    </row>
    <row r="906" spans="2:11" ht="15">
      <c r="B906" s="130" t="s">
        <v>1</v>
      </c>
      <c r="C906" s="131" t="s">
        <v>19</v>
      </c>
      <c r="D906" s="130" t="s">
        <v>20</v>
      </c>
      <c r="E906" s="130" t="s">
        <v>292</v>
      </c>
      <c r="F906" s="130">
        <v>0</v>
      </c>
      <c r="G906" s="130" t="s">
        <v>125</v>
      </c>
      <c r="H906" s="130" t="s">
        <v>125</v>
      </c>
      <c r="I906" s="130" t="s">
        <v>125</v>
      </c>
      <c r="J906" s="130" t="s">
        <v>125</v>
      </c>
      <c r="K906" s="130" t="s">
        <v>125</v>
      </c>
    </row>
    <row r="907" spans="2:11" ht="15">
      <c r="B907" s="130" t="s">
        <v>1</v>
      </c>
      <c r="C907" s="131" t="s">
        <v>167</v>
      </c>
      <c r="D907" s="130" t="s">
        <v>168</v>
      </c>
      <c r="E907" s="130" t="s">
        <v>292</v>
      </c>
      <c r="F907" s="130" t="s">
        <v>125</v>
      </c>
      <c r="G907" s="130" t="s">
        <v>125</v>
      </c>
      <c r="H907" s="130" t="s">
        <v>125</v>
      </c>
      <c r="I907" s="130" t="s">
        <v>125</v>
      </c>
      <c r="J907" s="130" t="s">
        <v>125</v>
      </c>
      <c r="K907" s="130" t="s">
        <v>125</v>
      </c>
    </row>
    <row r="908" spans="2:11" ht="15">
      <c r="B908" s="130" t="s">
        <v>1</v>
      </c>
      <c r="C908" s="131" t="s">
        <v>169</v>
      </c>
      <c r="D908" s="130" t="s">
        <v>170</v>
      </c>
      <c r="E908" s="130" t="s">
        <v>292</v>
      </c>
      <c r="F908" s="130" t="s">
        <v>125</v>
      </c>
      <c r="G908" s="130" t="s">
        <v>125</v>
      </c>
      <c r="H908" s="130" t="s">
        <v>125</v>
      </c>
      <c r="I908" s="130" t="s">
        <v>125</v>
      </c>
      <c r="J908" s="130" t="s">
        <v>125</v>
      </c>
      <c r="K908" s="130" t="s">
        <v>125</v>
      </c>
    </row>
    <row r="909" spans="2:11" ht="15">
      <c r="B909" s="130" t="s">
        <v>1</v>
      </c>
      <c r="C909" s="131" t="s">
        <v>171</v>
      </c>
      <c r="D909" s="130" t="s">
        <v>172</v>
      </c>
      <c r="E909" s="130" t="s">
        <v>292</v>
      </c>
      <c r="F909" s="130" t="s">
        <v>125</v>
      </c>
      <c r="G909" s="130" t="s">
        <v>125</v>
      </c>
      <c r="H909" s="130" t="s">
        <v>125</v>
      </c>
      <c r="I909" s="130" t="s">
        <v>125</v>
      </c>
      <c r="J909" s="130" t="s">
        <v>125</v>
      </c>
      <c r="K909" s="130" t="s">
        <v>125</v>
      </c>
    </row>
    <row r="910" spans="2:11" ht="15">
      <c r="B910" s="130" t="s">
        <v>1</v>
      </c>
      <c r="C910" s="131" t="s">
        <v>21</v>
      </c>
      <c r="D910" s="130" t="s">
        <v>22</v>
      </c>
      <c r="E910" s="130" t="s">
        <v>293</v>
      </c>
      <c r="F910" s="130">
        <v>111</v>
      </c>
      <c r="G910" s="130">
        <v>100</v>
      </c>
      <c r="H910" s="130">
        <v>126</v>
      </c>
      <c r="I910" s="130">
        <v>106</v>
      </c>
      <c r="J910" s="130">
        <v>119</v>
      </c>
      <c r="K910" s="130">
        <v>55</v>
      </c>
    </row>
    <row r="911" spans="2:11" ht="15">
      <c r="B911" s="130" t="s">
        <v>1</v>
      </c>
      <c r="C911" s="131" t="s">
        <v>23</v>
      </c>
      <c r="D911" s="130" t="s">
        <v>24</v>
      </c>
      <c r="E911" s="130" t="s">
        <v>292</v>
      </c>
      <c r="F911" s="130" t="s">
        <v>125</v>
      </c>
      <c r="G911" s="130" t="s">
        <v>125</v>
      </c>
      <c r="H911" s="130" t="s">
        <v>125</v>
      </c>
      <c r="I911" s="130" t="s">
        <v>125</v>
      </c>
      <c r="J911" s="130" t="s">
        <v>125</v>
      </c>
      <c r="K911" s="130" t="s">
        <v>125</v>
      </c>
    </row>
    <row r="912" spans="2:11" ht="15">
      <c r="B912" s="130" t="s">
        <v>1</v>
      </c>
      <c r="C912" s="131" t="s">
        <v>173</v>
      </c>
      <c r="D912" s="130" t="s">
        <v>174</v>
      </c>
      <c r="E912" s="130" t="s">
        <v>292</v>
      </c>
      <c r="F912" s="130" t="s">
        <v>125</v>
      </c>
      <c r="G912" s="130" t="s">
        <v>125</v>
      </c>
      <c r="H912" s="130" t="s">
        <v>125</v>
      </c>
      <c r="I912" s="130" t="s">
        <v>125</v>
      </c>
      <c r="J912" s="130" t="s">
        <v>125</v>
      </c>
      <c r="K912" s="130" t="s">
        <v>125</v>
      </c>
    </row>
    <row r="913" spans="2:11" ht="15">
      <c r="B913" s="130" t="s">
        <v>1</v>
      </c>
      <c r="C913" s="131" t="s">
        <v>175</v>
      </c>
      <c r="D913" s="130" t="s">
        <v>176</v>
      </c>
      <c r="E913" s="130" t="s">
        <v>292</v>
      </c>
      <c r="F913" s="130" t="s">
        <v>125</v>
      </c>
      <c r="G913" s="130" t="s">
        <v>125</v>
      </c>
      <c r="H913" s="130" t="s">
        <v>125</v>
      </c>
      <c r="I913" s="130" t="s">
        <v>125</v>
      </c>
      <c r="J913" s="130" t="s">
        <v>125</v>
      </c>
      <c r="K913" s="130" t="s">
        <v>125</v>
      </c>
    </row>
    <row r="914" spans="2:11" ht="15">
      <c r="B914" s="130" t="s">
        <v>1</v>
      </c>
      <c r="C914" s="131" t="s">
        <v>25</v>
      </c>
      <c r="D914" s="130" t="s">
        <v>399</v>
      </c>
      <c r="E914" s="130" t="s">
        <v>293</v>
      </c>
      <c r="F914" s="130">
        <v>239</v>
      </c>
      <c r="G914" s="130">
        <v>278</v>
      </c>
      <c r="H914" s="130">
        <v>323</v>
      </c>
      <c r="I914" s="130">
        <v>119</v>
      </c>
      <c r="J914" s="130">
        <v>2</v>
      </c>
      <c r="K914" s="130">
        <v>0</v>
      </c>
    </row>
    <row r="915" spans="2:11" ht="15">
      <c r="B915" s="130" t="s">
        <v>1</v>
      </c>
      <c r="C915" s="131" t="s">
        <v>26</v>
      </c>
      <c r="D915" s="130" t="s">
        <v>27</v>
      </c>
      <c r="E915" s="130" t="s">
        <v>293</v>
      </c>
      <c r="F915" s="130">
        <v>607</v>
      </c>
      <c r="G915" s="130">
        <v>655</v>
      </c>
      <c r="H915" s="130">
        <v>693</v>
      </c>
      <c r="I915" s="130">
        <v>447</v>
      </c>
      <c r="J915" s="130">
        <v>896</v>
      </c>
      <c r="K915" s="130">
        <v>863</v>
      </c>
    </row>
    <row r="916" spans="2:11" ht="15">
      <c r="B916" s="130" t="s">
        <v>1</v>
      </c>
      <c r="C916" s="131" t="s">
        <v>177</v>
      </c>
      <c r="D916" s="130" t="s">
        <v>178</v>
      </c>
      <c r="E916" s="130" t="s">
        <v>292</v>
      </c>
      <c r="F916" s="130" t="s">
        <v>125</v>
      </c>
      <c r="G916" s="130" t="s">
        <v>125</v>
      </c>
      <c r="H916" s="130" t="s">
        <v>125</v>
      </c>
      <c r="I916" s="130" t="s">
        <v>125</v>
      </c>
      <c r="J916" s="130" t="s">
        <v>125</v>
      </c>
      <c r="K916" s="130" t="s">
        <v>125</v>
      </c>
    </row>
    <row r="917" spans="2:11" ht="15">
      <c r="B917" s="130" t="s">
        <v>1</v>
      </c>
      <c r="C917" s="131" t="s">
        <v>179</v>
      </c>
      <c r="D917" s="130" t="s">
        <v>180</v>
      </c>
      <c r="E917" s="130" t="s">
        <v>292</v>
      </c>
      <c r="F917" s="130" t="s">
        <v>125</v>
      </c>
      <c r="G917" s="130" t="s">
        <v>125</v>
      </c>
      <c r="H917" s="130" t="s">
        <v>125</v>
      </c>
      <c r="I917" s="130" t="s">
        <v>125</v>
      </c>
      <c r="J917" s="130" t="s">
        <v>125</v>
      </c>
      <c r="K917" s="130" t="s">
        <v>125</v>
      </c>
    </row>
    <row r="918" spans="2:11" ht="15">
      <c r="B918" s="130" t="s">
        <v>1</v>
      </c>
      <c r="C918" s="131" t="s">
        <v>181</v>
      </c>
      <c r="D918" s="130" t="s">
        <v>182</v>
      </c>
      <c r="E918" s="130" t="s">
        <v>292</v>
      </c>
      <c r="F918" s="130" t="s">
        <v>125</v>
      </c>
      <c r="G918" s="130" t="s">
        <v>125</v>
      </c>
      <c r="H918" s="130" t="s">
        <v>125</v>
      </c>
      <c r="I918" s="130" t="s">
        <v>125</v>
      </c>
      <c r="J918" s="130" t="s">
        <v>125</v>
      </c>
      <c r="K918" s="130" t="s">
        <v>125</v>
      </c>
    </row>
    <row r="919" spans="2:11" ht="15">
      <c r="B919" s="130" t="s">
        <v>1</v>
      </c>
      <c r="C919" s="131" t="s">
        <v>28</v>
      </c>
      <c r="D919" s="130" t="s">
        <v>29</v>
      </c>
      <c r="E919" s="130" t="s">
        <v>292</v>
      </c>
      <c r="F919" s="130" t="s">
        <v>125</v>
      </c>
      <c r="G919" s="130" t="s">
        <v>125</v>
      </c>
      <c r="H919" s="130" t="s">
        <v>125</v>
      </c>
      <c r="I919" s="130" t="s">
        <v>125</v>
      </c>
      <c r="J919" s="130" t="s">
        <v>125</v>
      </c>
      <c r="K919" s="130" t="s">
        <v>125</v>
      </c>
    </row>
    <row r="920" spans="2:11" ht="15">
      <c r="B920" s="130" t="s">
        <v>1</v>
      </c>
      <c r="C920" s="131" t="s">
        <v>30</v>
      </c>
      <c r="D920" s="130" t="s">
        <v>400</v>
      </c>
      <c r="E920" s="130" t="s">
        <v>293</v>
      </c>
      <c r="F920" s="130">
        <v>608</v>
      </c>
      <c r="G920" s="130">
        <v>616</v>
      </c>
      <c r="H920" s="130">
        <v>696</v>
      </c>
      <c r="I920" s="130">
        <v>790</v>
      </c>
      <c r="J920" s="130">
        <v>771</v>
      </c>
      <c r="K920" s="130">
        <v>959</v>
      </c>
    </row>
    <row r="921" spans="2:11" ht="15">
      <c r="B921" s="130" t="s">
        <v>1</v>
      </c>
      <c r="C921" s="131" t="s">
        <v>183</v>
      </c>
      <c r="D921" s="130" t="s">
        <v>184</v>
      </c>
      <c r="E921" s="130" t="s">
        <v>292</v>
      </c>
      <c r="F921" s="130" t="s">
        <v>125</v>
      </c>
      <c r="G921" s="130" t="s">
        <v>125</v>
      </c>
      <c r="H921" s="130" t="s">
        <v>125</v>
      </c>
      <c r="I921" s="130" t="s">
        <v>125</v>
      </c>
      <c r="J921" s="130" t="s">
        <v>125</v>
      </c>
      <c r="K921" s="130" t="s">
        <v>125</v>
      </c>
    </row>
    <row r="922" spans="2:11" ht="15">
      <c r="B922" s="130" t="s">
        <v>1</v>
      </c>
      <c r="C922" s="131" t="s">
        <v>185</v>
      </c>
      <c r="D922" s="130" t="s">
        <v>186</v>
      </c>
      <c r="E922" s="130" t="s">
        <v>292</v>
      </c>
      <c r="F922" s="130" t="s">
        <v>125</v>
      </c>
      <c r="G922" s="130" t="s">
        <v>125</v>
      </c>
      <c r="H922" s="130" t="s">
        <v>125</v>
      </c>
      <c r="I922" s="130" t="s">
        <v>125</v>
      </c>
      <c r="J922" s="130" t="s">
        <v>125</v>
      </c>
      <c r="K922" s="130" t="s">
        <v>125</v>
      </c>
    </row>
    <row r="923" spans="2:11" ht="15">
      <c r="B923" s="130" t="s">
        <v>1</v>
      </c>
      <c r="C923" s="131" t="s">
        <v>187</v>
      </c>
      <c r="D923" s="130" t="s">
        <v>188</v>
      </c>
      <c r="E923" s="130" t="s">
        <v>292</v>
      </c>
      <c r="F923" s="130" t="s">
        <v>125</v>
      </c>
      <c r="G923" s="130" t="s">
        <v>125</v>
      </c>
      <c r="H923" s="130" t="s">
        <v>125</v>
      </c>
      <c r="I923" s="130" t="s">
        <v>125</v>
      </c>
      <c r="J923" s="130" t="s">
        <v>125</v>
      </c>
      <c r="K923" s="130" t="s">
        <v>125</v>
      </c>
    </row>
    <row r="924" spans="2:11" ht="15">
      <c r="B924" s="130" t="s">
        <v>1</v>
      </c>
      <c r="C924" s="131" t="s">
        <v>189</v>
      </c>
      <c r="D924" s="130" t="s">
        <v>190</v>
      </c>
      <c r="E924" s="130" t="s">
        <v>292</v>
      </c>
      <c r="F924" s="130" t="s">
        <v>125</v>
      </c>
      <c r="G924" s="130" t="s">
        <v>125</v>
      </c>
      <c r="H924" s="130" t="s">
        <v>125</v>
      </c>
      <c r="I924" s="130" t="s">
        <v>125</v>
      </c>
      <c r="J924" s="130" t="s">
        <v>125</v>
      </c>
      <c r="K924" s="130" t="s">
        <v>125</v>
      </c>
    </row>
    <row r="925" spans="2:11" ht="15">
      <c r="B925" s="130" t="s">
        <v>1</v>
      </c>
      <c r="C925" s="131" t="s">
        <v>191</v>
      </c>
      <c r="D925" s="130" t="s">
        <v>192</v>
      </c>
      <c r="E925" s="130" t="s">
        <v>292</v>
      </c>
      <c r="F925" s="130" t="s">
        <v>125</v>
      </c>
      <c r="G925" s="130" t="s">
        <v>125</v>
      </c>
      <c r="H925" s="130" t="s">
        <v>125</v>
      </c>
      <c r="I925" s="130" t="s">
        <v>125</v>
      </c>
      <c r="J925" s="130" t="s">
        <v>125</v>
      </c>
      <c r="K925" s="130" t="s">
        <v>125</v>
      </c>
    </row>
    <row r="926" spans="2:11" ht="15">
      <c r="B926" s="130" t="s">
        <v>1</v>
      </c>
      <c r="C926" s="131" t="s">
        <v>193</v>
      </c>
      <c r="D926" s="130" t="s">
        <v>194</v>
      </c>
      <c r="E926" s="130" t="s">
        <v>292</v>
      </c>
      <c r="F926" s="130" t="s">
        <v>125</v>
      </c>
      <c r="G926" s="130" t="s">
        <v>125</v>
      </c>
      <c r="H926" s="130" t="s">
        <v>125</v>
      </c>
      <c r="I926" s="130" t="s">
        <v>125</v>
      </c>
      <c r="J926" s="130" t="s">
        <v>125</v>
      </c>
      <c r="K926" s="130" t="s">
        <v>125</v>
      </c>
    </row>
    <row r="927" spans="2:11" ht="15">
      <c r="B927" s="130" t="s">
        <v>1</v>
      </c>
      <c r="C927" s="131" t="s">
        <v>31</v>
      </c>
      <c r="D927" s="130" t="s">
        <v>401</v>
      </c>
      <c r="E927" s="130" t="s">
        <v>293</v>
      </c>
      <c r="F927" s="130">
        <v>885</v>
      </c>
      <c r="G927" s="130">
        <v>907</v>
      </c>
      <c r="H927" s="130">
        <v>946</v>
      </c>
      <c r="I927" s="130">
        <v>857</v>
      </c>
      <c r="J927" s="130">
        <v>871</v>
      </c>
      <c r="K927" s="130">
        <v>874</v>
      </c>
    </row>
    <row r="928" spans="2:11" ht="15">
      <c r="B928" s="130" t="s">
        <v>1</v>
      </c>
      <c r="C928" s="131" t="s">
        <v>195</v>
      </c>
      <c r="D928" s="130" t="s">
        <v>196</v>
      </c>
      <c r="E928" s="130" t="s">
        <v>292</v>
      </c>
      <c r="F928" s="130" t="s">
        <v>125</v>
      </c>
      <c r="G928" s="130" t="s">
        <v>125</v>
      </c>
      <c r="H928" s="130" t="s">
        <v>125</v>
      </c>
      <c r="I928" s="130" t="s">
        <v>125</v>
      </c>
      <c r="J928" s="130" t="s">
        <v>125</v>
      </c>
      <c r="K928" s="130" t="s">
        <v>125</v>
      </c>
    </row>
    <row r="929" spans="2:11" ht="15">
      <c r="B929" s="130" t="s">
        <v>1</v>
      </c>
      <c r="C929" s="131" t="s">
        <v>197</v>
      </c>
      <c r="D929" s="130" t="s">
        <v>198</v>
      </c>
      <c r="E929" s="130" t="s">
        <v>292</v>
      </c>
      <c r="F929" s="130" t="s">
        <v>125</v>
      </c>
      <c r="G929" s="130" t="s">
        <v>125</v>
      </c>
      <c r="H929" s="130" t="s">
        <v>125</v>
      </c>
      <c r="I929" s="130" t="s">
        <v>125</v>
      </c>
      <c r="J929" s="130" t="s">
        <v>125</v>
      </c>
      <c r="K929" s="130" t="s">
        <v>125</v>
      </c>
    </row>
    <row r="930" spans="2:11" ht="15">
      <c r="B930" s="130" t="s">
        <v>1</v>
      </c>
      <c r="C930" s="131" t="s">
        <v>32</v>
      </c>
      <c r="D930" s="130" t="s">
        <v>33</v>
      </c>
      <c r="E930" s="130" t="s">
        <v>292</v>
      </c>
      <c r="F930" s="130" t="s">
        <v>125</v>
      </c>
      <c r="G930" s="130" t="s">
        <v>125</v>
      </c>
      <c r="H930" s="130" t="s">
        <v>125</v>
      </c>
      <c r="I930" s="130" t="s">
        <v>125</v>
      </c>
      <c r="J930" s="130" t="s">
        <v>125</v>
      </c>
      <c r="K930" s="130" t="s">
        <v>125</v>
      </c>
    </row>
    <row r="931" spans="2:11" ht="15">
      <c r="B931" s="130" t="s">
        <v>1</v>
      </c>
      <c r="C931" s="131" t="s">
        <v>199</v>
      </c>
      <c r="D931" s="130" t="s">
        <v>200</v>
      </c>
      <c r="E931" s="130" t="s">
        <v>292</v>
      </c>
      <c r="F931" s="130" t="s">
        <v>125</v>
      </c>
      <c r="G931" s="130" t="s">
        <v>125</v>
      </c>
      <c r="H931" s="130" t="s">
        <v>125</v>
      </c>
      <c r="I931" s="130" t="s">
        <v>125</v>
      </c>
      <c r="J931" s="130" t="s">
        <v>125</v>
      </c>
      <c r="K931" s="130" t="s">
        <v>125</v>
      </c>
    </row>
    <row r="932" spans="2:11" ht="15">
      <c r="B932" s="130" t="s">
        <v>1</v>
      </c>
      <c r="C932" s="131" t="s">
        <v>201</v>
      </c>
      <c r="D932" s="130" t="s">
        <v>202</v>
      </c>
      <c r="E932" s="130" t="s">
        <v>292</v>
      </c>
      <c r="F932" s="130" t="s">
        <v>125</v>
      </c>
      <c r="G932" s="130" t="s">
        <v>125</v>
      </c>
      <c r="H932" s="130" t="s">
        <v>125</v>
      </c>
      <c r="I932" s="130" t="s">
        <v>125</v>
      </c>
      <c r="J932" s="130" t="s">
        <v>125</v>
      </c>
      <c r="K932" s="130" t="s">
        <v>125</v>
      </c>
    </row>
    <row r="933" spans="2:11" ht="15">
      <c r="B933" s="130" t="s">
        <v>1</v>
      </c>
      <c r="C933" s="131" t="s">
        <v>34</v>
      </c>
      <c r="D933" s="130" t="s">
        <v>35</v>
      </c>
      <c r="E933" s="130" t="s">
        <v>292</v>
      </c>
      <c r="F933" s="130" t="s">
        <v>125</v>
      </c>
      <c r="G933" s="130" t="s">
        <v>125</v>
      </c>
      <c r="H933" s="130" t="s">
        <v>125</v>
      </c>
      <c r="I933" s="130" t="s">
        <v>125</v>
      </c>
      <c r="J933" s="130" t="s">
        <v>125</v>
      </c>
      <c r="K933" s="130" t="s">
        <v>125</v>
      </c>
    </row>
    <row r="934" spans="2:11" ht="15">
      <c r="B934" s="130" t="s">
        <v>1</v>
      </c>
      <c r="C934" s="131" t="s">
        <v>203</v>
      </c>
      <c r="D934" s="130" t="s">
        <v>204</v>
      </c>
      <c r="E934" s="130" t="s">
        <v>292</v>
      </c>
      <c r="F934" s="130" t="s">
        <v>125</v>
      </c>
      <c r="G934" s="130" t="s">
        <v>125</v>
      </c>
      <c r="H934" s="130" t="s">
        <v>125</v>
      </c>
      <c r="I934" s="130" t="s">
        <v>125</v>
      </c>
      <c r="J934" s="130" t="s">
        <v>125</v>
      </c>
      <c r="K934" s="130" t="s">
        <v>125</v>
      </c>
    </row>
    <row r="935" spans="2:11" ht="15">
      <c r="B935" s="130" t="s">
        <v>1</v>
      </c>
      <c r="C935" s="131" t="s">
        <v>36</v>
      </c>
      <c r="D935" s="130" t="s">
        <v>37</v>
      </c>
      <c r="E935" s="130" t="s">
        <v>293</v>
      </c>
      <c r="F935" s="130">
        <v>3296</v>
      </c>
      <c r="G935" s="130">
        <v>3483</v>
      </c>
      <c r="H935" s="130">
        <v>3092</v>
      </c>
      <c r="I935" s="130">
        <v>2399</v>
      </c>
      <c r="J935" s="130">
        <v>0</v>
      </c>
      <c r="K935" s="130">
        <v>0</v>
      </c>
    </row>
    <row r="936" spans="2:11" ht="15">
      <c r="B936" s="130" t="s">
        <v>1</v>
      </c>
      <c r="C936" s="131" t="s">
        <v>205</v>
      </c>
      <c r="D936" s="130" t="s">
        <v>206</v>
      </c>
      <c r="E936" s="130" t="s">
        <v>292</v>
      </c>
      <c r="F936" s="130" t="s">
        <v>125</v>
      </c>
      <c r="G936" s="130" t="s">
        <v>125</v>
      </c>
      <c r="H936" s="130" t="s">
        <v>125</v>
      </c>
      <c r="I936" s="130" t="s">
        <v>125</v>
      </c>
      <c r="J936" s="130" t="s">
        <v>125</v>
      </c>
      <c r="K936" s="130" t="s">
        <v>125</v>
      </c>
    </row>
    <row r="937" spans="2:11" ht="15">
      <c r="B937" s="130" t="s">
        <v>1</v>
      </c>
      <c r="C937" s="131" t="s">
        <v>38</v>
      </c>
      <c r="D937" s="130" t="s">
        <v>39</v>
      </c>
      <c r="E937" s="130" t="s">
        <v>293</v>
      </c>
      <c r="F937" s="130">
        <v>525</v>
      </c>
      <c r="G937" s="130">
        <v>568</v>
      </c>
      <c r="H937" s="130">
        <v>662</v>
      </c>
      <c r="I937" s="130">
        <v>686</v>
      </c>
      <c r="J937" s="130">
        <v>668</v>
      </c>
      <c r="K937" s="130">
        <v>776</v>
      </c>
    </row>
    <row r="938" spans="2:11" ht="15">
      <c r="B938" s="130" t="s">
        <v>1</v>
      </c>
      <c r="C938" s="131" t="s">
        <v>207</v>
      </c>
      <c r="D938" s="130" t="s">
        <v>208</v>
      </c>
      <c r="E938" s="130" t="s">
        <v>292</v>
      </c>
      <c r="F938" s="130" t="s">
        <v>125</v>
      </c>
      <c r="G938" s="130" t="s">
        <v>125</v>
      </c>
      <c r="H938" s="130" t="s">
        <v>125</v>
      </c>
      <c r="I938" s="130" t="s">
        <v>125</v>
      </c>
      <c r="J938" s="130" t="s">
        <v>125</v>
      </c>
      <c r="K938" s="130" t="s">
        <v>125</v>
      </c>
    </row>
    <row r="939" spans="2:11" ht="15">
      <c r="B939" s="130" t="s">
        <v>1</v>
      </c>
      <c r="C939" s="131" t="s">
        <v>209</v>
      </c>
      <c r="D939" s="130" t="s">
        <v>210</v>
      </c>
      <c r="E939" s="130" t="s">
        <v>292</v>
      </c>
      <c r="F939" s="130" t="s">
        <v>125</v>
      </c>
      <c r="G939" s="130" t="s">
        <v>125</v>
      </c>
      <c r="H939" s="130" t="s">
        <v>125</v>
      </c>
      <c r="I939" s="130" t="s">
        <v>125</v>
      </c>
      <c r="J939" s="130" t="s">
        <v>125</v>
      </c>
      <c r="K939" s="130" t="s">
        <v>125</v>
      </c>
    </row>
    <row r="940" spans="2:11" ht="15">
      <c r="B940" s="130" t="s">
        <v>1</v>
      </c>
      <c r="C940" s="131" t="s">
        <v>211</v>
      </c>
      <c r="D940" s="130" t="s">
        <v>212</v>
      </c>
      <c r="E940" s="130" t="s">
        <v>292</v>
      </c>
      <c r="F940" s="130" t="s">
        <v>125</v>
      </c>
      <c r="G940" s="130" t="s">
        <v>125</v>
      </c>
      <c r="H940" s="130" t="s">
        <v>125</v>
      </c>
      <c r="I940" s="130" t="s">
        <v>125</v>
      </c>
      <c r="J940" s="130" t="s">
        <v>125</v>
      </c>
      <c r="K940" s="130" t="s">
        <v>125</v>
      </c>
    </row>
    <row r="941" spans="2:11" ht="15">
      <c r="B941" s="130" t="s">
        <v>1</v>
      </c>
      <c r="C941" s="131" t="s">
        <v>213</v>
      </c>
      <c r="D941" s="130" t="s">
        <v>214</v>
      </c>
      <c r="E941" s="130" t="s">
        <v>292</v>
      </c>
      <c r="F941" s="130" t="s">
        <v>125</v>
      </c>
      <c r="G941" s="130" t="s">
        <v>125</v>
      </c>
      <c r="H941" s="130" t="s">
        <v>125</v>
      </c>
      <c r="I941" s="130" t="s">
        <v>125</v>
      </c>
      <c r="J941" s="130" t="s">
        <v>125</v>
      </c>
      <c r="K941" s="130" t="s">
        <v>125</v>
      </c>
    </row>
    <row r="942" spans="2:11" ht="15">
      <c r="B942" s="130" t="s">
        <v>1</v>
      </c>
      <c r="C942" s="131" t="s">
        <v>272</v>
      </c>
      <c r="D942" s="130" t="s">
        <v>273</v>
      </c>
      <c r="E942" s="130" t="s">
        <v>294</v>
      </c>
      <c r="F942" s="130" t="s">
        <v>125</v>
      </c>
      <c r="G942" s="130" t="s">
        <v>125</v>
      </c>
      <c r="H942" s="130" t="s">
        <v>125</v>
      </c>
      <c r="I942" s="130" t="s">
        <v>125</v>
      </c>
      <c r="J942" s="130" t="s">
        <v>125</v>
      </c>
      <c r="K942" s="130" t="s">
        <v>125</v>
      </c>
    </row>
    <row r="943" spans="2:11" ht="15">
      <c r="B943" s="130" t="s">
        <v>1</v>
      </c>
      <c r="C943" s="131" t="s">
        <v>270</v>
      </c>
      <c r="D943" s="130" t="s">
        <v>271</v>
      </c>
      <c r="E943" s="130" t="s">
        <v>292</v>
      </c>
      <c r="F943" s="130" t="s">
        <v>125</v>
      </c>
      <c r="G943" s="130" t="s">
        <v>125</v>
      </c>
      <c r="H943" s="130" t="s">
        <v>125</v>
      </c>
      <c r="I943" s="130" t="s">
        <v>125</v>
      </c>
      <c r="J943" s="130" t="s">
        <v>125</v>
      </c>
      <c r="K943" s="130" t="s">
        <v>125</v>
      </c>
    </row>
    <row r="944" spans="2:11" ht="15">
      <c r="B944" s="130" t="s">
        <v>1</v>
      </c>
      <c r="C944" s="131" t="s">
        <v>215</v>
      </c>
      <c r="D944" s="130" t="s">
        <v>216</v>
      </c>
      <c r="E944" s="130" t="s">
        <v>292</v>
      </c>
      <c r="F944" s="130" t="s">
        <v>125</v>
      </c>
      <c r="G944" s="130" t="s">
        <v>125</v>
      </c>
      <c r="H944" s="130" t="s">
        <v>125</v>
      </c>
      <c r="I944" s="130" t="s">
        <v>125</v>
      </c>
      <c r="J944" s="130" t="s">
        <v>125</v>
      </c>
      <c r="K944" s="130" t="s">
        <v>125</v>
      </c>
    </row>
    <row r="945" spans="2:11" ht="15">
      <c r="B945" s="130" t="s">
        <v>1</v>
      </c>
      <c r="C945" s="131" t="s">
        <v>217</v>
      </c>
      <c r="D945" s="130" t="s">
        <v>218</v>
      </c>
      <c r="E945" s="130" t="s">
        <v>292</v>
      </c>
      <c r="F945" s="130" t="s">
        <v>125</v>
      </c>
      <c r="G945" s="130" t="s">
        <v>125</v>
      </c>
      <c r="H945" s="130" t="s">
        <v>125</v>
      </c>
      <c r="I945" s="130" t="s">
        <v>125</v>
      </c>
      <c r="J945" s="130" t="s">
        <v>125</v>
      </c>
      <c r="K945" s="130" t="s">
        <v>125</v>
      </c>
    </row>
    <row r="946" spans="2:11" ht="15">
      <c r="B946" s="130" t="s">
        <v>1</v>
      </c>
      <c r="C946" s="131" t="s">
        <v>219</v>
      </c>
      <c r="D946" s="130" t="s">
        <v>392</v>
      </c>
      <c r="E946" s="130" t="s">
        <v>292</v>
      </c>
      <c r="F946" s="130" t="s">
        <v>125</v>
      </c>
      <c r="G946" s="130" t="s">
        <v>125</v>
      </c>
      <c r="H946" s="130" t="s">
        <v>125</v>
      </c>
      <c r="I946" s="130" t="s">
        <v>125</v>
      </c>
      <c r="J946" s="130" t="s">
        <v>125</v>
      </c>
      <c r="K946" s="130" t="s">
        <v>125</v>
      </c>
    </row>
    <row r="947" spans="2:11" ht="15">
      <c r="B947" s="130" t="s">
        <v>1</v>
      </c>
      <c r="C947" s="131" t="s">
        <v>220</v>
      </c>
      <c r="D947" s="130" t="s">
        <v>221</v>
      </c>
      <c r="E947" s="130" t="s">
        <v>292</v>
      </c>
      <c r="F947" s="130" t="s">
        <v>125</v>
      </c>
      <c r="G947" s="130" t="s">
        <v>125</v>
      </c>
      <c r="H947" s="130" t="s">
        <v>125</v>
      </c>
      <c r="I947" s="130" t="s">
        <v>125</v>
      </c>
      <c r="J947" s="130" t="s">
        <v>125</v>
      </c>
      <c r="K947" s="130" t="s">
        <v>125</v>
      </c>
    </row>
    <row r="948" spans="2:11" ht="15">
      <c r="B948" s="130" t="s">
        <v>1</v>
      </c>
      <c r="C948" s="131" t="s">
        <v>222</v>
      </c>
      <c r="D948" s="130" t="s">
        <v>349</v>
      </c>
      <c r="E948" s="130" t="s">
        <v>292</v>
      </c>
      <c r="F948" s="130" t="s">
        <v>125</v>
      </c>
      <c r="G948" s="130" t="s">
        <v>125</v>
      </c>
      <c r="H948" s="130" t="s">
        <v>125</v>
      </c>
      <c r="I948" s="130" t="s">
        <v>125</v>
      </c>
      <c r="J948" s="130" t="s">
        <v>125</v>
      </c>
      <c r="K948" s="130" t="s">
        <v>125</v>
      </c>
    </row>
    <row r="949" spans="2:11" ht="15">
      <c r="B949" s="130" t="s">
        <v>1</v>
      </c>
      <c r="C949" s="131" t="s">
        <v>223</v>
      </c>
      <c r="D949" s="130" t="s">
        <v>350</v>
      </c>
      <c r="E949" s="130" t="s">
        <v>292</v>
      </c>
      <c r="F949" s="130" t="s">
        <v>125</v>
      </c>
      <c r="G949" s="130" t="s">
        <v>125</v>
      </c>
      <c r="H949" s="130" t="s">
        <v>125</v>
      </c>
      <c r="I949" s="130" t="s">
        <v>125</v>
      </c>
      <c r="J949" s="130" t="s">
        <v>125</v>
      </c>
      <c r="K949" s="130" t="s">
        <v>125</v>
      </c>
    </row>
    <row r="950" spans="2:11" ht="15">
      <c r="B950" s="130" t="s">
        <v>1</v>
      </c>
      <c r="C950" s="131" t="s">
        <v>224</v>
      </c>
      <c r="D950" s="130" t="s">
        <v>351</v>
      </c>
      <c r="E950" s="130" t="s">
        <v>294</v>
      </c>
      <c r="F950" s="130" t="s">
        <v>125</v>
      </c>
      <c r="G950" s="130" t="s">
        <v>125</v>
      </c>
      <c r="H950" s="130" t="s">
        <v>125</v>
      </c>
      <c r="I950" s="130" t="s">
        <v>125</v>
      </c>
      <c r="J950" s="130" t="s">
        <v>125</v>
      </c>
      <c r="K950" s="130" t="s">
        <v>125</v>
      </c>
    </row>
    <row r="951" spans="2:11" ht="15">
      <c r="B951" s="130" t="s">
        <v>1</v>
      </c>
      <c r="C951" s="131" t="s">
        <v>225</v>
      </c>
      <c r="D951" s="130" t="s">
        <v>226</v>
      </c>
      <c r="E951" s="130" t="s">
        <v>292</v>
      </c>
      <c r="F951" s="130" t="s">
        <v>125</v>
      </c>
      <c r="G951" s="130" t="s">
        <v>125</v>
      </c>
      <c r="H951" s="130" t="s">
        <v>125</v>
      </c>
      <c r="I951" s="130" t="s">
        <v>125</v>
      </c>
      <c r="J951" s="130" t="s">
        <v>125</v>
      </c>
      <c r="K951" s="130" t="s">
        <v>125</v>
      </c>
    </row>
    <row r="952" spans="2:11" ht="15">
      <c r="B952" s="130" t="s">
        <v>1</v>
      </c>
      <c r="C952" s="131" t="s">
        <v>274</v>
      </c>
      <c r="D952" s="130" t="s">
        <v>275</v>
      </c>
      <c r="E952" s="130" t="s">
        <v>294</v>
      </c>
      <c r="F952" s="130" t="s">
        <v>125</v>
      </c>
      <c r="G952" s="130" t="s">
        <v>125</v>
      </c>
      <c r="H952" s="130" t="s">
        <v>125</v>
      </c>
      <c r="I952" s="130" t="s">
        <v>125</v>
      </c>
      <c r="J952" s="130" t="s">
        <v>125</v>
      </c>
      <c r="K952" s="130" t="s">
        <v>125</v>
      </c>
    </row>
    <row r="953" spans="2:11" ht="15">
      <c r="B953" s="130" t="s">
        <v>1</v>
      </c>
      <c r="C953" s="131" t="s">
        <v>227</v>
      </c>
      <c r="D953" s="130" t="s">
        <v>228</v>
      </c>
      <c r="E953" s="130" t="s">
        <v>292</v>
      </c>
      <c r="F953" s="130" t="s">
        <v>125</v>
      </c>
      <c r="G953" s="130" t="s">
        <v>125</v>
      </c>
      <c r="H953" s="130" t="s">
        <v>125</v>
      </c>
      <c r="I953" s="130" t="s">
        <v>125</v>
      </c>
      <c r="J953" s="130" t="s">
        <v>125</v>
      </c>
      <c r="K953" s="130" t="s">
        <v>125</v>
      </c>
    </row>
    <row r="954" spans="2:11" ht="15">
      <c r="B954" s="130" t="s">
        <v>1</v>
      </c>
      <c r="C954" s="131" t="s">
        <v>229</v>
      </c>
      <c r="D954" s="130" t="s">
        <v>230</v>
      </c>
      <c r="E954" s="130" t="s">
        <v>292</v>
      </c>
      <c r="F954" s="130" t="s">
        <v>125</v>
      </c>
      <c r="G954" s="130" t="s">
        <v>125</v>
      </c>
      <c r="H954" s="130" t="s">
        <v>125</v>
      </c>
      <c r="I954" s="130" t="s">
        <v>125</v>
      </c>
      <c r="J954" s="130" t="s">
        <v>125</v>
      </c>
      <c r="K954" s="130" t="s">
        <v>125</v>
      </c>
    </row>
    <row r="955" spans="2:11" ht="15">
      <c r="B955" s="130" t="s">
        <v>1</v>
      </c>
      <c r="C955" s="131" t="s">
        <v>231</v>
      </c>
      <c r="D955" s="130" t="s">
        <v>402</v>
      </c>
      <c r="E955" s="130" t="s">
        <v>292</v>
      </c>
      <c r="F955" s="130" t="s">
        <v>125</v>
      </c>
      <c r="G955" s="130" t="s">
        <v>125</v>
      </c>
      <c r="H955" s="130" t="s">
        <v>125</v>
      </c>
      <c r="I955" s="130" t="s">
        <v>125</v>
      </c>
      <c r="J955" s="130" t="s">
        <v>125</v>
      </c>
      <c r="K955" s="130" t="s">
        <v>125</v>
      </c>
    </row>
    <row r="956" spans="2:11" ht="15">
      <c r="B956" s="130" t="s">
        <v>1</v>
      </c>
      <c r="C956" s="131" t="s">
        <v>232</v>
      </c>
      <c r="D956" s="130" t="s">
        <v>403</v>
      </c>
      <c r="E956" s="130" t="s">
        <v>292</v>
      </c>
      <c r="F956" s="130" t="s">
        <v>125</v>
      </c>
      <c r="G956" s="130" t="s">
        <v>125</v>
      </c>
      <c r="H956" s="130" t="s">
        <v>125</v>
      </c>
      <c r="I956" s="130" t="s">
        <v>125</v>
      </c>
      <c r="J956" s="130" t="s">
        <v>125</v>
      </c>
      <c r="K956" s="130" t="s">
        <v>125</v>
      </c>
    </row>
    <row r="957" spans="2:11" ht="15">
      <c r="B957" s="130" t="s">
        <v>1</v>
      </c>
      <c r="C957" s="131" t="s">
        <v>265</v>
      </c>
      <c r="D957" s="130" t="s">
        <v>266</v>
      </c>
      <c r="E957" s="130" t="s">
        <v>292</v>
      </c>
      <c r="F957" s="130" t="s">
        <v>125</v>
      </c>
      <c r="G957" s="130" t="s">
        <v>125</v>
      </c>
      <c r="H957" s="130" t="s">
        <v>125</v>
      </c>
      <c r="I957" s="130" t="s">
        <v>125</v>
      </c>
      <c r="J957" s="130" t="s">
        <v>125</v>
      </c>
      <c r="K957" s="130" t="s">
        <v>125</v>
      </c>
    </row>
    <row r="958" spans="2:11" ht="15">
      <c r="B958" s="130" t="s">
        <v>295</v>
      </c>
      <c r="C958" s="131" t="s">
        <v>276</v>
      </c>
      <c r="D958" s="130" t="s">
        <v>277</v>
      </c>
      <c r="E958" s="130" t="s">
        <v>125</v>
      </c>
      <c r="F958" s="130" t="s">
        <v>125</v>
      </c>
      <c r="G958" s="130" t="s">
        <v>125</v>
      </c>
      <c r="H958" s="130" t="s">
        <v>125</v>
      </c>
      <c r="I958" s="130" t="s">
        <v>125</v>
      </c>
      <c r="J958" s="130" t="s">
        <v>125</v>
      </c>
      <c r="K958" s="130" t="s">
        <v>125</v>
      </c>
    </row>
    <row r="959" spans="2:11" ht="15">
      <c r="B959" s="130" t="s">
        <v>2</v>
      </c>
      <c r="C959" s="131" t="s">
        <v>233</v>
      </c>
      <c r="D959" s="130" t="s">
        <v>234</v>
      </c>
      <c r="E959" s="130" t="s">
        <v>292</v>
      </c>
      <c r="F959" s="130" t="s">
        <v>125</v>
      </c>
      <c r="G959" s="130" t="s">
        <v>125</v>
      </c>
      <c r="H959" s="130" t="s">
        <v>125</v>
      </c>
      <c r="I959" s="130" t="s">
        <v>125</v>
      </c>
      <c r="J959" s="130" t="s">
        <v>125</v>
      </c>
      <c r="K959" s="130" t="s">
        <v>125</v>
      </c>
    </row>
    <row r="960" spans="2:11" ht="15">
      <c r="B960" s="130" t="s">
        <v>2</v>
      </c>
      <c r="C960" s="131" t="s">
        <v>278</v>
      </c>
      <c r="D960" s="130" t="s">
        <v>279</v>
      </c>
      <c r="E960" s="130" t="s">
        <v>294</v>
      </c>
      <c r="F960" s="130" t="s">
        <v>125</v>
      </c>
      <c r="G960" s="130" t="s">
        <v>125</v>
      </c>
      <c r="H960" s="130" t="s">
        <v>125</v>
      </c>
      <c r="I960" s="130" t="s">
        <v>125</v>
      </c>
      <c r="J960" s="130" t="s">
        <v>125</v>
      </c>
      <c r="K960" s="130" t="s">
        <v>125</v>
      </c>
    </row>
    <row r="961" spans="2:11" ht="15">
      <c r="B961" s="130" t="s">
        <v>2</v>
      </c>
      <c r="C961" s="131" t="s">
        <v>40</v>
      </c>
      <c r="D961" s="130" t="s">
        <v>375</v>
      </c>
      <c r="E961" s="130" t="s">
        <v>292</v>
      </c>
      <c r="F961" s="130" t="s">
        <v>125</v>
      </c>
      <c r="G961" s="130" t="s">
        <v>125</v>
      </c>
      <c r="H961" s="130" t="s">
        <v>125</v>
      </c>
      <c r="I961" s="130" t="s">
        <v>125</v>
      </c>
      <c r="J961" s="130" t="s">
        <v>125</v>
      </c>
      <c r="K961" s="130" t="s">
        <v>125</v>
      </c>
    </row>
    <row r="962" spans="2:11" ht="15">
      <c r="B962" s="130" t="s">
        <v>2</v>
      </c>
      <c r="C962" s="131" t="s">
        <v>41</v>
      </c>
      <c r="D962" s="130" t="s">
        <v>42</v>
      </c>
      <c r="E962" s="130" t="s">
        <v>293</v>
      </c>
      <c r="F962" s="130">
        <v>475</v>
      </c>
      <c r="G962" s="130">
        <v>398</v>
      </c>
      <c r="H962" s="130">
        <v>363</v>
      </c>
      <c r="I962" s="130">
        <v>428</v>
      </c>
      <c r="J962" s="130">
        <v>387</v>
      </c>
      <c r="K962" s="130">
        <v>322</v>
      </c>
    </row>
    <row r="963" spans="2:11" ht="15">
      <c r="B963" s="130" t="s">
        <v>2</v>
      </c>
      <c r="C963" s="131" t="s">
        <v>235</v>
      </c>
      <c r="D963" s="130" t="s">
        <v>236</v>
      </c>
      <c r="E963" s="130" t="s">
        <v>292</v>
      </c>
      <c r="F963" s="130" t="s">
        <v>125</v>
      </c>
      <c r="G963" s="130" t="s">
        <v>125</v>
      </c>
      <c r="H963" s="130" t="s">
        <v>125</v>
      </c>
      <c r="I963" s="130" t="s">
        <v>125</v>
      </c>
      <c r="J963" s="130" t="s">
        <v>125</v>
      </c>
      <c r="K963" s="130" t="s">
        <v>125</v>
      </c>
    </row>
    <row r="964" spans="2:11" ht="15">
      <c r="B964" s="130" t="s">
        <v>2</v>
      </c>
      <c r="C964" s="131" t="s">
        <v>43</v>
      </c>
      <c r="D964" s="130" t="s">
        <v>44</v>
      </c>
      <c r="E964" s="130" t="s">
        <v>293</v>
      </c>
      <c r="F964" s="130">
        <v>1177</v>
      </c>
      <c r="G964" s="130">
        <v>1080</v>
      </c>
      <c r="H964" s="130">
        <v>1370</v>
      </c>
      <c r="I964" s="130">
        <v>1416</v>
      </c>
      <c r="J964" s="130">
        <v>1467</v>
      </c>
      <c r="K964" s="130">
        <v>1483</v>
      </c>
    </row>
    <row r="965" spans="2:11" ht="15">
      <c r="B965" s="130" t="s">
        <v>2</v>
      </c>
      <c r="C965" s="131" t="s">
        <v>45</v>
      </c>
      <c r="D965" s="130" t="s">
        <v>46</v>
      </c>
      <c r="E965" s="130" t="s">
        <v>293</v>
      </c>
      <c r="F965" s="130">
        <v>1769</v>
      </c>
      <c r="G965" s="130">
        <v>1850</v>
      </c>
      <c r="H965" s="130">
        <v>1693</v>
      </c>
      <c r="I965" s="130">
        <v>1651</v>
      </c>
      <c r="J965" s="130">
        <v>0</v>
      </c>
      <c r="K965" s="130">
        <v>0</v>
      </c>
    </row>
    <row r="966" spans="2:11" ht="15">
      <c r="B966" s="130" t="s">
        <v>2</v>
      </c>
      <c r="C966" s="131" t="s">
        <v>47</v>
      </c>
      <c r="D966" s="130" t="s">
        <v>48</v>
      </c>
      <c r="E966" s="130" t="s">
        <v>293</v>
      </c>
      <c r="F966" s="130">
        <v>771</v>
      </c>
      <c r="G966" s="130">
        <v>799</v>
      </c>
      <c r="H966" s="130">
        <v>788</v>
      </c>
      <c r="I966" s="130">
        <v>930</v>
      </c>
      <c r="J966" s="130">
        <v>738</v>
      </c>
      <c r="K966" s="130">
        <v>830</v>
      </c>
    </row>
    <row r="967" spans="2:11" ht="15">
      <c r="B967" s="130" t="s">
        <v>2</v>
      </c>
      <c r="C967" s="131" t="s">
        <v>49</v>
      </c>
      <c r="D967" s="130" t="s">
        <v>50</v>
      </c>
      <c r="E967" s="130" t="s">
        <v>293</v>
      </c>
      <c r="F967" s="130">
        <v>716</v>
      </c>
      <c r="G967" s="130">
        <v>714</v>
      </c>
      <c r="H967" s="130">
        <v>740</v>
      </c>
      <c r="I967" s="130">
        <v>569</v>
      </c>
      <c r="J967" s="130">
        <v>806</v>
      </c>
      <c r="K967" s="130">
        <v>743</v>
      </c>
    </row>
    <row r="968" spans="2:11" ht="15">
      <c r="B968" s="130" t="s">
        <v>2</v>
      </c>
      <c r="C968" s="131" t="s">
        <v>51</v>
      </c>
      <c r="D968" s="130" t="s">
        <v>52</v>
      </c>
      <c r="E968" s="130" t="s">
        <v>293</v>
      </c>
      <c r="F968" s="130">
        <v>788</v>
      </c>
      <c r="G968" s="130">
        <v>537</v>
      </c>
      <c r="H968" s="130">
        <v>731</v>
      </c>
      <c r="I968" s="130">
        <v>501</v>
      </c>
      <c r="J968" s="130">
        <v>907</v>
      </c>
      <c r="K968" s="130">
        <v>831</v>
      </c>
    </row>
    <row r="969" spans="2:11" ht="15">
      <c r="B969" s="130" t="s">
        <v>2</v>
      </c>
      <c r="C969" s="131" t="s">
        <v>53</v>
      </c>
      <c r="D969" s="130" t="s">
        <v>54</v>
      </c>
      <c r="E969" s="130" t="s">
        <v>293</v>
      </c>
      <c r="F969" s="130">
        <v>2709</v>
      </c>
      <c r="G969" s="130">
        <v>2960</v>
      </c>
      <c r="H969" s="130">
        <v>2997</v>
      </c>
      <c r="I969" s="130">
        <v>3315</v>
      </c>
      <c r="J969" s="130">
        <v>3282</v>
      </c>
      <c r="K969" s="130">
        <v>3157</v>
      </c>
    </row>
    <row r="970" spans="2:11" ht="15">
      <c r="B970" s="130" t="s">
        <v>2</v>
      </c>
      <c r="C970" s="131" t="s">
        <v>55</v>
      </c>
      <c r="D970" s="130" t="s">
        <v>56</v>
      </c>
      <c r="E970" s="130" t="s">
        <v>293</v>
      </c>
      <c r="F970" s="130">
        <v>507</v>
      </c>
      <c r="G970" s="130">
        <v>478</v>
      </c>
      <c r="H970" s="130">
        <v>587</v>
      </c>
      <c r="I970" s="130">
        <v>707</v>
      </c>
      <c r="J970" s="130">
        <v>668</v>
      </c>
      <c r="K970" s="130">
        <v>681</v>
      </c>
    </row>
    <row r="971" spans="2:11" ht="15">
      <c r="B971" s="130" t="s">
        <v>2</v>
      </c>
      <c r="C971" s="131" t="s">
        <v>128</v>
      </c>
      <c r="D971" s="130" t="s">
        <v>126</v>
      </c>
      <c r="E971" s="130" t="s">
        <v>292</v>
      </c>
      <c r="F971" s="130" t="s">
        <v>125</v>
      </c>
      <c r="G971" s="130" t="s">
        <v>125</v>
      </c>
      <c r="H971" s="130" t="s">
        <v>125</v>
      </c>
      <c r="I971" s="130" t="s">
        <v>125</v>
      </c>
      <c r="J971" s="130" t="s">
        <v>125</v>
      </c>
      <c r="K971" s="130" t="s">
        <v>125</v>
      </c>
    </row>
    <row r="972" spans="2:11" ht="15">
      <c r="B972" s="130" t="s">
        <v>2</v>
      </c>
      <c r="C972" s="131" t="s">
        <v>57</v>
      </c>
      <c r="D972" s="130" t="s">
        <v>58</v>
      </c>
      <c r="E972" s="130" t="s">
        <v>293</v>
      </c>
      <c r="F972" s="130">
        <v>1450</v>
      </c>
      <c r="G972" s="130">
        <v>1024</v>
      </c>
      <c r="H972" s="130">
        <v>1157</v>
      </c>
      <c r="I972" s="130">
        <v>1199</v>
      </c>
      <c r="J972" s="130">
        <v>1159</v>
      </c>
      <c r="K972" s="130">
        <v>1163</v>
      </c>
    </row>
    <row r="973" spans="2:11" ht="15">
      <c r="B973" s="130" t="s">
        <v>2</v>
      </c>
      <c r="C973" s="131" t="s">
        <v>59</v>
      </c>
      <c r="D973" s="130" t="s">
        <v>60</v>
      </c>
      <c r="E973" s="130" t="s">
        <v>293</v>
      </c>
      <c r="F973" s="130">
        <v>335</v>
      </c>
      <c r="G973" s="130">
        <v>321</v>
      </c>
      <c r="H973" s="130">
        <v>398</v>
      </c>
      <c r="I973" s="130">
        <v>432</v>
      </c>
      <c r="J973" s="130">
        <v>255</v>
      </c>
      <c r="K973" s="130">
        <v>422</v>
      </c>
    </row>
    <row r="974" spans="2:11" ht="15">
      <c r="B974" s="130" t="s">
        <v>2</v>
      </c>
      <c r="C974" s="131" t="s">
        <v>61</v>
      </c>
      <c r="D974" s="130" t="s">
        <v>62</v>
      </c>
      <c r="E974" s="130" t="s">
        <v>293</v>
      </c>
      <c r="F974" s="130">
        <v>374</v>
      </c>
      <c r="G974" s="130">
        <v>326</v>
      </c>
      <c r="H974" s="130">
        <v>374</v>
      </c>
      <c r="I974" s="130">
        <v>348</v>
      </c>
      <c r="J974" s="130">
        <v>316</v>
      </c>
      <c r="K974" s="130">
        <v>326</v>
      </c>
    </row>
    <row r="975" spans="2:11" ht="15">
      <c r="B975" s="130" t="s">
        <v>2</v>
      </c>
      <c r="C975" s="131" t="s">
        <v>237</v>
      </c>
      <c r="D975" s="130" t="s">
        <v>238</v>
      </c>
      <c r="E975" s="130" t="s">
        <v>292</v>
      </c>
      <c r="F975" s="130" t="s">
        <v>125</v>
      </c>
      <c r="G975" s="130" t="s">
        <v>125</v>
      </c>
      <c r="H975" s="130" t="s">
        <v>125</v>
      </c>
      <c r="I975" s="130" t="s">
        <v>125</v>
      </c>
      <c r="J975" s="130" t="s">
        <v>125</v>
      </c>
      <c r="K975" s="130" t="s">
        <v>125</v>
      </c>
    </row>
    <row r="976" spans="2:11" ht="15">
      <c r="B976" s="130" t="s">
        <v>2</v>
      </c>
      <c r="C976" s="131" t="s">
        <v>63</v>
      </c>
      <c r="D976" s="130" t="s">
        <v>64</v>
      </c>
      <c r="E976" s="130" t="s">
        <v>293</v>
      </c>
      <c r="F976" s="130">
        <v>360</v>
      </c>
      <c r="G976" s="130">
        <v>460</v>
      </c>
      <c r="H976" s="130">
        <v>402</v>
      </c>
      <c r="I976" s="130">
        <v>448</v>
      </c>
      <c r="J976" s="130">
        <v>514</v>
      </c>
      <c r="K976" s="130">
        <v>556</v>
      </c>
    </row>
    <row r="977" spans="2:11" ht="15">
      <c r="B977" s="130" t="s">
        <v>2</v>
      </c>
      <c r="C977" s="131" t="s">
        <v>239</v>
      </c>
      <c r="D977" s="130" t="s">
        <v>240</v>
      </c>
      <c r="E977" s="130" t="s">
        <v>292</v>
      </c>
      <c r="F977" s="130" t="s">
        <v>125</v>
      </c>
      <c r="G977" s="130" t="s">
        <v>125</v>
      </c>
      <c r="H977" s="130" t="s">
        <v>125</v>
      </c>
      <c r="I977" s="130" t="s">
        <v>125</v>
      </c>
      <c r="J977" s="130" t="s">
        <v>125</v>
      </c>
      <c r="K977" s="130" t="s">
        <v>125</v>
      </c>
    </row>
    <row r="978" spans="2:11" ht="15">
      <c r="B978" s="130" t="s">
        <v>2</v>
      </c>
      <c r="C978" s="131" t="s">
        <v>65</v>
      </c>
      <c r="D978" s="130" t="s">
        <v>66</v>
      </c>
      <c r="E978" s="130" t="s">
        <v>293</v>
      </c>
      <c r="F978" s="130">
        <v>111</v>
      </c>
      <c r="G978" s="130">
        <v>147</v>
      </c>
      <c r="H978" s="130">
        <v>147</v>
      </c>
      <c r="I978" s="130">
        <v>109</v>
      </c>
      <c r="J978" s="130">
        <v>113</v>
      </c>
      <c r="K978" s="130">
        <v>96</v>
      </c>
    </row>
    <row r="979" spans="2:11" ht="15">
      <c r="B979" s="130" t="s">
        <v>2</v>
      </c>
      <c r="C979" s="131" t="s">
        <v>67</v>
      </c>
      <c r="D979" s="130" t="s">
        <v>68</v>
      </c>
      <c r="E979" s="130" t="s">
        <v>293</v>
      </c>
      <c r="F979" s="130">
        <v>2033</v>
      </c>
      <c r="G979" s="130">
        <v>2368</v>
      </c>
      <c r="H979" s="130">
        <v>2358</v>
      </c>
      <c r="I979" s="130">
        <v>2580</v>
      </c>
      <c r="J979" s="130">
        <v>2315</v>
      </c>
      <c r="K979" s="130">
        <v>2359</v>
      </c>
    </row>
    <row r="980" spans="2:11" ht="15">
      <c r="B980" s="130" t="s">
        <v>2</v>
      </c>
      <c r="C980" s="131" t="s">
        <v>69</v>
      </c>
      <c r="D980" s="130" t="s">
        <v>70</v>
      </c>
      <c r="E980" s="130" t="s">
        <v>293</v>
      </c>
      <c r="F980" s="130">
        <v>620</v>
      </c>
      <c r="G980" s="130">
        <v>634</v>
      </c>
      <c r="H980" s="130">
        <v>589</v>
      </c>
      <c r="I980" s="130">
        <v>647</v>
      </c>
      <c r="J980" s="130">
        <v>424</v>
      </c>
      <c r="K980" s="130">
        <v>513</v>
      </c>
    </row>
    <row r="981" spans="2:11" ht="15">
      <c r="B981" s="130" t="s">
        <v>2</v>
      </c>
      <c r="C981" s="131" t="s">
        <v>71</v>
      </c>
      <c r="D981" s="130" t="s">
        <v>72</v>
      </c>
      <c r="E981" s="130" t="s">
        <v>293</v>
      </c>
      <c r="F981" s="130">
        <v>41</v>
      </c>
      <c r="G981" s="130">
        <v>35</v>
      </c>
      <c r="H981" s="130">
        <v>40</v>
      </c>
      <c r="I981" s="130">
        <v>37</v>
      </c>
      <c r="J981" s="130">
        <v>36</v>
      </c>
      <c r="K981" s="130">
        <v>53</v>
      </c>
    </row>
    <row r="982" spans="2:11" ht="15">
      <c r="B982" s="130" t="s">
        <v>2</v>
      </c>
      <c r="C982" s="131" t="s">
        <v>73</v>
      </c>
      <c r="D982" s="130" t="s">
        <v>74</v>
      </c>
      <c r="E982" s="130" t="s">
        <v>293</v>
      </c>
      <c r="F982" s="130">
        <v>1518</v>
      </c>
      <c r="G982" s="130">
        <v>1527</v>
      </c>
      <c r="H982" s="130">
        <v>1676</v>
      </c>
      <c r="I982" s="130">
        <v>1717</v>
      </c>
      <c r="J982" s="130">
        <v>1674</v>
      </c>
      <c r="K982" s="130">
        <v>2006</v>
      </c>
    </row>
    <row r="983" spans="2:11" ht="15">
      <c r="B983" s="130" t="s">
        <v>2</v>
      </c>
      <c r="C983" s="131" t="s">
        <v>75</v>
      </c>
      <c r="D983" s="130" t="s">
        <v>439</v>
      </c>
      <c r="E983" s="130" t="s">
        <v>293</v>
      </c>
      <c r="F983" s="130">
        <v>2107</v>
      </c>
      <c r="G983" s="130">
        <v>2248</v>
      </c>
      <c r="H983" s="130">
        <v>2254</v>
      </c>
      <c r="I983" s="130">
        <v>2854</v>
      </c>
      <c r="J983" s="130">
        <v>4550</v>
      </c>
      <c r="K983" s="130">
        <v>5037</v>
      </c>
    </row>
    <row r="984" spans="2:11" ht="15">
      <c r="B984" s="130" t="s">
        <v>2</v>
      </c>
      <c r="C984" s="131" t="s">
        <v>76</v>
      </c>
      <c r="D984" s="130" t="s">
        <v>376</v>
      </c>
      <c r="E984" s="130" t="s">
        <v>293</v>
      </c>
      <c r="F984" s="130">
        <v>1849</v>
      </c>
      <c r="G984" s="130">
        <v>1937</v>
      </c>
      <c r="H984" s="130">
        <v>1711</v>
      </c>
      <c r="I984" s="130">
        <v>1696</v>
      </c>
      <c r="J984" s="130">
        <v>1712</v>
      </c>
      <c r="K984" s="130">
        <v>1902</v>
      </c>
    </row>
    <row r="985" spans="2:11" ht="15">
      <c r="B985" s="130" t="s">
        <v>2</v>
      </c>
      <c r="C985" s="131" t="s">
        <v>77</v>
      </c>
      <c r="D985" s="130" t="s">
        <v>377</v>
      </c>
      <c r="E985" s="130" t="s">
        <v>293</v>
      </c>
      <c r="F985" s="130">
        <v>0</v>
      </c>
      <c r="G985" s="130" t="s">
        <v>125</v>
      </c>
      <c r="H985" s="130" t="s">
        <v>125</v>
      </c>
      <c r="I985" s="130" t="s">
        <v>125</v>
      </c>
      <c r="J985" s="130" t="s">
        <v>125</v>
      </c>
      <c r="K985" s="130" t="s">
        <v>125</v>
      </c>
    </row>
    <row r="986" spans="2:11" ht="15">
      <c r="B986" s="130" t="s">
        <v>2</v>
      </c>
      <c r="C986" s="131" t="s">
        <v>241</v>
      </c>
      <c r="D986" s="130" t="s">
        <v>242</v>
      </c>
      <c r="E986" s="130" t="s">
        <v>292</v>
      </c>
      <c r="F986" s="130" t="s">
        <v>125</v>
      </c>
      <c r="G986" s="130" t="s">
        <v>125</v>
      </c>
      <c r="H986" s="130" t="s">
        <v>125</v>
      </c>
      <c r="I986" s="130" t="s">
        <v>125</v>
      </c>
      <c r="J986" s="130" t="s">
        <v>125</v>
      </c>
      <c r="K986" s="130" t="s">
        <v>125</v>
      </c>
    </row>
    <row r="987" spans="2:11" ht="15">
      <c r="B987" s="130" t="s">
        <v>2</v>
      </c>
      <c r="C987" s="131" t="s">
        <v>79</v>
      </c>
      <c r="D987" s="130" t="s">
        <v>80</v>
      </c>
      <c r="E987" s="130" t="s">
        <v>293</v>
      </c>
      <c r="F987" s="130">
        <v>2657</v>
      </c>
      <c r="G987" s="130">
        <v>3199</v>
      </c>
      <c r="H987" s="130">
        <v>3163</v>
      </c>
      <c r="I987" s="130">
        <v>2888</v>
      </c>
      <c r="J987" s="130">
        <v>3524</v>
      </c>
      <c r="K987" s="130">
        <v>3147</v>
      </c>
    </row>
    <row r="988" spans="2:11" ht="15">
      <c r="B988" s="130" t="s">
        <v>2</v>
      </c>
      <c r="C988" s="131" t="s">
        <v>81</v>
      </c>
      <c r="D988" s="130" t="s">
        <v>82</v>
      </c>
      <c r="E988" s="130" t="s">
        <v>293</v>
      </c>
      <c r="F988" s="130">
        <v>215</v>
      </c>
      <c r="G988" s="130">
        <v>174</v>
      </c>
      <c r="H988" s="130">
        <v>200</v>
      </c>
      <c r="I988" s="130">
        <v>198</v>
      </c>
      <c r="J988" s="130">
        <v>161</v>
      </c>
      <c r="K988" s="130">
        <v>208</v>
      </c>
    </row>
    <row r="989" spans="2:11" ht="15">
      <c r="B989" s="130" t="s">
        <v>2</v>
      </c>
      <c r="C989" s="131" t="s">
        <v>243</v>
      </c>
      <c r="D989" s="130" t="s">
        <v>244</v>
      </c>
      <c r="E989" s="130" t="s">
        <v>294</v>
      </c>
      <c r="F989" s="130" t="s">
        <v>125</v>
      </c>
      <c r="G989" s="130" t="s">
        <v>125</v>
      </c>
      <c r="H989" s="130" t="s">
        <v>125</v>
      </c>
      <c r="I989" s="130" t="s">
        <v>125</v>
      </c>
      <c r="J989" s="130" t="s">
        <v>125</v>
      </c>
      <c r="K989" s="130" t="s">
        <v>125</v>
      </c>
    </row>
    <row r="990" spans="2:11" ht="15">
      <c r="B990" s="130" t="s">
        <v>2</v>
      </c>
      <c r="C990" s="131" t="s">
        <v>267</v>
      </c>
      <c r="D990" s="130" t="s">
        <v>268</v>
      </c>
      <c r="E990" s="130" t="s">
        <v>294</v>
      </c>
      <c r="F990" s="130" t="s">
        <v>125</v>
      </c>
      <c r="G990" s="130" t="s">
        <v>125</v>
      </c>
      <c r="H990" s="130" t="s">
        <v>125</v>
      </c>
      <c r="I990" s="130" t="s">
        <v>125</v>
      </c>
      <c r="J990" s="130" t="s">
        <v>125</v>
      </c>
      <c r="K990" s="130" t="s">
        <v>125</v>
      </c>
    </row>
    <row r="991" spans="2:11" ht="15">
      <c r="B991" s="130" t="s">
        <v>2</v>
      </c>
      <c r="C991" s="131" t="s">
        <v>280</v>
      </c>
      <c r="D991" s="130" t="s">
        <v>281</v>
      </c>
      <c r="E991" s="130" t="s">
        <v>294</v>
      </c>
      <c r="F991" s="130" t="s">
        <v>125</v>
      </c>
      <c r="G991" s="130" t="s">
        <v>125</v>
      </c>
      <c r="H991" s="130" t="s">
        <v>125</v>
      </c>
      <c r="I991" s="130" t="s">
        <v>125</v>
      </c>
      <c r="J991" s="130" t="s">
        <v>125</v>
      </c>
      <c r="K991" s="130" t="s">
        <v>125</v>
      </c>
    </row>
    <row r="992" spans="2:11" ht="15">
      <c r="B992" s="130" t="s">
        <v>2</v>
      </c>
      <c r="C992" s="131" t="s">
        <v>245</v>
      </c>
      <c r="D992" s="130" t="s">
        <v>246</v>
      </c>
      <c r="E992" s="130" t="s">
        <v>294</v>
      </c>
      <c r="F992" s="130" t="s">
        <v>125</v>
      </c>
      <c r="G992" s="130" t="s">
        <v>125</v>
      </c>
      <c r="H992" s="130" t="s">
        <v>125</v>
      </c>
      <c r="I992" s="130" t="s">
        <v>125</v>
      </c>
      <c r="J992" s="130" t="s">
        <v>125</v>
      </c>
      <c r="K992" s="130" t="s">
        <v>125</v>
      </c>
    </row>
    <row r="993" spans="2:11" ht="15">
      <c r="B993" s="130" t="s">
        <v>2</v>
      </c>
      <c r="C993" s="131" t="s">
        <v>247</v>
      </c>
      <c r="D993" s="130" t="s">
        <v>248</v>
      </c>
      <c r="E993" s="130" t="s">
        <v>294</v>
      </c>
      <c r="F993" s="130" t="s">
        <v>125</v>
      </c>
      <c r="G993" s="130" t="s">
        <v>125</v>
      </c>
      <c r="H993" s="130" t="s">
        <v>125</v>
      </c>
      <c r="I993" s="130" t="s">
        <v>125</v>
      </c>
      <c r="J993" s="130" t="s">
        <v>125</v>
      </c>
      <c r="K993" s="130" t="s">
        <v>125</v>
      </c>
    </row>
    <row r="994" spans="2:11" ht="15">
      <c r="B994" s="130" t="s">
        <v>2</v>
      </c>
      <c r="C994" s="131" t="s">
        <v>249</v>
      </c>
      <c r="D994" s="130" t="s">
        <v>250</v>
      </c>
      <c r="E994" s="130" t="s">
        <v>292</v>
      </c>
      <c r="F994" s="130" t="s">
        <v>125</v>
      </c>
      <c r="G994" s="130" t="s">
        <v>125</v>
      </c>
      <c r="H994" s="130" t="s">
        <v>125</v>
      </c>
      <c r="I994" s="130" t="s">
        <v>125</v>
      </c>
      <c r="J994" s="130" t="s">
        <v>125</v>
      </c>
      <c r="K994" s="130" t="s">
        <v>125</v>
      </c>
    </row>
    <row r="995" spans="2:11" ht="15">
      <c r="B995" s="130" t="s">
        <v>2</v>
      </c>
      <c r="C995" s="131" t="s">
        <v>282</v>
      </c>
      <c r="D995" s="130" t="s">
        <v>283</v>
      </c>
      <c r="E995" s="130" t="s">
        <v>294</v>
      </c>
      <c r="F995" s="130" t="s">
        <v>125</v>
      </c>
      <c r="G995" s="130" t="s">
        <v>125</v>
      </c>
      <c r="H995" s="130" t="s">
        <v>125</v>
      </c>
      <c r="I995" s="130" t="s">
        <v>125</v>
      </c>
      <c r="J995" s="130" t="s">
        <v>125</v>
      </c>
      <c r="K995" s="130" t="s">
        <v>125</v>
      </c>
    </row>
    <row r="996" spans="2:11" ht="15">
      <c r="B996" s="130" t="s">
        <v>2</v>
      </c>
      <c r="C996" s="131" t="s">
        <v>284</v>
      </c>
      <c r="D996" s="130" t="s">
        <v>285</v>
      </c>
      <c r="E996" s="130" t="s">
        <v>294</v>
      </c>
      <c r="F996" s="130" t="s">
        <v>125</v>
      </c>
      <c r="G996" s="130" t="s">
        <v>125</v>
      </c>
      <c r="H996" s="130" t="s">
        <v>125</v>
      </c>
      <c r="I996" s="130" t="s">
        <v>125</v>
      </c>
      <c r="J996" s="130" t="s">
        <v>125</v>
      </c>
      <c r="K996" s="130" t="s">
        <v>125</v>
      </c>
    </row>
    <row r="997" spans="2:11" ht="15">
      <c r="B997" s="130" t="s">
        <v>2</v>
      </c>
      <c r="C997" s="131" t="s">
        <v>251</v>
      </c>
      <c r="D997" s="130" t="s">
        <v>252</v>
      </c>
      <c r="E997" s="130" t="s">
        <v>292</v>
      </c>
      <c r="F997" s="130" t="s">
        <v>125</v>
      </c>
      <c r="G997" s="130" t="s">
        <v>125</v>
      </c>
      <c r="H997" s="130" t="s">
        <v>125</v>
      </c>
      <c r="I997" s="130" t="s">
        <v>125</v>
      </c>
      <c r="J997" s="130" t="s">
        <v>125</v>
      </c>
      <c r="K997" s="130" t="s">
        <v>125</v>
      </c>
    </row>
    <row r="998" spans="2:11" ht="15">
      <c r="B998" s="130" t="s">
        <v>2</v>
      </c>
      <c r="C998" s="131" t="s">
        <v>253</v>
      </c>
      <c r="D998" s="130" t="s">
        <v>254</v>
      </c>
      <c r="E998" s="130" t="s">
        <v>294</v>
      </c>
      <c r="F998" s="130" t="s">
        <v>125</v>
      </c>
      <c r="G998" s="130" t="s">
        <v>125</v>
      </c>
      <c r="H998" s="130" t="s">
        <v>125</v>
      </c>
      <c r="I998" s="130" t="s">
        <v>125</v>
      </c>
      <c r="J998" s="130" t="s">
        <v>125</v>
      </c>
      <c r="K998" s="130" t="s">
        <v>125</v>
      </c>
    </row>
    <row r="999" spans="2:11" ht="15">
      <c r="B999" s="130" t="s">
        <v>2</v>
      </c>
      <c r="C999" s="131" t="s">
        <v>286</v>
      </c>
      <c r="D999" s="130" t="s">
        <v>287</v>
      </c>
      <c r="E999" s="130" t="s">
        <v>294</v>
      </c>
      <c r="F999" s="130" t="s">
        <v>125</v>
      </c>
      <c r="G999" s="130" t="s">
        <v>125</v>
      </c>
      <c r="H999" s="130" t="s">
        <v>125</v>
      </c>
      <c r="I999" s="130" t="s">
        <v>125</v>
      </c>
      <c r="J999" s="130" t="s">
        <v>125</v>
      </c>
      <c r="K999" s="130" t="s">
        <v>125</v>
      </c>
    </row>
    <row r="1000" spans="2:11" ht="15">
      <c r="B1000" s="130" t="s">
        <v>2</v>
      </c>
      <c r="C1000" s="131" t="s">
        <v>288</v>
      </c>
      <c r="D1000" s="130" t="s">
        <v>289</v>
      </c>
      <c r="E1000" s="130" t="s">
        <v>294</v>
      </c>
      <c r="F1000" s="130" t="s">
        <v>125</v>
      </c>
      <c r="G1000" s="130" t="s">
        <v>125</v>
      </c>
      <c r="H1000" s="130" t="s">
        <v>125</v>
      </c>
      <c r="I1000" s="130" t="s">
        <v>125</v>
      </c>
      <c r="J1000" s="130" t="s">
        <v>125</v>
      </c>
      <c r="K1000" s="130" t="s">
        <v>125</v>
      </c>
    </row>
    <row r="1001" spans="2:11" ht="15">
      <c r="B1001" s="130" t="s">
        <v>2</v>
      </c>
      <c r="C1001" s="131" t="s">
        <v>83</v>
      </c>
      <c r="D1001" s="130" t="s">
        <v>408</v>
      </c>
      <c r="E1001" s="130" t="s">
        <v>292</v>
      </c>
      <c r="F1001" s="130">
        <v>260</v>
      </c>
      <c r="G1001" s="130">
        <v>0</v>
      </c>
      <c r="H1001" s="130">
        <v>0</v>
      </c>
      <c r="I1001" s="130" t="s">
        <v>125</v>
      </c>
      <c r="J1001" s="130" t="s">
        <v>125</v>
      </c>
      <c r="K1001" s="130" t="s">
        <v>125</v>
      </c>
    </row>
    <row r="1002" spans="2:11" ht="15">
      <c r="B1002" s="130" t="s">
        <v>2</v>
      </c>
      <c r="C1002" s="131" t="s">
        <v>84</v>
      </c>
      <c r="D1002" s="130" t="s">
        <v>85</v>
      </c>
      <c r="E1002" s="130" t="s">
        <v>293</v>
      </c>
      <c r="F1002" s="130">
        <v>993</v>
      </c>
      <c r="G1002" s="130">
        <v>836</v>
      </c>
      <c r="H1002" s="130">
        <v>931</v>
      </c>
      <c r="I1002" s="130">
        <v>972</v>
      </c>
      <c r="J1002" s="130">
        <v>965</v>
      </c>
      <c r="K1002" s="130">
        <v>968</v>
      </c>
    </row>
    <row r="1003" spans="2:11" ht="15">
      <c r="B1003" s="130" t="s">
        <v>2</v>
      </c>
      <c r="C1003" s="131" t="s">
        <v>86</v>
      </c>
      <c r="D1003" s="130" t="s">
        <v>404</v>
      </c>
      <c r="E1003" s="130" t="s">
        <v>292</v>
      </c>
      <c r="F1003" s="130">
        <v>0</v>
      </c>
      <c r="G1003" s="130" t="s">
        <v>125</v>
      </c>
      <c r="H1003" s="130" t="s">
        <v>125</v>
      </c>
      <c r="I1003" s="130" t="s">
        <v>125</v>
      </c>
      <c r="J1003" s="130" t="s">
        <v>125</v>
      </c>
      <c r="K1003" s="130" t="s">
        <v>125</v>
      </c>
    </row>
    <row r="1004" spans="2:11" ht="15">
      <c r="B1004" s="130" t="s">
        <v>2</v>
      </c>
      <c r="C1004" s="131" t="s">
        <v>290</v>
      </c>
      <c r="D1004" s="130" t="s">
        <v>436</v>
      </c>
      <c r="E1004" s="130" t="s">
        <v>294</v>
      </c>
      <c r="F1004" s="130" t="s">
        <v>125</v>
      </c>
      <c r="G1004" s="130" t="s">
        <v>125</v>
      </c>
      <c r="H1004" s="130" t="s">
        <v>125</v>
      </c>
      <c r="I1004" s="130" t="s">
        <v>125</v>
      </c>
      <c r="J1004" s="130" t="s">
        <v>125</v>
      </c>
      <c r="K1004" s="130" t="s">
        <v>125</v>
      </c>
    </row>
    <row r="1005" spans="2:11" ht="15">
      <c r="B1005" s="130" t="s">
        <v>2</v>
      </c>
      <c r="C1005" s="131" t="s">
        <v>87</v>
      </c>
      <c r="D1005" s="130" t="s">
        <v>406</v>
      </c>
      <c r="E1005" s="130" t="s">
        <v>293</v>
      </c>
      <c r="F1005" s="130">
        <v>255</v>
      </c>
      <c r="G1005" s="130">
        <v>250</v>
      </c>
      <c r="H1005" s="130">
        <v>254</v>
      </c>
      <c r="I1005" s="130">
        <v>371</v>
      </c>
      <c r="J1005" s="130">
        <v>231</v>
      </c>
      <c r="K1005" s="130">
        <v>227</v>
      </c>
    </row>
    <row r="1006" spans="2:11" ht="15">
      <c r="B1006" s="130" t="s">
        <v>440</v>
      </c>
      <c r="C1006" s="131" t="s">
        <v>101</v>
      </c>
      <c r="D1006" s="130" t="s">
        <v>435</v>
      </c>
      <c r="E1006" s="130" t="s">
        <v>293</v>
      </c>
      <c r="F1006" s="130">
        <v>1852</v>
      </c>
      <c r="G1006" s="130">
        <v>1801</v>
      </c>
      <c r="H1006" s="130">
        <v>1645</v>
      </c>
      <c r="I1006" s="130">
        <v>1588</v>
      </c>
      <c r="J1006" s="130">
        <v>2710</v>
      </c>
      <c r="K1006" s="130">
        <v>2657</v>
      </c>
    </row>
    <row r="1007" spans="2:11" ht="15">
      <c r="B1007" s="130" t="s">
        <v>440</v>
      </c>
      <c r="C1007" s="131" t="s">
        <v>78</v>
      </c>
      <c r="D1007" s="130" t="s">
        <v>434</v>
      </c>
      <c r="E1007" s="130" t="s">
        <v>293</v>
      </c>
      <c r="F1007" s="130">
        <v>621</v>
      </c>
      <c r="G1007" s="130">
        <v>696</v>
      </c>
      <c r="H1007" s="130">
        <v>731</v>
      </c>
      <c r="I1007" s="130">
        <v>830</v>
      </c>
      <c r="J1007" s="130">
        <v>1305</v>
      </c>
      <c r="K1007" s="130">
        <v>1516</v>
      </c>
    </row>
    <row r="1008" spans="2:11" ht="15">
      <c r="B1008" s="130" t="s">
        <v>3</v>
      </c>
      <c r="C1008" s="131" t="s">
        <v>88</v>
      </c>
      <c r="D1008" s="130" t="s">
        <v>89</v>
      </c>
      <c r="E1008" s="130" t="s">
        <v>293</v>
      </c>
      <c r="F1008" s="130">
        <v>921</v>
      </c>
      <c r="G1008" s="130">
        <v>859</v>
      </c>
      <c r="H1008" s="130">
        <v>985</v>
      </c>
      <c r="I1008" s="130">
        <v>1020</v>
      </c>
      <c r="J1008" s="130">
        <v>984</v>
      </c>
      <c r="K1008" s="130">
        <v>1076</v>
      </c>
    </row>
    <row r="1009" spans="2:11" ht="15">
      <c r="B1009" s="130" t="s">
        <v>3</v>
      </c>
      <c r="C1009" s="131" t="s">
        <v>90</v>
      </c>
      <c r="D1009" s="130" t="s">
        <v>91</v>
      </c>
      <c r="E1009" s="130" t="s">
        <v>293</v>
      </c>
      <c r="F1009" s="130">
        <v>212</v>
      </c>
      <c r="G1009" s="130">
        <v>154</v>
      </c>
      <c r="H1009" s="130">
        <v>194</v>
      </c>
      <c r="I1009" s="130">
        <v>189</v>
      </c>
      <c r="J1009" s="130">
        <v>110</v>
      </c>
      <c r="K1009" s="130">
        <v>170</v>
      </c>
    </row>
    <row r="1010" spans="2:11" ht="15">
      <c r="B1010" s="130" t="s">
        <v>3</v>
      </c>
      <c r="C1010" s="131" t="s">
        <v>92</v>
      </c>
      <c r="D1010" s="130" t="s">
        <v>93</v>
      </c>
      <c r="E1010" s="130" t="s">
        <v>293</v>
      </c>
      <c r="F1010" s="130">
        <v>3771</v>
      </c>
      <c r="G1010" s="130">
        <v>3025</v>
      </c>
      <c r="H1010" s="130">
        <v>3575</v>
      </c>
      <c r="I1010" s="130">
        <v>3484</v>
      </c>
      <c r="J1010" s="130">
        <v>3362</v>
      </c>
      <c r="K1010" s="130">
        <v>3282</v>
      </c>
    </row>
    <row r="1011" spans="2:11" ht="15">
      <c r="B1011" s="130" t="s">
        <v>3</v>
      </c>
      <c r="C1011" s="131" t="s">
        <v>94</v>
      </c>
      <c r="D1011" s="130" t="s">
        <v>95</v>
      </c>
      <c r="E1011" s="130" t="s">
        <v>293</v>
      </c>
      <c r="F1011" s="130">
        <v>218</v>
      </c>
      <c r="G1011" s="130">
        <v>281</v>
      </c>
      <c r="H1011" s="130">
        <v>343</v>
      </c>
      <c r="I1011" s="130">
        <v>324</v>
      </c>
      <c r="J1011" s="130">
        <v>292</v>
      </c>
      <c r="K1011" s="130">
        <v>297</v>
      </c>
    </row>
    <row r="1012" spans="2:11" ht="15">
      <c r="B1012" s="130" t="s">
        <v>3</v>
      </c>
      <c r="C1012" s="131" t="s">
        <v>255</v>
      </c>
      <c r="D1012" s="130" t="s">
        <v>393</v>
      </c>
      <c r="E1012" s="130" t="s">
        <v>292</v>
      </c>
      <c r="F1012" s="130" t="s">
        <v>125</v>
      </c>
      <c r="G1012" s="130" t="s">
        <v>125</v>
      </c>
      <c r="H1012" s="130" t="s">
        <v>125</v>
      </c>
      <c r="I1012" s="130" t="s">
        <v>125</v>
      </c>
      <c r="J1012" s="130" t="s">
        <v>125</v>
      </c>
      <c r="K1012" s="130" t="s">
        <v>125</v>
      </c>
    </row>
    <row r="1013" spans="2:11" ht="15">
      <c r="B1013" s="130" t="s">
        <v>3</v>
      </c>
      <c r="C1013" s="131" t="s">
        <v>96</v>
      </c>
      <c r="D1013" s="130" t="s">
        <v>97</v>
      </c>
      <c r="E1013" s="130" t="s">
        <v>293</v>
      </c>
      <c r="F1013" s="130">
        <v>566</v>
      </c>
      <c r="G1013" s="130">
        <v>549</v>
      </c>
      <c r="H1013" s="130">
        <v>541</v>
      </c>
      <c r="I1013" s="130">
        <v>526</v>
      </c>
      <c r="J1013" s="130">
        <v>526</v>
      </c>
      <c r="K1013" s="130">
        <v>579</v>
      </c>
    </row>
    <row r="1014" spans="2:11" ht="15">
      <c r="B1014" s="130" t="s">
        <v>3</v>
      </c>
      <c r="C1014" s="131" t="s">
        <v>98</v>
      </c>
      <c r="D1014" s="130" t="s">
        <v>99</v>
      </c>
      <c r="E1014" s="130" t="s">
        <v>293</v>
      </c>
      <c r="F1014" s="130">
        <v>883</v>
      </c>
      <c r="G1014" s="130">
        <v>827</v>
      </c>
      <c r="H1014" s="130">
        <v>851</v>
      </c>
      <c r="I1014" s="130">
        <v>858</v>
      </c>
      <c r="J1014" s="130">
        <v>836</v>
      </c>
      <c r="K1014" s="130">
        <v>760</v>
      </c>
    </row>
    <row r="1015" spans="2:11" ht="15">
      <c r="B1015" s="130" t="s">
        <v>3</v>
      </c>
      <c r="C1015" s="131" t="s">
        <v>100</v>
      </c>
      <c r="D1015" s="130" t="s">
        <v>394</v>
      </c>
      <c r="E1015" s="130" t="s">
        <v>292</v>
      </c>
      <c r="F1015" s="130" t="s">
        <v>125</v>
      </c>
      <c r="G1015" s="130">
        <v>0</v>
      </c>
      <c r="H1015" s="130">
        <v>0</v>
      </c>
      <c r="I1015" s="130" t="s">
        <v>125</v>
      </c>
      <c r="J1015" s="130" t="s">
        <v>125</v>
      </c>
      <c r="K1015" s="130" t="s">
        <v>125</v>
      </c>
    </row>
    <row r="1016" spans="2:11" ht="15">
      <c r="B1016" s="130" t="s">
        <v>3</v>
      </c>
      <c r="C1016" s="131" t="s">
        <v>256</v>
      </c>
      <c r="D1016" s="130" t="s">
        <v>378</v>
      </c>
      <c r="E1016" s="130" t="s">
        <v>292</v>
      </c>
      <c r="F1016" s="130" t="s">
        <v>125</v>
      </c>
      <c r="G1016" s="130" t="s">
        <v>125</v>
      </c>
      <c r="H1016" s="130" t="s">
        <v>125</v>
      </c>
      <c r="I1016" s="130" t="s">
        <v>125</v>
      </c>
      <c r="J1016" s="130" t="s">
        <v>125</v>
      </c>
      <c r="K1016" s="130" t="s">
        <v>125</v>
      </c>
    </row>
    <row r="1017" spans="2:11" ht="15">
      <c r="B1017" s="130" t="s">
        <v>3</v>
      </c>
      <c r="C1017" s="131" t="s">
        <v>102</v>
      </c>
      <c r="D1017" s="130" t="s">
        <v>103</v>
      </c>
      <c r="E1017" s="130" t="s">
        <v>293</v>
      </c>
      <c r="F1017" s="130">
        <v>1145</v>
      </c>
      <c r="G1017" s="130">
        <v>1261</v>
      </c>
      <c r="H1017" s="130">
        <v>1318</v>
      </c>
      <c r="I1017" s="130">
        <v>1387</v>
      </c>
      <c r="J1017" s="130">
        <v>1062</v>
      </c>
      <c r="K1017" s="130">
        <v>1247</v>
      </c>
    </row>
    <row r="1018" spans="2:11" ht="15">
      <c r="B1018" s="130" t="s">
        <v>3</v>
      </c>
      <c r="C1018" s="131" t="s">
        <v>104</v>
      </c>
      <c r="D1018" s="130" t="s">
        <v>395</v>
      </c>
      <c r="E1018" s="130" t="s">
        <v>293</v>
      </c>
      <c r="F1018" s="130">
        <v>0</v>
      </c>
      <c r="G1018" s="130">
        <v>0</v>
      </c>
      <c r="H1018" s="130">
        <v>0</v>
      </c>
      <c r="I1018" s="130" t="s">
        <v>125</v>
      </c>
      <c r="J1018" s="130" t="s">
        <v>125</v>
      </c>
      <c r="K1018" s="130" t="s">
        <v>125</v>
      </c>
    </row>
    <row r="1019" spans="2:11" ht="15">
      <c r="B1019" s="130" t="s">
        <v>3</v>
      </c>
      <c r="C1019" s="131" t="s">
        <v>105</v>
      </c>
      <c r="D1019" s="130" t="s">
        <v>459</v>
      </c>
      <c r="E1019" s="130" t="s">
        <v>292</v>
      </c>
      <c r="F1019" s="130">
        <v>0</v>
      </c>
      <c r="G1019" s="130" t="s">
        <v>125</v>
      </c>
      <c r="H1019" s="130" t="s">
        <v>125</v>
      </c>
      <c r="I1019" s="130" t="s">
        <v>125</v>
      </c>
      <c r="J1019" s="130" t="s">
        <v>125</v>
      </c>
      <c r="K1019" s="130" t="s">
        <v>125</v>
      </c>
    </row>
    <row r="1020" spans="2:11" ht="15">
      <c r="B1020" s="130" t="s">
        <v>3</v>
      </c>
      <c r="C1020" s="131" t="s">
        <v>257</v>
      </c>
      <c r="D1020" s="130" t="s">
        <v>396</v>
      </c>
      <c r="E1020" s="130" t="s">
        <v>293</v>
      </c>
      <c r="F1020" s="130" t="s">
        <v>125</v>
      </c>
      <c r="G1020" s="130" t="s">
        <v>125</v>
      </c>
      <c r="H1020" s="130" t="s">
        <v>125</v>
      </c>
      <c r="I1020" s="130" t="s">
        <v>125</v>
      </c>
      <c r="J1020" s="130" t="s">
        <v>125</v>
      </c>
      <c r="K1020" s="130" t="s">
        <v>125</v>
      </c>
    </row>
    <row r="1021" spans="2:11" ht="15">
      <c r="B1021" s="130" t="s">
        <v>3</v>
      </c>
      <c r="C1021" s="131" t="s">
        <v>106</v>
      </c>
      <c r="D1021" s="130" t="s">
        <v>107</v>
      </c>
      <c r="E1021" s="130" t="s">
        <v>293</v>
      </c>
      <c r="F1021" s="130">
        <v>92</v>
      </c>
      <c r="G1021" s="130">
        <v>47</v>
      </c>
      <c r="H1021" s="130">
        <v>43</v>
      </c>
      <c r="I1021" s="130">
        <v>21</v>
      </c>
      <c r="J1021" s="130">
        <v>13</v>
      </c>
      <c r="K1021" s="130">
        <v>17</v>
      </c>
    </row>
    <row r="1022" spans="2:11" ht="15">
      <c r="B1022" s="130" t="s">
        <v>3</v>
      </c>
      <c r="C1022" s="131" t="s">
        <v>258</v>
      </c>
      <c r="D1022" s="130" t="s">
        <v>379</v>
      </c>
      <c r="E1022" s="130" t="s">
        <v>292</v>
      </c>
      <c r="F1022" s="130" t="s">
        <v>125</v>
      </c>
      <c r="G1022" s="130" t="s">
        <v>125</v>
      </c>
      <c r="H1022" s="130" t="s">
        <v>125</v>
      </c>
      <c r="I1022" s="130" t="s">
        <v>125</v>
      </c>
      <c r="J1022" s="130" t="s">
        <v>125</v>
      </c>
      <c r="K1022" s="130" t="s">
        <v>125</v>
      </c>
    </row>
    <row r="1023" spans="2:11" ht="15">
      <c r="B1023" s="130" t="s">
        <v>3</v>
      </c>
      <c r="C1023" s="131" t="s">
        <v>259</v>
      </c>
      <c r="D1023" s="130" t="s">
        <v>397</v>
      </c>
      <c r="E1023" s="130" t="s">
        <v>292</v>
      </c>
      <c r="F1023" s="130" t="s">
        <v>125</v>
      </c>
      <c r="G1023" s="130" t="s">
        <v>125</v>
      </c>
      <c r="H1023" s="130" t="s">
        <v>125</v>
      </c>
      <c r="I1023" s="130" t="s">
        <v>125</v>
      </c>
      <c r="J1023" s="130" t="s">
        <v>125</v>
      </c>
      <c r="K1023" s="130" t="s">
        <v>125</v>
      </c>
    </row>
    <row r="1024" spans="2:11" ht="15">
      <c r="B1024" s="130" t="s">
        <v>3</v>
      </c>
      <c r="C1024" s="131" t="s">
        <v>108</v>
      </c>
      <c r="D1024" s="130" t="s">
        <v>460</v>
      </c>
      <c r="E1024" s="130" t="s">
        <v>293</v>
      </c>
      <c r="F1024" s="130">
        <v>3306</v>
      </c>
      <c r="G1024" s="130">
        <v>3218</v>
      </c>
      <c r="H1024" s="130">
        <v>3155</v>
      </c>
      <c r="I1024" s="130">
        <v>2931</v>
      </c>
      <c r="J1024" s="130">
        <v>3164</v>
      </c>
      <c r="K1024" s="130">
        <v>3273</v>
      </c>
    </row>
    <row r="1025" spans="2:11" ht="15">
      <c r="B1025" s="130" t="s">
        <v>3</v>
      </c>
      <c r="C1025" s="131" t="s">
        <v>109</v>
      </c>
      <c r="D1025" s="130" t="s">
        <v>110</v>
      </c>
      <c r="E1025" s="130" t="s">
        <v>293</v>
      </c>
      <c r="F1025" s="130">
        <v>560</v>
      </c>
      <c r="G1025" s="130">
        <v>583</v>
      </c>
      <c r="H1025" s="130">
        <v>493</v>
      </c>
      <c r="I1025" s="130">
        <v>570</v>
      </c>
      <c r="J1025" s="130">
        <v>620</v>
      </c>
      <c r="K1025" s="130">
        <v>648</v>
      </c>
    </row>
    <row r="1026" spans="2:11" ht="15">
      <c r="B1026" s="130" t="s">
        <v>3</v>
      </c>
      <c r="C1026" s="131" t="s">
        <v>111</v>
      </c>
      <c r="D1026" s="130" t="s">
        <v>112</v>
      </c>
      <c r="E1026" s="130" t="s">
        <v>293</v>
      </c>
      <c r="F1026" s="130">
        <v>189</v>
      </c>
      <c r="G1026" s="130">
        <v>173</v>
      </c>
      <c r="H1026" s="130">
        <v>210</v>
      </c>
      <c r="I1026" s="130">
        <v>171</v>
      </c>
      <c r="J1026" s="130">
        <v>199</v>
      </c>
      <c r="K1026" s="130">
        <v>175</v>
      </c>
    </row>
    <row r="1027" spans="2:11" ht="15">
      <c r="B1027" s="130" t="s">
        <v>3</v>
      </c>
      <c r="C1027" s="131" t="s">
        <v>269</v>
      </c>
      <c r="D1027" s="130" t="s">
        <v>407</v>
      </c>
      <c r="E1027" s="130" t="s">
        <v>292</v>
      </c>
      <c r="F1027" s="130" t="s">
        <v>125</v>
      </c>
      <c r="G1027" s="130" t="s">
        <v>125</v>
      </c>
      <c r="H1027" s="130" t="s">
        <v>125</v>
      </c>
      <c r="I1027" s="130" t="s">
        <v>125</v>
      </c>
      <c r="J1027" s="130" t="s">
        <v>125</v>
      </c>
      <c r="K1027" s="130" t="s">
        <v>125</v>
      </c>
    </row>
    <row r="1028" spans="2:11" ht="15">
      <c r="B1028" s="130" t="s">
        <v>3</v>
      </c>
      <c r="C1028" s="131" t="s">
        <v>260</v>
      </c>
      <c r="D1028" s="130" t="s">
        <v>261</v>
      </c>
      <c r="E1028" s="130" t="s">
        <v>292</v>
      </c>
      <c r="F1028" s="130" t="s">
        <v>125</v>
      </c>
      <c r="G1028" s="130" t="s">
        <v>125</v>
      </c>
      <c r="H1028" s="130" t="s">
        <v>125</v>
      </c>
      <c r="I1028" s="130" t="s">
        <v>125</v>
      </c>
      <c r="J1028" s="130" t="s">
        <v>125</v>
      </c>
      <c r="K1028" s="130" t="s">
        <v>125</v>
      </c>
    </row>
    <row r="1029" spans="2:11" ht="15">
      <c r="B1029" s="130" t="s">
        <v>3</v>
      </c>
      <c r="C1029" s="131" t="s">
        <v>262</v>
      </c>
      <c r="D1029" s="130" t="s">
        <v>380</v>
      </c>
      <c r="E1029" s="130" t="s">
        <v>292</v>
      </c>
      <c r="F1029" s="130" t="s">
        <v>125</v>
      </c>
      <c r="G1029" s="130" t="s">
        <v>125</v>
      </c>
      <c r="H1029" s="130" t="s">
        <v>125</v>
      </c>
      <c r="I1029" s="130" t="s">
        <v>125</v>
      </c>
      <c r="J1029" s="130" t="s">
        <v>125</v>
      </c>
      <c r="K1029" s="130" t="s">
        <v>125</v>
      </c>
    </row>
    <row r="1030" spans="2:11" ht="15">
      <c r="B1030" s="130" t="s">
        <v>3</v>
      </c>
      <c r="C1030" s="131" t="s">
        <v>263</v>
      </c>
      <c r="D1030" s="130" t="s">
        <v>398</v>
      </c>
      <c r="E1030" s="130" t="s">
        <v>292</v>
      </c>
      <c r="F1030" s="130" t="s">
        <v>125</v>
      </c>
      <c r="G1030" s="130" t="s">
        <v>125</v>
      </c>
      <c r="H1030" s="130" t="s">
        <v>125</v>
      </c>
      <c r="I1030" s="130" t="s">
        <v>125</v>
      </c>
      <c r="J1030" s="130" t="s">
        <v>125</v>
      </c>
      <c r="K1030" s="130" t="s">
        <v>125</v>
      </c>
    </row>
    <row r="1031" spans="2:11" ht="15">
      <c r="B1031" s="130" t="s">
        <v>3</v>
      </c>
      <c r="C1031" s="131" t="s">
        <v>264</v>
      </c>
      <c r="D1031" s="130" t="s">
        <v>381</v>
      </c>
      <c r="E1031" s="130" t="s">
        <v>292</v>
      </c>
      <c r="F1031" s="130" t="s">
        <v>125</v>
      </c>
      <c r="G1031" s="130" t="s">
        <v>125</v>
      </c>
      <c r="H1031" s="130" t="s">
        <v>125</v>
      </c>
      <c r="I1031" s="130" t="s">
        <v>125</v>
      </c>
      <c r="J1031" s="130" t="s">
        <v>125</v>
      </c>
      <c r="K1031" s="130" t="s">
        <v>125</v>
      </c>
    </row>
    <row r="1032" spans="2:11" ht="15">
      <c r="B1032" s="130" t="s">
        <v>3</v>
      </c>
      <c r="C1032" s="131" t="s">
        <v>113</v>
      </c>
      <c r="D1032" s="130" t="s">
        <v>114</v>
      </c>
      <c r="E1032" s="130" t="s">
        <v>294</v>
      </c>
      <c r="F1032" s="130" t="s">
        <v>125</v>
      </c>
      <c r="G1032" s="130" t="s">
        <v>125</v>
      </c>
      <c r="H1032" s="130" t="s">
        <v>125</v>
      </c>
      <c r="I1032" s="130" t="s">
        <v>125</v>
      </c>
      <c r="J1032" s="130" t="s">
        <v>125</v>
      </c>
      <c r="K1032" s="130" t="s">
        <v>125</v>
      </c>
    </row>
    <row r="1033" spans="2:11" ht="15">
      <c r="B1033" s="130" t="s">
        <v>3</v>
      </c>
      <c r="C1033" s="131" t="s">
        <v>115</v>
      </c>
      <c r="D1033" s="130" t="s">
        <v>116</v>
      </c>
      <c r="E1033" s="130" t="s">
        <v>293</v>
      </c>
      <c r="F1033" s="130">
        <v>498</v>
      </c>
      <c r="G1033" s="130">
        <v>463</v>
      </c>
      <c r="H1033" s="130">
        <v>531</v>
      </c>
      <c r="I1033" s="130">
        <v>511</v>
      </c>
      <c r="J1033" s="130">
        <v>481</v>
      </c>
      <c r="K1033" s="130">
        <v>516</v>
      </c>
    </row>
    <row r="1034" spans="2:11" ht="15">
      <c r="B1034" s="130" t="s">
        <v>3</v>
      </c>
      <c r="C1034" s="131" t="s">
        <v>117</v>
      </c>
      <c r="D1034" s="130" t="s">
        <v>118</v>
      </c>
      <c r="E1034" s="130" t="s">
        <v>294</v>
      </c>
      <c r="F1034" s="130" t="s">
        <v>125</v>
      </c>
      <c r="G1034" s="130" t="s">
        <v>125</v>
      </c>
      <c r="H1034" s="130" t="s">
        <v>125</v>
      </c>
      <c r="I1034" s="130" t="s">
        <v>125</v>
      </c>
      <c r="J1034" s="130" t="s">
        <v>125</v>
      </c>
      <c r="K1034" s="130" t="s">
        <v>125</v>
      </c>
    </row>
    <row r="1035" spans="2:11" ht="15">
      <c r="B1035" s="130" t="s">
        <v>3</v>
      </c>
      <c r="C1035" s="131" t="s">
        <v>129</v>
      </c>
      <c r="D1035" s="130" t="s">
        <v>127</v>
      </c>
      <c r="E1035" s="130" t="s">
        <v>294</v>
      </c>
      <c r="F1035" s="130" t="s">
        <v>125</v>
      </c>
      <c r="G1035" s="130" t="s">
        <v>125</v>
      </c>
      <c r="H1035" s="130" t="s">
        <v>125</v>
      </c>
      <c r="I1035" s="130" t="s">
        <v>125</v>
      </c>
      <c r="J1035" s="130" t="s">
        <v>125</v>
      </c>
      <c r="K1035" s="130" t="s">
        <v>125</v>
      </c>
    </row>
    <row r="1037" spans="2:11" ht="15">
      <c r="B1037" s="130" t="s">
        <v>383</v>
      </c>
      <c r="C1037" s="131" t="s">
        <v>384</v>
      </c>
      <c r="D1037" s="130" t="s">
        <v>385</v>
      </c>
      <c r="E1037" s="130"/>
      <c r="F1037" s="130"/>
      <c r="G1037" s="130"/>
      <c r="H1037" s="130"/>
      <c r="I1037" s="130"/>
      <c r="J1037" s="130"/>
      <c r="K1037" s="130"/>
    </row>
    <row r="1039" spans="2:11" ht="15">
      <c r="B1039" s="130" t="s">
        <v>322</v>
      </c>
      <c r="C1039" s="131" t="s">
        <v>8</v>
      </c>
      <c r="D1039" s="130" t="s">
        <v>9</v>
      </c>
      <c r="E1039" s="130" t="s">
        <v>291</v>
      </c>
      <c r="F1039" s="130" t="s">
        <v>131</v>
      </c>
      <c r="G1039" s="130" t="s">
        <v>131</v>
      </c>
      <c r="H1039" s="130" t="s">
        <v>131</v>
      </c>
      <c r="I1039" s="130" t="s">
        <v>131</v>
      </c>
      <c r="J1039" s="130" t="s">
        <v>131</v>
      </c>
      <c r="K1039" s="130" t="s">
        <v>131</v>
      </c>
    </row>
    <row r="1040" spans="2:11" ht="15">
      <c r="B1040" s="130" t="s">
        <v>324</v>
      </c>
      <c r="C1040" s="131" t="s">
        <v>353</v>
      </c>
      <c r="D1040" s="130" t="s">
        <v>354</v>
      </c>
      <c r="E1040" s="130" t="s">
        <v>355</v>
      </c>
      <c r="F1040" s="130" t="s">
        <v>356</v>
      </c>
      <c r="G1040" s="130" t="s">
        <v>356</v>
      </c>
      <c r="H1040" s="130" t="s">
        <v>356</v>
      </c>
      <c r="I1040" s="130" t="s">
        <v>356</v>
      </c>
      <c r="J1040" s="130" t="s">
        <v>356</v>
      </c>
      <c r="K1040" s="130" t="s">
        <v>356</v>
      </c>
    </row>
    <row r="1041" spans="2:11" ht="15">
      <c r="B1041" s="130" t="s">
        <v>1</v>
      </c>
      <c r="C1041" s="131" t="s">
        <v>151</v>
      </c>
      <c r="D1041" s="130" t="s">
        <v>152</v>
      </c>
      <c r="E1041" s="130" t="s">
        <v>292</v>
      </c>
      <c r="F1041" s="130">
        <v>28</v>
      </c>
      <c r="G1041" s="130">
        <v>817</v>
      </c>
      <c r="H1041" s="130">
        <v>496</v>
      </c>
      <c r="I1041" s="130">
        <v>188</v>
      </c>
      <c r="J1041" s="130">
        <v>399</v>
      </c>
      <c r="K1041" s="130">
        <v>27</v>
      </c>
    </row>
    <row r="1042" spans="2:11" ht="15">
      <c r="B1042" s="130" t="s">
        <v>1</v>
      </c>
      <c r="C1042" s="131" t="s">
        <v>10</v>
      </c>
      <c r="D1042" s="130" t="s">
        <v>433</v>
      </c>
      <c r="E1042" s="130" t="s">
        <v>293</v>
      </c>
      <c r="F1042" s="130">
        <v>201</v>
      </c>
      <c r="G1042" s="130">
        <v>3311</v>
      </c>
      <c r="H1042" s="130">
        <v>2137</v>
      </c>
      <c r="I1042" s="130">
        <v>726</v>
      </c>
      <c r="J1042" s="130">
        <v>1584</v>
      </c>
      <c r="K1042" s="130">
        <v>304</v>
      </c>
    </row>
    <row r="1043" spans="2:11" ht="15">
      <c r="B1043" s="130" t="s">
        <v>1</v>
      </c>
      <c r="C1043" s="131" t="s">
        <v>11</v>
      </c>
      <c r="D1043" s="130" t="s">
        <v>12</v>
      </c>
      <c r="E1043" s="130" t="s">
        <v>292</v>
      </c>
      <c r="F1043" s="130">
        <v>597</v>
      </c>
      <c r="G1043" s="130">
        <v>732</v>
      </c>
      <c r="H1043" s="130">
        <v>991</v>
      </c>
      <c r="I1043" s="130">
        <v>922</v>
      </c>
      <c r="J1043" s="130">
        <v>806</v>
      </c>
      <c r="K1043" s="130">
        <v>227</v>
      </c>
    </row>
    <row r="1044" spans="2:11" ht="15">
      <c r="B1044" s="130" t="s">
        <v>1</v>
      </c>
      <c r="C1044" s="131" t="s">
        <v>153</v>
      </c>
      <c r="D1044" s="130" t="s">
        <v>154</v>
      </c>
      <c r="E1044" s="130" t="s">
        <v>292</v>
      </c>
      <c r="F1044" s="130">
        <v>10</v>
      </c>
      <c r="G1044" s="130">
        <v>173</v>
      </c>
      <c r="H1044" s="130">
        <v>221</v>
      </c>
      <c r="I1044" s="130">
        <v>105</v>
      </c>
      <c r="J1044" s="130">
        <v>106</v>
      </c>
      <c r="K1044" s="130">
        <v>52</v>
      </c>
    </row>
    <row r="1045" spans="2:11" ht="15">
      <c r="B1045" s="130" t="s">
        <v>1</v>
      </c>
      <c r="C1045" s="131" t="s">
        <v>155</v>
      </c>
      <c r="D1045" s="130" t="s">
        <v>156</v>
      </c>
      <c r="E1045" s="130" t="s">
        <v>292</v>
      </c>
      <c r="F1045" s="130">
        <v>7</v>
      </c>
      <c r="G1045" s="130">
        <v>336</v>
      </c>
      <c r="H1045" s="130">
        <v>525</v>
      </c>
      <c r="I1045" s="130">
        <v>183</v>
      </c>
      <c r="J1045" s="130">
        <v>480</v>
      </c>
      <c r="K1045" s="130">
        <v>246</v>
      </c>
    </row>
    <row r="1046" spans="2:11" ht="15">
      <c r="B1046" s="130" t="s">
        <v>1</v>
      </c>
      <c r="C1046" s="131" t="s">
        <v>13</v>
      </c>
      <c r="D1046" s="130" t="s">
        <v>14</v>
      </c>
      <c r="E1046" s="130" t="s">
        <v>293</v>
      </c>
      <c r="F1046" s="130">
        <v>824</v>
      </c>
      <c r="G1046" s="130">
        <v>353</v>
      </c>
      <c r="H1046" s="130">
        <v>449</v>
      </c>
      <c r="I1046" s="130">
        <v>1035</v>
      </c>
      <c r="J1046" s="130">
        <v>1265</v>
      </c>
      <c r="K1046" s="130">
        <v>923</v>
      </c>
    </row>
    <row r="1047" spans="2:11" ht="15">
      <c r="B1047" s="130" t="s">
        <v>1</v>
      </c>
      <c r="C1047" s="131" t="s">
        <v>157</v>
      </c>
      <c r="D1047" s="130" t="s">
        <v>158</v>
      </c>
      <c r="E1047" s="130" t="s">
        <v>292</v>
      </c>
      <c r="F1047" s="130">
        <v>8</v>
      </c>
      <c r="G1047" s="130">
        <v>3</v>
      </c>
      <c r="H1047" s="130">
        <v>60</v>
      </c>
      <c r="I1047" s="130">
        <v>49</v>
      </c>
      <c r="J1047" s="130">
        <v>52</v>
      </c>
      <c r="K1047" s="130">
        <v>24</v>
      </c>
    </row>
    <row r="1048" spans="2:11" ht="15">
      <c r="B1048" s="130" t="s">
        <v>1</v>
      </c>
      <c r="C1048" s="131" t="s">
        <v>159</v>
      </c>
      <c r="D1048" s="130" t="s">
        <v>160</v>
      </c>
      <c r="E1048" s="130" t="s">
        <v>292</v>
      </c>
      <c r="F1048" s="130">
        <v>0</v>
      </c>
      <c r="G1048" s="130">
        <v>40</v>
      </c>
      <c r="H1048" s="130">
        <v>64</v>
      </c>
      <c r="I1048" s="130">
        <v>1</v>
      </c>
      <c r="J1048" s="130">
        <v>13</v>
      </c>
      <c r="K1048" s="130">
        <v>28</v>
      </c>
    </row>
    <row r="1049" spans="2:11" ht="15">
      <c r="B1049" s="130" t="s">
        <v>1</v>
      </c>
      <c r="C1049" s="131" t="s">
        <v>161</v>
      </c>
      <c r="D1049" s="130" t="s">
        <v>162</v>
      </c>
      <c r="E1049" s="130" t="s">
        <v>292</v>
      </c>
      <c r="F1049" s="130">
        <v>99</v>
      </c>
      <c r="G1049" s="130">
        <v>34</v>
      </c>
      <c r="H1049" s="130">
        <v>132</v>
      </c>
      <c r="I1049" s="130">
        <v>120</v>
      </c>
      <c r="J1049" s="130">
        <v>95</v>
      </c>
      <c r="K1049" s="130">
        <v>52</v>
      </c>
    </row>
    <row r="1050" spans="2:11" ht="15">
      <c r="B1050" s="130" t="s">
        <v>1</v>
      </c>
      <c r="C1050" s="131" t="s">
        <v>15</v>
      </c>
      <c r="D1050" s="130" t="s">
        <v>16</v>
      </c>
      <c r="E1050" s="130" t="s">
        <v>293</v>
      </c>
      <c r="F1050" s="130">
        <v>41</v>
      </c>
      <c r="G1050" s="130">
        <v>136</v>
      </c>
      <c r="H1050" s="130">
        <v>322</v>
      </c>
      <c r="I1050" s="130">
        <v>254</v>
      </c>
      <c r="J1050" s="130">
        <v>447</v>
      </c>
      <c r="K1050" s="130">
        <v>20</v>
      </c>
    </row>
    <row r="1051" spans="2:11" ht="15">
      <c r="B1051" s="130" t="s">
        <v>1</v>
      </c>
      <c r="C1051" s="131" t="s">
        <v>163</v>
      </c>
      <c r="D1051" s="130" t="s">
        <v>164</v>
      </c>
      <c r="E1051" s="130" t="s">
        <v>292</v>
      </c>
      <c r="F1051" s="130">
        <v>470</v>
      </c>
      <c r="G1051" s="130">
        <v>148</v>
      </c>
      <c r="H1051" s="130">
        <v>1157</v>
      </c>
      <c r="I1051" s="130">
        <v>1658</v>
      </c>
      <c r="J1051" s="130">
        <v>1159</v>
      </c>
      <c r="K1051" s="130">
        <v>1846</v>
      </c>
    </row>
    <row r="1052" spans="2:11" ht="15">
      <c r="B1052" s="130" t="s">
        <v>1</v>
      </c>
      <c r="C1052" s="131" t="s">
        <v>17</v>
      </c>
      <c r="D1052" s="130" t="s">
        <v>18</v>
      </c>
      <c r="E1052" s="130" t="s">
        <v>293</v>
      </c>
      <c r="F1052" s="130">
        <v>1620</v>
      </c>
      <c r="G1052" s="130">
        <v>959</v>
      </c>
      <c r="H1052" s="130">
        <v>125</v>
      </c>
      <c r="I1052" s="130">
        <v>1052</v>
      </c>
      <c r="J1052" s="130">
        <v>1304</v>
      </c>
      <c r="K1052" s="130">
        <v>1612</v>
      </c>
    </row>
    <row r="1053" spans="2:11" ht="15">
      <c r="B1053" s="130" t="s">
        <v>1</v>
      </c>
      <c r="C1053" s="131" t="s">
        <v>165</v>
      </c>
      <c r="D1053" s="130" t="s">
        <v>166</v>
      </c>
      <c r="E1053" s="130" t="s">
        <v>292</v>
      </c>
      <c r="F1053" s="130">
        <v>192</v>
      </c>
      <c r="G1053" s="130">
        <v>86</v>
      </c>
      <c r="H1053" s="130">
        <v>277</v>
      </c>
      <c r="I1053" s="130">
        <v>240</v>
      </c>
      <c r="J1053" s="130">
        <v>259</v>
      </c>
      <c r="K1053" s="130">
        <v>224</v>
      </c>
    </row>
    <row r="1054" spans="2:11" ht="15">
      <c r="B1054" s="130" t="s">
        <v>1</v>
      </c>
      <c r="C1054" s="131" t="s">
        <v>19</v>
      </c>
      <c r="D1054" s="130" t="s">
        <v>20</v>
      </c>
      <c r="E1054" s="130" t="s">
        <v>292</v>
      </c>
      <c r="F1054" s="130">
        <v>476</v>
      </c>
      <c r="G1054" s="130">
        <v>630</v>
      </c>
      <c r="H1054" s="130">
        <v>774</v>
      </c>
      <c r="I1054" s="130">
        <v>1165</v>
      </c>
      <c r="J1054" s="130">
        <v>1127</v>
      </c>
      <c r="K1054" s="130">
        <v>1405</v>
      </c>
    </row>
    <row r="1055" spans="2:11" ht="15">
      <c r="B1055" s="130" t="s">
        <v>1</v>
      </c>
      <c r="C1055" s="131" t="s">
        <v>167</v>
      </c>
      <c r="D1055" s="130" t="s">
        <v>168</v>
      </c>
      <c r="E1055" s="130" t="s">
        <v>292</v>
      </c>
      <c r="F1055" s="130">
        <v>1962</v>
      </c>
      <c r="G1055" s="130">
        <v>841</v>
      </c>
      <c r="H1055" s="130">
        <v>989</v>
      </c>
      <c r="I1055" s="130">
        <v>1123</v>
      </c>
      <c r="J1055" s="130">
        <v>964</v>
      </c>
      <c r="K1055" s="130">
        <v>934</v>
      </c>
    </row>
    <row r="1056" spans="2:11" ht="15">
      <c r="B1056" s="130" t="s">
        <v>1</v>
      </c>
      <c r="C1056" s="131" t="s">
        <v>169</v>
      </c>
      <c r="D1056" s="130" t="s">
        <v>170</v>
      </c>
      <c r="E1056" s="130" t="s">
        <v>292</v>
      </c>
      <c r="F1056" s="130">
        <v>63</v>
      </c>
      <c r="G1056" s="130">
        <v>101</v>
      </c>
      <c r="H1056" s="130">
        <v>89</v>
      </c>
      <c r="I1056" s="130">
        <v>94</v>
      </c>
      <c r="J1056" s="130">
        <v>125</v>
      </c>
      <c r="K1056" s="130">
        <v>102</v>
      </c>
    </row>
    <row r="1057" spans="2:11" ht="15">
      <c r="B1057" s="130" t="s">
        <v>1</v>
      </c>
      <c r="C1057" s="131" t="s">
        <v>171</v>
      </c>
      <c r="D1057" s="130" t="s">
        <v>172</v>
      </c>
      <c r="E1057" s="130" t="s">
        <v>292</v>
      </c>
      <c r="F1057" s="130">
        <v>1462</v>
      </c>
      <c r="G1057" s="130">
        <v>207</v>
      </c>
      <c r="H1057" s="130">
        <v>711</v>
      </c>
      <c r="I1057" s="130">
        <v>712</v>
      </c>
      <c r="J1057" s="130">
        <v>776</v>
      </c>
      <c r="K1057" s="130">
        <v>682</v>
      </c>
    </row>
    <row r="1058" spans="2:11" ht="15">
      <c r="B1058" s="130" t="s">
        <v>1</v>
      </c>
      <c r="C1058" s="131" t="s">
        <v>21</v>
      </c>
      <c r="D1058" s="130" t="s">
        <v>22</v>
      </c>
      <c r="E1058" s="130" t="s">
        <v>293</v>
      </c>
      <c r="F1058" s="130">
        <v>156</v>
      </c>
      <c r="G1058" s="130">
        <v>400</v>
      </c>
      <c r="H1058" s="130">
        <v>289</v>
      </c>
      <c r="I1058" s="130">
        <v>274</v>
      </c>
      <c r="J1058" s="130">
        <v>227</v>
      </c>
      <c r="K1058" s="130">
        <v>66</v>
      </c>
    </row>
    <row r="1059" spans="2:11" ht="15">
      <c r="B1059" s="130" t="s">
        <v>1</v>
      </c>
      <c r="C1059" s="131" t="s">
        <v>23</v>
      </c>
      <c r="D1059" s="130" t="s">
        <v>24</v>
      </c>
      <c r="E1059" s="130" t="s">
        <v>292</v>
      </c>
      <c r="F1059" s="130">
        <v>1048</v>
      </c>
      <c r="G1059" s="130">
        <v>839</v>
      </c>
      <c r="H1059" s="130">
        <v>473</v>
      </c>
      <c r="I1059" s="130">
        <v>1219</v>
      </c>
      <c r="J1059" s="130">
        <v>1268</v>
      </c>
      <c r="K1059" s="130">
        <v>1412</v>
      </c>
    </row>
    <row r="1060" spans="2:11" ht="15">
      <c r="B1060" s="130" t="s">
        <v>1</v>
      </c>
      <c r="C1060" s="131" t="s">
        <v>173</v>
      </c>
      <c r="D1060" s="130" t="s">
        <v>174</v>
      </c>
      <c r="E1060" s="130" t="s">
        <v>292</v>
      </c>
      <c r="F1060" s="130">
        <v>191</v>
      </c>
      <c r="G1060" s="130">
        <v>266</v>
      </c>
      <c r="H1060" s="130">
        <v>297</v>
      </c>
      <c r="I1060" s="130">
        <v>215</v>
      </c>
      <c r="J1060" s="130">
        <v>631</v>
      </c>
      <c r="K1060" s="130">
        <v>497</v>
      </c>
    </row>
    <row r="1061" spans="2:11" ht="15">
      <c r="B1061" s="130" t="s">
        <v>1</v>
      </c>
      <c r="C1061" s="131" t="s">
        <v>175</v>
      </c>
      <c r="D1061" s="130" t="s">
        <v>176</v>
      </c>
      <c r="E1061" s="130" t="s">
        <v>292</v>
      </c>
      <c r="F1061" s="130">
        <v>128</v>
      </c>
      <c r="G1061" s="130">
        <v>413</v>
      </c>
      <c r="H1061" s="130">
        <v>620</v>
      </c>
      <c r="I1061" s="130">
        <v>415</v>
      </c>
      <c r="J1061" s="130">
        <v>284</v>
      </c>
      <c r="K1061" s="130">
        <v>77</v>
      </c>
    </row>
    <row r="1062" spans="2:11" ht="15">
      <c r="B1062" s="130" t="s">
        <v>1</v>
      </c>
      <c r="C1062" s="131" t="s">
        <v>25</v>
      </c>
      <c r="D1062" s="130" t="s">
        <v>399</v>
      </c>
      <c r="E1062" s="130" t="s">
        <v>293</v>
      </c>
      <c r="F1062" s="130">
        <v>24</v>
      </c>
      <c r="G1062" s="130">
        <v>145</v>
      </c>
      <c r="H1062" s="130">
        <v>489</v>
      </c>
      <c r="I1062" s="130">
        <v>821</v>
      </c>
      <c r="J1062" s="130">
        <v>1034</v>
      </c>
      <c r="K1062" s="130">
        <v>845</v>
      </c>
    </row>
    <row r="1063" spans="2:11" ht="15">
      <c r="B1063" s="130" t="s">
        <v>1</v>
      </c>
      <c r="C1063" s="131" t="s">
        <v>26</v>
      </c>
      <c r="D1063" s="130" t="s">
        <v>27</v>
      </c>
      <c r="E1063" s="130" t="s">
        <v>293</v>
      </c>
      <c r="F1063" s="130">
        <v>59</v>
      </c>
      <c r="G1063" s="130">
        <v>269</v>
      </c>
      <c r="H1063" s="130">
        <v>389</v>
      </c>
      <c r="I1063" s="130">
        <v>424</v>
      </c>
      <c r="J1063" s="130">
        <v>1717</v>
      </c>
      <c r="K1063" s="130">
        <v>126</v>
      </c>
    </row>
    <row r="1064" spans="2:11" ht="15">
      <c r="B1064" s="130" t="s">
        <v>1</v>
      </c>
      <c r="C1064" s="131" t="s">
        <v>177</v>
      </c>
      <c r="D1064" s="130" t="s">
        <v>178</v>
      </c>
      <c r="E1064" s="130" t="s">
        <v>292</v>
      </c>
      <c r="F1064" s="130">
        <v>131</v>
      </c>
      <c r="G1064" s="130">
        <v>432</v>
      </c>
      <c r="H1064" s="130">
        <v>456</v>
      </c>
      <c r="I1064" s="130">
        <v>238</v>
      </c>
      <c r="J1064" s="130">
        <v>101</v>
      </c>
      <c r="K1064" s="130">
        <v>94</v>
      </c>
    </row>
    <row r="1065" spans="2:11" ht="15">
      <c r="B1065" s="130" t="s">
        <v>1</v>
      </c>
      <c r="C1065" s="131" t="s">
        <v>179</v>
      </c>
      <c r="D1065" s="130" t="s">
        <v>180</v>
      </c>
      <c r="E1065" s="130" t="s">
        <v>292</v>
      </c>
      <c r="F1065" s="130">
        <v>65</v>
      </c>
      <c r="G1065" s="130">
        <v>36</v>
      </c>
      <c r="H1065" s="130">
        <v>116</v>
      </c>
      <c r="I1065" s="130">
        <v>105</v>
      </c>
      <c r="J1065" s="130">
        <v>59</v>
      </c>
      <c r="K1065" s="130">
        <v>10</v>
      </c>
    </row>
    <row r="1066" spans="2:11" ht="15">
      <c r="B1066" s="130" t="s">
        <v>1</v>
      </c>
      <c r="C1066" s="131" t="s">
        <v>181</v>
      </c>
      <c r="D1066" s="130" t="s">
        <v>182</v>
      </c>
      <c r="E1066" s="130" t="s">
        <v>292</v>
      </c>
      <c r="F1066" s="130">
        <v>80</v>
      </c>
      <c r="G1066" s="130">
        <v>183</v>
      </c>
      <c r="H1066" s="130">
        <v>73</v>
      </c>
      <c r="I1066" s="130">
        <v>9</v>
      </c>
      <c r="J1066" s="130">
        <v>86</v>
      </c>
      <c r="K1066" s="130">
        <v>167</v>
      </c>
    </row>
    <row r="1067" spans="2:11" ht="15">
      <c r="B1067" s="130" t="s">
        <v>1</v>
      </c>
      <c r="C1067" s="131" t="s">
        <v>28</v>
      </c>
      <c r="D1067" s="130" t="s">
        <v>29</v>
      </c>
      <c r="E1067" s="130" t="s">
        <v>292</v>
      </c>
      <c r="F1067" s="130">
        <v>440</v>
      </c>
      <c r="G1067" s="130">
        <v>735</v>
      </c>
      <c r="H1067" s="130">
        <v>599</v>
      </c>
      <c r="I1067" s="130">
        <v>604</v>
      </c>
      <c r="J1067" s="130">
        <v>1088</v>
      </c>
      <c r="K1067" s="130">
        <v>387</v>
      </c>
    </row>
    <row r="1068" spans="2:11" ht="15">
      <c r="B1068" s="130" t="s">
        <v>1</v>
      </c>
      <c r="C1068" s="131" t="s">
        <v>30</v>
      </c>
      <c r="D1068" s="130" t="s">
        <v>400</v>
      </c>
      <c r="E1068" s="130" t="s">
        <v>293</v>
      </c>
      <c r="F1068" s="130">
        <v>93</v>
      </c>
      <c r="G1068" s="130">
        <v>1022</v>
      </c>
      <c r="H1068" s="130">
        <v>750</v>
      </c>
      <c r="I1068" s="130">
        <v>824</v>
      </c>
      <c r="J1068" s="130">
        <v>1365</v>
      </c>
      <c r="K1068" s="130">
        <v>424</v>
      </c>
    </row>
    <row r="1069" spans="2:11" ht="15">
      <c r="B1069" s="130" t="s">
        <v>1</v>
      </c>
      <c r="C1069" s="131" t="s">
        <v>183</v>
      </c>
      <c r="D1069" s="130" t="s">
        <v>184</v>
      </c>
      <c r="E1069" s="130" t="s">
        <v>292</v>
      </c>
      <c r="F1069" s="130">
        <v>61</v>
      </c>
      <c r="G1069" s="130">
        <v>136</v>
      </c>
      <c r="H1069" s="130">
        <v>216</v>
      </c>
      <c r="I1069" s="130">
        <v>185</v>
      </c>
      <c r="J1069" s="130">
        <v>245</v>
      </c>
      <c r="K1069" s="130">
        <v>280</v>
      </c>
    </row>
    <row r="1070" spans="2:11" ht="15">
      <c r="B1070" s="130" t="s">
        <v>1</v>
      </c>
      <c r="C1070" s="131" t="s">
        <v>185</v>
      </c>
      <c r="D1070" s="130" t="s">
        <v>186</v>
      </c>
      <c r="E1070" s="130" t="s">
        <v>292</v>
      </c>
      <c r="F1070" s="130">
        <v>51</v>
      </c>
      <c r="G1070" s="130">
        <v>14</v>
      </c>
      <c r="H1070" s="130">
        <v>130</v>
      </c>
      <c r="I1070" s="130">
        <v>73</v>
      </c>
      <c r="J1070" s="130">
        <v>161</v>
      </c>
      <c r="K1070" s="130">
        <v>97</v>
      </c>
    </row>
    <row r="1071" spans="2:11" ht="15">
      <c r="B1071" s="130" t="s">
        <v>1</v>
      </c>
      <c r="C1071" s="131" t="s">
        <v>187</v>
      </c>
      <c r="D1071" s="130" t="s">
        <v>188</v>
      </c>
      <c r="E1071" s="130" t="s">
        <v>292</v>
      </c>
      <c r="F1071" s="130">
        <v>17</v>
      </c>
      <c r="G1071" s="130">
        <v>16</v>
      </c>
      <c r="H1071" s="130">
        <v>140</v>
      </c>
      <c r="I1071" s="130">
        <v>25</v>
      </c>
      <c r="J1071" s="130">
        <v>50</v>
      </c>
      <c r="K1071" s="130">
        <v>35</v>
      </c>
    </row>
    <row r="1072" spans="2:11" ht="15">
      <c r="B1072" s="130" t="s">
        <v>1</v>
      </c>
      <c r="C1072" s="131" t="s">
        <v>189</v>
      </c>
      <c r="D1072" s="130" t="s">
        <v>190</v>
      </c>
      <c r="E1072" s="130" t="s">
        <v>292</v>
      </c>
      <c r="F1072" s="130">
        <v>1</v>
      </c>
      <c r="G1072" s="130">
        <v>536</v>
      </c>
      <c r="H1072" s="130">
        <v>359</v>
      </c>
      <c r="I1072" s="130">
        <v>372</v>
      </c>
      <c r="J1072" s="130">
        <v>413</v>
      </c>
      <c r="K1072" s="130">
        <v>61</v>
      </c>
    </row>
    <row r="1073" spans="2:11" ht="15">
      <c r="B1073" s="130" t="s">
        <v>1</v>
      </c>
      <c r="C1073" s="131" t="s">
        <v>191</v>
      </c>
      <c r="D1073" s="130" t="s">
        <v>192</v>
      </c>
      <c r="E1073" s="130" t="s">
        <v>292</v>
      </c>
      <c r="F1073" s="130">
        <v>165</v>
      </c>
      <c r="G1073" s="130">
        <v>173</v>
      </c>
      <c r="H1073" s="130">
        <v>113</v>
      </c>
      <c r="I1073" s="130">
        <v>147</v>
      </c>
      <c r="J1073" s="130">
        <v>125</v>
      </c>
      <c r="K1073" s="130">
        <v>145</v>
      </c>
    </row>
    <row r="1074" spans="2:11" ht="15">
      <c r="B1074" s="130" t="s">
        <v>1</v>
      </c>
      <c r="C1074" s="131" t="s">
        <v>193</v>
      </c>
      <c r="D1074" s="130" t="s">
        <v>194</v>
      </c>
      <c r="E1074" s="130" t="s">
        <v>292</v>
      </c>
      <c r="F1074" s="130">
        <v>45</v>
      </c>
      <c r="G1074" s="130">
        <v>37</v>
      </c>
      <c r="H1074" s="130">
        <v>105</v>
      </c>
      <c r="I1074" s="130">
        <v>69</v>
      </c>
      <c r="J1074" s="130">
        <v>71</v>
      </c>
      <c r="K1074" s="130">
        <v>14</v>
      </c>
    </row>
    <row r="1075" spans="2:11" ht="15">
      <c r="B1075" s="130" t="s">
        <v>1</v>
      </c>
      <c r="C1075" s="131" t="s">
        <v>31</v>
      </c>
      <c r="D1075" s="130" t="s">
        <v>401</v>
      </c>
      <c r="E1075" s="130" t="s">
        <v>293</v>
      </c>
      <c r="F1075" s="130">
        <v>1723</v>
      </c>
      <c r="G1075" s="130">
        <v>3373</v>
      </c>
      <c r="H1075" s="130">
        <v>4043</v>
      </c>
      <c r="I1075" s="130">
        <v>5658</v>
      </c>
      <c r="J1075" s="130">
        <v>5618</v>
      </c>
      <c r="K1075" s="130">
        <v>4132</v>
      </c>
    </row>
    <row r="1076" spans="2:11" ht="15">
      <c r="B1076" s="130" t="s">
        <v>1</v>
      </c>
      <c r="C1076" s="131" t="s">
        <v>195</v>
      </c>
      <c r="D1076" s="130" t="s">
        <v>196</v>
      </c>
      <c r="E1076" s="130" t="s">
        <v>292</v>
      </c>
      <c r="F1076" s="130">
        <v>0</v>
      </c>
      <c r="G1076" s="130">
        <v>0</v>
      </c>
      <c r="H1076" s="130">
        <v>969</v>
      </c>
      <c r="I1076" s="130">
        <v>390</v>
      </c>
      <c r="J1076" s="130">
        <v>687</v>
      </c>
      <c r="K1076" s="130">
        <v>832</v>
      </c>
    </row>
    <row r="1077" spans="2:11" ht="15">
      <c r="B1077" s="130" t="s">
        <v>1</v>
      </c>
      <c r="C1077" s="131" t="s">
        <v>197</v>
      </c>
      <c r="D1077" s="130" t="s">
        <v>198</v>
      </c>
      <c r="E1077" s="130" t="s">
        <v>292</v>
      </c>
      <c r="F1077" s="130">
        <v>36</v>
      </c>
      <c r="G1077" s="130">
        <v>66</v>
      </c>
      <c r="H1077" s="130">
        <v>140</v>
      </c>
      <c r="I1077" s="130">
        <v>109</v>
      </c>
      <c r="J1077" s="130">
        <v>169</v>
      </c>
      <c r="K1077" s="130">
        <v>95</v>
      </c>
    </row>
    <row r="1078" spans="2:11" ht="15">
      <c r="B1078" s="130" t="s">
        <v>1</v>
      </c>
      <c r="C1078" s="131" t="s">
        <v>32</v>
      </c>
      <c r="D1078" s="130" t="s">
        <v>33</v>
      </c>
      <c r="E1078" s="130" t="s">
        <v>292</v>
      </c>
      <c r="F1078" s="130">
        <v>62</v>
      </c>
      <c r="G1078" s="130">
        <v>280</v>
      </c>
      <c r="H1078" s="130">
        <v>231</v>
      </c>
      <c r="I1078" s="130">
        <v>410</v>
      </c>
      <c r="J1078" s="130">
        <v>561</v>
      </c>
      <c r="K1078" s="130">
        <v>224</v>
      </c>
    </row>
    <row r="1079" spans="2:11" ht="15">
      <c r="B1079" s="130" t="s">
        <v>1</v>
      </c>
      <c r="C1079" s="131" t="s">
        <v>199</v>
      </c>
      <c r="D1079" s="130" t="s">
        <v>200</v>
      </c>
      <c r="E1079" s="130" t="s">
        <v>292</v>
      </c>
      <c r="F1079" s="130">
        <v>9</v>
      </c>
      <c r="G1079" s="130">
        <v>190</v>
      </c>
      <c r="H1079" s="130">
        <v>124</v>
      </c>
      <c r="I1079" s="130">
        <v>170</v>
      </c>
      <c r="J1079" s="130">
        <v>251</v>
      </c>
      <c r="K1079" s="130">
        <v>38</v>
      </c>
    </row>
    <row r="1080" spans="2:11" ht="15">
      <c r="B1080" s="130" t="s">
        <v>1</v>
      </c>
      <c r="C1080" s="131" t="s">
        <v>201</v>
      </c>
      <c r="D1080" s="130" t="s">
        <v>202</v>
      </c>
      <c r="E1080" s="130" t="s">
        <v>292</v>
      </c>
      <c r="F1080" s="130">
        <v>4624</v>
      </c>
      <c r="G1080" s="130">
        <v>132</v>
      </c>
      <c r="H1080" s="130">
        <v>270</v>
      </c>
      <c r="I1080" s="130">
        <v>199</v>
      </c>
      <c r="J1080" s="130">
        <v>158</v>
      </c>
      <c r="K1080" s="130">
        <v>2</v>
      </c>
    </row>
    <row r="1081" spans="2:11" ht="15">
      <c r="B1081" s="130" t="s">
        <v>1</v>
      </c>
      <c r="C1081" s="131" t="s">
        <v>34</v>
      </c>
      <c r="D1081" s="130" t="s">
        <v>35</v>
      </c>
      <c r="E1081" s="130" t="s">
        <v>292</v>
      </c>
      <c r="F1081" s="130">
        <v>178</v>
      </c>
      <c r="G1081" s="130">
        <v>264</v>
      </c>
      <c r="H1081" s="130">
        <v>401</v>
      </c>
      <c r="I1081" s="130">
        <v>360</v>
      </c>
      <c r="J1081" s="130">
        <v>513</v>
      </c>
      <c r="K1081" s="130">
        <v>94</v>
      </c>
    </row>
    <row r="1082" spans="2:11" ht="15">
      <c r="B1082" s="130" t="s">
        <v>1</v>
      </c>
      <c r="C1082" s="131" t="s">
        <v>203</v>
      </c>
      <c r="D1082" s="130" t="s">
        <v>204</v>
      </c>
      <c r="E1082" s="130" t="s">
        <v>292</v>
      </c>
      <c r="F1082" s="130">
        <v>38</v>
      </c>
      <c r="G1082" s="130">
        <v>27</v>
      </c>
      <c r="H1082" s="130">
        <v>136</v>
      </c>
      <c r="I1082" s="130">
        <v>39</v>
      </c>
      <c r="J1082" s="130">
        <v>89</v>
      </c>
      <c r="K1082" s="130">
        <v>14</v>
      </c>
    </row>
    <row r="1083" spans="2:11" ht="15">
      <c r="B1083" s="130" t="s">
        <v>1</v>
      </c>
      <c r="C1083" s="131" t="s">
        <v>36</v>
      </c>
      <c r="D1083" s="130" t="s">
        <v>37</v>
      </c>
      <c r="E1083" s="130" t="s">
        <v>293</v>
      </c>
      <c r="F1083" s="130">
        <v>407</v>
      </c>
      <c r="G1083" s="130">
        <v>1443</v>
      </c>
      <c r="H1083" s="130">
        <v>2901</v>
      </c>
      <c r="I1083" s="130">
        <v>943</v>
      </c>
      <c r="J1083" s="130">
        <v>2599</v>
      </c>
      <c r="K1083" s="130">
        <v>555</v>
      </c>
    </row>
    <row r="1084" spans="2:11" ht="15">
      <c r="B1084" s="130" t="s">
        <v>1</v>
      </c>
      <c r="C1084" s="131" t="s">
        <v>205</v>
      </c>
      <c r="D1084" s="130" t="s">
        <v>206</v>
      </c>
      <c r="E1084" s="130" t="s">
        <v>292</v>
      </c>
      <c r="F1084" s="130">
        <v>455</v>
      </c>
      <c r="G1084" s="130">
        <v>272</v>
      </c>
      <c r="H1084" s="130">
        <v>1341</v>
      </c>
      <c r="I1084" s="130">
        <v>1320</v>
      </c>
      <c r="J1084" s="130">
        <v>1266</v>
      </c>
      <c r="K1084" s="130">
        <v>1108</v>
      </c>
    </row>
    <row r="1085" spans="2:11" ht="15">
      <c r="B1085" s="130" t="s">
        <v>1</v>
      </c>
      <c r="C1085" s="131" t="s">
        <v>38</v>
      </c>
      <c r="D1085" s="130" t="s">
        <v>39</v>
      </c>
      <c r="E1085" s="130" t="s">
        <v>293</v>
      </c>
      <c r="F1085" s="130">
        <v>106</v>
      </c>
      <c r="G1085" s="130">
        <v>547</v>
      </c>
      <c r="H1085" s="130">
        <v>650</v>
      </c>
      <c r="I1085" s="130">
        <v>334</v>
      </c>
      <c r="J1085" s="130">
        <v>942</v>
      </c>
      <c r="K1085" s="130">
        <v>183</v>
      </c>
    </row>
    <row r="1086" spans="2:11" ht="15">
      <c r="B1086" s="130" t="s">
        <v>1</v>
      </c>
      <c r="C1086" s="131" t="s">
        <v>207</v>
      </c>
      <c r="D1086" s="130" t="s">
        <v>208</v>
      </c>
      <c r="E1086" s="130" t="s">
        <v>292</v>
      </c>
      <c r="F1086" s="130">
        <v>305</v>
      </c>
      <c r="G1086" s="130">
        <v>234</v>
      </c>
      <c r="H1086" s="130">
        <v>300</v>
      </c>
      <c r="I1086" s="130">
        <v>447</v>
      </c>
      <c r="J1086" s="130">
        <v>440</v>
      </c>
      <c r="K1086" s="130">
        <v>264</v>
      </c>
    </row>
    <row r="1087" spans="2:11" ht="15">
      <c r="B1087" s="130" t="s">
        <v>1</v>
      </c>
      <c r="C1087" s="131" t="s">
        <v>209</v>
      </c>
      <c r="D1087" s="130" t="s">
        <v>210</v>
      </c>
      <c r="E1087" s="130" t="s">
        <v>292</v>
      </c>
      <c r="F1087" s="130">
        <v>252</v>
      </c>
      <c r="G1087" s="130">
        <v>44</v>
      </c>
      <c r="H1087" s="130">
        <v>136</v>
      </c>
      <c r="I1087" s="130">
        <v>283</v>
      </c>
      <c r="J1087" s="130">
        <v>238</v>
      </c>
      <c r="K1087" s="130">
        <v>254</v>
      </c>
    </row>
    <row r="1088" spans="2:11" ht="15">
      <c r="B1088" s="130" t="s">
        <v>1</v>
      </c>
      <c r="C1088" s="131" t="s">
        <v>211</v>
      </c>
      <c r="D1088" s="130" t="s">
        <v>212</v>
      </c>
      <c r="E1088" s="130" t="s">
        <v>292</v>
      </c>
      <c r="F1088" s="130">
        <v>42</v>
      </c>
      <c r="G1088" s="130">
        <v>10</v>
      </c>
      <c r="H1088" s="130">
        <v>28</v>
      </c>
      <c r="I1088" s="130">
        <v>89</v>
      </c>
      <c r="J1088" s="130">
        <v>103</v>
      </c>
      <c r="K1088" s="130">
        <v>22</v>
      </c>
    </row>
    <row r="1089" spans="2:11" ht="15">
      <c r="B1089" s="130" t="s">
        <v>1</v>
      </c>
      <c r="C1089" s="131" t="s">
        <v>213</v>
      </c>
      <c r="D1089" s="130" t="s">
        <v>214</v>
      </c>
      <c r="E1089" s="130" t="s">
        <v>292</v>
      </c>
      <c r="F1089" s="130">
        <v>167</v>
      </c>
      <c r="G1089" s="130">
        <v>183</v>
      </c>
      <c r="H1089" s="130">
        <v>87</v>
      </c>
      <c r="I1089" s="130">
        <v>190</v>
      </c>
      <c r="J1089" s="130">
        <v>126</v>
      </c>
      <c r="K1089" s="130">
        <v>145</v>
      </c>
    </row>
    <row r="1090" spans="2:11" ht="15">
      <c r="B1090" s="130" t="s">
        <v>1</v>
      </c>
      <c r="C1090" s="131" t="s">
        <v>272</v>
      </c>
      <c r="D1090" s="130" t="s">
        <v>273</v>
      </c>
      <c r="E1090" s="130" t="s">
        <v>294</v>
      </c>
      <c r="F1090" s="130" t="s">
        <v>125</v>
      </c>
      <c r="G1090" s="130" t="s">
        <v>125</v>
      </c>
      <c r="H1090" s="130" t="s">
        <v>125</v>
      </c>
      <c r="I1090" s="130" t="s">
        <v>125</v>
      </c>
      <c r="J1090" s="130" t="s">
        <v>125</v>
      </c>
      <c r="K1090" s="130" t="s">
        <v>125</v>
      </c>
    </row>
    <row r="1091" spans="2:11" ht="15">
      <c r="B1091" s="130" t="s">
        <v>1</v>
      </c>
      <c r="C1091" s="131" t="s">
        <v>270</v>
      </c>
      <c r="D1091" s="130" t="s">
        <v>271</v>
      </c>
      <c r="E1091" s="130" t="s">
        <v>292</v>
      </c>
      <c r="F1091" s="130">
        <v>290</v>
      </c>
      <c r="G1091" s="130">
        <v>321</v>
      </c>
      <c r="H1091" s="130">
        <v>359</v>
      </c>
      <c r="I1091" s="130">
        <v>242</v>
      </c>
      <c r="J1091" s="130">
        <v>530</v>
      </c>
      <c r="K1091" s="130">
        <v>529</v>
      </c>
    </row>
    <row r="1092" spans="2:11" ht="15">
      <c r="B1092" s="130" t="s">
        <v>1</v>
      </c>
      <c r="C1092" s="131" t="s">
        <v>215</v>
      </c>
      <c r="D1092" s="130" t="s">
        <v>216</v>
      </c>
      <c r="E1092" s="130" t="s">
        <v>292</v>
      </c>
      <c r="F1092" s="130">
        <v>391</v>
      </c>
      <c r="G1092" s="130">
        <v>525</v>
      </c>
      <c r="H1092" s="130">
        <v>264</v>
      </c>
      <c r="I1092" s="130">
        <v>47</v>
      </c>
      <c r="J1092" s="130">
        <v>210</v>
      </c>
      <c r="K1092" s="130">
        <v>9</v>
      </c>
    </row>
    <row r="1093" spans="2:11" ht="15">
      <c r="B1093" s="130" t="s">
        <v>1</v>
      </c>
      <c r="C1093" s="131" t="s">
        <v>217</v>
      </c>
      <c r="D1093" s="130" t="s">
        <v>218</v>
      </c>
      <c r="E1093" s="130" t="s">
        <v>292</v>
      </c>
      <c r="F1093" s="130">
        <v>288</v>
      </c>
      <c r="G1093" s="130">
        <v>113</v>
      </c>
      <c r="H1093" s="130">
        <v>170</v>
      </c>
      <c r="I1093" s="130">
        <v>248</v>
      </c>
      <c r="J1093" s="130">
        <v>300</v>
      </c>
      <c r="K1093" s="130">
        <v>191</v>
      </c>
    </row>
    <row r="1094" spans="2:11" ht="15">
      <c r="B1094" s="130" t="s">
        <v>1</v>
      </c>
      <c r="C1094" s="131" t="s">
        <v>219</v>
      </c>
      <c r="D1094" s="130" t="s">
        <v>392</v>
      </c>
      <c r="E1094" s="130" t="s">
        <v>292</v>
      </c>
      <c r="F1094" s="130">
        <v>2</v>
      </c>
      <c r="G1094" s="130">
        <v>150</v>
      </c>
      <c r="H1094" s="130">
        <v>182</v>
      </c>
      <c r="I1094" s="130">
        <v>558</v>
      </c>
      <c r="J1094" s="130">
        <v>1012</v>
      </c>
      <c r="K1094" s="130">
        <v>348</v>
      </c>
    </row>
    <row r="1095" spans="2:11" ht="15">
      <c r="B1095" s="130" t="s">
        <v>1</v>
      </c>
      <c r="C1095" s="131" t="s">
        <v>220</v>
      </c>
      <c r="D1095" s="130" t="s">
        <v>221</v>
      </c>
      <c r="E1095" s="130" t="s">
        <v>292</v>
      </c>
      <c r="F1095" s="130">
        <v>29</v>
      </c>
      <c r="G1095" s="130">
        <v>24</v>
      </c>
      <c r="H1095" s="130">
        <v>38</v>
      </c>
      <c r="I1095" s="130">
        <v>0</v>
      </c>
      <c r="J1095" s="130">
        <v>0</v>
      </c>
      <c r="K1095" s="130">
        <v>0</v>
      </c>
    </row>
    <row r="1096" spans="2:11" ht="15">
      <c r="B1096" s="130" t="s">
        <v>1</v>
      </c>
      <c r="C1096" s="131" t="s">
        <v>222</v>
      </c>
      <c r="D1096" s="130" t="s">
        <v>349</v>
      </c>
      <c r="E1096" s="130" t="s">
        <v>292</v>
      </c>
      <c r="F1096" s="130">
        <v>14</v>
      </c>
      <c r="G1096" s="130">
        <v>227</v>
      </c>
      <c r="H1096" s="130">
        <v>106</v>
      </c>
      <c r="I1096" s="130">
        <v>171</v>
      </c>
      <c r="J1096" s="130">
        <v>176</v>
      </c>
      <c r="K1096" s="130">
        <v>83</v>
      </c>
    </row>
    <row r="1097" spans="2:11" ht="15">
      <c r="B1097" s="130" t="s">
        <v>1</v>
      </c>
      <c r="C1097" s="131" t="s">
        <v>223</v>
      </c>
      <c r="D1097" s="130" t="s">
        <v>350</v>
      </c>
      <c r="E1097" s="130" t="s">
        <v>292</v>
      </c>
      <c r="F1097" s="130">
        <v>125</v>
      </c>
      <c r="G1097" s="130">
        <v>280</v>
      </c>
      <c r="H1097" s="130">
        <v>270</v>
      </c>
      <c r="I1097" s="130">
        <v>319</v>
      </c>
      <c r="J1097" s="130">
        <v>432</v>
      </c>
      <c r="K1097" s="130">
        <v>388</v>
      </c>
    </row>
    <row r="1098" spans="2:11" ht="15">
      <c r="B1098" s="130" t="s">
        <v>1</v>
      </c>
      <c r="C1098" s="131" t="s">
        <v>224</v>
      </c>
      <c r="D1098" s="130" t="s">
        <v>351</v>
      </c>
      <c r="E1098" s="130" t="s">
        <v>294</v>
      </c>
      <c r="F1098" s="130" t="s">
        <v>125</v>
      </c>
      <c r="G1098" s="130" t="s">
        <v>125</v>
      </c>
      <c r="H1098" s="130" t="s">
        <v>125</v>
      </c>
      <c r="I1098" s="130" t="s">
        <v>125</v>
      </c>
      <c r="J1098" s="130" t="s">
        <v>125</v>
      </c>
      <c r="K1098" s="130" t="s">
        <v>125</v>
      </c>
    </row>
    <row r="1099" spans="2:11" ht="15">
      <c r="B1099" s="130" t="s">
        <v>1</v>
      </c>
      <c r="C1099" s="131" t="s">
        <v>225</v>
      </c>
      <c r="D1099" s="130" t="s">
        <v>226</v>
      </c>
      <c r="E1099" s="130" t="s">
        <v>292</v>
      </c>
      <c r="F1099" s="130">
        <v>61</v>
      </c>
      <c r="G1099" s="130">
        <v>70</v>
      </c>
      <c r="H1099" s="130">
        <v>99</v>
      </c>
      <c r="I1099" s="130">
        <v>72</v>
      </c>
      <c r="J1099" s="130">
        <v>151</v>
      </c>
      <c r="K1099" s="130">
        <v>64</v>
      </c>
    </row>
    <row r="1100" spans="2:11" ht="15">
      <c r="B1100" s="130" t="s">
        <v>1</v>
      </c>
      <c r="C1100" s="131" t="s">
        <v>274</v>
      </c>
      <c r="D1100" s="130" t="s">
        <v>275</v>
      </c>
      <c r="E1100" s="130" t="s">
        <v>294</v>
      </c>
      <c r="F1100" s="130" t="s">
        <v>125</v>
      </c>
      <c r="G1100" s="130" t="s">
        <v>125</v>
      </c>
      <c r="H1100" s="130" t="s">
        <v>125</v>
      </c>
      <c r="I1100" s="130" t="s">
        <v>125</v>
      </c>
      <c r="J1100" s="130" t="s">
        <v>125</v>
      </c>
      <c r="K1100" s="130" t="s">
        <v>125</v>
      </c>
    </row>
    <row r="1101" spans="2:11" ht="15">
      <c r="B1101" s="130" t="s">
        <v>1</v>
      </c>
      <c r="C1101" s="131" t="s">
        <v>227</v>
      </c>
      <c r="D1101" s="130" t="s">
        <v>228</v>
      </c>
      <c r="E1101" s="130" t="s">
        <v>292</v>
      </c>
      <c r="F1101" s="130">
        <v>36</v>
      </c>
      <c r="G1101" s="130">
        <v>306</v>
      </c>
      <c r="H1101" s="130">
        <v>314</v>
      </c>
      <c r="I1101" s="130">
        <v>215</v>
      </c>
      <c r="J1101" s="130">
        <v>559</v>
      </c>
      <c r="K1101" s="130">
        <v>0</v>
      </c>
    </row>
    <row r="1102" spans="2:11" ht="15">
      <c r="B1102" s="130" t="s">
        <v>1</v>
      </c>
      <c r="C1102" s="131" t="s">
        <v>229</v>
      </c>
      <c r="D1102" s="130" t="s">
        <v>230</v>
      </c>
      <c r="E1102" s="130" t="s">
        <v>292</v>
      </c>
      <c r="F1102" s="130">
        <v>411</v>
      </c>
      <c r="G1102" s="130" t="s">
        <v>125</v>
      </c>
      <c r="H1102" s="130" t="s">
        <v>125</v>
      </c>
      <c r="I1102" s="130" t="s">
        <v>125</v>
      </c>
      <c r="J1102" s="130" t="s">
        <v>125</v>
      </c>
      <c r="K1102" s="130" t="s">
        <v>125</v>
      </c>
    </row>
    <row r="1103" spans="2:11" ht="15">
      <c r="B1103" s="130" t="s">
        <v>1</v>
      </c>
      <c r="C1103" s="131" t="s">
        <v>231</v>
      </c>
      <c r="D1103" s="130" t="s">
        <v>402</v>
      </c>
      <c r="E1103" s="130" t="s">
        <v>292</v>
      </c>
      <c r="F1103" s="130">
        <v>1</v>
      </c>
      <c r="G1103" s="130">
        <v>1</v>
      </c>
      <c r="H1103" s="130">
        <v>13</v>
      </c>
      <c r="I1103" s="130">
        <v>80</v>
      </c>
      <c r="J1103" s="130">
        <v>40</v>
      </c>
      <c r="K1103" s="130">
        <v>114</v>
      </c>
    </row>
    <row r="1104" spans="2:11" ht="15">
      <c r="B1104" s="130" t="s">
        <v>1</v>
      </c>
      <c r="C1104" s="131" t="s">
        <v>232</v>
      </c>
      <c r="D1104" s="130" t="s">
        <v>403</v>
      </c>
      <c r="E1104" s="130" t="s">
        <v>292</v>
      </c>
      <c r="F1104" s="130">
        <v>16</v>
      </c>
      <c r="G1104" s="130">
        <v>9</v>
      </c>
      <c r="H1104" s="130">
        <v>94</v>
      </c>
      <c r="I1104" s="130">
        <v>57</v>
      </c>
      <c r="J1104" s="130">
        <v>138</v>
      </c>
      <c r="K1104" s="130">
        <v>101</v>
      </c>
    </row>
    <row r="1105" spans="2:11" ht="15">
      <c r="B1105" s="130" t="s">
        <v>1</v>
      </c>
      <c r="C1105" s="131" t="s">
        <v>265</v>
      </c>
      <c r="D1105" s="130" t="s">
        <v>266</v>
      </c>
      <c r="E1105" s="130" t="s">
        <v>292</v>
      </c>
      <c r="F1105" s="130">
        <v>298</v>
      </c>
      <c r="G1105" s="130">
        <v>553</v>
      </c>
      <c r="H1105" s="130">
        <v>372</v>
      </c>
      <c r="I1105" s="130">
        <v>202</v>
      </c>
      <c r="J1105" s="130">
        <v>489</v>
      </c>
      <c r="K1105" s="130">
        <v>660</v>
      </c>
    </row>
    <row r="1106" spans="2:11" ht="15">
      <c r="B1106" s="130" t="s">
        <v>295</v>
      </c>
      <c r="C1106" s="131" t="s">
        <v>276</v>
      </c>
      <c r="D1106" s="130" t="s">
        <v>277</v>
      </c>
      <c r="E1106" s="130" t="s">
        <v>125</v>
      </c>
      <c r="F1106" s="130" t="s">
        <v>125</v>
      </c>
      <c r="G1106" s="130" t="s">
        <v>125</v>
      </c>
      <c r="H1106" s="130" t="s">
        <v>125</v>
      </c>
      <c r="I1106" s="130" t="s">
        <v>125</v>
      </c>
      <c r="J1106" s="130" t="s">
        <v>125</v>
      </c>
      <c r="K1106" s="130" t="s">
        <v>125</v>
      </c>
    </row>
    <row r="1107" spans="2:11" ht="15">
      <c r="B1107" s="130" t="s">
        <v>2</v>
      </c>
      <c r="C1107" s="131" t="s">
        <v>233</v>
      </c>
      <c r="D1107" s="130" t="s">
        <v>234</v>
      </c>
      <c r="E1107" s="130" t="s">
        <v>292</v>
      </c>
      <c r="F1107" s="130">
        <v>2</v>
      </c>
      <c r="G1107" s="130">
        <v>1</v>
      </c>
      <c r="H1107" s="130">
        <v>8</v>
      </c>
      <c r="I1107" s="130">
        <v>20</v>
      </c>
      <c r="J1107" s="130">
        <v>12</v>
      </c>
      <c r="K1107" s="130">
        <v>183</v>
      </c>
    </row>
    <row r="1108" spans="2:11" ht="15">
      <c r="B1108" s="130" t="s">
        <v>2</v>
      </c>
      <c r="C1108" s="131" t="s">
        <v>278</v>
      </c>
      <c r="D1108" s="130" t="s">
        <v>279</v>
      </c>
      <c r="E1108" s="130" t="s">
        <v>294</v>
      </c>
      <c r="F1108" s="130" t="s">
        <v>125</v>
      </c>
      <c r="G1108" s="130" t="s">
        <v>125</v>
      </c>
      <c r="H1108" s="130" t="s">
        <v>125</v>
      </c>
      <c r="I1108" s="130" t="s">
        <v>125</v>
      </c>
      <c r="J1108" s="130" t="s">
        <v>125</v>
      </c>
      <c r="K1108" s="130" t="s">
        <v>125</v>
      </c>
    </row>
    <row r="1109" spans="2:11" ht="15">
      <c r="B1109" s="130" t="s">
        <v>2</v>
      </c>
      <c r="C1109" s="131" t="s">
        <v>40</v>
      </c>
      <c r="D1109" s="130" t="s">
        <v>375</v>
      </c>
      <c r="E1109" s="130" t="s">
        <v>292</v>
      </c>
      <c r="F1109" s="130">
        <v>535</v>
      </c>
      <c r="G1109" s="130">
        <v>979</v>
      </c>
      <c r="H1109" s="130">
        <v>1949</v>
      </c>
      <c r="I1109" s="130">
        <v>2416</v>
      </c>
      <c r="J1109" s="130">
        <v>2031</v>
      </c>
      <c r="K1109" s="130">
        <v>2133</v>
      </c>
    </row>
    <row r="1110" spans="2:11" ht="15">
      <c r="B1110" s="130" t="s">
        <v>2</v>
      </c>
      <c r="C1110" s="131" t="s">
        <v>41</v>
      </c>
      <c r="D1110" s="130" t="s">
        <v>42</v>
      </c>
      <c r="E1110" s="130" t="s">
        <v>293</v>
      </c>
      <c r="F1110" s="130">
        <v>5</v>
      </c>
      <c r="G1110" s="130">
        <v>0</v>
      </c>
      <c r="H1110" s="130">
        <v>0</v>
      </c>
      <c r="I1110" s="130">
        <v>16</v>
      </c>
      <c r="J1110" s="130">
        <v>92</v>
      </c>
      <c r="K1110" s="130">
        <v>49</v>
      </c>
    </row>
    <row r="1111" spans="2:11" ht="15">
      <c r="B1111" s="130" t="s">
        <v>2</v>
      </c>
      <c r="C1111" s="131" t="s">
        <v>235</v>
      </c>
      <c r="D1111" s="130" t="s">
        <v>236</v>
      </c>
      <c r="E1111" s="130" t="s">
        <v>292</v>
      </c>
      <c r="F1111" s="130">
        <v>33</v>
      </c>
      <c r="G1111" s="130">
        <v>129</v>
      </c>
      <c r="H1111" s="130">
        <v>540</v>
      </c>
      <c r="I1111" s="130">
        <v>7</v>
      </c>
      <c r="J1111" s="130">
        <v>419</v>
      </c>
      <c r="K1111" s="130">
        <v>591</v>
      </c>
    </row>
    <row r="1112" spans="2:11" ht="15">
      <c r="B1112" s="130" t="s">
        <v>2</v>
      </c>
      <c r="C1112" s="131" t="s">
        <v>43</v>
      </c>
      <c r="D1112" s="130" t="s">
        <v>44</v>
      </c>
      <c r="E1112" s="130" t="s">
        <v>293</v>
      </c>
      <c r="F1112" s="130">
        <v>367</v>
      </c>
      <c r="G1112" s="130">
        <v>143</v>
      </c>
      <c r="H1112" s="130">
        <v>579</v>
      </c>
      <c r="I1112" s="130">
        <v>607</v>
      </c>
      <c r="J1112" s="130">
        <v>1006</v>
      </c>
      <c r="K1112" s="130">
        <v>1249</v>
      </c>
    </row>
    <row r="1113" spans="2:11" ht="15">
      <c r="B1113" s="130" t="s">
        <v>2</v>
      </c>
      <c r="C1113" s="131" t="s">
        <v>45</v>
      </c>
      <c r="D1113" s="130" t="s">
        <v>46</v>
      </c>
      <c r="E1113" s="130" t="s">
        <v>293</v>
      </c>
      <c r="F1113" s="130">
        <v>390</v>
      </c>
      <c r="G1113" s="130">
        <v>2668</v>
      </c>
      <c r="H1113" s="130">
        <v>3923</v>
      </c>
      <c r="I1113" s="130">
        <v>4296</v>
      </c>
      <c r="J1113" s="130">
        <v>0</v>
      </c>
      <c r="K1113" s="130">
        <v>0</v>
      </c>
    </row>
    <row r="1114" spans="2:11" ht="15">
      <c r="B1114" s="130" t="s">
        <v>2</v>
      </c>
      <c r="C1114" s="131" t="s">
        <v>47</v>
      </c>
      <c r="D1114" s="130" t="s">
        <v>48</v>
      </c>
      <c r="E1114" s="130" t="s">
        <v>293</v>
      </c>
      <c r="F1114" s="130">
        <v>2673</v>
      </c>
      <c r="G1114" s="130">
        <v>2625</v>
      </c>
      <c r="H1114" s="130">
        <v>3617</v>
      </c>
      <c r="I1114" s="130">
        <v>3204</v>
      </c>
      <c r="J1114" s="130">
        <v>1350</v>
      </c>
      <c r="K1114" s="130">
        <v>806</v>
      </c>
    </row>
    <row r="1115" spans="2:11" ht="15">
      <c r="B1115" s="130" t="s">
        <v>2</v>
      </c>
      <c r="C1115" s="131" t="s">
        <v>49</v>
      </c>
      <c r="D1115" s="130" t="s">
        <v>50</v>
      </c>
      <c r="E1115" s="130" t="s">
        <v>293</v>
      </c>
      <c r="F1115" s="130">
        <v>630</v>
      </c>
      <c r="G1115" s="130">
        <v>445</v>
      </c>
      <c r="H1115" s="130">
        <v>231</v>
      </c>
      <c r="I1115" s="130">
        <v>580</v>
      </c>
      <c r="J1115" s="130">
        <v>412</v>
      </c>
      <c r="K1115" s="130">
        <v>274</v>
      </c>
    </row>
    <row r="1116" spans="2:11" ht="15">
      <c r="B1116" s="130" t="s">
        <v>2</v>
      </c>
      <c r="C1116" s="131" t="s">
        <v>51</v>
      </c>
      <c r="D1116" s="130" t="s">
        <v>52</v>
      </c>
      <c r="E1116" s="130" t="s">
        <v>293</v>
      </c>
      <c r="F1116" s="130">
        <v>6222</v>
      </c>
      <c r="G1116" s="130">
        <v>6328</v>
      </c>
      <c r="H1116" s="130">
        <v>2131</v>
      </c>
      <c r="I1116" s="130">
        <v>5422</v>
      </c>
      <c r="J1116" s="130">
        <v>5739</v>
      </c>
      <c r="K1116" s="130">
        <v>3771</v>
      </c>
    </row>
    <row r="1117" spans="2:11" ht="15">
      <c r="B1117" s="130" t="s">
        <v>2</v>
      </c>
      <c r="C1117" s="131" t="s">
        <v>53</v>
      </c>
      <c r="D1117" s="130" t="s">
        <v>54</v>
      </c>
      <c r="E1117" s="130" t="s">
        <v>293</v>
      </c>
      <c r="F1117" s="130">
        <v>1370</v>
      </c>
      <c r="G1117" s="130">
        <v>1989</v>
      </c>
      <c r="H1117" s="130">
        <v>3970</v>
      </c>
      <c r="I1117" s="130">
        <v>4556</v>
      </c>
      <c r="J1117" s="130">
        <v>914</v>
      </c>
      <c r="K1117" s="130">
        <v>10294</v>
      </c>
    </row>
    <row r="1118" spans="2:11" ht="15">
      <c r="B1118" s="130" t="s">
        <v>2</v>
      </c>
      <c r="C1118" s="131" t="s">
        <v>55</v>
      </c>
      <c r="D1118" s="130" t="s">
        <v>56</v>
      </c>
      <c r="E1118" s="130" t="s">
        <v>293</v>
      </c>
      <c r="F1118" s="130">
        <v>731</v>
      </c>
      <c r="G1118" s="130">
        <v>420</v>
      </c>
      <c r="H1118" s="130">
        <v>562</v>
      </c>
      <c r="I1118" s="130">
        <v>385</v>
      </c>
      <c r="J1118" s="130">
        <v>853</v>
      </c>
      <c r="K1118" s="130">
        <v>330</v>
      </c>
    </row>
    <row r="1119" spans="2:11" ht="15">
      <c r="B1119" s="130" t="s">
        <v>2</v>
      </c>
      <c r="C1119" s="131" t="s">
        <v>128</v>
      </c>
      <c r="D1119" s="130" t="s">
        <v>126</v>
      </c>
      <c r="E1119" s="130" t="s">
        <v>292</v>
      </c>
      <c r="F1119" s="130">
        <v>16</v>
      </c>
      <c r="G1119" s="130">
        <v>0</v>
      </c>
      <c r="H1119" s="130">
        <v>0</v>
      </c>
      <c r="I1119" s="130">
        <v>256</v>
      </c>
      <c r="J1119" s="130">
        <v>3</v>
      </c>
      <c r="K1119" s="130">
        <v>0</v>
      </c>
    </row>
    <row r="1120" spans="2:11" ht="15">
      <c r="B1120" s="130" t="s">
        <v>2</v>
      </c>
      <c r="C1120" s="131" t="s">
        <v>57</v>
      </c>
      <c r="D1120" s="130" t="s">
        <v>58</v>
      </c>
      <c r="E1120" s="130" t="s">
        <v>293</v>
      </c>
      <c r="F1120" s="130">
        <v>766</v>
      </c>
      <c r="G1120" s="130">
        <v>684</v>
      </c>
      <c r="H1120" s="130">
        <v>297</v>
      </c>
      <c r="I1120" s="130">
        <v>15</v>
      </c>
      <c r="J1120" s="130">
        <v>856</v>
      </c>
      <c r="K1120" s="130">
        <v>318</v>
      </c>
    </row>
    <row r="1121" spans="2:11" ht="15">
      <c r="B1121" s="130" t="s">
        <v>2</v>
      </c>
      <c r="C1121" s="131" t="s">
        <v>59</v>
      </c>
      <c r="D1121" s="130" t="s">
        <v>60</v>
      </c>
      <c r="E1121" s="130" t="s">
        <v>293</v>
      </c>
      <c r="F1121" s="130">
        <v>837</v>
      </c>
      <c r="G1121" s="130">
        <v>1842</v>
      </c>
      <c r="H1121" s="130">
        <v>2277</v>
      </c>
      <c r="I1121" s="130">
        <v>640</v>
      </c>
      <c r="J1121" s="130">
        <v>0</v>
      </c>
      <c r="K1121" s="130">
        <v>249</v>
      </c>
    </row>
    <row r="1122" spans="2:11" ht="15">
      <c r="B1122" s="130" t="s">
        <v>2</v>
      </c>
      <c r="C1122" s="131" t="s">
        <v>61</v>
      </c>
      <c r="D1122" s="130" t="s">
        <v>62</v>
      </c>
      <c r="E1122" s="130" t="s">
        <v>293</v>
      </c>
      <c r="F1122" s="130">
        <v>166</v>
      </c>
      <c r="G1122" s="130">
        <v>335</v>
      </c>
      <c r="H1122" s="130">
        <v>403</v>
      </c>
      <c r="I1122" s="130">
        <v>191</v>
      </c>
      <c r="J1122" s="130">
        <v>36</v>
      </c>
      <c r="K1122" s="130">
        <v>64</v>
      </c>
    </row>
    <row r="1123" spans="2:11" ht="15">
      <c r="B1123" s="130" t="s">
        <v>2</v>
      </c>
      <c r="C1123" s="131" t="s">
        <v>237</v>
      </c>
      <c r="D1123" s="130" t="s">
        <v>238</v>
      </c>
      <c r="E1123" s="130" t="s">
        <v>292</v>
      </c>
      <c r="F1123" s="130">
        <v>120</v>
      </c>
      <c r="G1123" s="130">
        <v>913</v>
      </c>
      <c r="H1123" s="130">
        <v>1610</v>
      </c>
      <c r="I1123" s="130">
        <v>844</v>
      </c>
      <c r="J1123" s="130">
        <v>979</v>
      </c>
      <c r="K1123" s="130">
        <v>1167</v>
      </c>
    </row>
    <row r="1124" spans="2:11" ht="15">
      <c r="B1124" s="130" t="s">
        <v>2</v>
      </c>
      <c r="C1124" s="131" t="s">
        <v>63</v>
      </c>
      <c r="D1124" s="130" t="s">
        <v>64</v>
      </c>
      <c r="E1124" s="130" t="s">
        <v>293</v>
      </c>
      <c r="F1124" s="130">
        <v>1</v>
      </c>
      <c r="G1124" s="130">
        <v>39</v>
      </c>
      <c r="H1124" s="130">
        <v>82</v>
      </c>
      <c r="I1124" s="130">
        <v>431</v>
      </c>
      <c r="J1124" s="130">
        <v>349</v>
      </c>
      <c r="K1124" s="130">
        <v>136</v>
      </c>
    </row>
    <row r="1125" spans="2:11" ht="15">
      <c r="B1125" s="130" t="s">
        <v>2</v>
      </c>
      <c r="C1125" s="131" t="s">
        <v>239</v>
      </c>
      <c r="D1125" s="130" t="s">
        <v>240</v>
      </c>
      <c r="E1125" s="130" t="s">
        <v>292</v>
      </c>
      <c r="F1125" s="130">
        <v>275</v>
      </c>
      <c r="G1125" s="130">
        <v>131</v>
      </c>
      <c r="H1125" s="130" t="s">
        <v>125</v>
      </c>
      <c r="I1125" s="130" t="s">
        <v>125</v>
      </c>
      <c r="J1125" s="130" t="s">
        <v>125</v>
      </c>
      <c r="K1125" s="130" t="s">
        <v>125</v>
      </c>
    </row>
    <row r="1126" spans="2:11" ht="15">
      <c r="B1126" s="130" t="s">
        <v>2</v>
      </c>
      <c r="C1126" s="131" t="s">
        <v>65</v>
      </c>
      <c r="D1126" s="130" t="s">
        <v>66</v>
      </c>
      <c r="E1126" s="130" t="s">
        <v>293</v>
      </c>
      <c r="F1126" s="130">
        <v>113</v>
      </c>
      <c r="G1126" s="130">
        <v>86</v>
      </c>
      <c r="H1126" s="130">
        <v>418</v>
      </c>
      <c r="I1126" s="130">
        <v>392</v>
      </c>
      <c r="J1126" s="130">
        <v>396</v>
      </c>
      <c r="K1126" s="130">
        <v>193</v>
      </c>
    </row>
    <row r="1127" spans="2:11" ht="15">
      <c r="B1127" s="130" t="s">
        <v>2</v>
      </c>
      <c r="C1127" s="131" t="s">
        <v>67</v>
      </c>
      <c r="D1127" s="130" t="s">
        <v>68</v>
      </c>
      <c r="E1127" s="130" t="s">
        <v>293</v>
      </c>
      <c r="F1127" s="130">
        <v>194</v>
      </c>
      <c r="G1127" s="130">
        <v>943</v>
      </c>
      <c r="H1127" s="130">
        <v>621</v>
      </c>
      <c r="I1127" s="130">
        <v>1462</v>
      </c>
      <c r="J1127" s="130">
        <v>95</v>
      </c>
      <c r="K1127" s="130">
        <v>297</v>
      </c>
    </row>
    <row r="1128" spans="2:11" ht="15">
      <c r="B1128" s="130" t="s">
        <v>2</v>
      </c>
      <c r="C1128" s="131" t="s">
        <v>69</v>
      </c>
      <c r="D1128" s="130" t="s">
        <v>70</v>
      </c>
      <c r="E1128" s="130" t="s">
        <v>293</v>
      </c>
      <c r="F1128" s="130">
        <v>576</v>
      </c>
      <c r="G1128" s="130">
        <v>231</v>
      </c>
      <c r="H1128" s="130">
        <v>414</v>
      </c>
      <c r="I1128" s="130">
        <v>835</v>
      </c>
      <c r="J1128" s="130">
        <v>1163</v>
      </c>
      <c r="K1128" s="130">
        <v>1579</v>
      </c>
    </row>
    <row r="1129" spans="2:11" ht="15">
      <c r="B1129" s="130" t="s">
        <v>2</v>
      </c>
      <c r="C1129" s="131" t="s">
        <v>71</v>
      </c>
      <c r="D1129" s="130" t="s">
        <v>72</v>
      </c>
      <c r="E1129" s="130" t="s">
        <v>293</v>
      </c>
      <c r="F1129" s="130">
        <v>0</v>
      </c>
      <c r="G1129" s="130">
        <v>0</v>
      </c>
      <c r="H1129" s="130">
        <v>151</v>
      </c>
      <c r="I1129" s="130">
        <v>0</v>
      </c>
      <c r="J1129" s="130">
        <v>551</v>
      </c>
      <c r="K1129" s="130">
        <v>491</v>
      </c>
    </row>
    <row r="1130" spans="2:11" ht="15">
      <c r="B1130" s="130" t="s">
        <v>2</v>
      </c>
      <c r="C1130" s="131" t="s">
        <v>73</v>
      </c>
      <c r="D1130" s="130" t="s">
        <v>74</v>
      </c>
      <c r="E1130" s="130" t="s">
        <v>293</v>
      </c>
      <c r="F1130" s="130">
        <v>936</v>
      </c>
      <c r="G1130" s="130">
        <v>195</v>
      </c>
      <c r="H1130" s="130">
        <v>696</v>
      </c>
      <c r="I1130" s="130">
        <v>1730</v>
      </c>
      <c r="J1130" s="130">
        <v>1873</v>
      </c>
      <c r="K1130" s="130">
        <v>1647</v>
      </c>
    </row>
    <row r="1131" spans="2:11" ht="15">
      <c r="B1131" s="130" t="s">
        <v>2</v>
      </c>
      <c r="C1131" s="131" t="s">
        <v>75</v>
      </c>
      <c r="D1131" s="130" t="s">
        <v>439</v>
      </c>
      <c r="E1131" s="130" t="s">
        <v>293</v>
      </c>
      <c r="F1131" s="130">
        <v>86</v>
      </c>
      <c r="G1131" s="130">
        <v>423</v>
      </c>
      <c r="H1131" s="130">
        <v>432</v>
      </c>
      <c r="I1131" s="130">
        <v>781</v>
      </c>
      <c r="J1131" s="130">
        <v>884</v>
      </c>
      <c r="K1131" s="130">
        <v>340</v>
      </c>
    </row>
    <row r="1132" spans="2:11" ht="15">
      <c r="B1132" s="130" t="s">
        <v>2</v>
      </c>
      <c r="C1132" s="131" t="s">
        <v>76</v>
      </c>
      <c r="D1132" s="130" t="s">
        <v>376</v>
      </c>
      <c r="E1132" s="130" t="s">
        <v>293</v>
      </c>
      <c r="F1132" s="130">
        <v>501</v>
      </c>
      <c r="G1132" s="130">
        <v>2577</v>
      </c>
      <c r="H1132" s="130">
        <v>2077</v>
      </c>
      <c r="I1132" s="130">
        <v>2220</v>
      </c>
      <c r="J1132" s="130">
        <v>594</v>
      </c>
      <c r="K1132" s="130">
        <v>421</v>
      </c>
    </row>
    <row r="1133" spans="2:11" ht="15">
      <c r="B1133" s="130" t="s">
        <v>2</v>
      </c>
      <c r="C1133" s="131" t="s">
        <v>77</v>
      </c>
      <c r="D1133" s="130" t="s">
        <v>377</v>
      </c>
      <c r="E1133" s="130" t="s">
        <v>293</v>
      </c>
      <c r="F1133" s="130">
        <v>2</v>
      </c>
      <c r="G1133" s="130">
        <v>5</v>
      </c>
      <c r="H1133" s="130">
        <v>0</v>
      </c>
      <c r="I1133" s="130">
        <v>499</v>
      </c>
      <c r="J1133" s="130">
        <v>435</v>
      </c>
      <c r="K1133" s="130">
        <v>336</v>
      </c>
    </row>
    <row r="1134" spans="2:11" ht="15">
      <c r="B1134" s="130" t="s">
        <v>2</v>
      </c>
      <c r="C1134" s="131" t="s">
        <v>241</v>
      </c>
      <c r="D1134" s="130" t="s">
        <v>242</v>
      </c>
      <c r="E1134" s="130" t="s">
        <v>292</v>
      </c>
      <c r="F1134" s="130">
        <v>0</v>
      </c>
      <c r="G1134" s="130">
        <v>0</v>
      </c>
      <c r="H1134" s="130">
        <v>6</v>
      </c>
      <c r="I1134" s="130">
        <v>329</v>
      </c>
      <c r="J1134" s="130">
        <v>756</v>
      </c>
      <c r="K1134" s="130">
        <v>633</v>
      </c>
    </row>
    <row r="1135" spans="2:11" ht="15">
      <c r="B1135" s="130" t="s">
        <v>2</v>
      </c>
      <c r="C1135" s="131" t="s">
        <v>79</v>
      </c>
      <c r="D1135" s="130" t="s">
        <v>80</v>
      </c>
      <c r="E1135" s="130" t="s">
        <v>293</v>
      </c>
      <c r="F1135" s="130">
        <v>453</v>
      </c>
      <c r="G1135" s="130">
        <v>469</v>
      </c>
      <c r="H1135" s="130">
        <v>838</v>
      </c>
      <c r="I1135" s="130">
        <v>2214</v>
      </c>
      <c r="J1135" s="130">
        <v>1038</v>
      </c>
      <c r="K1135" s="130">
        <v>570</v>
      </c>
    </row>
    <row r="1136" spans="2:11" ht="15">
      <c r="B1136" s="130" t="s">
        <v>2</v>
      </c>
      <c r="C1136" s="131" t="s">
        <v>81</v>
      </c>
      <c r="D1136" s="130" t="s">
        <v>82</v>
      </c>
      <c r="E1136" s="130" t="s">
        <v>293</v>
      </c>
      <c r="F1136" s="130">
        <v>32</v>
      </c>
      <c r="G1136" s="130">
        <v>20</v>
      </c>
      <c r="H1136" s="130">
        <v>23</v>
      </c>
      <c r="I1136" s="130">
        <v>10</v>
      </c>
      <c r="J1136" s="130">
        <v>2</v>
      </c>
      <c r="K1136" s="130">
        <v>11</v>
      </c>
    </row>
    <row r="1137" spans="2:11" ht="15">
      <c r="B1137" s="130" t="s">
        <v>2</v>
      </c>
      <c r="C1137" s="131" t="s">
        <v>243</v>
      </c>
      <c r="D1137" s="130" t="s">
        <v>244</v>
      </c>
      <c r="E1137" s="130" t="s">
        <v>294</v>
      </c>
      <c r="F1137" s="130" t="s">
        <v>125</v>
      </c>
      <c r="G1137" s="130" t="s">
        <v>125</v>
      </c>
      <c r="H1137" s="130" t="s">
        <v>125</v>
      </c>
      <c r="I1137" s="130" t="s">
        <v>125</v>
      </c>
      <c r="J1137" s="130" t="s">
        <v>125</v>
      </c>
      <c r="K1137" s="130" t="s">
        <v>125</v>
      </c>
    </row>
    <row r="1138" spans="2:11" ht="15">
      <c r="B1138" s="130" t="s">
        <v>2</v>
      </c>
      <c r="C1138" s="131" t="s">
        <v>267</v>
      </c>
      <c r="D1138" s="130" t="s">
        <v>268</v>
      </c>
      <c r="E1138" s="130" t="s">
        <v>294</v>
      </c>
      <c r="F1138" s="130" t="s">
        <v>125</v>
      </c>
      <c r="G1138" s="130" t="s">
        <v>125</v>
      </c>
      <c r="H1138" s="130" t="s">
        <v>125</v>
      </c>
      <c r="I1138" s="130" t="s">
        <v>125</v>
      </c>
      <c r="J1138" s="130" t="s">
        <v>125</v>
      </c>
      <c r="K1138" s="130" t="s">
        <v>125</v>
      </c>
    </row>
    <row r="1139" spans="2:11" ht="15">
      <c r="B1139" s="130" t="s">
        <v>2</v>
      </c>
      <c r="C1139" s="131" t="s">
        <v>280</v>
      </c>
      <c r="D1139" s="130" t="s">
        <v>281</v>
      </c>
      <c r="E1139" s="130" t="s">
        <v>294</v>
      </c>
      <c r="F1139" s="130" t="s">
        <v>125</v>
      </c>
      <c r="G1139" s="130" t="s">
        <v>125</v>
      </c>
      <c r="H1139" s="130" t="s">
        <v>125</v>
      </c>
      <c r="I1139" s="130" t="s">
        <v>125</v>
      </c>
      <c r="J1139" s="130" t="s">
        <v>125</v>
      </c>
      <c r="K1139" s="130" t="s">
        <v>125</v>
      </c>
    </row>
    <row r="1140" spans="2:11" ht="15">
      <c r="B1140" s="130" t="s">
        <v>2</v>
      </c>
      <c r="C1140" s="131" t="s">
        <v>245</v>
      </c>
      <c r="D1140" s="130" t="s">
        <v>246</v>
      </c>
      <c r="E1140" s="130" t="s">
        <v>294</v>
      </c>
      <c r="F1140" s="130" t="s">
        <v>125</v>
      </c>
      <c r="G1140" s="130" t="s">
        <v>125</v>
      </c>
      <c r="H1140" s="130" t="s">
        <v>125</v>
      </c>
      <c r="I1140" s="130" t="s">
        <v>125</v>
      </c>
      <c r="J1140" s="130" t="s">
        <v>125</v>
      </c>
      <c r="K1140" s="130" t="s">
        <v>125</v>
      </c>
    </row>
    <row r="1141" spans="2:11" ht="15">
      <c r="B1141" s="130" t="s">
        <v>2</v>
      </c>
      <c r="C1141" s="131" t="s">
        <v>247</v>
      </c>
      <c r="D1141" s="130" t="s">
        <v>248</v>
      </c>
      <c r="E1141" s="130" t="s">
        <v>294</v>
      </c>
      <c r="F1141" s="130" t="s">
        <v>125</v>
      </c>
      <c r="G1141" s="130" t="s">
        <v>125</v>
      </c>
      <c r="H1141" s="130" t="s">
        <v>125</v>
      </c>
      <c r="I1141" s="130" t="s">
        <v>125</v>
      </c>
      <c r="J1141" s="130" t="s">
        <v>125</v>
      </c>
      <c r="K1141" s="130" t="s">
        <v>125</v>
      </c>
    </row>
    <row r="1142" spans="2:11" ht="15">
      <c r="B1142" s="130" t="s">
        <v>2</v>
      </c>
      <c r="C1142" s="131" t="s">
        <v>249</v>
      </c>
      <c r="D1142" s="130" t="s">
        <v>250</v>
      </c>
      <c r="E1142" s="130" t="s">
        <v>292</v>
      </c>
      <c r="F1142" s="130">
        <v>225</v>
      </c>
      <c r="G1142" s="130">
        <v>231</v>
      </c>
      <c r="H1142" s="130">
        <v>448</v>
      </c>
      <c r="I1142" s="130">
        <v>320</v>
      </c>
      <c r="J1142" s="130">
        <v>281</v>
      </c>
      <c r="K1142" s="130">
        <v>111</v>
      </c>
    </row>
    <row r="1143" spans="2:11" ht="15">
      <c r="B1143" s="130" t="s">
        <v>2</v>
      </c>
      <c r="C1143" s="131" t="s">
        <v>282</v>
      </c>
      <c r="D1143" s="130" t="s">
        <v>283</v>
      </c>
      <c r="E1143" s="130" t="s">
        <v>294</v>
      </c>
      <c r="F1143" s="130" t="s">
        <v>125</v>
      </c>
      <c r="G1143" s="130" t="s">
        <v>125</v>
      </c>
      <c r="H1143" s="130" t="s">
        <v>125</v>
      </c>
      <c r="I1143" s="130" t="s">
        <v>125</v>
      </c>
      <c r="J1143" s="130" t="s">
        <v>125</v>
      </c>
      <c r="K1143" s="130" t="s">
        <v>125</v>
      </c>
    </row>
    <row r="1144" spans="2:11" ht="15">
      <c r="B1144" s="130" t="s">
        <v>2</v>
      </c>
      <c r="C1144" s="131" t="s">
        <v>284</v>
      </c>
      <c r="D1144" s="130" t="s">
        <v>285</v>
      </c>
      <c r="E1144" s="130" t="s">
        <v>294</v>
      </c>
      <c r="F1144" s="130" t="s">
        <v>125</v>
      </c>
      <c r="G1144" s="130" t="s">
        <v>125</v>
      </c>
      <c r="H1144" s="130" t="s">
        <v>125</v>
      </c>
      <c r="I1144" s="130" t="s">
        <v>125</v>
      </c>
      <c r="J1144" s="130" t="s">
        <v>125</v>
      </c>
      <c r="K1144" s="130" t="s">
        <v>125</v>
      </c>
    </row>
    <row r="1145" spans="2:11" ht="15">
      <c r="B1145" s="130" t="s">
        <v>2</v>
      </c>
      <c r="C1145" s="131" t="s">
        <v>251</v>
      </c>
      <c r="D1145" s="130" t="s">
        <v>252</v>
      </c>
      <c r="E1145" s="130" t="s">
        <v>292</v>
      </c>
      <c r="F1145" s="130">
        <v>193</v>
      </c>
      <c r="G1145" s="130" t="s">
        <v>125</v>
      </c>
      <c r="H1145" s="130" t="s">
        <v>125</v>
      </c>
      <c r="I1145" s="130" t="s">
        <v>125</v>
      </c>
      <c r="J1145" s="130" t="s">
        <v>125</v>
      </c>
      <c r="K1145" s="130" t="s">
        <v>125</v>
      </c>
    </row>
    <row r="1146" spans="2:11" ht="15">
      <c r="B1146" s="130" t="s">
        <v>2</v>
      </c>
      <c r="C1146" s="131" t="s">
        <v>253</v>
      </c>
      <c r="D1146" s="130" t="s">
        <v>254</v>
      </c>
      <c r="E1146" s="130" t="s">
        <v>294</v>
      </c>
      <c r="F1146" s="130" t="s">
        <v>125</v>
      </c>
      <c r="G1146" s="130" t="s">
        <v>125</v>
      </c>
      <c r="H1146" s="130" t="s">
        <v>125</v>
      </c>
      <c r="I1146" s="130" t="s">
        <v>125</v>
      </c>
      <c r="J1146" s="130" t="s">
        <v>125</v>
      </c>
      <c r="K1146" s="130" t="s">
        <v>125</v>
      </c>
    </row>
    <row r="1147" spans="2:11" ht="15">
      <c r="B1147" s="130" t="s">
        <v>2</v>
      </c>
      <c r="C1147" s="131" t="s">
        <v>286</v>
      </c>
      <c r="D1147" s="130" t="s">
        <v>287</v>
      </c>
      <c r="E1147" s="130" t="s">
        <v>294</v>
      </c>
      <c r="F1147" s="130" t="s">
        <v>125</v>
      </c>
      <c r="G1147" s="130" t="s">
        <v>125</v>
      </c>
      <c r="H1147" s="130" t="s">
        <v>125</v>
      </c>
      <c r="I1147" s="130" t="s">
        <v>125</v>
      </c>
      <c r="J1147" s="130" t="s">
        <v>125</v>
      </c>
      <c r="K1147" s="130" t="s">
        <v>125</v>
      </c>
    </row>
    <row r="1148" spans="2:11" ht="15">
      <c r="B1148" s="130" t="s">
        <v>2</v>
      </c>
      <c r="C1148" s="131" t="s">
        <v>288</v>
      </c>
      <c r="D1148" s="130" t="s">
        <v>289</v>
      </c>
      <c r="E1148" s="130" t="s">
        <v>294</v>
      </c>
      <c r="F1148" s="130" t="s">
        <v>125</v>
      </c>
      <c r="G1148" s="130" t="s">
        <v>125</v>
      </c>
      <c r="H1148" s="130" t="s">
        <v>125</v>
      </c>
      <c r="I1148" s="130" t="s">
        <v>125</v>
      </c>
      <c r="J1148" s="130" t="s">
        <v>125</v>
      </c>
      <c r="K1148" s="130" t="s">
        <v>125</v>
      </c>
    </row>
    <row r="1149" spans="2:11" ht="15">
      <c r="B1149" s="130" t="s">
        <v>2</v>
      </c>
      <c r="C1149" s="131" t="s">
        <v>83</v>
      </c>
      <c r="D1149" s="130" t="s">
        <v>408</v>
      </c>
      <c r="E1149" s="130" t="s">
        <v>292</v>
      </c>
      <c r="F1149" s="130">
        <v>92</v>
      </c>
      <c r="G1149" s="130">
        <v>8</v>
      </c>
      <c r="H1149" s="130">
        <v>0</v>
      </c>
      <c r="I1149" s="130">
        <v>4</v>
      </c>
      <c r="J1149" s="130">
        <v>48</v>
      </c>
      <c r="K1149" s="130" t="s">
        <v>125</v>
      </c>
    </row>
    <row r="1150" spans="2:11" ht="15">
      <c r="B1150" s="130" t="s">
        <v>2</v>
      </c>
      <c r="C1150" s="131" t="s">
        <v>84</v>
      </c>
      <c r="D1150" s="130" t="s">
        <v>85</v>
      </c>
      <c r="E1150" s="130" t="s">
        <v>293</v>
      </c>
      <c r="F1150" s="130">
        <v>195</v>
      </c>
      <c r="G1150" s="130">
        <v>14</v>
      </c>
      <c r="H1150" s="130">
        <v>0</v>
      </c>
      <c r="I1150" s="130">
        <v>28</v>
      </c>
      <c r="J1150" s="130">
        <v>119</v>
      </c>
      <c r="K1150" s="130">
        <v>6</v>
      </c>
    </row>
    <row r="1151" spans="2:11" ht="15">
      <c r="B1151" s="130" t="s">
        <v>2</v>
      </c>
      <c r="C1151" s="131" t="s">
        <v>86</v>
      </c>
      <c r="D1151" s="130" t="s">
        <v>404</v>
      </c>
      <c r="E1151" s="130" t="s">
        <v>292</v>
      </c>
      <c r="F1151" s="130">
        <v>13</v>
      </c>
      <c r="G1151" s="130">
        <v>1</v>
      </c>
      <c r="H1151" s="130">
        <v>0</v>
      </c>
      <c r="I1151" s="130">
        <v>6</v>
      </c>
      <c r="J1151" s="130">
        <v>9</v>
      </c>
      <c r="K1151" s="130">
        <v>0</v>
      </c>
    </row>
    <row r="1152" spans="2:11" ht="15">
      <c r="B1152" s="130" t="s">
        <v>2</v>
      </c>
      <c r="C1152" s="131" t="s">
        <v>290</v>
      </c>
      <c r="D1152" s="130" t="s">
        <v>436</v>
      </c>
      <c r="E1152" s="130" t="s">
        <v>294</v>
      </c>
      <c r="F1152" s="130" t="s">
        <v>125</v>
      </c>
      <c r="G1152" s="130" t="s">
        <v>125</v>
      </c>
      <c r="H1152" s="130" t="s">
        <v>125</v>
      </c>
      <c r="I1152" s="130" t="s">
        <v>125</v>
      </c>
      <c r="J1152" s="130">
        <v>1</v>
      </c>
      <c r="K1152" s="130">
        <v>211</v>
      </c>
    </row>
    <row r="1153" spans="2:11" ht="15">
      <c r="B1153" s="130" t="s">
        <v>2</v>
      </c>
      <c r="C1153" s="131" t="s">
        <v>87</v>
      </c>
      <c r="D1153" s="130" t="s">
        <v>406</v>
      </c>
      <c r="E1153" s="130" t="s">
        <v>293</v>
      </c>
      <c r="F1153" s="130">
        <v>0</v>
      </c>
      <c r="G1153" s="130">
        <v>3</v>
      </c>
      <c r="H1153" s="130">
        <v>0</v>
      </c>
      <c r="I1153" s="130">
        <v>257</v>
      </c>
      <c r="J1153" s="130">
        <v>125</v>
      </c>
      <c r="K1153" s="130">
        <v>282</v>
      </c>
    </row>
    <row r="1154" spans="2:11" ht="15">
      <c r="B1154" s="130" t="s">
        <v>440</v>
      </c>
      <c r="C1154" s="131" t="s">
        <v>101</v>
      </c>
      <c r="D1154" s="130" t="s">
        <v>435</v>
      </c>
      <c r="E1154" s="130" t="s">
        <v>293</v>
      </c>
      <c r="F1154" s="130">
        <v>1905</v>
      </c>
      <c r="G1154" s="130">
        <v>1785</v>
      </c>
      <c r="H1154" s="130">
        <v>106</v>
      </c>
      <c r="I1154" s="130">
        <v>23</v>
      </c>
      <c r="J1154" s="130">
        <v>1767</v>
      </c>
      <c r="K1154" s="130">
        <v>6727</v>
      </c>
    </row>
    <row r="1155" spans="2:11" ht="15">
      <c r="B1155" s="130" t="s">
        <v>440</v>
      </c>
      <c r="C1155" s="131" t="s">
        <v>78</v>
      </c>
      <c r="D1155" s="130" t="s">
        <v>434</v>
      </c>
      <c r="E1155" s="130" t="s">
        <v>293</v>
      </c>
      <c r="F1155" s="130">
        <v>90</v>
      </c>
      <c r="G1155" s="130">
        <v>687</v>
      </c>
      <c r="H1155" s="130">
        <v>908</v>
      </c>
      <c r="I1155" s="130">
        <v>1889</v>
      </c>
      <c r="J1155" s="130">
        <v>1018</v>
      </c>
      <c r="K1155" s="130">
        <v>789</v>
      </c>
    </row>
    <row r="1156" spans="2:11" ht="15">
      <c r="B1156" s="130" t="s">
        <v>3</v>
      </c>
      <c r="C1156" s="131" t="s">
        <v>88</v>
      </c>
      <c r="D1156" s="130" t="s">
        <v>89</v>
      </c>
      <c r="E1156" s="130" t="s">
        <v>293</v>
      </c>
      <c r="F1156" s="130">
        <v>38</v>
      </c>
      <c r="G1156" s="130">
        <v>193</v>
      </c>
      <c r="H1156" s="130">
        <v>292</v>
      </c>
      <c r="I1156" s="130">
        <v>246</v>
      </c>
      <c r="J1156" s="130">
        <v>428</v>
      </c>
      <c r="K1156" s="130">
        <v>594</v>
      </c>
    </row>
    <row r="1157" spans="2:11" ht="15">
      <c r="B1157" s="130" t="s">
        <v>3</v>
      </c>
      <c r="C1157" s="131" t="s">
        <v>90</v>
      </c>
      <c r="D1157" s="130" t="s">
        <v>91</v>
      </c>
      <c r="E1157" s="130" t="s">
        <v>293</v>
      </c>
      <c r="F1157" s="130">
        <v>10</v>
      </c>
      <c r="G1157" s="130">
        <v>0</v>
      </c>
      <c r="H1157" s="130">
        <v>75</v>
      </c>
      <c r="I1157" s="130">
        <v>677</v>
      </c>
      <c r="J1157" s="130">
        <v>229</v>
      </c>
      <c r="K1157" s="130">
        <v>158</v>
      </c>
    </row>
    <row r="1158" spans="2:11" ht="15">
      <c r="B1158" s="130" t="s">
        <v>3</v>
      </c>
      <c r="C1158" s="131" t="s">
        <v>92</v>
      </c>
      <c r="D1158" s="130" t="s">
        <v>93</v>
      </c>
      <c r="E1158" s="130" t="s">
        <v>293</v>
      </c>
      <c r="F1158" s="130">
        <v>252</v>
      </c>
      <c r="G1158" s="130">
        <v>298</v>
      </c>
      <c r="H1158" s="130">
        <v>388</v>
      </c>
      <c r="I1158" s="130">
        <v>259</v>
      </c>
      <c r="J1158" s="130">
        <v>706</v>
      </c>
      <c r="K1158" s="130">
        <v>459</v>
      </c>
    </row>
    <row r="1159" spans="2:11" ht="15">
      <c r="B1159" s="130" t="s">
        <v>3</v>
      </c>
      <c r="C1159" s="131" t="s">
        <v>94</v>
      </c>
      <c r="D1159" s="130" t="s">
        <v>95</v>
      </c>
      <c r="E1159" s="130" t="s">
        <v>293</v>
      </c>
      <c r="F1159" s="130">
        <v>114</v>
      </c>
      <c r="G1159" s="130">
        <v>1</v>
      </c>
      <c r="H1159" s="130">
        <v>46</v>
      </c>
      <c r="I1159" s="130">
        <v>509</v>
      </c>
      <c r="J1159" s="130">
        <v>110</v>
      </c>
      <c r="K1159" s="130">
        <v>233</v>
      </c>
    </row>
    <row r="1160" spans="2:11" ht="15">
      <c r="B1160" s="130" t="s">
        <v>3</v>
      </c>
      <c r="C1160" s="131" t="s">
        <v>255</v>
      </c>
      <c r="D1160" s="130" t="s">
        <v>393</v>
      </c>
      <c r="E1160" s="130" t="s">
        <v>292</v>
      </c>
      <c r="F1160" s="130">
        <v>163</v>
      </c>
      <c r="G1160" s="130">
        <v>43</v>
      </c>
      <c r="H1160" s="130">
        <v>205</v>
      </c>
      <c r="I1160" s="130">
        <v>126</v>
      </c>
      <c r="J1160" s="130">
        <v>264</v>
      </c>
      <c r="K1160" s="130" t="s">
        <v>125</v>
      </c>
    </row>
    <row r="1161" spans="2:11" ht="15">
      <c r="B1161" s="130" t="s">
        <v>3</v>
      </c>
      <c r="C1161" s="131" t="s">
        <v>96</v>
      </c>
      <c r="D1161" s="130" t="s">
        <v>97</v>
      </c>
      <c r="E1161" s="130" t="s">
        <v>293</v>
      </c>
      <c r="F1161" s="130">
        <v>128</v>
      </c>
      <c r="G1161" s="130">
        <v>87</v>
      </c>
      <c r="H1161" s="130">
        <v>177</v>
      </c>
      <c r="I1161" s="130">
        <v>164</v>
      </c>
      <c r="J1161" s="130">
        <v>1959</v>
      </c>
      <c r="K1161" s="130">
        <v>1073</v>
      </c>
    </row>
    <row r="1162" spans="2:11" ht="15">
      <c r="B1162" s="130" t="s">
        <v>3</v>
      </c>
      <c r="C1162" s="131" t="s">
        <v>98</v>
      </c>
      <c r="D1162" s="130" t="s">
        <v>99</v>
      </c>
      <c r="E1162" s="130" t="s">
        <v>293</v>
      </c>
      <c r="F1162" s="130">
        <v>1289</v>
      </c>
      <c r="G1162" s="130">
        <v>2022</v>
      </c>
      <c r="H1162" s="130">
        <v>2183</v>
      </c>
      <c r="I1162" s="130">
        <v>2391</v>
      </c>
      <c r="J1162" s="130">
        <v>515</v>
      </c>
      <c r="K1162" s="130">
        <v>3154</v>
      </c>
    </row>
    <row r="1163" spans="2:11" ht="15">
      <c r="B1163" s="130" t="s">
        <v>3</v>
      </c>
      <c r="C1163" s="131" t="s">
        <v>100</v>
      </c>
      <c r="D1163" s="130" t="s">
        <v>394</v>
      </c>
      <c r="E1163" s="130" t="s">
        <v>292</v>
      </c>
      <c r="F1163" s="130">
        <v>121</v>
      </c>
      <c r="G1163" s="130">
        <v>56</v>
      </c>
      <c r="H1163" s="130">
        <v>134</v>
      </c>
      <c r="I1163" s="130">
        <v>226</v>
      </c>
      <c r="J1163" s="130" t="s">
        <v>125</v>
      </c>
      <c r="K1163" s="130" t="s">
        <v>125</v>
      </c>
    </row>
    <row r="1164" spans="2:11" ht="15">
      <c r="B1164" s="130" t="s">
        <v>3</v>
      </c>
      <c r="C1164" s="131" t="s">
        <v>256</v>
      </c>
      <c r="D1164" s="130" t="s">
        <v>378</v>
      </c>
      <c r="E1164" s="130" t="s">
        <v>292</v>
      </c>
      <c r="F1164" s="130">
        <v>295</v>
      </c>
      <c r="G1164" s="130">
        <v>283</v>
      </c>
      <c r="H1164" s="130">
        <v>186</v>
      </c>
      <c r="I1164" s="130">
        <v>359</v>
      </c>
      <c r="J1164" s="130">
        <v>219</v>
      </c>
      <c r="K1164" s="130">
        <v>0</v>
      </c>
    </row>
    <row r="1165" spans="2:11" ht="15">
      <c r="B1165" s="130" t="s">
        <v>3</v>
      </c>
      <c r="C1165" s="131" t="s">
        <v>102</v>
      </c>
      <c r="D1165" s="130" t="s">
        <v>103</v>
      </c>
      <c r="E1165" s="130" t="s">
        <v>293</v>
      </c>
      <c r="F1165" s="130">
        <v>956</v>
      </c>
      <c r="G1165" s="130">
        <v>208</v>
      </c>
      <c r="H1165" s="130">
        <v>1615</v>
      </c>
      <c r="I1165" s="130">
        <v>2759</v>
      </c>
      <c r="J1165" s="130">
        <v>1501</v>
      </c>
      <c r="K1165" s="130">
        <v>682</v>
      </c>
    </row>
    <row r="1166" spans="2:11" ht="15">
      <c r="B1166" s="130" t="s">
        <v>3</v>
      </c>
      <c r="C1166" s="131" t="s">
        <v>104</v>
      </c>
      <c r="D1166" s="130" t="s">
        <v>395</v>
      </c>
      <c r="E1166" s="130" t="s">
        <v>293</v>
      </c>
      <c r="F1166" s="130">
        <v>29</v>
      </c>
      <c r="G1166" s="130">
        <v>522</v>
      </c>
      <c r="H1166" s="130">
        <v>427</v>
      </c>
      <c r="I1166" s="130">
        <v>699</v>
      </c>
      <c r="J1166" s="130">
        <v>111</v>
      </c>
      <c r="K1166" s="130">
        <v>399</v>
      </c>
    </row>
    <row r="1167" spans="2:11" ht="15">
      <c r="B1167" s="130" t="s">
        <v>3</v>
      </c>
      <c r="C1167" s="131" t="s">
        <v>105</v>
      </c>
      <c r="D1167" s="130" t="s">
        <v>459</v>
      </c>
      <c r="E1167" s="130" t="s">
        <v>292</v>
      </c>
      <c r="F1167" s="130">
        <v>79</v>
      </c>
      <c r="G1167" s="130">
        <v>124</v>
      </c>
      <c r="H1167" s="130">
        <v>145</v>
      </c>
      <c r="I1167" s="130">
        <v>238</v>
      </c>
      <c r="J1167" s="130">
        <v>1</v>
      </c>
      <c r="K1167" s="130">
        <v>200</v>
      </c>
    </row>
    <row r="1168" spans="2:11" ht="15">
      <c r="B1168" s="130" t="s">
        <v>3</v>
      </c>
      <c r="C1168" s="131" t="s">
        <v>257</v>
      </c>
      <c r="D1168" s="130" t="s">
        <v>396</v>
      </c>
      <c r="E1168" s="130" t="s">
        <v>293</v>
      </c>
      <c r="F1168" s="130">
        <v>0</v>
      </c>
      <c r="G1168" s="130">
        <v>0</v>
      </c>
      <c r="H1168" s="130">
        <v>1444</v>
      </c>
      <c r="I1168" s="130">
        <v>684</v>
      </c>
      <c r="J1168" s="130">
        <v>727</v>
      </c>
      <c r="K1168" s="130">
        <v>517</v>
      </c>
    </row>
    <row r="1169" spans="2:11" ht="15">
      <c r="B1169" s="130" t="s">
        <v>3</v>
      </c>
      <c r="C1169" s="131" t="s">
        <v>106</v>
      </c>
      <c r="D1169" s="130" t="s">
        <v>107</v>
      </c>
      <c r="E1169" s="130" t="s">
        <v>293</v>
      </c>
      <c r="F1169" s="130">
        <v>501</v>
      </c>
      <c r="G1169" s="130">
        <v>383</v>
      </c>
      <c r="H1169" s="130">
        <v>241</v>
      </c>
      <c r="I1169" s="130">
        <v>477</v>
      </c>
      <c r="J1169" s="130">
        <v>322</v>
      </c>
      <c r="K1169" s="130">
        <v>277</v>
      </c>
    </row>
    <row r="1170" spans="2:11" ht="15">
      <c r="B1170" s="130" t="s">
        <v>3</v>
      </c>
      <c r="C1170" s="131" t="s">
        <v>258</v>
      </c>
      <c r="D1170" s="130" t="s">
        <v>379</v>
      </c>
      <c r="E1170" s="130" t="s">
        <v>292</v>
      </c>
      <c r="F1170" s="130">
        <v>0</v>
      </c>
      <c r="G1170" s="130">
        <v>0</v>
      </c>
      <c r="H1170" s="130">
        <v>46</v>
      </c>
      <c r="I1170" s="130">
        <v>0</v>
      </c>
      <c r="J1170" s="130" t="s">
        <v>125</v>
      </c>
      <c r="K1170" s="130" t="s">
        <v>125</v>
      </c>
    </row>
    <row r="1171" spans="2:11" ht="15">
      <c r="B1171" s="130" t="s">
        <v>3</v>
      </c>
      <c r="C1171" s="131" t="s">
        <v>259</v>
      </c>
      <c r="D1171" s="130" t="s">
        <v>397</v>
      </c>
      <c r="E1171" s="130" t="s">
        <v>292</v>
      </c>
      <c r="F1171" s="130">
        <v>134</v>
      </c>
      <c r="G1171" s="130">
        <v>39</v>
      </c>
      <c r="H1171" s="130">
        <v>0</v>
      </c>
      <c r="I1171" s="130">
        <v>47</v>
      </c>
      <c r="J1171" s="130">
        <v>0</v>
      </c>
      <c r="K1171" s="130">
        <v>20</v>
      </c>
    </row>
    <row r="1172" spans="2:11" ht="15">
      <c r="B1172" s="130" t="s">
        <v>3</v>
      </c>
      <c r="C1172" s="131" t="s">
        <v>108</v>
      </c>
      <c r="D1172" s="130" t="s">
        <v>460</v>
      </c>
      <c r="E1172" s="130" t="s">
        <v>293</v>
      </c>
      <c r="F1172" s="130">
        <v>165</v>
      </c>
      <c r="G1172" s="130">
        <v>1013</v>
      </c>
      <c r="H1172" s="130">
        <v>1705</v>
      </c>
      <c r="I1172" s="130">
        <v>2182</v>
      </c>
      <c r="J1172" s="130">
        <v>2579</v>
      </c>
      <c r="K1172" s="130">
        <v>3020</v>
      </c>
    </row>
    <row r="1173" spans="2:11" ht="15">
      <c r="B1173" s="130" t="s">
        <v>3</v>
      </c>
      <c r="C1173" s="131" t="s">
        <v>109</v>
      </c>
      <c r="D1173" s="130" t="s">
        <v>110</v>
      </c>
      <c r="E1173" s="130" t="s">
        <v>293</v>
      </c>
      <c r="F1173" s="130">
        <v>601</v>
      </c>
      <c r="G1173" s="130">
        <v>1909</v>
      </c>
      <c r="H1173" s="130">
        <v>2339</v>
      </c>
      <c r="I1173" s="130">
        <v>2052</v>
      </c>
      <c r="J1173" s="130">
        <v>2382</v>
      </c>
      <c r="K1173" s="130">
        <v>2526</v>
      </c>
    </row>
    <row r="1174" spans="2:11" ht="15">
      <c r="B1174" s="130" t="s">
        <v>3</v>
      </c>
      <c r="C1174" s="131" t="s">
        <v>111</v>
      </c>
      <c r="D1174" s="130" t="s">
        <v>112</v>
      </c>
      <c r="E1174" s="130" t="s">
        <v>293</v>
      </c>
      <c r="F1174" s="130">
        <v>100</v>
      </c>
      <c r="G1174" s="130">
        <v>55</v>
      </c>
      <c r="H1174" s="130">
        <v>56</v>
      </c>
      <c r="I1174" s="130">
        <v>423</v>
      </c>
      <c r="J1174" s="130">
        <v>342</v>
      </c>
      <c r="K1174" s="130">
        <v>430</v>
      </c>
    </row>
    <row r="1175" spans="2:11" ht="15">
      <c r="B1175" s="130" t="s">
        <v>3</v>
      </c>
      <c r="C1175" s="131" t="s">
        <v>269</v>
      </c>
      <c r="D1175" s="130" t="s">
        <v>407</v>
      </c>
      <c r="E1175" s="130" t="s">
        <v>292</v>
      </c>
      <c r="F1175" s="130">
        <v>0</v>
      </c>
      <c r="G1175" s="130">
        <v>78</v>
      </c>
      <c r="H1175" s="130">
        <v>181</v>
      </c>
      <c r="I1175" s="130">
        <v>149</v>
      </c>
      <c r="J1175" s="130">
        <v>113</v>
      </c>
      <c r="K1175" s="130">
        <v>119</v>
      </c>
    </row>
    <row r="1176" spans="2:11" ht="15">
      <c r="B1176" s="130" t="s">
        <v>3</v>
      </c>
      <c r="C1176" s="131" t="s">
        <v>260</v>
      </c>
      <c r="D1176" s="130" t="s">
        <v>261</v>
      </c>
      <c r="E1176" s="130" t="s">
        <v>292</v>
      </c>
      <c r="F1176" s="130">
        <v>39</v>
      </c>
      <c r="G1176" s="130">
        <v>0</v>
      </c>
      <c r="H1176" s="130">
        <v>1</v>
      </c>
      <c r="I1176" s="130">
        <v>0</v>
      </c>
      <c r="J1176" s="130" t="s">
        <v>125</v>
      </c>
      <c r="K1176" s="130" t="s">
        <v>125</v>
      </c>
    </row>
    <row r="1177" spans="2:11" ht="15">
      <c r="B1177" s="130" t="s">
        <v>3</v>
      </c>
      <c r="C1177" s="131" t="s">
        <v>262</v>
      </c>
      <c r="D1177" s="130" t="s">
        <v>380</v>
      </c>
      <c r="E1177" s="130" t="s">
        <v>292</v>
      </c>
      <c r="F1177" s="130">
        <v>172</v>
      </c>
      <c r="G1177" s="130">
        <v>179</v>
      </c>
      <c r="H1177" s="130">
        <v>5</v>
      </c>
      <c r="I1177" s="130">
        <v>2</v>
      </c>
      <c r="J1177" s="130">
        <v>74</v>
      </c>
      <c r="K1177" s="130">
        <v>168</v>
      </c>
    </row>
    <row r="1178" spans="2:11" ht="15">
      <c r="B1178" s="130" t="s">
        <v>3</v>
      </c>
      <c r="C1178" s="131" t="s">
        <v>263</v>
      </c>
      <c r="D1178" s="130" t="s">
        <v>398</v>
      </c>
      <c r="E1178" s="130" t="s">
        <v>292</v>
      </c>
      <c r="F1178" s="130">
        <v>81</v>
      </c>
      <c r="G1178" s="130">
        <v>74</v>
      </c>
      <c r="H1178" s="130">
        <v>41</v>
      </c>
      <c r="I1178" s="130">
        <v>21</v>
      </c>
      <c r="J1178" s="130">
        <v>34</v>
      </c>
      <c r="K1178" s="130" t="s">
        <v>125</v>
      </c>
    </row>
    <row r="1179" spans="2:11" ht="15">
      <c r="B1179" s="130" t="s">
        <v>3</v>
      </c>
      <c r="C1179" s="131" t="s">
        <v>264</v>
      </c>
      <c r="D1179" s="130" t="s">
        <v>381</v>
      </c>
      <c r="E1179" s="130" t="s">
        <v>292</v>
      </c>
      <c r="F1179" s="130">
        <v>67</v>
      </c>
      <c r="G1179" s="130">
        <v>44</v>
      </c>
      <c r="H1179" s="130">
        <v>23</v>
      </c>
      <c r="I1179" s="130">
        <v>0</v>
      </c>
      <c r="J1179" s="130">
        <v>76</v>
      </c>
      <c r="K1179" s="130">
        <v>450</v>
      </c>
    </row>
    <row r="1180" spans="2:11" ht="15">
      <c r="B1180" s="130" t="s">
        <v>3</v>
      </c>
      <c r="C1180" s="131" t="s">
        <v>113</v>
      </c>
      <c r="D1180" s="130" t="s">
        <v>114</v>
      </c>
      <c r="E1180" s="130" t="s">
        <v>294</v>
      </c>
      <c r="F1180" s="130" t="s">
        <v>125</v>
      </c>
      <c r="G1180" s="130" t="s">
        <v>125</v>
      </c>
      <c r="H1180" s="130" t="s">
        <v>125</v>
      </c>
      <c r="I1180" s="130" t="s">
        <v>125</v>
      </c>
      <c r="J1180" s="130" t="s">
        <v>125</v>
      </c>
      <c r="K1180" s="130" t="s">
        <v>125</v>
      </c>
    </row>
    <row r="1181" spans="2:11" ht="15">
      <c r="B1181" s="130" t="s">
        <v>3</v>
      </c>
      <c r="C1181" s="131" t="s">
        <v>115</v>
      </c>
      <c r="D1181" s="130" t="s">
        <v>116</v>
      </c>
      <c r="E1181" s="130" t="s">
        <v>293</v>
      </c>
      <c r="F1181" s="130">
        <v>5</v>
      </c>
      <c r="G1181" s="130">
        <v>101</v>
      </c>
      <c r="H1181" s="130">
        <v>107</v>
      </c>
      <c r="I1181" s="130">
        <v>186</v>
      </c>
      <c r="J1181" s="130">
        <v>351</v>
      </c>
      <c r="K1181" s="130">
        <v>95</v>
      </c>
    </row>
    <row r="1182" spans="2:11" ht="15">
      <c r="B1182" s="130" t="s">
        <v>3</v>
      </c>
      <c r="C1182" s="131" t="s">
        <v>117</v>
      </c>
      <c r="D1182" s="130" t="s">
        <v>118</v>
      </c>
      <c r="E1182" s="130" t="s">
        <v>294</v>
      </c>
      <c r="F1182" s="130" t="s">
        <v>125</v>
      </c>
      <c r="G1182" s="130" t="s">
        <v>125</v>
      </c>
      <c r="H1182" s="130" t="s">
        <v>125</v>
      </c>
      <c r="I1182" s="130" t="s">
        <v>125</v>
      </c>
      <c r="J1182" s="130" t="s">
        <v>125</v>
      </c>
      <c r="K1182" s="130" t="s">
        <v>125</v>
      </c>
    </row>
    <row r="1183" spans="2:11" ht="15">
      <c r="B1183" s="130" t="s">
        <v>3</v>
      </c>
      <c r="C1183" s="131" t="s">
        <v>129</v>
      </c>
      <c r="D1183" s="130" t="s">
        <v>127</v>
      </c>
      <c r="E1183" s="130" t="s">
        <v>294</v>
      </c>
      <c r="F1183" s="130" t="s">
        <v>125</v>
      </c>
      <c r="G1183" s="130" t="s">
        <v>125</v>
      </c>
      <c r="H1183" s="130" t="s">
        <v>125</v>
      </c>
      <c r="I1183" s="130" t="s">
        <v>125</v>
      </c>
      <c r="J1183" s="130" t="s">
        <v>125</v>
      </c>
      <c r="K1183" s="130" t="s">
        <v>125</v>
      </c>
    </row>
    <row r="1185" spans="2:11" ht="15">
      <c r="B1185" s="130" t="s">
        <v>383</v>
      </c>
      <c r="C1185" s="131" t="s">
        <v>384</v>
      </c>
      <c r="D1185" s="130" t="s">
        <v>385</v>
      </c>
      <c r="E1185" s="130"/>
      <c r="F1185" s="130"/>
      <c r="G1185" s="130"/>
      <c r="H1185" s="130"/>
      <c r="I1185" s="130"/>
      <c r="J1185" s="130"/>
      <c r="K1185" s="130"/>
    </row>
    <row r="1187" spans="2:11" ht="15">
      <c r="B1187" s="130" t="s">
        <v>322</v>
      </c>
      <c r="C1187" s="131" t="s">
        <v>8</v>
      </c>
      <c r="D1187" s="130" t="s">
        <v>9</v>
      </c>
      <c r="E1187" s="130" t="s">
        <v>291</v>
      </c>
      <c r="F1187" s="130" t="s">
        <v>134</v>
      </c>
      <c r="G1187" s="130" t="s">
        <v>134</v>
      </c>
      <c r="H1187" s="130" t="s">
        <v>134</v>
      </c>
      <c r="I1187" s="130" t="s">
        <v>134</v>
      </c>
      <c r="J1187" s="130" t="s">
        <v>134</v>
      </c>
      <c r="K1187" s="130" t="s">
        <v>134</v>
      </c>
    </row>
    <row r="1188" spans="2:11" ht="15">
      <c r="B1188" s="130" t="s">
        <v>324</v>
      </c>
      <c r="C1188" s="131" t="s">
        <v>353</v>
      </c>
      <c r="D1188" s="130" t="s">
        <v>354</v>
      </c>
      <c r="E1188" s="130" t="s">
        <v>355</v>
      </c>
      <c r="F1188" s="130" t="s">
        <v>357</v>
      </c>
      <c r="G1188" s="130" t="s">
        <v>357</v>
      </c>
      <c r="H1188" s="130" t="s">
        <v>357</v>
      </c>
      <c r="I1188" s="130" t="s">
        <v>357</v>
      </c>
      <c r="J1188" s="130" t="s">
        <v>357</v>
      </c>
      <c r="K1188" s="130" t="s">
        <v>357</v>
      </c>
    </row>
    <row r="1189" spans="2:11" ht="15">
      <c r="B1189" s="130" t="s">
        <v>1</v>
      </c>
      <c r="C1189" s="131" t="s">
        <v>151</v>
      </c>
      <c r="D1189" s="130" t="s">
        <v>152</v>
      </c>
      <c r="E1189" s="130" t="s">
        <v>292</v>
      </c>
      <c r="F1189" s="130">
        <v>3591</v>
      </c>
      <c r="G1189" s="130">
        <v>5329</v>
      </c>
      <c r="H1189" s="130">
        <v>3628</v>
      </c>
      <c r="I1189" s="130">
        <v>3396</v>
      </c>
      <c r="J1189" s="130">
        <v>5617</v>
      </c>
      <c r="K1189" s="130">
        <v>4025</v>
      </c>
    </row>
    <row r="1190" spans="2:11" ht="15">
      <c r="B1190" s="130" t="s">
        <v>1</v>
      </c>
      <c r="C1190" s="131" t="s">
        <v>10</v>
      </c>
      <c r="D1190" s="130" t="s">
        <v>433</v>
      </c>
      <c r="E1190" s="130" t="s">
        <v>293</v>
      </c>
      <c r="F1190" s="130">
        <v>13050</v>
      </c>
      <c r="G1190" s="130">
        <v>14632</v>
      </c>
      <c r="H1190" s="130">
        <v>15252</v>
      </c>
      <c r="I1190" s="130">
        <v>12080</v>
      </c>
      <c r="J1190" s="130">
        <v>11456</v>
      </c>
      <c r="K1190" s="130">
        <v>12293</v>
      </c>
    </row>
    <row r="1191" spans="2:11" ht="15">
      <c r="B1191" s="130" t="s">
        <v>1</v>
      </c>
      <c r="C1191" s="131" t="s">
        <v>11</v>
      </c>
      <c r="D1191" s="130" t="s">
        <v>12</v>
      </c>
      <c r="E1191" s="130" t="s">
        <v>292</v>
      </c>
      <c r="F1191" s="130">
        <v>4949</v>
      </c>
      <c r="G1191" s="130">
        <v>5476</v>
      </c>
      <c r="H1191" s="130">
        <v>5088</v>
      </c>
      <c r="I1191" s="130">
        <v>4806</v>
      </c>
      <c r="J1191" s="130">
        <v>4956</v>
      </c>
      <c r="K1191" s="130">
        <v>3107</v>
      </c>
    </row>
    <row r="1192" spans="2:11" ht="15">
      <c r="B1192" s="130" t="s">
        <v>1</v>
      </c>
      <c r="C1192" s="131" t="s">
        <v>153</v>
      </c>
      <c r="D1192" s="130" t="s">
        <v>154</v>
      </c>
      <c r="E1192" s="130" t="s">
        <v>292</v>
      </c>
      <c r="F1192" s="130">
        <v>663</v>
      </c>
      <c r="G1192" s="130">
        <v>1872</v>
      </c>
      <c r="H1192" s="130">
        <v>1587</v>
      </c>
      <c r="I1192" s="130">
        <v>1344</v>
      </c>
      <c r="J1192" s="130">
        <v>1957</v>
      </c>
      <c r="K1192" s="130">
        <v>1948</v>
      </c>
    </row>
    <row r="1193" spans="2:11" ht="15">
      <c r="B1193" s="130" t="s">
        <v>1</v>
      </c>
      <c r="C1193" s="131" t="s">
        <v>155</v>
      </c>
      <c r="D1193" s="130" t="s">
        <v>156</v>
      </c>
      <c r="E1193" s="130" t="s">
        <v>292</v>
      </c>
      <c r="F1193" s="130">
        <v>2154</v>
      </c>
      <c r="G1193" s="130">
        <v>3183</v>
      </c>
      <c r="H1193" s="130">
        <v>3016</v>
      </c>
      <c r="I1193" s="130">
        <v>3909</v>
      </c>
      <c r="J1193" s="130">
        <v>3328</v>
      </c>
      <c r="K1193" s="130">
        <v>3424</v>
      </c>
    </row>
    <row r="1194" spans="2:11" ht="15">
      <c r="B1194" s="130" t="s">
        <v>1</v>
      </c>
      <c r="C1194" s="131" t="s">
        <v>13</v>
      </c>
      <c r="D1194" s="130" t="s">
        <v>14</v>
      </c>
      <c r="E1194" s="130" t="s">
        <v>293</v>
      </c>
      <c r="F1194" s="130">
        <v>7915</v>
      </c>
      <c r="G1194" s="130">
        <v>10972</v>
      </c>
      <c r="H1194" s="130">
        <v>9533</v>
      </c>
      <c r="I1194" s="130">
        <v>10582</v>
      </c>
      <c r="J1194" s="130">
        <v>11424</v>
      </c>
      <c r="K1194" s="130">
        <v>11286</v>
      </c>
    </row>
    <row r="1195" spans="2:11" ht="15">
      <c r="B1195" s="130" t="s">
        <v>1</v>
      </c>
      <c r="C1195" s="131" t="s">
        <v>157</v>
      </c>
      <c r="D1195" s="130" t="s">
        <v>158</v>
      </c>
      <c r="E1195" s="130" t="s">
        <v>292</v>
      </c>
      <c r="F1195" s="130">
        <v>357</v>
      </c>
      <c r="G1195" s="130">
        <v>391</v>
      </c>
      <c r="H1195" s="130">
        <v>847</v>
      </c>
      <c r="I1195" s="130">
        <v>734</v>
      </c>
      <c r="J1195" s="130">
        <v>711</v>
      </c>
      <c r="K1195" s="130">
        <v>519</v>
      </c>
    </row>
    <row r="1196" spans="2:11" ht="15">
      <c r="B1196" s="130" t="s">
        <v>1</v>
      </c>
      <c r="C1196" s="131" t="s">
        <v>159</v>
      </c>
      <c r="D1196" s="130" t="s">
        <v>160</v>
      </c>
      <c r="E1196" s="130" t="s">
        <v>292</v>
      </c>
      <c r="F1196" s="130">
        <v>759</v>
      </c>
      <c r="G1196" s="130">
        <v>938</v>
      </c>
      <c r="H1196" s="130">
        <v>988</v>
      </c>
      <c r="I1196" s="130">
        <v>845</v>
      </c>
      <c r="J1196" s="130">
        <v>914</v>
      </c>
      <c r="K1196" s="130">
        <v>608</v>
      </c>
    </row>
    <row r="1197" spans="2:11" ht="15">
      <c r="B1197" s="130" t="s">
        <v>1</v>
      </c>
      <c r="C1197" s="131" t="s">
        <v>161</v>
      </c>
      <c r="D1197" s="130" t="s">
        <v>162</v>
      </c>
      <c r="E1197" s="130" t="s">
        <v>292</v>
      </c>
      <c r="F1197" s="130">
        <v>339</v>
      </c>
      <c r="G1197" s="130">
        <v>660</v>
      </c>
      <c r="H1197" s="130">
        <v>1069</v>
      </c>
      <c r="I1197" s="130">
        <v>837</v>
      </c>
      <c r="J1197" s="130">
        <v>892</v>
      </c>
      <c r="K1197" s="130">
        <v>832</v>
      </c>
    </row>
    <row r="1198" spans="2:11" ht="15">
      <c r="B1198" s="130" t="s">
        <v>1</v>
      </c>
      <c r="C1198" s="131" t="s">
        <v>15</v>
      </c>
      <c r="D1198" s="130" t="s">
        <v>16</v>
      </c>
      <c r="E1198" s="130" t="s">
        <v>293</v>
      </c>
      <c r="F1198" s="130">
        <v>3913</v>
      </c>
      <c r="G1198" s="130">
        <v>5925</v>
      </c>
      <c r="H1198" s="130">
        <v>2957</v>
      </c>
      <c r="I1198" s="130">
        <v>3459</v>
      </c>
      <c r="J1198" s="130">
        <v>4455</v>
      </c>
      <c r="K1198" s="130">
        <v>3012</v>
      </c>
    </row>
    <row r="1199" spans="2:11" ht="15">
      <c r="B1199" s="130" t="s">
        <v>1</v>
      </c>
      <c r="C1199" s="131" t="s">
        <v>163</v>
      </c>
      <c r="D1199" s="130" t="s">
        <v>164</v>
      </c>
      <c r="E1199" s="130" t="s">
        <v>292</v>
      </c>
      <c r="F1199" s="130">
        <v>3008</v>
      </c>
      <c r="G1199" s="130">
        <v>7713</v>
      </c>
      <c r="H1199" s="130">
        <v>7240</v>
      </c>
      <c r="I1199" s="130">
        <v>6148</v>
      </c>
      <c r="J1199" s="130">
        <v>6470</v>
      </c>
      <c r="K1199" s="130">
        <v>6062</v>
      </c>
    </row>
    <row r="1200" spans="2:11" ht="15">
      <c r="B1200" s="130" t="s">
        <v>1</v>
      </c>
      <c r="C1200" s="131" t="s">
        <v>17</v>
      </c>
      <c r="D1200" s="130" t="s">
        <v>18</v>
      </c>
      <c r="E1200" s="130" t="s">
        <v>293</v>
      </c>
      <c r="F1200" s="130">
        <v>7755</v>
      </c>
      <c r="G1200" s="130">
        <v>8409</v>
      </c>
      <c r="H1200" s="130">
        <v>8416</v>
      </c>
      <c r="I1200" s="130">
        <v>6141</v>
      </c>
      <c r="J1200" s="130">
        <v>6888</v>
      </c>
      <c r="K1200" s="130">
        <v>6692</v>
      </c>
    </row>
    <row r="1201" spans="2:11" ht="15">
      <c r="B1201" s="130" t="s">
        <v>1</v>
      </c>
      <c r="C1201" s="131" t="s">
        <v>165</v>
      </c>
      <c r="D1201" s="130" t="s">
        <v>166</v>
      </c>
      <c r="E1201" s="130" t="s">
        <v>292</v>
      </c>
      <c r="F1201" s="130">
        <v>2477</v>
      </c>
      <c r="G1201" s="130">
        <v>1140</v>
      </c>
      <c r="H1201" s="130">
        <v>2524</v>
      </c>
      <c r="I1201" s="130">
        <v>2414</v>
      </c>
      <c r="J1201" s="130">
        <v>2116</v>
      </c>
      <c r="K1201" s="130">
        <v>2013</v>
      </c>
    </row>
    <row r="1202" spans="2:11" ht="15">
      <c r="B1202" s="130" t="s">
        <v>1</v>
      </c>
      <c r="C1202" s="131" t="s">
        <v>19</v>
      </c>
      <c r="D1202" s="130" t="s">
        <v>20</v>
      </c>
      <c r="E1202" s="130" t="s">
        <v>292</v>
      </c>
      <c r="F1202" s="130">
        <v>9686</v>
      </c>
      <c r="G1202" s="130">
        <v>8934</v>
      </c>
      <c r="H1202" s="130">
        <v>8243</v>
      </c>
      <c r="I1202" s="130">
        <v>7509</v>
      </c>
      <c r="J1202" s="130">
        <v>7843</v>
      </c>
      <c r="K1202" s="130">
        <v>6731</v>
      </c>
    </row>
    <row r="1203" spans="2:11" ht="15">
      <c r="B1203" s="130" t="s">
        <v>1</v>
      </c>
      <c r="C1203" s="131" t="s">
        <v>167</v>
      </c>
      <c r="D1203" s="130" t="s">
        <v>168</v>
      </c>
      <c r="E1203" s="130" t="s">
        <v>292</v>
      </c>
      <c r="F1203" s="130">
        <v>9296</v>
      </c>
      <c r="G1203" s="130">
        <v>8268</v>
      </c>
      <c r="H1203" s="130">
        <v>7173</v>
      </c>
      <c r="I1203" s="130">
        <v>6914</v>
      </c>
      <c r="J1203" s="130">
        <v>6082</v>
      </c>
      <c r="K1203" s="130">
        <v>6580</v>
      </c>
    </row>
    <row r="1204" spans="2:11" ht="15">
      <c r="B1204" s="130" t="s">
        <v>1</v>
      </c>
      <c r="C1204" s="131" t="s">
        <v>169</v>
      </c>
      <c r="D1204" s="130" t="s">
        <v>170</v>
      </c>
      <c r="E1204" s="130" t="s">
        <v>292</v>
      </c>
      <c r="F1204" s="130">
        <v>1130</v>
      </c>
      <c r="G1204" s="130">
        <v>1642</v>
      </c>
      <c r="H1204" s="130">
        <v>1485</v>
      </c>
      <c r="I1204" s="130">
        <v>991</v>
      </c>
      <c r="J1204" s="130">
        <v>822</v>
      </c>
      <c r="K1204" s="130">
        <v>860</v>
      </c>
    </row>
    <row r="1205" spans="2:11" ht="15">
      <c r="B1205" s="130" t="s">
        <v>1</v>
      </c>
      <c r="C1205" s="131" t="s">
        <v>171</v>
      </c>
      <c r="D1205" s="130" t="s">
        <v>172</v>
      </c>
      <c r="E1205" s="130" t="s">
        <v>292</v>
      </c>
      <c r="F1205" s="130">
        <v>6413</v>
      </c>
      <c r="G1205" s="130">
        <v>6574</v>
      </c>
      <c r="H1205" s="130">
        <v>5734</v>
      </c>
      <c r="I1205" s="130">
        <v>4215</v>
      </c>
      <c r="J1205" s="130">
        <v>4551</v>
      </c>
      <c r="K1205" s="130">
        <v>5078</v>
      </c>
    </row>
    <row r="1206" spans="2:11" ht="15">
      <c r="B1206" s="130" t="s">
        <v>1</v>
      </c>
      <c r="C1206" s="131" t="s">
        <v>21</v>
      </c>
      <c r="D1206" s="130" t="s">
        <v>22</v>
      </c>
      <c r="E1206" s="130" t="s">
        <v>293</v>
      </c>
      <c r="F1206" s="130">
        <v>2322</v>
      </c>
      <c r="G1206" s="130">
        <v>2880</v>
      </c>
      <c r="H1206" s="130">
        <v>2323</v>
      </c>
      <c r="I1206" s="130">
        <v>2054</v>
      </c>
      <c r="J1206" s="130">
        <v>2144</v>
      </c>
      <c r="K1206" s="130">
        <v>1442</v>
      </c>
    </row>
    <row r="1207" spans="2:11" ht="15">
      <c r="B1207" s="130" t="s">
        <v>1</v>
      </c>
      <c r="C1207" s="131" t="s">
        <v>23</v>
      </c>
      <c r="D1207" s="130" t="s">
        <v>24</v>
      </c>
      <c r="E1207" s="130" t="s">
        <v>292</v>
      </c>
      <c r="F1207" s="130">
        <v>6269</v>
      </c>
      <c r="G1207" s="130">
        <v>6450</v>
      </c>
      <c r="H1207" s="130">
        <v>8928</v>
      </c>
      <c r="I1207" s="130">
        <v>7446</v>
      </c>
      <c r="J1207" s="130">
        <v>7718</v>
      </c>
      <c r="K1207" s="130">
        <v>6947</v>
      </c>
    </row>
    <row r="1208" spans="2:11" ht="15">
      <c r="B1208" s="130" t="s">
        <v>1</v>
      </c>
      <c r="C1208" s="131" t="s">
        <v>173</v>
      </c>
      <c r="D1208" s="130" t="s">
        <v>174</v>
      </c>
      <c r="E1208" s="130" t="s">
        <v>292</v>
      </c>
      <c r="F1208" s="130">
        <v>2397</v>
      </c>
      <c r="G1208" s="130">
        <v>3269</v>
      </c>
      <c r="H1208" s="130">
        <v>3125</v>
      </c>
      <c r="I1208" s="130">
        <v>2975</v>
      </c>
      <c r="J1208" s="130">
        <v>2873</v>
      </c>
      <c r="K1208" s="130">
        <v>2399</v>
      </c>
    </row>
    <row r="1209" spans="2:11" ht="15">
      <c r="B1209" s="130" t="s">
        <v>1</v>
      </c>
      <c r="C1209" s="131" t="s">
        <v>175</v>
      </c>
      <c r="D1209" s="130" t="s">
        <v>176</v>
      </c>
      <c r="E1209" s="130" t="s">
        <v>292</v>
      </c>
      <c r="F1209" s="130">
        <v>3066</v>
      </c>
      <c r="G1209" s="130">
        <v>4508</v>
      </c>
      <c r="H1209" s="130">
        <v>4262</v>
      </c>
      <c r="I1209" s="130">
        <v>3477</v>
      </c>
      <c r="J1209" s="130">
        <v>3294</v>
      </c>
      <c r="K1209" s="130">
        <v>2136</v>
      </c>
    </row>
    <row r="1210" spans="2:11" ht="15">
      <c r="B1210" s="130" t="s">
        <v>1</v>
      </c>
      <c r="C1210" s="131" t="s">
        <v>25</v>
      </c>
      <c r="D1210" s="130" t="s">
        <v>399</v>
      </c>
      <c r="E1210" s="130" t="s">
        <v>293</v>
      </c>
      <c r="F1210" s="130">
        <v>5073</v>
      </c>
      <c r="G1210" s="130">
        <v>6910</v>
      </c>
      <c r="H1210" s="130">
        <v>8693</v>
      </c>
      <c r="I1210" s="130">
        <v>8275</v>
      </c>
      <c r="J1210" s="130">
        <v>8868</v>
      </c>
      <c r="K1210" s="130">
        <v>6618</v>
      </c>
    </row>
    <row r="1211" spans="2:11" ht="15">
      <c r="B1211" s="130" t="s">
        <v>1</v>
      </c>
      <c r="C1211" s="131" t="s">
        <v>26</v>
      </c>
      <c r="D1211" s="130" t="s">
        <v>27</v>
      </c>
      <c r="E1211" s="130" t="s">
        <v>293</v>
      </c>
      <c r="F1211" s="130">
        <v>4432</v>
      </c>
      <c r="G1211" s="130">
        <v>9769</v>
      </c>
      <c r="H1211" s="130">
        <v>10053</v>
      </c>
      <c r="I1211" s="130">
        <v>7598</v>
      </c>
      <c r="J1211" s="130">
        <v>9466</v>
      </c>
      <c r="K1211" s="130">
        <v>7124</v>
      </c>
    </row>
    <row r="1212" spans="2:11" ht="15">
      <c r="B1212" s="130" t="s">
        <v>1</v>
      </c>
      <c r="C1212" s="131" t="s">
        <v>177</v>
      </c>
      <c r="D1212" s="130" t="s">
        <v>178</v>
      </c>
      <c r="E1212" s="130" t="s">
        <v>292</v>
      </c>
      <c r="F1212" s="130">
        <v>806</v>
      </c>
      <c r="G1212" s="130">
        <v>1782</v>
      </c>
      <c r="H1212" s="130">
        <v>1553</v>
      </c>
      <c r="I1212" s="130">
        <v>1321</v>
      </c>
      <c r="J1212" s="130">
        <v>1117</v>
      </c>
      <c r="K1212" s="130">
        <v>941</v>
      </c>
    </row>
    <row r="1213" spans="2:11" ht="15">
      <c r="B1213" s="130" t="s">
        <v>1</v>
      </c>
      <c r="C1213" s="131" t="s">
        <v>179</v>
      </c>
      <c r="D1213" s="130" t="s">
        <v>180</v>
      </c>
      <c r="E1213" s="130" t="s">
        <v>292</v>
      </c>
      <c r="F1213" s="130">
        <v>1022</v>
      </c>
      <c r="G1213" s="130">
        <v>1193</v>
      </c>
      <c r="H1213" s="130">
        <v>1189</v>
      </c>
      <c r="I1213" s="130">
        <v>1386</v>
      </c>
      <c r="J1213" s="130">
        <v>1228</v>
      </c>
      <c r="K1213" s="130">
        <v>1070</v>
      </c>
    </row>
    <row r="1214" spans="2:11" ht="15">
      <c r="B1214" s="130" t="s">
        <v>1</v>
      </c>
      <c r="C1214" s="131" t="s">
        <v>181</v>
      </c>
      <c r="D1214" s="130" t="s">
        <v>182</v>
      </c>
      <c r="E1214" s="130" t="s">
        <v>292</v>
      </c>
      <c r="F1214" s="130">
        <v>1629</v>
      </c>
      <c r="G1214" s="130">
        <v>1932</v>
      </c>
      <c r="H1214" s="130">
        <v>1387</v>
      </c>
      <c r="I1214" s="130">
        <v>1316</v>
      </c>
      <c r="J1214" s="130">
        <v>1282</v>
      </c>
      <c r="K1214" s="130">
        <v>1122</v>
      </c>
    </row>
    <row r="1215" spans="2:11" ht="15">
      <c r="B1215" s="130" t="s">
        <v>1</v>
      </c>
      <c r="C1215" s="131" t="s">
        <v>28</v>
      </c>
      <c r="D1215" s="130" t="s">
        <v>29</v>
      </c>
      <c r="E1215" s="130" t="s">
        <v>292</v>
      </c>
      <c r="F1215" s="130">
        <v>4797</v>
      </c>
      <c r="G1215" s="130">
        <v>6701</v>
      </c>
      <c r="H1215" s="130">
        <v>5656</v>
      </c>
      <c r="I1215" s="130">
        <v>5709</v>
      </c>
      <c r="J1215" s="130">
        <v>5585</v>
      </c>
      <c r="K1215" s="130">
        <v>3243</v>
      </c>
    </row>
    <row r="1216" spans="2:11" ht="15">
      <c r="B1216" s="130" t="s">
        <v>1</v>
      </c>
      <c r="C1216" s="131" t="s">
        <v>30</v>
      </c>
      <c r="D1216" s="130" t="s">
        <v>400</v>
      </c>
      <c r="E1216" s="130" t="s">
        <v>293</v>
      </c>
      <c r="F1216" s="130">
        <v>8552</v>
      </c>
      <c r="G1216" s="130">
        <v>10890</v>
      </c>
      <c r="H1216" s="130">
        <v>9485</v>
      </c>
      <c r="I1216" s="130">
        <v>8022</v>
      </c>
      <c r="J1216" s="130">
        <v>11488</v>
      </c>
      <c r="K1216" s="130">
        <v>8085</v>
      </c>
    </row>
    <row r="1217" spans="2:11" ht="15">
      <c r="B1217" s="130" t="s">
        <v>1</v>
      </c>
      <c r="C1217" s="131" t="s">
        <v>183</v>
      </c>
      <c r="D1217" s="130" t="s">
        <v>184</v>
      </c>
      <c r="E1217" s="130" t="s">
        <v>292</v>
      </c>
      <c r="F1217" s="130">
        <v>456</v>
      </c>
      <c r="G1217" s="130">
        <v>4759</v>
      </c>
      <c r="H1217" s="130">
        <v>4031</v>
      </c>
      <c r="I1217" s="130">
        <v>3437</v>
      </c>
      <c r="J1217" s="130">
        <v>3011</v>
      </c>
      <c r="K1217" s="130">
        <v>2905</v>
      </c>
    </row>
    <row r="1218" spans="2:11" ht="15">
      <c r="B1218" s="130" t="s">
        <v>1</v>
      </c>
      <c r="C1218" s="131" t="s">
        <v>185</v>
      </c>
      <c r="D1218" s="130" t="s">
        <v>186</v>
      </c>
      <c r="E1218" s="130" t="s">
        <v>292</v>
      </c>
      <c r="F1218" s="130">
        <v>1199</v>
      </c>
      <c r="G1218" s="130">
        <v>1259</v>
      </c>
      <c r="H1218" s="130">
        <v>860</v>
      </c>
      <c r="I1218" s="130">
        <v>647</v>
      </c>
      <c r="J1218" s="130">
        <v>639</v>
      </c>
      <c r="K1218" s="130">
        <v>672</v>
      </c>
    </row>
    <row r="1219" spans="2:11" ht="15">
      <c r="B1219" s="130" t="s">
        <v>1</v>
      </c>
      <c r="C1219" s="131" t="s">
        <v>187</v>
      </c>
      <c r="D1219" s="130" t="s">
        <v>188</v>
      </c>
      <c r="E1219" s="130" t="s">
        <v>292</v>
      </c>
      <c r="F1219" s="130">
        <v>564</v>
      </c>
      <c r="G1219" s="130">
        <v>823</v>
      </c>
      <c r="H1219" s="130">
        <v>768</v>
      </c>
      <c r="I1219" s="130">
        <v>347</v>
      </c>
      <c r="J1219" s="130">
        <v>643</v>
      </c>
      <c r="K1219" s="130">
        <v>498</v>
      </c>
    </row>
    <row r="1220" spans="2:11" ht="15">
      <c r="B1220" s="130" t="s">
        <v>1</v>
      </c>
      <c r="C1220" s="131" t="s">
        <v>189</v>
      </c>
      <c r="D1220" s="130" t="s">
        <v>190</v>
      </c>
      <c r="E1220" s="130" t="s">
        <v>292</v>
      </c>
      <c r="F1220" s="130">
        <v>65</v>
      </c>
      <c r="G1220" s="130">
        <v>4686</v>
      </c>
      <c r="H1220" s="130">
        <v>3875</v>
      </c>
      <c r="I1220" s="130">
        <v>3384</v>
      </c>
      <c r="J1220" s="130">
        <v>3139</v>
      </c>
      <c r="K1220" s="130">
        <v>1796</v>
      </c>
    </row>
    <row r="1221" spans="2:11" ht="15">
      <c r="B1221" s="130" t="s">
        <v>1</v>
      </c>
      <c r="C1221" s="131" t="s">
        <v>191</v>
      </c>
      <c r="D1221" s="130" t="s">
        <v>192</v>
      </c>
      <c r="E1221" s="130" t="s">
        <v>292</v>
      </c>
      <c r="F1221" s="130">
        <v>564</v>
      </c>
      <c r="G1221" s="130">
        <v>1182</v>
      </c>
      <c r="H1221" s="130">
        <v>871</v>
      </c>
      <c r="I1221" s="130">
        <v>802</v>
      </c>
      <c r="J1221" s="130">
        <v>762</v>
      </c>
      <c r="K1221" s="130">
        <v>770</v>
      </c>
    </row>
    <row r="1222" spans="2:11" ht="15">
      <c r="B1222" s="130" t="s">
        <v>1</v>
      </c>
      <c r="C1222" s="131" t="s">
        <v>193</v>
      </c>
      <c r="D1222" s="130" t="s">
        <v>194</v>
      </c>
      <c r="E1222" s="130" t="s">
        <v>292</v>
      </c>
      <c r="F1222" s="130">
        <v>743</v>
      </c>
      <c r="G1222" s="130">
        <v>792</v>
      </c>
      <c r="H1222" s="130">
        <v>695</v>
      </c>
      <c r="I1222" s="130">
        <v>656</v>
      </c>
      <c r="J1222" s="130">
        <v>457</v>
      </c>
      <c r="K1222" s="130">
        <v>424</v>
      </c>
    </row>
    <row r="1223" spans="2:11" ht="15">
      <c r="B1223" s="130" t="s">
        <v>1</v>
      </c>
      <c r="C1223" s="131" t="s">
        <v>31</v>
      </c>
      <c r="D1223" s="130" t="s">
        <v>401</v>
      </c>
      <c r="E1223" s="130" t="s">
        <v>293</v>
      </c>
      <c r="F1223" s="130">
        <v>23759</v>
      </c>
      <c r="G1223" s="130">
        <v>25300</v>
      </c>
      <c r="H1223" s="130">
        <v>22726</v>
      </c>
      <c r="I1223" s="130">
        <v>21387</v>
      </c>
      <c r="J1223" s="130">
        <v>20608</v>
      </c>
      <c r="K1223" s="130">
        <v>15747</v>
      </c>
    </row>
    <row r="1224" spans="2:11" ht="15">
      <c r="B1224" s="130" t="s">
        <v>1</v>
      </c>
      <c r="C1224" s="131" t="s">
        <v>195</v>
      </c>
      <c r="D1224" s="130" t="s">
        <v>196</v>
      </c>
      <c r="E1224" s="130" t="s">
        <v>292</v>
      </c>
      <c r="F1224" s="130">
        <v>6021</v>
      </c>
      <c r="G1224" s="130">
        <v>6647</v>
      </c>
      <c r="H1224" s="130">
        <v>6024</v>
      </c>
      <c r="I1224" s="130">
        <v>4099</v>
      </c>
      <c r="J1224" s="130">
        <v>4927</v>
      </c>
      <c r="K1224" s="130">
        <v>4623</v>
      </c>
    </row>
    <row r="1225" spans="2:11" ht="15">
      <c r="B1225" s="130" t="s">
        <v>1</v>
      </c>
      <c r="C1225" s="131" t="s">
        <v>197</v>
      </c>
      <c r="D1225" s="130" t="s">
        <v>198</v>
      </c>
      <c r="E1225" s="130" t="s">
        <v>292</v>
      </c>
      <c r="F1225" s="130">
        <v>536</v>
      </c>
      <c r="G1225" s="130">
        <v>774</v>
      </c>
      <c r="H1225" s="130">
        <v>782</v>
      </c>
      <c r="I1225" s="130">
        <v>727</v>
      </c>
      <c r="J1225" s="130">
        <v>771</v>
      </c>
      <c r="K1225" s="130">
        <v>606</v>
      </c>
    </row>
    <row r="1226" spans="2:11" ht="15">
      <c r="B1226" s="130" t="s">
        <v>1</v>
      </c>
      <c r="C1226" s="131" t="s">
        <v>32</v>
      </c>
      <c r="D1226" s="130" t="s">
        <v>33</v>
      </c>
      <c r="E1226" s="130" t="s">
        <v>292</v>
      </c>
      <c r="F1226" s="130">
        <v>2686</v>
      </c>
      <c r="G1226" s="130">
        <v>3076</v>
      </c>
      <c r="H1226" s="130">
        <v>3072</v>
      </c>
      <c r="I1226" s="130">
        <v>2512</v>
      </c>
      <c r="J1226" s="130">
        <v>2923</v>
      </c>
      <c r="K1226" s="130">
        <v>2246</v>
      </c>
    </row>
    <row r="1227" spans="2:11" ht="15">
      <c r="B1227" s="130" t="s">
        <v>1</v>
      </c>
      <c r="C1227" s="131" t="s">
        <v>199</v>
      </c>
      <c r="D1227" s="130" t="s">
        <v>200</v>
      </c>
      <c r="E1227" s="130" t="s">
        <v>292</v>
      </c>
      <c r="F1227" s="130">
        <v>993</v>
      </c>
      <c r="G1227" s="130">
        <v>2290</v>
      </c>
      <c r="H1227" s="130">
        <v>1397</v>
      </c>
      <c r="I1227" s="130">
        <v>1390</v>
      </c>
      <c r="J1227" s="130">
        <v>1418</v>
      </c>
      <c r="K1227" s="130">
        <v>1104</v>
      </c>
    </row>
    <row r="1228" spans="2:11" ht="15">
      <c r="B1228" s="130" t="s">
        <v>1</v>
      </c>
      <c r="C1228" s="131" t="s">
        <v>201</v>
      </c>
      <c r="D1228" s="130" t="s">
        <v>202</v>
      </c>
      <c r="E1228" s="130" t="s">
        <v>292</v>
      </c>
      <c r="F1228" s="130">
        <v>12843</v>
      </c>
      <c r="G1228" s="130">
        <v>2391</v>
      </c>
      <c r="H1228" s="130">
        <v>2290</v>
      </c>
      <c r="I1228" s="130">
        <v>1975</v>
      </c>
      <c r="J1228" s="130">
        <v>1763</v>
      </c>
      <c r="K1228" s="130">
        <v>769</v>
      </c>
    </row>
    <row r="1229" spans="2:11" ht="15">
      <c r="B1229" s="130" t="s">
        <v>1</v>
      </c>
      <c r="C1229" s="131" t="s">
        <v>34</v>
      </c>
      <c r="D1229" s="130" t="s">
        <v>35</v>
      </c>
      <c r="E1229" s="130" t="s">
        <v>292</v>
      </c>
      <c r="F1229" s="130">
        <v>2516</v>
      </c>
      <c r="G1229" s="130">
        <v>4823</v>
      </c>
      <c r="H1229" s="130">
        <v>3544</v>
      </c>
      <c r="I1229" s="130">
        <v>2832</v>
      </c>
      <c r="J1229" s="130">
        <v>3092</v>
      </c>
      <c r="K1229" s="130">
        <v>1986</v>
      </c>
    </row>
    <row r="1230" spans="2:11" ht="15">
      <c r="B1230" s="130" t="s">
        <v>1</v>
      </c>
      <c r="C1230" s="131" t="s">
        <v>203</v>
      </c>
      <c r="D1230" s="130" t="s">
        <v>204</v>
      </c>
      <c r="E1230" s="130" t="s">
        <v>292</v>
      </c>
      <c r="F1230" s="130">
        <v>509</v>
      </c>
      <c r="G1230" s="130">
        <v>568</v>
      </c>
      <c r="H1230" s="130">
        <v>665</v>
      </c>
      <c r="I1230" s="130">
        <v>613</v>
      </c>
      <c r="J1230" s="130">
        <v>485</v>
      </c>
      <c r="K1230" s="130">
        <v>343</v>
      </c>
    </row>
    <row r="1231" spans="2:11" ht="15">
      <c r="B1231" s="130" t="s">
        <v>1</v>
      </c>
      <c r="C1231" s="131" t="s">
        <v>36</v>
      </c>
      <c r="D1231" s="130" t="s">
        <v>37</v>
      </c>
      <c r="E1231" s="130" t="s">
        <v>293</v>
      </c>
      <c r="F1231" s="130">
        <v>8695</v>
      </c>
      <c r="G1231" s="130">
        <v>14770</v>
      </c>
      <c r="H1231" s="130">
        <v>13938</v>
      </c>
      <c r="I1231" s="130">
        <v>9055</v>
      </c>
      <c r="J1231" s="130">
        <v>14483</v>
      </c>
      <c r="K1231" s="130">
        <v>7697</v>
      </c>
    </row>
    <row r="1232" spans="2:11" ht="15">
      <c r="B1232" s="130" t="s">
        <v>1</v>
      </c>
      <c r="C1232" s="131" t="s">
        <v>205</v>
      </c>
      <c r="D1232" s="130" t="s">
        <v>206</v>
      </c>
      <c r="E1232" s="130" t="s">
        <v>292</v>
      </c>
      <c r="F1232" s="130">
        <v>8224</v>
      </c>
      <c r="G1232" s="130">
        <v>8017</v>
      </c>
      <c r="H1232" s="130">
        <v>8616</v>
      </c>
      <c r="I1232" s="130">
        <v>8079</v>
      </c>
      <c r="J1232" s="130">
        <v>7618</v>
      </c>
      <c r="K1232" s="130">
        <v>6538</v>
      </c>
    </row>
    <row r="1233" spans="2:11" ht="15">
      <c r="B1233" s="130" t="s">
        <v>1</v>
      </c>
      <c r="C1233" s="131" t="s">
        <v>38</v>
      </c>
      <c r="D1233" s="130" t="s">
        <v>39</v>
      </c>
      <c r="E1233" s="130" t="s">
        <v>293</v>
      </c>
      <c r="F1233" s="130">
        <v>3777</v>
      </c>
      <c r="G1233" s="130">
        <v>5982</v>
      </c>
      <c r="H1233" s="130">
        <v>5966</v>
      </c>
      <c r="I1233" s="130">
        <v>5835</v>
      </c>
      <c r="J1233" s="130">
        <v>5285</v>
      </c>
      <c r="K1233" s="130">
        <v>4058</v>
      </c>
    </row>
    <row r="1234" spans="2:11" ht="15">
      <c r="B1234" s="130" t="s">
        <v>1</v>
      </c>
      <c r="C1234" s="131" t="s">
        <v>207</v>
      </c>
      <c r="D1234" s="130" t="s">
        <v>208</v>
      </c>
      <c r="E1234" s="130" t="s">
        <v>292</v>
      </c>
      <c r="F1234" s="130">
        <v>1585</v>
      </c>
      <c r="G1234" s="130">
        <v>3978</v>
      </c>
      <c r="H1234" s="130">
        <v>3667</v>
      </c>
      <c r="I1234" s="130">
        <v>3366</v>
      </c>
      <c r="J1234" s="130">
        <v>3624</v>
      </c>
      <c r="K1234" s="130">
        <v>2993</v>
      </c>
    </row>
    <row r="1235" spans="2:11" ht="15">
      <c r="B1235" s="130" t="s">
        <v>1</v>
      </c>
      <c r="C1235" s="131" t="s">
        <v>209</v>
      </c>
      <c r="D1235" s="130" t="s">
        <v>210</v>
      </c>
      <c r="E1235" s="130" t="s">
        <v>292</v>
      </c>
      <c r="F1235" s="130">
        <v>1253</v>
      </c>
      <c r="G1235" s="130">
        <v>1859</v>
      </c>
      <c r="H1235" s="130">
        <v>1907</v>
      </c>
      <c r="I1235" s="130">
        <v>1923</v>
      </c>
      <c r="J1235" s="130">
        <v>1776</v>
      </c>
      <c r="K1235" s="130">
        <v>1645</v>
      </c>
    </row>
    <row r="1236" spans="2:11" ht="15">
      <c r="B1236" s="130" t="s">
        <v>1</v>
      </c>
      <c r="C1236" s="131" t="s">
        <v>211</v>
      </c>
      <c r="D1236" s="130" t="s">
        <v>212</v>
      </c>
      <c r="E1236" s="130" t="s">
        <v>292</v>
      </c>
      <c r="F1236" s="130">
        <v>423</v>
      </c>
      <c r="G1236" s="130">
        <v>373</v>
      </c>
      <c r="H1236" s="130">
        <v>279</v>
      </c>
      <c r="I1236" s="130">
        <v>501</v>
      </c>
      <c r="J1236" s="130">
        <v>542</v>
      </c>
      <c r="K1236" s="130">
        <v>324</v>
      </c>
    </row>
    <row r="1237" spans="2:11" ht="15">
      <c r="B1237" s="130" t="s">
        <v>1</v>
      </c>
      <c r="C1237" s="131" t="s">
        <v>213</v>
      </c>
      <c r="D1237" s="130" t="s">
        <v>214</v>
      </c>
      <c r="E1237" s="130" t="s">
        <v>292</v>
      </c>
      <c r="F1237" s="130">
        <v>1095</v>
      </c>
      <c r="G1237" s="130">
        <v>2421</v>
      </c>
      <c r="H1237" s="130">
        <v>2316</v>
      </c>
      <c r="I1237" s="130">
        <v>2168</v>
      </c>
      <c r="J1237" s="130">
        <v>1604</v>
      </c>
      <c r="K1237" s="130">
        <v>1478</v>
      </c>
    </row>
    <row r="1238" spans="2:11" ht="15">
      <c r="B1238" s="130" t="s">
        <v>1</v>
      </c>
      <c r="C1238" s="131" t="s">
        <v>272</v>
      </c>
      <c r="D1238" s="130" t="s">
        <v>273</v>
      </c>
      <c r="E1238" s="130" t="s">
        <v>294</v>
      </c>
      <c r="F1238" s="130" t="s">
        <v>125</v>
      </c>
      <c r="G1238" s="130" t="s">
        <v>125</v>
      </c>
      <c r="H1238" s="130" t="s">
        <v>125</v>
      </c>
      <c r="I1238" s="130" t="s">
        <v>125</v>
      </c>
      <c r="J1238" s="130" t="s">
        <v>125</v>
      </c>
      <c r="K1238" s="130" t="s">
        <v>125</v>
      </c>
    </row>
    <row r="1239" spans="2:11" ht="15">
      <c r="B1239" s="130" t="s">
        <v>1</v>
      </c>
      <c r="C1239" s="131" t="s">
        <v>270</v>
      </c>
      <c r="D1239" s="130" t="s">
        <v>271</v>
      </c>
      <c r="E1239" s="130" t="s">
        <v>292</v>
      </c>
      <c r="F1239" s="130">
        <v>4182</v>
      </c>
      <c r="G1239" s="130">
        <v>4161</v>
      </c>
      <c r="H1239" s="130">
        <v>3646</v>
      </c>
      <c r="I1239" s="130">
        <v>3302</v>
      </c>
      <c r="J1239" s="130">
        <v>3174</v>
      </c>
      <c r="K1239" s="130">
        <v>3081</v>
      </c>
    </row>
    <row r="1240" spans="2:11" ht="15">
      <c r="B1240" s="130" t="s">
        <v>1</v>
      </c>
      <c r="C1240" s="131" t="s">
        <v>215</v>
      </c>
      <c r="D1240" s="130" t="s">
        <v>216</v>
      </c>
      <c r="E1240" s="130" t="s">
        <v>292</v>
      </c>
      <c r="F1240" s="130">
        <v>1221</v>
      </c>
      <c r="G1240" s="130">
        <v>1568</v>
      </c>
      <c r="H1240" s="130">
        <v>1481</v>
      </c>
      <c r="I1240" s="130">
        <v>1108</v>
      </c>
      <c r="J1240" s="130">
        <v>1144</v>
      </c>
      <c r="K1240" s="130">
        <v>876</v>
      </c>
    </row>
    <row r="1241" spans="2:11" ht="15">
      <c r="B1241" s="130" t="s">
        <v>1</v>
      </c>
      <c r="C1241" s="131" t="s">
        <v>217</v>
      </c>
      <c r="D1241" s="130" t="s">
        <v>218</v>
      </c>
      <c r="E1241" s="130" t="s">
        <v>292</v>
      </c>
      <c r="F1241" s="130">
        <v>2058</v>
      </c>
      <c r="G1241" s="130">
        <v>2476</v>
      </c>
      <c r="H1241" s="130">
        <v>1936</v>
      </c>
      <c r="I1241" s="130">
        <v>1454</v>
      </c>
      <c r="J1241" s="130">
        <v>1881</v>
      </c>
      <c r="K1241" s="130">
        <v>1576</v>
      </c>
    </row>
    <row r="1242" spans="2:11" ht="15">
      <c r="B1242" s="130" t="s">
        <v>1</v>
      </c>
      <c r="C1242" s="131" t="s">
        <v>219</v>
      </c>
      <c r="D1242" s="130" t="s">
        <v>392</v>
      </c>
      <c r="E1242" s="130" t="s">
        <v>292</v>
      </c>
      <c r="F1242" s="130">
        <v>1859</v>
      </c>
      <c r="G1242" s="130">
        <v>4019</v>
      </c>
      <c r="H1242" s="130">
        <v>4128</v>
      </c>
      <c r="I1242" s="130">
        <v>3634</v>
      </c>
      <c r="J1242" s="130">
        <v>4436</v>
      </c>
      <c r="K1242" s="130">
        <v>3564</v>
      </c>
    </row>
    <row r="1243" spans="2:11" ht="15">
      <c r="B1243" s="130" t="s">
        <v>1</v>
      </c>
      <c r="C1243" s="131" t="s">
        <v>220</v>
      </c>
      <c r="D1243" s="130" t="s">
        <v>221</v>
      </c>
      <c r="E1243" s="130" t="s">
        <v>292</v>
      </c>
      <c r="F1243" s="130">
        <v>296</v>
      </c>
      <c r="G1243" s="130">
        <v>546</v>
      </c>
      <c r="H1243" s="130">
        <v>578</v>
      </c>
      <c r="I1243" s="130">
        <v>0</v>
      </c>
      <c r="J1243" s="130">
        <v>0</v>
      </c>
      <c r="K1243" s="130">
        <v>0</v>
      </c>
    </row>
    <row r="1244" spans="2:11" ht="15">
      <c r="B1244" s="130" t="s">
        <v>1</v>
      </c>
      <c r="C1244" s="131" t="s">
        <v>222</v>
      </c>
      <c r="D1244" s="130" t="s">
        <v>349</v>
      </c>
      <c r="E1244" s="130" t="s">
        <v>292</v>
      </c>
      <c r="F1244" s="130">
        <v>501</v>
      </c>
      <c r="G1244" s="130">
        <v>1166</v>
      </c>
      <c r="H1244" s="130">
        <v>902</v>
      </c>
      <c r="I1244" s="130">
        <v>874</v>
      </c>
      <c r="J1244" s="130">
        <v>715</v>
      </c>
      <c r="K1244" s="130">
        <v>678</v>
      </c>
    </row>
    <row r="1245" spans="2:11" ht="15">
      <c r="B1245" s="130" t="s">
        <v>1</v>
      </c>
      <c r="C1245" s="131" t="s">
        <v>223</v>
      </c>
      <c r="D1245" s="130" t="s">
        <v>350</v>
      </c>
      <c r="E1245" s="130" t="s">
        <v>292</v>
      </c>
      <c r="F1245" s="130">
        <v>2667</v>
      </c>
      <c r="G1245" s="130">
        <v>2528</v>
      </c>
      <c r="H1245" s="130">
        <v>2361</v>
      </c>
      <c r="I1245" s="130">
        <v>2436</v>
      </c>
      <c r="J1245" s="130">
        <v>2399</v>
      </c>
      <c r="K1245" s="130">
        <v>2354</v>
      </c>
    </row>
    <row r="1246" spans="2:11" ht="15">
      <c r="B1246" s="130" t="s">
        <v>1</v>
      </c>
      <c r="C1246" s="131" t="s">
        <v>224</v>
      </c>
      <c r="D1246" s="130" t="s">
        <v>351</v>
      </c>
      <c r="E1246" s="130" t="s">
        <v>294</v>
      </c>
      <c r="F1246" s="130" t="s">
        <v>125</v>
      </c>
      <c r="G1246" s="130" t="s">
        <v>125</v>
      </c>
      <c r="H1246" s="130" t="s">
        <v>125</v>
      </c>
      <c r="I1246" s="130" t="s">
        <v>125</v>
      </c>
      <c r="J1246" s="130" t="s">
        <v>125</v>
      </c>
      <c r="K1246" s="130" t="s">
        <v>125</v>
      </c>
    </row>
    <row r="1247" spans="2:11" ht="15">
      <c r="B1247" s="130" t="s">
        <v>1</v>
      </c>
      <c r="C1247" s="131" t="s">
        <v>225</v>
      </c>
      <c r="D1247" s="130" t="s">
        <v>226</v>
      </c>
      <c r="E1247" s="130" t="s">
        <v>292</v>
      </c>
      <c r="F1247" s="130">
        <v>699</v>
      </c>
      <c r="G1247" s="130">
        <v>1128</v>
      </c>
      <c r="H1247" s="130">
        <v>1009</v>
      </c>
      <c r="I1247" s="130">
        <v>1048</v>
      </c>
      <c r="J1247" s="130">
        <v>1418</v>
      </c>
      <c r="K1247" s="130">
        <v>1356</v>
      </c>
    </row>
    <row r="1248" spans="2:11" ht="15">
      <c r="B1248" s="130" t="s">
        <v>1</v>
      </c>
      <c r="C1248" s="131" t="s">
        <v>274</v>
      </c>
      <c r="D1248" s="130" t="s">
        <v>275</v>
      </c>
      <c r="E1248" s="130" t="s">
        <v>294</v>
      </c>
      <c r="F1248" s="130" t="s">
        <v>125</v>
      </c>
      <c r="G1248" s="130" t="s">
        <v>125</v>
      </c>
      <c r="H1248" s="130" t="s">
        <v>125</v>
      </c>
      <c r="I1248" s="130" t="s">
        <v>125</v>
      </c>
      <c r="J1248" s="130" t="s">
        <v>125</v>
      </c>
      <c r="K1248" s="130" t="s">
        <v>125</v>
      </c>
    </row>
    <row r="1249" spans="2:11" ht="15">
      <c r="B1249" s="130" t="s">
        <v>1</v>
      </c>
      <c r="C1249" s="131" t="s">
        <v>227</v>
      </c>
      <c r="D1249" s="130" t="s">
        <v>228</v>
      </c>
      <c r="E1249" s="130" t="s">
        <v>292</v>
      </c>
      <c r="F1249" s="130">
        <v>2072</v>
      </c>
      <c r="G1249" s="130">
        <v>2628</v>
      </c>
      <c r="H1249" s="130">
        <v>2753</v>
      </c>
      <c r="I1249" s="130">
        <v>2587</v>
      </c>
      <c r="J1249" s="130">
        <v>3728</v>
      </c>
      <c r="K1249" s="130">
        <v>1892</v>
      </c>
    </row>
    <row r="1250" spans="2:11" ht="15">
      <c r="B1250" s="130" t="s">
        <v>1</v>
      </c>
      <c r="C1250" s="131" t="s">
        <v>229</v>
      </c>
      <c r="D1250" s="130" t="s">
        <v>230</v>
      </c>
      <c r="E1250" s="130" t="s">
        <v>292</v>
      </c>
      <c r="F1250" s="130">
        <v>2505</v>
      </c>
      <c r="G1250" s="130" t="s">
        <v>125</v>
      </c>
      <c r="H1250" s="130" t="s">
        <v>125</v>
      </c>
      <c r="I1250" s="130" t="s">
        <v>125</v>
      </c>
      <c r="J1250" s="130" t="s">
        <v>125</v>
      </c>
      <c r="K1250" s="130" t="s">
        <v>125</v>
      </c>
    </row>
    <row r="1251" spans="2:11" ht="15">
      <c r="B1251" s="130" t="s">
        <v>1</v>
      </c>
      <c r="C1251" s="131" t="s">
        <v>231</v>
      </c>
      <c r="D1251" s="130" t="s">
        <v>402</v>
      </c>
      <c r="E1251" s="130" t="s">
        <v>292</v>
      </c>
      <c r="F1251" s="130">
        <v>395</v>
      </c>
      <c r="G1251" s="130">
        <v>574</v>
      </c>
      <c r="H1251" s="130">
        <v>7212</v>
      </c>
      <c r="I1251" s="130">
        <v>742</v>
      </c>
      <c r="J1251" s="130">
        <v>910</v>
      </c>
      <c r="K1251" s="130">
        <v>1018</v>
      </c>
    </row>
    <row r="1252" spans="2:11" ht="15">
      <c r="B1252" s="130" t="s">
        <v>1</v>
      </c>
      <c r="C1252" s="131" t="s">
        <v>232</v>
      </c>
      <c r="D1252" s="130" t="s">
        <v>403</v>
      </c>
      <c r="E1252" s="130" t="s">
        <v>292</v>
      </c>
      <c r="F1252" s="130">
        <v>748</v>
      </c>
      <c r="G1252" s="130">
        <v>1063</v>
      </c>
      <c r="H1252" s="130">
        <v>1134</v>
      </c>
      <c r="I1252" s="130">
        <v>1060</v>
      </c>
      <c r="J1252" s="130">
        <v>1102</v>
      </c>
      <c r="K1252" s="130">
        <v>1095</v>
      </c>
    </row>
    <row r="1253" spans="2:11" ht="15">
      <c r="B1253" s="130" t="s">
        <v>1</v>
      </c>
      <c r="C1253" s="131" t="s">
        <v>265</v>
      </c>
      <c r="D1253" s="130" t="s">
        <v>266</v>
      </c>
      <c r="E1253" s="130" t="s">
        <v>292</v>
      </c>
      <c r="F1253" s="130">
        <v>6430</v>
      </c>
      <c r="G1253" s="130">
        <v>5524</v>
      </c>
      <c r="H1253" s="130">
        <v>4908</v>
      </c>
      <c r="I1253" s="130">
        <v>4572</v>
      </c>
      <c r="J1253" s="130">
        <v>3790</v>
      </c>
      <c r="K1253" s="130">
        <v>3645</v>
      </c>
    </row>
    <row r="1254" spans="2:11" ht="15">
      <c r="B1254" s="130" t="s">
        <v>295</v>
      </c>
      <c r="C1254" s="131" t="s">
        <v>276</v>
      </c>
      <c r="D1254" s="130" t="s">
        <v>277</v>
      </c>
      <c r="E1254" s="130" t="s">
        <v>125</v>
      </c>
      <c r="F1254" s="130" t="s">
        <v>125</v>
      </c>
      <c r="G1254" s="130" t="s">
        <v>125</v>
      </c>
      <c r="H1254" s="130" t="s">
        <v>125</v>
      </c>
      <c r="I1254" s="130" t="s">
        <v>125</v>
      </c>
      <c r="J1254" s="130" t="s">
        <v>125</v>
      </c>
      <c r="K1254" s="130" t="s">
        <v>125</v>
      </c>
    </row>
    <row r="1255" spans="2:11" ht="15">
      <c r="B1255" s="130" t="s">
        <v>2</v>
      </c>
      <c r="C1255" s="131" t="s">
        <v>233</v>
      </c>
      <c r="D1255" s="130" t="s">
        <v>234</v>
      </c>
      <c r="E1255" s="130" t="s">
        <v>292</v>
      </c>
      <c r="F1255" s="130">
        <v>6518</v>
      </c>
      <c r="G1255" s="130">
        <v>7335</v>
      </c>
      <c r="H1255" s="130">
        <v>6959</v>
      </c>
      <c r="I1255" s="130">
        <v>8348</v>
      </c>
      <c r="J1255" s="130">
        <v>5514</v>
      </c>
      <c r="K1255" s="130">
        <v>1899</v>
      </c>
    </row>
    <row r="1256" spans="2:11" ht="15">
      <c r="B1256" s="130" t="s">
        <v>2</v>
      </c>
      <c r="C1256" s="131" t="s">
        <v>278</v>
      </c>
      <c r="D1256" s="130" t="s">
        <v>279</v>
      </c>
      <c r="E1256" s="130" t="s">
        <v>294</v>
      </c>
      <c r="F1256" s="130" t="s">
        <v>125</v>
      </c>
      <c r="G1256" s="130" t="s">
        <v>125</v>
      </c>
      <c r="H1256" s="130" t="s">
        <v>125</v>
      </c>
      <c r="I1256" s="130" t="s">
        <v>125</v>
      </c>
      <c r="J1256" s="130" t="s">
        <v>125</v>
      </c>
      <c r="K1256" s="130" t="s">
        <v>125</v>
      </c>
    </row>
    <row r="1257" spans="2:11" ht="15">
      <c r="B1257" s="130" t="s">
        <v>2</v>
      </c>
      <c r="C1257" s="131" t="s">
        <v>40</v>
      </c>
      <c r="D1257" s="130" t="s">
        <v>375</v>
      </c>
      <c r="E1257" s="130" t="s">
        <v>292</v>
      </c>
      <c r="F1257" s="130">
        <v>3160</v>
      </c>
      <c r="G1257" s="130">
        <v>4634</v>
      </c>
      <c r="H1257" s="130">
        <v>3965</v>
      </c>
      <c r="I1257" s="130">
        <v>4929</v>
      </c>
      <c r="J1257" s="130">
        <v>5004</v>
      </c>
      <c r="K1257" s="130">
        <v>4712</v>
      </c>
    </row>
    <row r="1258" spans="2:11" ht="15">
      <c r="B1258" s="130" t="s">
        <v>2</v>
      </c>
      <c r="C1258" s="131" t="s">
        <v>41</v>
      </c>
      <c r="D1258" s="130" t="s">
        <v>42</v>
      </c>
      <c r="E1258" s="130" t="s">
        <v>293</v>
      </c>
      <c r="F1258" s="130">
        <v>128</v>
      </c>
      <c r="G1258" s="130">
        <v>660</v>
      </c>
      <c r="H1258" s="130">
        <v>986</v>
      </c>
      <c r="I1258" s="130">
        <v>2971</v>
      </c>
      <c r="J1258" s="130">
        <v>4715</v>
      </c>
      <c r="K1258" s="130">
        <v>4154</v>
      </c>
    </row>
    <row r="1259" spans="2:11" ht="15">
      <c r="B1259" s="130" t="s">
        <v>2</v>
      </c>
      <c r="C1259" s="131" t="s">
        <v>235</v>
      </c>
      <c r="D1259" s="130" t="s">
        <v>236</v>
      </c>
      <c r="E1259" s="130" t="s">
        <v>292</v>
      </c>
      <c r="F1259" s="130">
        <v>1722</v>
      </c>
      <c r="G1259" s="130">
        <v>2121</v>
      </c>
      <c r="H1259" s="130">
        <v>2456</v>
      </c>
      <c r="I1259" s="130">
        <v>2346</v>
      </c>
      <c r="J1259" s="130">
        <v>2238</v>
      </c>
      <c r="K1259" s="130">
        <v>2125</v>
      </c>
    </row>
    <row r="1260" spans="2:11" ht="15">
      <c r="B1260" s="130" t="s">
        <v>2</v>
      </c>
      <c r="C1260" s="131" t="s">
        <v>43</v>
      </c>
      <c r="D1260" s="130" t="s">
        <v>44</v>
      </c>
      <c r="E1260" s="130" t="s">
        <v>293</v>
      </c>
      <c r="F1260" s="130">
        <v>2030</v>
      </c>
      <c r="G1260" s="130">
        <v>1557</v>
      </c>
      <c r="H1260" s="130">
        <v>2719</v>
      </c>
      <c r="I1260" s="130">
        <v>2839</v>
      </c>
      <c r="J1260" s="130">
        <v>3837</v>
      </c>
      <c r="K1260" s="130">
        <v>4280</v>
      </c>
    </row>
    <row r="1261" spans="2:11" ht="15">
      <c r="B1261" s="130" t="s">
        <v>2</v>
      </c>
      <c r="C1261" s="131" t="s">
        <v>45</v>
      </c>
      <c r="D1261" s="130" t="s">
        <v>46</v>
      </c>
      <c r="E1261" s="130" t="s">
        <v>293</v>
      </c>
      <c r="F1261" s="130">
        <v>8989</v>
      </c>
      <c r="G1261" s="130">
        <v>10544</v>
      </c>
      <c r="H1261" s="130">
        <v>14406</v>
      </c>
      <c r="I1261" s="130">
        <v>10397</v>
      </c>
      <c r="J1261" s="130">
        <v>0</v>
      </c>
      <c r="K1261" s="130">
        <v>0</v>
      </c>
    </row>
    <row r="1262" spans="2:11" ht="15">
      <c r="B1262" s="130" t="s">
        <v>2</v>
      </c>
      <c r="C1262" s="131" t="s">
        <v>47</v>
      </c>
      <c r="D1262" s="130" t="s">
        <v>48</v>
      </c>
      <c r="E1262" s="130" t="s">
        <v>293</v>
      </c>
      <c r="F1262" s="130">
        <v>9055</v>
      </c>
      <c r="G1262" s="130">
        <v>8740</v>
      </c>
      <c r="H1262" s="130">
        <v>10289</v>
      </c>
      <c r="I1262" s="130">
        <v>9205</v>
      </c>
      <c r="J1262" s="130">
        <v>4540</v>
      </c>
      <c r="K1262" s="130">
        <v>4802</v>
      </c>
    </row>
    <row r="1263" spans="2:11" ht="15">
      <c r="B1263" s="130" t="s">
        <v>2</v>
      </c>
      <c r="C1263" s="131" t="s">
        <v>49</v>
      </c>
      <c r="D1263" s="130" t="s">
        <v>50</v>
      </c>
      <c r="E1263" s="130" t="s">
        <v>293</v>
      </c>
      <c r="F1263" s="130">
        <v>4837</v>
      </c>
      <c r="G1263" s="130">
        <v>5254</v>
      </c>
      <c r="H1263" s="130">
        <v>4582</v>
      </c>
      <c r="I1263" s="130">
        <v>4562</v>
      </c>
      <c r="J1263" s="130">
        <v>5220</v>
      </c>
      <c r="K1263" s="130">
        <v>5010</v>
      </c>
    </row>
    <row r="1264" spans="2:11" ht="15">
      <c r="B1264" s="130" t="s">
        <v>2</v>
      </c>
      <c r="C1264" s="131" t="s">
        <v>51</v>
      </c>
      <c r="D1264" s="130" t="s">
        <v>52</v>
      </c>
      <c r="E1264" s="130" t="s">
        <v>293</v>
      </c>
      <c r="F1264" s="130">
        <v>9048</v>
      </c>
      <c r="G1264" s="130">
        <v>8770</v>
      </c>
      <c r="H1264" s="130">
        <v>8624</v>
      </c>
      <c r="I1264" s="130">
        <v>6793</v>
      </c>
      <c r="J1264" s="130">
        <v>8010</v>
      </c>
      <c r="K1264" s="130">
        <v>7603</v>
      </c>
    </row>
    <row r="1265" spans="2:11" ht="15">
      <c r="B1265" s="130" t="s">
        <v>2</v>
      </c>
      <c r="C1265" s="131" t="s">
        <v>53</v>
      </c>
      <c r="D1265" s="130" t="s">
        <v>54</v>
      </c>
      <c r="E1265" s="130" t="s">
        <v>293</v>
      </c>
      <c r="F1265" s="130">
        <v>6171</v>
      </c>
      <c r="G1265" s="130">
        <v>8103</v>
      </c>
      <c r="H1265" s="130">
        <v>10939</v>
      </c>
      <c r="I1265" s="130">
        <v>8597</v>
      </c>
      <c r="J1265" s="130">
        <v>10657</v>
      </c>
      <c r="K1265" s="130">
        <v>13478</v>
      </c>
    </row>
    <row r="1266" spans="2:11" ht="15">
      <c r="B1266" s="130" t="s">
        <v>2</v>
      </c>
      <c r="C1266" s="131" t="s">
        <v>55</v>
      </c>
      <c r="D1266" s="130" t="s">
        <v>56</v>
      </c>
      <c r="E1266" s="130" t="s">
        <v>293</v>
      </c>
      <c r="F1266" s="130">
        <v>2365</v>
      </c>
      <c r="G1266" s="130">
        <v>1471</v>
      </c>
      <c r="H1266" s="130">
        <v>2132</v>
      </c>
      <c r="I1266" s="130">
        <v>2421</v>
      </c>
      <c r="J1266" s="130">
        <v>2511</v>
      </c>
      <c r="K1266" s="130">
        <v>1493</v>
      </c>
    </row>
    <row r="1267" spans="2:11" ht="15">
      <c r="B1267" s="130" t="s">
        <v>2</v>
      </c>
      <c r="C1267" s="131" t="s">
        <v>128</v>
      </c>
      <c r="D1267" s="130" t="s">
        <v>126</v>
      </c>
      <c r="E1267" s="130" t="s">
        <v>292</v>
      </c>
      <c r="F1267" s="130">
        <v>932</v>
      </c>
      <c r="G1267" s="130">
        <v>1590</v>
      </c>
      <c r="H1267" s="130">
        <v>985</v>
      </c>
      <c r="I1267" s="130">
        <v>1296</v>
      </c>
      <c r="J1267" s="130">
        <v>414</v>
      </c>
      <c r="K1267" s="130">
        <v>363</v>
      </c>
    </row>
    <row r="1268" spans="2:11" ht="15">
      <c r="B1268" s="130" t="s">
        <v>2</v>
      </c>
      <c r="C1268" s="131" t="s">
        <v>57</v>
      </c>
      <c r="D1268" s="130" t="s">
        <v>58</v>
      </c>
      <c r="E1268" s="130" t="s">
        <v>293</v>
      </c>
      <c r="F1268" s="130">
        <v>4491</v>
      </c>
      <c r="G1268" s="130">
        <v>7362</v>
      </c>
      <c r="H1268" s="130">
        <v>4245</v>
      </c>
      <c r="I1268" s="130">
        <v>1904</v>
      </c>
      <c r="J1268" s="130">
        <v>3184</v>
      </c>
      <c r="K1268" s="130">
        <v>2873</v>
      </c>
    </row>
    <row r="1269" spans="2:11" ht="15">
      <c r="B1269" s="130" t="s">
        <v>2</v>
      </c>
      <c r="C1269" s="131" t="s">
        <v>59</v>
      </c>
      <c r="D1269" s="130" t="s">
        <v>60</v>
      </c>
      <c r="E1269" s="130" t="s">
        <v>293</v>
      </c>
      <c r="F1269" s="130">
        <v>4109</v>
      </c>
      <c r="G1269" s="130">
        <v>7407</v>
      </c>
      <c r="H1269" s="130">
        <v>6528</v>
      </c>
      <c r="I1269" s="130">
        <v>4165</v>
      </c>
      <c r="J1269" s="130">
        <v>10</v>
      </c>
      <c r="K1269" s="130">
        <v>4325</v>
      </c>
    </row>
    <row r="1270" spans="2:11" ht="15">
      <c r="B1270" s="130" t="s">
        <v>2</v>
      </c>
      <c r="C1270" s="131" t="s">
        <v>61</v>
      </c>
      <c r="D1270" s="130" t="s">
        <v>62</v>
      </c>
      <c r="E1270" s="130" t="s">
        <v>293</v>
      </c>
      <c r="F1270" s="130">
        <v>1955</v>
      </c>
      <c r="G1270" s="130">
        <v>2298</v>
      </c>
      <c r="H1270" s="130">
        <v>1456</v>
      </c>
      <c r="I1270" s="130">
        <v>1594</v>
      </c>
      <c r="J1270" s="130">
        <v>1498</v>
      </c>
      <c r="K1270" s="130">
        <v>1282</v>
      </c>
    </row>
    <row r="1271" spans="2:11" ht="15">
      <c r="B1271" s="130" t="s">
        <v>2</v>
      </c>
      <c r="C1271" s="131" t="s">
        <v>237</v>
      </c>
      <c r="D1271" s="130" t="s">
        <v>238</v>
      </c>
      <c r="E1271" s="130" t="s">
        <v>292</v>
      </c>
      <c r="F1271" s="130">
        <v>2637</v>
      </c>
      <c r="G1271" s="130">
        <v>6537</v>
      </c>
      <c r="H1271" s="130">
        <v>6923</v>
      </c>
      <c r="I1271" s="130">
        <v>5616</v>
      </c>
      <c r="J1271" s="130">
        <v>16136</v>
      </c>
      <c r="K1271" s="130">
        <v>15348</v>
      </c>
    </row>
    <row r="1272" spans="2:11" ht="15">
      <c r="B1272" s="130" t="s">
        <v>2</v>
      </c>
      <c r="C1272" s="131" t="s">
        <v>63</v>
      </c>
      <c r="D1272" s="130" t="s">
        <v>64</v>
      </c>
      <c r="E1272" s="130" t="s">
        <v>293</v>
      </c>
      <c r="F1272" s="130">
        <v>2</v>
      </c>
      <c r="G1272" s="130">
        <v>1237</v>
      </c>
      <c r="H1272" s="130">
        <v>1175</v>
      </c>
      <c r="I1272" s="130">
        <v>2950</v>
      </c>
      <c r="J1272" s="130">
        <v>2805</v>
      </c>
      <c r="K1272" s="130">
        <v>1863</v>
      </c>
    </row>
    <row r="1273" spans="2:11" ht="15">
      <c r="B1273" s="130" t="s">
        <v>2</v>
      </c>
      <c r="C1273" s="131" t="s">
        <v>239</v>
      </c>
      <c r="D1273" s="130" t="s">
        <v>240</v>
      </c>
      <c r="E1273" s="130" t="s">
        <v>292</v>
      </c>
      <c r="F1273" s="130">
        <v>2509</v>
      </c>
      <c r="G1273" s="130">
        <v>1991</v>
      </c>
      <c r="H1273" s="130" t="s">
        <v>125</v>
      </c>
      <c r="I1273" s="130" t="s">
        <v>125</v>
      </c>
      <c r="J1273" s="130" t="s">
        <v>125</v>
      </c>
      <c r="K1273" s="130" t="s">
        <v>125</v>
      </c>
    </row>
    <row r="1274" spans="2:11" ht="15">
      <c r="B1274" s="130" t="s">
        <v>2</v>
      </c>
      <c r="C1274" s="131" t="s">
        <v>65</v>
      </c>
      <c r="D1274" s="130" t="s">
        <v>66</v>
      </c>
      <c r="E1274" s="130" t="s">
        <v>293</v>
      </c>
      <c r="F1274" s="130">
        <v>1756</v>
      </c>
      <c r="G1274" s="130">
        <v>2119</v>
      </c>
      <c r="H1274" s="130">
        <v>5050</v>
      </c>
      <c r="I1274" s="130">
        <v>2820</v>
      </c>
      <c r="J1274" s="130">
        <v>2722</v>
      </c>
      <c r="K1274" s="130">
        <v>2621</v>
      </c>
    </row>
    <row r="1275" spans="2:11" ht="15">
      <c r="B1275" s="130" t="s">
        <v>2</v>
      </c>
      <c r="C1275" s="131" t="s">
        <v>67</v>
      </c>
      <c r="D1275" s="130" t="s">
        <v>68</v>
      </c>
      <c r="E1275" s="130" t="s">
        <v>293</v>
      </c>
      <c r="F1275" s="130">
        <v>4099</v>
      </c>
      <c r="G1275" s="130">
        <v>4835</v>
      </c>
      <c r="H1275" s="130">
        <v>8554</v>
      </c>
      <c r="I1275" s="130">
        <v>6111</v>
      </c>
      <c r="J1275" s="130">
        <v>5668</v>
      </c>
      <c r="K1275" s="130">
        <v>4345</v>
      </c>
    </row>
    <row r="1276" spans="2:11" ht="15">
      <c r="B1276" s="130" t="s">
        <v>2</v>
      </c>
      <c r="C1276" s="131" t="s">
        <v>69</v>
      </c>
      <c r="D1276" s="130" t="s">
        <v>70</v>
      </c>
      <c r="E1276" s="130" t="s">
        <v>293</v>
      </c>
      <c r="F1276" s="130">
        <v>2802</v>
      </c>
      <c r="G1276" s="130">
        <v>2745</v>
      </c>
      <c r="H1276" s="130">
        <v>2374</v>
      </c>
      <c r="I1276" s="130">
        <v>2814</v>
      </c>
      <c r="J1276" s="130">
        <v>3433</v>
      </c>
      <c r="K1276" s="130">
        <v>3314</v>
      </c>
    </row>
    <row r="1277" spans="2:11" ht="15">
      <c r="B1277" s="130" t="s">
        <v>2</v>
      </c>
      <c r="C1277" s="131" t="s">
        <v>71</v>
      </c>
      <c r="D1277" s="130" t="s">
        <v>72</v>
      </c>
      <c r="E1277" s="130" t="s">
        <v>293</v>
      </c>
      <c r="F1277" s="130">
        <v>1863</v>
      </c>
      <c r="G1277" s="130">
        <v>2814</v>
      </c>
      <c r="H1277" s="130">
        <v>880</v>
      </c>
      <c r="I1277" s="130">
        <v>4642</v>
      </c>
      <c r="J1277" s="130">
        <v>4825</v>
      </c>
      <c r="K1277" s="130">
        <v>3594</v>
      </c>
    </row>
    <row r="1278" spans="2:11" ht="15">
      <c r="B1278" s="130" t="s">
        <v>2</v>
      </c>
      <c r="C1278" s="131" t="s">
        <v>73</v>
      </c>
      <c r="D1278" s="130" t="s">
        <v>74</v>
      </c>
      <c r="E1278" s="130" t="s">
        <v>293</v>
      </c>
      <c r="F1278" s="130">
        <v>8846</v>
      </c>
      <c r="G1278" s="130">
        <v>7921</v>
      </c>
      <c r="H1278" s="130">
        <v>9841</v>
      </c>
      <c r="I1278" s="130">
        <v>7549</v>
      </c>
      <c r="J1278" s="130">
        <v>8292</v>
      </c>
      <c r="K1278" s="130">
        <v>8240</v>
      </c>
    </row>
    <row r="1279" spans="2:11" ht="15">
      <c r="B1279" s="130" t="s">
        <v>2</v>
      </c>
      <c r="C1279" s="131" t="s">
        <v>75</v>
      </c>
      <c r="D1279" s="130" t="s">
        <v>439</v>
      </c>
      <c r="E1279" s="130" t="s">
        <v>293</v>
      </c>
      <c r="F1279" s="130">
        <v>210</v>
      </c>
      <c r="G1279" s="130">
        <v>3025</v>
      </c>
      <c r="H1279" s="130">
        <v>4705</v>
      </c>
      <c r="I1279" s="130">
        <v>6660</v>
      </c>
      <c r="J1279" s="130">
        <v>7286</v>
      </c>
      <c r="K1279" s="130">
        <v>2506</v>
      </c>
    </row>
    <row r="1280" spans="2:11" ht="15">
      <c r="B1280" s="130" t="s">
        <v>2</v>
      </c>
      <c r="C1280" s="131" t="s">
        <v>76</v>
      </c>
      <c r="D1280" s="130" t="s">
        <v>376</v>
      </c>
      <c r="E1280" s="130" t="s">
        <v>293</v>
      </c>
      <c r="F1280" s="130">
        <v>2077</v>
      </c>
      <c r="G1280" s="130">
        <v>3160</v>
      </c>
      <c r="H1280" s="130">
        <v>2546</v>
      </c>
      <c r="I1280" s="130">
        <v>2998</v>
      </c>
      <c r="J1280" s="130">
        <v>2717</v>
      </c>
      <c r="K1280" s="130">
        <v>2003</v>
      </c>
    </row>
    <row r="1281" spans="2:11" ht="15">
      <c r="B1281" s="130" t="s">
        <v>2</v>
      </c>
      <c r="C1281" s="131" t="s">
        <v>77</v>
      </c>
      <c r="D1281" s="130" t="s">
        <v>377</v>
      </c>
      <c r="E1281" s="130" t="s">
        <v>293</v>
      </c>
      <c r="F1281" s="130">
        <v>1971</v>
      </c>
      <c r="G1281" s="130">
        <v>1886</v>
      </c>
      <c r="H1281" s="130">
        <v>2489</v>
      </c>
      <c r="I1281" s="130">
        <v>2973</v>
      </c>
      <c r="J1281" s="130">
        <v>3771</v>
      </c>
      <c r="K1281" s="130">
        <v>4597</v>
      </c>
    </row>
    <row r="1282" spans="2:11" ht="15">
      <c r="B1282" s="130" t="s">
        <v>2</v>
      </c>
      <c r="C1282" s="131" t="s">
        <v>241</v>
      </c>
      <c r="D1282" s="130" t="s">
        <v>242</v>
      </c>
      <c r="E1282" s="130" t="s">
        <v>292</v>
      </c>
      <c r="F1282" s="130">
        <v>1687</v>
      </c>
      <c r="G1282" s="130">
        <v>136</v>
      </c>
      <c r="H1282" s="130">
        <v>418</v>
      </c>
      <c r="I1282" s="130">
        <v>1912</v>
      </c>
      <c r="J1282" s="130">
        <v>3668</v>
      </c>
      <c r="K1282" s="130">
        <v>3985</v>
      </c>
    </row>
    <row r="1283" spans="2:11" ht="15">
      <c r="B1283" s="130" t="s">
        <v>2</v>
      </c>
      <c r="C1283" s="131" t="s">
        <v>79</v>
      </c>
      <c r="D1283" s="130" t="s">
        <v>80</v>
      </c>
      <c r="E1283" s="130" t="s">
        <v>293</v>
      </c>
      <c r="F1283" s="130">
        <v>6454</v>
      </c>
      <c r="G1283" s="130">
        <v>6714</v>
      </c>
      <c r="H1283" s="130">
        <v>6031</v>
      </c>
      <c r="I1283" s="130">
        <v>8312</v>
      </c>
      <c r="J1283" s="130">
        <v>13224</v>
      </c>
      <c r="K1283" s="130">
        <v>7347</v>
      </c>
    </row>
    <row r="1284" spans="2:11" ht="15">
      <c r="B1284" s="130" t="s">
        <v>2</v>
      </c>
      <c r="C1284" s="131" t="s">
        <v>81</v>
      </c>
      <c r="D1284" s="130" t="s">
        <v>82</v>
      </c>
      <c r="E1284" s="130" t="s">
        <v>293</v>
      </c>
      <c r="F1284" s="130">
        <v>107</v>
      </c>
      <c r="G1284" s="130">
        <v>200</v>
      </c>
      <c r="H1284" s="130">
        <v>225</v>
      </c>
      <c r="I1284" s="130">
        <v>141</v>
      </c>
      <c r="J1284" s="130">
        <v>167</v>
      </c>
      <c r="K1284" s="130">
        <v>88</v>
      </c>
    </row>
    <row r="1285" spans="2:11" ht="15">
      <c r="B1285" s="130" t="s">
        <v>2</v>
      </c>
      <c r="C1285" s="131" t="s">
        <v>243</v>
      </c>
      <c r="D1285" s="130" t="s">
        <v>244</v>
      </c>
      <c r="E1285" s="130" t="s">
        <v>294</v>
      </c>
      <c r="F1285" s="130" t="s">
        <v>125</v>
      </c>
      <c r="G1285" s="130" t="s">
        <v>125</v>
      </c>
      <c r="H1285" s="130" t="s">
        <v>125</v>
      </c>
      <c r="I1285" s="130" t="s">
        <v>125</v>
      </c>
      <c r="J1285" s="130" t="s">
        <v>125</v>
      </c>
      <c r="K1285" s="130" t="s">
        <v>125</v>
      </c>
    </row>
    <row r="1286" spans="2:11" ht="15">
      <c r="B1286" s="130" t="s">
        <v>2</v>
      </c>
      <c r="C1286" s="131" t="s">
        <v>267</v>
      </c>
      <c r="D1286" s="130" t="s">
        <v>268</v>
      </c>
      <c r="E1286" s="130" t="s">
        <v>294</v>
      </c>
      <c r="F1286" s="130" t="s">
        <v>125</v>
      </c>
      <c r="G1286" s="130" t="s">
        <v>125</v>
      </c>
      <c r="H1286" s="130" t="s">
        <v>125</v>
      </c>
      <c r="I1286" s="130" t="s">
        <v>125</v>
      </c>
      <c r="J1286" s="130" t="s">
        <v>125</v>
      </c>
      <c r="K1286" s="130" t="s">
        <v>125</v>
      </c>
    </row>
    <row r="1287" spans="2:11" ht="15">
      <c r="B1287" s="130" t="s">
        <v>2</v>
      </c>
      <c r="C1287" s="131" t="s">
        <v>280</v>
      </c>
      <c r="D1287" s="130" t="s">
        <v>281</v>
      </c>
      <c r="E1287" s="130" t="s">
        <v>294</v>
      </c>
      <c r="F1287" s="130" t="s">
        <v>125</v>
      </c>
      <c r="G1287" s="130" t="s">
        <v>125</v>
      </c>
      <c r="H1287" s="130" t="s">
        <v>125</v>
      </c>
      <c r="I1287" s="130" t="s">
        <v>125</v>
      </c>
      <c r="J1287" s="130" t="s">
        <v>125</v>
      </c>
      <c r="K1287" s="130" t="s">
        <v>125</v>
      </c>
    </row>
    <row r="1288" spans="2:11" ht="15">
      <c r="B1288" s="130" t="s">
        <v>2</v>
      </c>
      <c r="C1288" s="131" t="s">
        <v>245</v>
      </c>
      <c r="D1288" s="130" t="s">
        <v>246</v>
      </c>
      <c r="E1288" s="130" t="s">
        <v>294</v>
      </c>
      <c r="F1288" s="130" t="s">
        <v>125</v>
      </c>
      <c r="G1288" s="130" t="s">
        <v>125</v>
      </c>
      <c r="H1288" s="130" t="s">
        <v>125</v>
      </c>
      <c r="I1288" s="130" t="s">
        <v>125</v>
      </c>
      <c r="J1288" s="130" t="s">
        <v>125</v>
      </c>
      <c r="K1288" s="130" t="s">
        <v>125</v>
      </c>
    </row>
    <row r="1289" spans="2:11" ht="15">
      <c r="B1289" s="130" t="s">
        <v>2</v>
      </c>
      <c r="C1289" s="131" t="s">
        <v>247</v>
      </c>
      <c r="D1289" s="130" t="s">
        <v>248</v>
      </c>
      <c r="E1289" s="130" t="s">
        <v>294</v>
      </c>
      <c r="F1289" s="130" t="s">
        <v>125</v>
      </c>
      <c r="G1289" s="130" t="s">
        <v>125</v>
      </c>
      <c r="H1289" s="130" t="s">
        <v>125</v>
      </c>
      <c r="I1289" s="130" t="s">
        <v>125</v>
      </c>
      <c r="J1289" s="130" t="s">
        <v>125</v>
      </c>
      <c r="K1289" s="130" t="s">
        <v>125</v>
      </c>
    </row>
    <row r="1290" spans="2:11" ht="15">
      <c r="B1290" s="130" t="s">
        <v>2</v>
      </c>
      <c r="C1290" s="131" t="s">
        <v>249</v>
      </c>
      <c r="D1290" s="130" t="s">
        <v>250</v>
      </c>
      <c r="E1290" s="130" t="s">
        <v>292</v>
      </c>
      <c r="F1290" s="130">
        <v>1460</v>
      </c>
      <c r="G1290" s="130">
        <v>1435</v>
      </c>
      <c r="H1290" s="130">
        <v>1032</v>
      </c>
      <c r="I1290" s="130">
        <v>1199</v>
      </c>
      <c r="J1290" s="130">
        <v>1273</v>
      </c>
      <c r="K1290" s="130">
        <v>1416</v>
      </c>
    </row>
    <row r="1291" spans="2:11" ht="15">
      <c r="B1291" s="130" t="s">
        <v>2</v>
      </c>
      <c r="C1291" s="131" t="s">
        <v>282</v>
      </c>
      <c r="D1291" s="130" t="s">
        <v>283</v>
      </c>
      <c r="E1291" s="130" t="s">
        <v>294</v>
      </c>
      <c r="F1291" s="130" t="s">
        <v>125</v>
      </c>
      <c r="G1291" s="130" t="s">
        <v>125</v>
      </c>
      <c r="H1291" s="130" t="s">
        <v>125</v>
      </c>
      <c r="I1291" s="130" t="s">
        <v>125</v>
      </c>
      <c r="J1291" s="130" t="s">
        <v>125</v>
      </c>
      <c r="K1291" s="130" t="s">
        <v>125</v>
      </c>
    </row>
    <row r="1292" spans="2:11" ht="15">
      <c r="B1292" s="130" t="s">
        <v>2</v>
      </c>
      <c r="C1292" s="131" t="s">
        <v>284</v>
      </c>
      <c r="D1292" s="130" t="s">
        <v>285</v>
      </c>
      <c r="E1292" s="130" t="s">
        <v>294</v>
      </c>
      <c r="F1292" s="130" t="s">
        <v>125</v>
      </c>
      <c r="G1292" s="130" t="s">
        <v>125</v>
      </c>
      <c r="H1292" s="130" t="s">
        <v>125</v>
      </c>
      <c r="I1292" s="130" t="s">
        <v>125</v>
      </c>
      <c r="J1292" s="130" t="s">
        <v>125</v>
      </c>
      <c r="K1292" s="130" t="s">
        <v>125</v>
      </c>
    </row>
    <row r="1293" spans="2:11" ht="15">
      <c r="B1293" s="130" t="s">
        <v>2</v>
      </c>
      <c r="C1293" s="131" t="s">
        <v>251</v>
      </c>
      <c r="D1293" s="130" t="s">
        <v>252</v>
      </c>
      <c r="E1293" s="130" t="s">
        <v>292</v>
      </c>
      <c r="F1293" s="130">
        <v>1427</v>
      </c>
      <c r="G1293" s="130" t="s">
        <v>125</v>
      </c>
      <c r="H1293" s="130" t="s">
        <v>125</v>
      </c>
      <c r="I1293" s="130" t="s">
        <v>125</v>
      </c>
      <c r="J1293" s="130" t="s">
        <v>125</v>
      </c>
      <c r="K1293" s="130" t="s">
        <v>125</v>
      </c>
    </row>
    <row r="1294" spans="2:11" ht="15">
      <c r="B1294" s="130" t="s">
        <v>2</v>
      </c>
      <c r="C1294" s="131" t="s">
        <v>253</v>
      </c>
      <c r="D1294" s="130" t="s">
        <v>254</v>
      </c>
      <c r="E1294" s="130" t="s">
        <v>294</v>
      </c>
      <c r="F1294" s="130" t="s">
        <v>125</v>
      </c>
      <c r="G1294" s="130" t="s">
        <v>125</v>
      </c>
      <c r="H1294" s="130" t="s">
        <v>125</v>
      </c>
      <c r="I1294" s="130" t="s">
        <v>125</v>
      </c>
      <c r="J1294" s="130" t="s">
        <v>125</v>
      </c>
      <c r="K1294" s="130" t="s">
        <v>125</v>
      </c>
    </row>
    <row r="1295" spans="2:11" ht="15">
      <c r="B1295" s="130" t="s">
        <v>2</v>
      </c>
      <c r="C1295" s="131" t="s">
        <v>286</v>
      </c>
      <c r="D1295" s="130" t="s">
        <v>287</v>
      </c>
      <c r="E1295" s="130" t="s">
        <v>294</v>
      </c>
      <c r="F1295" s="130" t="s">
        <v>125</v>
      </c>
      <c r="G1295" s="130" t="s">
        <v>125</v>
      </c>
      <c r="H1295" s="130" t="s">
        <v>125</v>
      </c>
      <c r="I1295" s="130" t="s">
        <v>125</v>
      </c>
      <c r="J1295" s="130" t="s">
        <v>125</v>
      </c>
      <c r="K1295" s="130" t="s">
        <v>125</v>
      </c>
    </row>
    <row r="1296" spans="2:11" ht="15">
      <c r="B1296" s="130" t="s">
        <v>2</v>
      </c>
      <c r="C1296" s="131" t="s">
        <v>288</v>
      </c>
      <c r="D1296" s="130" t="s">
        <v>289</v>
      </c>
      <c r="E1296" s="130" t="s">
        <v>294</v>
      </c>
      <c r="F1296" s="130" t="s">
        <v>125</v>
      </c>
      <c r="G1296" s="130" t="s">
        <v>125</v>
      </c>
      <c r="H1296" s="130" t="s">
        <v>125</v>
      </c>
      <c r="I1296" s="130" t="s">
        <v>125</v>
      </c>
      <c r="J1296" s="130" t="s">
        <v>125</v>
      </c>
      <c r="K1296" s="130" t="s">
        <v>125</v>
      </c>
    </row>
    <row r="1297" spans="2:11" ht="15">
      <c r="B1297" s="130" t="s">
        <v>2</v>
      </c>
      <c r="C1297" s="131" t="s">
        <v>83</v>
      </c>
      <c r="D1297" s="130" t="s">
        <v>408</v>
      </c>
      <c r="E1297" s="130" t="s">
        <v>292</v>
      </c>
      <c r="F1297" s="130">
        <v>2153</v>
      </c>
      <c r="G1297" s="130">
        <v>1253</v>
      </c>
      <c r="H1297" s="130">
        <v>449</v>
      </c>
      <c r="I1297" s="130">
        <v>524</v>
      </c>
      <c r="J1297" s="130">
        <v>2725</v>
      </c>
      <c r="K1297" s="130" t="s">
        <v>125</v>
      </c>
    </row>
    <row r="1298" spans="2:11" ht="15">
      <c r="B1298" s="130" t="s">
        <v>2</v>
      </c>
      <c r="C1298" s="131" t="s">
        <v>84</v>
      </c>
      <c r="D1298" s="130" t="s">
        <v>85</v>
      </c>
      <c r="E1298" s="130" t="s">
        <v>293</v>
      </c>
      <c r="F1298" s="130">
        <v>3958</v>
      </c>
      <c r="G1298" s="130">
        <v>1889</v>
      </c>
      <c r="H1298" s="130">
        <v>581</v>
      </c>
      <c r="I1298" s="130">
        <v>1026</v>
      </c>
      <c r="J1298" s="130">
        <v>7603</v>
      </c>
      <c r="K1298" s="130">
        <v>161</v>
      </c>
    </row>
    <row r="1299" spans="2:11" ht="15">
      <c r="B1299" s="130" t="s">
        <v>2</v>
      </c>
      <c r="C1299" s="131" t="s">
        <v>86</v>
      </c>
      <c r="D1299" s="130" t="s">
        <v>404</v>
      </c>
      <c r="E1299" s="130" t="s">
        <v>292</v>
      </c>
      <c r="F1299" s="130">
        <v>201</v>
      </c>
      <c r="G1299" s="130">
        <v>329</v>
      </c>
      <c r="H1299" s="130">
        <v>116</v>
      </c>
      <c r="I1299" s="130">
        <v>140</v>
      </c>
      <c r="J1299" s="130">
        <v>1134</v>
      </c>
      <c r="K1299" s="130">
        <v>26</v>
      </c>
    </row>
    <row r="1300" spans="2:11" ht="15">
      <c r="B1300" s="130" t="s">
        <v>2</v>
      </c>
      <c r="C1300" s="131" t="s">
        <v>290</v>
      </c>
      <c r="D1300" s="130" t="s">
        <v>436</v>
      </c>
      <c r="E1300" s="130" t="s">
        <v>294</v>
      </c>
      <c r="F1300" s="130" t="s">
        <v>125</v>
      </c>
      <c r="G1300" s="130" t="s">
        <v>125</v>
      </c>
      <c r="H1300" s="130" t="s">
        <v>125</v>
      </c>
      <c r="I1300" s="130" t="s">
        <v>125</v>
      </c>
      <c r="J1300" s="130">
        <v>146</v>
      </c>
      <c r="K1300" s="130">
        <v>243</v>
      </c>
    </row>
    <row r="1301" spans="2:11" ht="15">
      <c r="B1301" s="130" t="s">
        <v>2</v>
      </c>
      <c r="C1301" s="131" t="s">
        <v>87</v>
      </c>
      <c r="D1301" s="130" t="s">
        <v>406</v>
      </c>
      <c r="E1301" s="130" t="s">
        <v>293</v>
      </c>
      <c r="F1301" s="130">
        <v>139</v>
      </c>
      <c r="G1301" s="130">
        <v>279</v>
      </c>
      <c r="H1301" s="130">
        <v>0</v>
      </c>
      <c r="I1301" s="130">
        <v>518</v>
      </c>
      <c r="J1301" s="130">
        <v>814</v>
      </c>
      <c r="K1301" s="130">
        <v>1374</v>
      </c>
    </row>
    <row r="1302" spans="2:11" ht="15">
      <c r="B1302" s="130" t="s">
        <v>440</v>
      </c>
      <c r="C1302" s="131" t="s">
        <v>101</v>
      </c>
      <c r="D1302" s="130" t="s">
        <v>435</v>
      </c>
      <c r="E1302" s="130" t="s">
        <v>293</v>
      </c>
      <c r="F1302" s="130">
        <v>9820</v>
      </c>
      <c r="G1302" s="130">
        <v>8528</v>
      </c>
      <c r="H1302" s="130">
        <v>1165</v>
      </c>
      <c r="I1302" s="130">
        <v>1745</v>
      </c>
      <c r="J1302" s="130">
        <v>28147</v>
      </c>
      <c r="K1302" s="130">
        <v>24698</v>
      </c>
    </row>
    <row r="1303" spans="2:11" ht="15">
      <c r="B1303" s="130" t="s">
        <v>440</v>
      </c>
      <c r="C1303" s="131" t="s">
        <v>78</v>
      </c>
      <c r="D1303" s="130" t="s">
        <v>434</v>
      </c>
      <c r="E1303" s="130" t="s">
        <v>293</v>
      </c>
      <c r="F1303" s="130">
        <v>2750</v>
      </c>
      <c r="G1303" s="130">
        <v>7599</v>
      </c>
      <c r="H1303" s="130">
        <v>7033</v>
      </c>
      <c r="I1303" s="130">
        <v>9389</v>
      </c>
      <c r="J1303" s="130">
        <v>19170</v>
      </c>
      <c r="K1303" s="130">
        <v>22831</v>
      </c>
    </row>
    <row r="1304" spans="2:11" ht="15">
      <c r="B1304" s="130" t="s">
        <v>3</v>
      </c>
      <c r="C1304" s="131" t="s">
        <v>88</v>
      </c>
      <c r="D1304" s="130" t="s">
        <v>89</v>
      </c>
      <c r="E1304" s="130" t="s">
        <v>293</v>
      </c>
      <c r="F1304" s="130">
        <v>809</v>
      </c>
      <c r="G1304" s="130">
        <v>617</v>
      </c>
      <c r="H1304" s="130">
        <v>805</v>
      </c>
      <c r="I1304" s="130">
        <v>1797</v>
      </c>
      <c r="J1304" s="130">
        <v>1761</v>
      </c>
      <c r="K1304" s="130">
        <v>2124</v>
      </c>
    </row>
    <row r="1305" spans="2:11" ht="15">
      <c r="B1305" s="130" t="s">
        <v>3</v>
      </c>
      <c r="C1305" s="131" t="s">
        <v>90</v>
      </c>
      <c r="D1305" s="130" t="s">
        <v>91</v>
      </c>
      <c r="E1305" s="130" t="s">
        <v>293</v>
      </c>
      <c r="F1305" s="130">
        <v>218</v>
      </c>
      <c r="G1305" s="130">
        <v>841</v>
      </c>
      <c r="H1305" s="130">
        <v>824</v>
      </c>
      <c r="I1305" s="130">
        <v>3122</v>
      </c>
      <c r="J1305" s="130">
        <v>3535</v>
      </c>
      <c r="K1305" s="130">
        <v>3120</v>
      </c>
    </row>
    <row r="1306" spans="2:11" ht="15">
      <c r="B1306" s="130" t="s">
        <v>3</v>
      </c>
      <c r="C1306" s="131" t="s">
        <v>92</v>
      </c>
      <c r="D1306" s="130" t="s">
        <v>93</v>
      </c>
      <c r="E1306" s="130" t="s">
        <v>293</v>
      </c>
      <c r="F1306" s="130">
        <v>3080</v>
      </c>
      <c r="G1306" s="130">
        <v>2237</v>
      </c>
      <c r="H1306" s="130">
        <v>1943</v>
      </c>
      <c r="I1306" s="130">
        <v>2435</v>
      </c>
      <c r="J1306" s="130">
        <v>3101</v>
      </c>
      <c r="K1306" s="130">
        <v>2484</v>
      </c>
    </row>
    <row r="1307" spans="2:11" ht="15">
      <c r="B1307" s="130" t="s">
        <v>3</v>
      </c>
      <c r="C1307" s="131" t="s">
        <v>94</v>
      </c>
      <c r="D1307" s="130" t="s">
        <v>95</v>
      </c>
      <c r="E1307" s="130" t="s">
        <v>293</v>
      </c>
      <c r="F1307" s="130">
        <v>1342</v>
      </c>
      <c r="G1307" s="130">
        <v>938</v>
      </c>
      <c r="H1307" s="130">
        <v>1272</v>
      </c>
      <c r="I1307" s="130">
        <v>1682</v>
      </c>
      <c r="J1307" s="130">
        <v>969</v>
      </c>
      <c r="K1307" s="130">
        <v>1814</v>
      </c>
    </row>
    <row r="1308" spans="2:11" ht="15">
      <c r="B1308" s="130" t="s">
        <v>3</v>
      </c>
      <c r="C1308" s="131" t="s">
        <v>255</v>
      </c>
      <c r="D1308" s="130" t="s">
        <v>393</v>
      </c>
      <c r="E1308" s="130" t="s">
        <v>292</v>
      </c>
      <c r="F1308" s="130">
        <v>658</v>
      </c>
      <c r="G1308" s="130">
        <v>444</v>
      </c>
      <c r="H1308" s="130">
        <v>845</v>
      </c>
      <c r="I1308" s="130">
        <v>2041</v>
      </c>
      <c r="J1308" s="130">
        <v>1406</v>
      </c>
      <c r="K1308" s="130" t="s">
        <v>125</v>
      </c>
    </row>
    <row r="1309" spans="2:11" ht="15">
      <c r="B1309" s="130" t="s">
        <v>3</v>
      </c>
      <c r="C1309" s="131" t="s">
        <v>96</v>
      </c>
      <c r="D1309" s="130" t="s">
        <v>97</v>
      </c>
      <c r="E1309" s="130" t="s">
        <v>293</v>
      </c>
      <c r="F1309" s="130">
        <v>2414</v>
      </c>
      <c r="G1309" s="130">
        <v>386</v>
      </c>
      <c r="H1309" s="130">
        <v>2227</v>
      </c>
      <c r="I1309" s="130">
        <v>3764</v>
      </c>
      <c r="J1309" s="130">
        <v>7235</v>
      </c>
      <c r="K1309" s="130">
        <v>5226</v>
      </c>
    </row>
    <row r="1310" spans="2:11" ht="15">
      <c r="B1310" s="130" t="s">
        <v>3</v>
      </c>
      <c r="C1310" s="131" t="s">
        <v>98</v>
      </c>
      <c r="D1310" s="130" t="s">
        <v>99</v>
      </c>
      <c r="E1310" s="130" t="s">
        <v>293</v>
      </c>
      <c r="F1310" s="130">
        <v>4960</v>
      </c>
      <c r="G1310" s="130">
        <v>8620</v>
      </c>
      <c r="H1310" s="130">
        <v>8729</v>
      </c>
      <c r="I1310" s="130">
        <v>9304</v>
      </c>
      <c r="J1310" s="130">
        <v>7697</v>
      </c>
      <c r="K1310" s="130">
        <v>9141</v>
      </c>
    </row>
    <row r="1311" spans="2:11" ht="15">
      <c r="B1311" s="130" t="s">
        <v>3</v>
      </c>
      <c r="C1311" s="131" t="s">
        <v>100</v>
      </c>
      <c r="D1311" s="130" t="s">
        <v>394</v>
      </c>
      <c r="E1311" s="130" t="s">
        <v>292</v>
      </c>
      <c r="F1311" s="130">
        <v>2381</v>
      </c>
      <c r="G1311" s="130">
        <v>3157</v>
      </c>
      <c r="H1311" s="130">
        <v>3150</v>
      </c>
      <c r="I1311" s="130">
        <v>2622</v>
      </c>
      <c r="J1311" s="130" t="s">
        <v>125</v>
      </c>
      <c r="K1311" s="130" t="s">
        <v>125</v>
      </c>
    </row>
    <row r="1312" spans="2:11" ht="15">
      <c r="B1312" s="130" t="s">
        <v>3</v>
      </c>
      <c r="C1312" s="131" t="s">
        <v>256</v>
      </c>
      <c r="D1312" s="130" t="s">
        <v>378</v>
      </c>
      <c r="E1312" s="130" t="s">
        <v>292</v>
      </c>
      <c r="F1312" s="130">
        <v>1274</v>
      </c>
      <c r="G1312" s="130">
        <v>2006</v>
      </c>
      <c r="H1312" s="130">
        <v>1410</v>
      </c>
      <c r="I1312" s="130">
        <v>1651</v>
      </c>
      <c r="J1312" s="130">
        <v>1333</v>
      </c>
      <c r="K1312" s="130">
        <v>0</v>
      </c>
    </row>
    <row r="1313" spans="2:11" ht="15">
      <c r="B1313" s="130" t="s">
        <v>3</v>
      </c>
      <c r="C1313" s="131" t="s">
        <v>102</v>
      </c>
      <c r="D1313" s="130" t="s">
        <v>103</v>
      </c>
      <c r="E1313" s="130" t="s">
        <v>293</v>
      </c>
      <c r="F1313" s="130">
        <v>5052</v>
      </c>
      <c r="G1313" s="130">
        <v>605</v>
      </c>
      <c r="H1313" s="130">
        <v>5160</v>
      </c>
      <c r="I1313" s="130">
        <v>6374</v>
      </c>
      <c r="J1313" s="130">
        <v>5306</v>
      </c>
      <c r="K1313" s="130">
        <v>2626</v>
      </c>
    </row>
    <row r="1314" spans="2:11" ht="15">
      <c r="B1314" s="130" t="s">
        <v>3</v>
      </c>
      <c r="C1314" s="131" t="s">
        <v>104</v>
      </c>
      <c r="D1314" s="130" t="s">
        <v>395</v>
      </c>
      <c r="E1314" s="130" t="s">
        <v>293</v>
      </c>
      <c r="F1314" s="130">
        <v>2633</v>
      </c>
      <c r="G1314" s="130">
        <v>2899</v>
      </c>
      <c r="H1314" s="130">
        <v>2810</v>
      </c>
      <c r="I1314" s="130">
        <v>3221</v>
      </c>
      <c r="J1314" s="130">
        <v>2400</v>
      </c>
      <c r="K1314" s="130">
        <v>2882</v>
      </c>
    </row>
    <row r="1315" spans="2:11" ht="15">
      <c r="B1315" s="130" t="s">
        <v>3</v>
      </c>
      <c r="C1315" s="131" t="s">
        <v>105</v>
      </c>
      <c r="D1315" s="130" t="s">
        <v>459</v>
      </c>
      <c r="E1315" s="130" t="s">
        <v>292</v>
      </c>
      <c r="F1315" s="130">
        <v>779</v>
      </c>
      <c r="G1315" s="130">
        <v>593</v>
      </c>
      <c r="H1315" s="130">
        <v>653</v>
      </c>
      <c r="I1315" s="130">
        <v>649</v>
      </c>
      <c r="J1315" s="130">
        <v>686</v>
      </c>
      <c r="K1315" s="130">
        <v>2430</v>
      </c>
    </row>
    <row r="1316" spans="2:11" ht="15">
      <c r="B1316" s="130" t="s">
        <v>3</v>
      </c>
      <c r="C1316" s="131" t="s">
        <v>257</v>
      </c>
      <c r="D1316" s="130" t="s">
        <v>396</v>
      </c>
      <c r="E1316" s="130" t="s">
        <v>293</v>
      </c>
      <c r="F1316" s="130">
        <v>2522</v>
      </c>
      <c r="G1316" s="130">
        <v>4215</v>
      </c>
      <c r="H1316" s="130">
        <v>4112</v>
      </c>
      <c r="I1316" s="130">
        <v>2169</v>
      </c>
      <c r="J1316" s="130">
        <v>2826</v>
      </c>
      <c r="K1316" s="130">
        <v>3585</v>
      </c>
    </row>
    <row r="1317" spans="2:11" ht="15">
      <c r="B1317" s="130" t="s">
        <v>3</v>
      </c>
      <c r="C1317" s="131" t="s">
        <v>106</v>
      </c>
      <c r="D1317" s="130" t="s">
        <v>107</v>
      </c>
      <c r="E1317" s="130" t="s">
        <v>293</v>
      </c>
      <c r="F1317" s="130">
        <v>1897</v>
      </c>
      <c r="G1317" s="130">
        <v>1559</v>
      </c>
      <c r="H1317" s="130">
        <v>1185</v>
      </c>
      <c r="I1317" s="130">
        <v>984</v>
      </c>
      <c r="J1317" s="130">
        <v>1495</v>
      </c>
      <c r="K1317" s="130">
        <v>2284</v>
      </c>
    </row>
    <row r="1318" spans="2:11" ht="15">
      <c r="B1318" s="130" t="s">
        <v>3</v>
      </c>
      <c r="C1318" s="131" t="s">
        <v>258</v>
      </c>
      <c r="D1318" s="130" t="s">
        <v>379</v>
      </c>
      <c r="E1318" s="130" t="s">
        <v>292</v>
      </c>
      <c r="F1318" s="130">
        <v>1253</v>
      </c>
      <c r="G1318" s="130">
        <v>8</v>
      </c>
      <c r="H1318" s="130">
        <v>1190</v>
      </c>
      <c r="I1318" s="130">
        <v>0</v>
      </c>
      <c r="J1318" s="130" t="s">
        <v>125</v>
      </c>
      <c r="K1318" s="130" t="s">
        <v>125</v>
      </c>
    </row>
    <row r="1319" spans="2:11" ht="15">
      <c r="B1319" s="130" t="s">
        <v>3</v>
      </c>
      <c r="C1319" s="131" t="s">
        <v>259</v>
      </c>
      <c r="D1319" s="130" t="s">
        <v>397</v>
      </c>
      <c r="E1319" s="130" t="s">
        <v>292</v>
      </c>
      <c r="F1319" s="130">
        <v>971</v>
      </c>
      <c r="G1319" s="130">
        <v>450</v>
      </c>
      <c r="H1319" s="130">
        <v>793</v>
      </c>
      <c r="I1319" s="130">
        <v>1563</v>
      </c>
      <c r="J1319" s="130">
        <v>1869</v>
      </c>
      <c r="K1319" s="130">
        <v>1058</v>
      </c>
    </row>
    <row r="1320" spans="2:11" ht="15">
      <c r="B1320" s="130" t="s">
        <v>3</v>
      </c>
      <c r="C1320" s="131" t="s">
        <v>108</v>
      </c>
      <c r="D1320" s="130" t="s">
        <v>460</v>
      </c>
      <c r="E1320" s="130" t="s">
        <v>293</v>
      </c>
      <c r="F1320" s="130">
        <v>8127</v>
      </c>
      <c r="G1320" s="130">
        <v>7316</v>
      </c>
      <c r="H1320" s="130">
        <v>7394</v>
      </c>
      <c r="I1320" s="130">
        <v>10090</v>
      </c>
      <c r="J1320" s="130">
        <v>9789</v>
      </c>
      <c r="K1320" s="130">
        <v>7707</v>
      </c>
    </row>
    <row r="1321" spans="2:11" ht="15">
      <c r="B1321" s="130" t="s">
        <v>3</v>
      </c>
      <c r="C1321" s="131" t="s">
        <v>109</v>
      </c>
      <c r="D1321" s="130" t="s">
        <v>110</v>
      </c>
      <c r="E1321" s="130" t="s">
        <v>293</v>
      </c>
      <c r="F1321" s="130">
        <v>4348</v>
      </c>
      <c r="G1321" s="130">
        <v>4984</v>
      </c>
      <c r="H1321" s="130">
        <v>5532</v>
      </c>
      <c r="I1321" s="130">
        <v>5414</v>
      </c>
      <c r="J1321" s="130">
        <v>6401</v>
      </c>
      <c r="K1321" s="130">
        <v>6588</v>
      </c>
    </row>
    <row r="1322" spans="2:11" ht="15">
      <c r="B1322" s="130" t="s">
        <v>3</v>
      </c>
      <c r="C1322" s="131" t="s">
        <v>111</v>
      </c>
      <c r="D1322" s="130" t="s">
        <v>112</v>
      </c>
      <c r="E1322" s="130" t="s">
        <v>293</v>
      </c>
      <c r="F1322" s="130">
        <v>505</v>
      </c>
      <c r="G1322" s="130">
        <v>511</v>
      </c>
      <c r="H1322" s="130">
        <v>122</v>
      </c>
      <c r="I1322" s="130">
        <v>1527</v>
      </c>
      <c r="J1322" s="130">
        <v>1555</v>
      </c>
      <c r="K1322" s="130">
        <v>1411</v>
      </c>
    </row>
    <row r="1323" spans="2:11" ht="15">
      <c r="B1323" s="130" t="s">
        <v>3</v>
      </c>
      <c r="C1323" s="131" t="s">
        <v>269</v>
      </c>
      <c r="D1323" s="130" t="s">
        <v>407</v>
      </c>
      <c r="E1323" s="130" t="s">
        <v>292</v>
      </c>
      <c r="F1323" s="130">
        <v>735</v>
      </c>
      <c r="G1323" s="130">
        <v>873</v>
      </c>
      <c r="H1323" s="130">
        <v>907</v>
      </c>
      <c r="I1323" s="130">
        <v>645</v>
      </c>
      <c r="J1323" s="130">
        <v>582</v>
      </c>
      <c r="K1323" s="130">
        <v>472</v>
      </c>
    </row>
    <row r="1324" spans="2:11" ht="15">
      <c r="B1324" s="130" t="s">
        <v>3</v>
      </c>
      <c r="C1324" s="131" t="s">
        <v>260</v>
      </c>
      <c r="D1324" s="130" t="s">
        <v>261</v>
      </c>
      <c r="E1324" s="130" t="s">
        <v>292</v>
      </c>
      <c r="F1324" s="130">
        <v>216</v>
      </c>
      <c r="G1324" s="130">
        <v>9</v>
      </c>
      <c r="H1324" s="130">
        <v>78</v>
      </c>
      <c r="I1324" s="130">
        <v>0</v>
      </c>
      <c r="J1324" s="130" t="s">
        <v>125</v>
      </c>
      <c r="K1324" s="130" t="s">
        <v>125</v>
      </c>
    </row>
    <row r="1325" spans="2:11" ht="15">
      <c r="B1325" s="130" t="s">
        <v>3</v>
      </c>
      <c r="C1325" s="131" t="s">
        <v>262</v>
      </c>
      <c r="D1325" s="130" t="s">
        <v>380</v>
      </c>
      <c r="E1325" s="130" t="s">
        <v>292</v>
      </c>
      <c r="F1325" s="130">
        <v>965</v>
      </c>
      <c r="G1325" s="130">
        <v>797</v>
      </c>
      <c r="H1325" s="130">
        <v>85</v>
      </c>
      <c r="I1325" s="130">
        <v>230</v>
      </c>
      <c r="J1325" s="130">
        <v>1051</v>
      </c>
      <c r="K1325" s="130">
        <v>727</v>
      </c>
    </row>
    <row r="1326" spans="2:11" ht="15">
      <c r="B1326" s="130" t="s">
        <v>3</v>
      </c>
      <c r="C1326" s="131" t="s">
        <v>263</v>
      </c>
      <c r="D1326" s="130" t="s">
        <v>398</v>
      </c>
      <c r="E1326" s="130" t="s">
        <v>292</v>
      </c>
      <c r="F1326" s="130">
        <v>378</v>
      </c>
      <c r="G1326" s="130">
        <v>362</v>
      </c>
      <c r="H1326" s="130">
        <v>291</v>
      </c>
      <c r="I1326" s="130">
        <v>243</v>
      </c>
      <c r="J1326" s="130">
        <v>233</v>
      </c>
      <c r="K1326" s="130" t="s">
        <v>125</v>
      </c>
    </row>
    <row r="1327" spans="2:11" ht="15">
      <c r="B1327" s="130" t="s">
        <v>3</v>
      </c>
      <c r="C1327" s="131" t="s">
        <v>264</v>
      </c>
      <c r="D1327" s="130" t="s">
        <v>381</v>
      </c>
      <c r="E1327" s="130" t="s">
        <v>292</v>
      </c>
      <c r="F1327" s="130">
        <v>457</v>
      </c>
      <c r="G1327" s="130">
        <v>1035</v>
      </c>
      <c r="H1327" s="130">
        <v>255</v>
      </c>
      <c r="I1327" s="130">
        <v>862</v>
      </c>
      <c r="J1327" s="130">
        <v>673</v>
      </c>
      <c r="K1327" s="130">
        <v>942</v>
      </c>
    </row>
    <row r="1328" spans="2:11" ht="15">
      <c r="B1328" s="130" t="s">
        <v>3</v>
      </c>
      <c r="C1328" s="131" t="s">
        <v>113</v>
      </c>
      <c r="D1328" s="130" t="s">
        <v>114</v>
      </c>
      <c r="E1328" s="130" t="s">
        <v>294</v>
      </c>
      <c r="F1328" s="130" t="s">
        <v>125</v>
      </c>
      <c r="G1328" s="130" t="s">
        <v>125</v>
      </c>
      <c r="H1328" s="130" t="s">
        <v>125</v>
      </c>
      <c r="I1328" s="130" t="s">
        <v>125</v>
      </c>
      <c r="J1328" s="130" t="s">
        <v>125</v>
      </c>
      <c r="K1328" s="130" t="s">
        <v>125</v>
      </c>
    </row>
    <row r="1329" spans="2:11" ht="15">
      <c r="B1329" s="130" t="s">
        <v>3</v>
      </c>
      <c r="C1329" s="131" t="s">
        <v>115</v>
      </c>
      <c r="D1329" s="130" t="s">
        <v>116</v>
      </c>
      <c r="E1329" s="130" t="s">
        <v>293</v>
      </c>
      <c r="F1329" s="130">
        <v>302</v>
      </c>
      <c r="G1329" s="130">
        <v>994</v>
      </c>
      <c r="H1329" s="130">
        <v>1869</v>
      </c>
      <c r="I1329" s="130">
        <v>3420</v>
      </c>
      <c r="J1329" s="130">
        <v>4908</v>
      </c>
      <c r="K1329" s="130">
        <v>2081</v>
      </c>
    </row>
    <row r="1330" spans="2:11" ht="15">
      <c r="B1330" s="130" t="s">
        <v>3</v>
      </c>
      <c r="C1330" s="131" t="s">
        <v>117</v>
      </c>
      <c r="D1330" s="130" t="s">
        <v>118</v>
      </c>
      <c r="E1330" s="130" t="s">
        <v>294</v>
      </c>
      <c r="F1330" s="130" t="s">
        <v>125</v>
      </c>
      <c r="G1330" s="130" t="s">
        <v>125</v>
      </c>
      <c r="H1330" s="130" t="s">
        <v>125</v>
      </c>
      <c r="I1330" s="130" t="s">
        <v>125</v>
      </c>
      <c r="J1330" s="130" t="s">
        <v>125</v>
      </c>
      <c r="K1330" s="130" t="s">
        <v>125</v>
      </c>
    </row>
    <row r="1331" spans="2:11" ht="15">
      <c r="B1331" s="130" t="s">
        <v>3</v>
      </c>
      <c r="C1331" s="131" t="s">
        <v>129</v>
      </c>
      <c r="D1331" s="130" t="s">
        <v>127</v>
      </c>
      <c r="E1331" s="130" t="s">
        <v>294</v>
      </c>
      <c r="F1331" s="130" t="s">
        <v>125</v>
      </c>
      <c r="G1331" s="130" t="s">
        <v>125</v>
      </c>
      <c r="H1331" s="130" t="s">
        <v>125</v>
      </c>
      <c r="I1331" s="130" t="s">
        <v>125</v>
      </c>
      <c r="J1331" s="130" t="s">
        <v>125</v>
      </c>
      <c r="K1331" s="130" t="s">
        <v>125</v>
      </c>
    </row>
    <row r="1333" spans="2:11" ht="15">
      <c r="B1333" s="130" t="s">
        <v>383</v>
      </c>
      <c r="C1333" s="131" t="s">
        <v>384</v>
      </c>
      <c r="D1333" s="130" t="s">
        <v>385</v>
      </c>
      <c r="E1333" s="130"/>
      <c r="F1333" s="130"/>
      <c r="G1333" s="130"/>
      <c r="H1333" s="130"/>
      <c r="I1333" s="130"/>
      <c r="J1333" s="130"/>
      <c r="K1333" s="130"/>
    </row>
    <row r="1335" spans="2:11" ht="15">
      <c r="B1335" s="130" t="s">
        <v>322</v>
      </c>
      <c r="C1335" s="131" t="s">
        <v>8</v>
      </c>
      <c r="D1335" s="130" t="s">
        <v>9</v>
      </c>
      <c r="E1335" s="130" t="s">
        <v>291</v>
      </c>
      <c r="F1335" s="130" t="s">
        <v>124</v>
      </c>
      <c r="G1335" s="130" t="s">
        <v>124</v>
      </c>
      <c r="H1335" s="130" t="s">
        <v>124</v>
      </c>
      <c r="I1335" s="130" t="s">
        <v>124</v>
      </c>
      <c r="J1335" s="130" t="s">
        <v>124</v>
      </c>
      <c r="K1335" s="130" t="s">
        <v>124</v>
      </c>
    </row>
    <row r="1336" spans="2:11" ht="15">
      <c r="B1336" s="130" t="s">
        <v>324</v>
      </c>
      <c r="C1336" s="131" t="s">
        <v>353</v>
      </c>
      <c r="D1336" s="130" t="s">
        <v>354</v>
      </c>
      <c r="E1336" s="130" t="s">
        <v>355</v>
      </c>
      <c r="F1336" s="130" t="s">
        <v>357</v>
      </c>
      <c r="G1336" s="130" t="s">
        <v>357</v>
      </c>
      <c r="H1336" s="130" t="s">
        <v>357</v>
      </c>
      <c r="I1336" s="130" t="s">
        <v>357</v>
      </c>
      <c r="J1336" s="130" t="s">
        <v>357</v>
      </c>
      <c r="K1336" s="130" t="s">
        <v>357</v>
      </c>
    </row>
    <row r="1337" spans="2:11" ht="15">
      <c r="B1337" s="130" t="s">
        <v>1</v>
      </c>
      <c r="C1337" s="131" t="s">
        <v>151</v>
      </c>
      <c r="D1337" s="130" t="s">
        <v>152</v>
      </c>
      <c r="E1337" s="130" t="s">
        <v>292</v>
      </c>
      <c r="F1337" s="130">
        <v>17511</v>
      </c>
      <c r="G1337" s="130">
        <v>15612</v>
      </c>
      <c r="H1337" s="130">
        <v>17265</v>
      </c>
      <c r="I1337" s="130">
        <v>21333</v>
      </c>
      <c r="J1337" s="130">
        <v>11218</v>
      </c>
      <c r="K1337" s="130">
        <v>11797</v>
      </c>
    </row>
    <row r="1338" spans="2:11" ht="15">
      <c r="B1338" s="130" t="s">
        <v>1</v>
      </c>
      <c r="C1338" s="131" t="s">
        <v>10</v>
      </c>
      <c r="D1338" s="130" t="s">
        <v>433</v>
      </c>
      <c r="E1338" s="130" t="s">
        <v>293</v>
      </c>
      <c r="F1338" s="130">
        <v>37118</v>
      </c>
      <c r="G1338" s="130">
        <v>19083</v>
      </c>
      <c r="H1338" s="130">
        <v>38941</v>
      </c>
      <c r="I1338" s="130">
        <v>33970</v>
      </c>
      <c r="J1338" s="130">
        <v>32236</v>
      </c>
      <c r="K1338" s="130">
        <v>36093</v>
      </c>
    </row>
    <row r="1339" spans="2:11" ht="15">
      <c r="B1339" s="130" t="s">
        <v>1</v>
      </c>
      <c r="C1339" s="131" t="s">
        <v>11</v>
      </c>
      <c r="D1339" s="130" t="s">
        <v>12</v>
      </c>
      <c r="E1339" s="130" t="s">
        <v>292</v>
      </c>
      <c r="F1339" s="130">
        <v>17314</v>
      </c>
      <c r="G1339" s="130">
        <v>17949</v>
      </c>
      <c r="H1339" s="130">
        <v>6486</v>
      </c>
      <c r="I1339" s="130">
        <v>17797</v>
      </c>
      <c r="J1339" s="130">
        <v>20570</v>
      </c>
      <c r="K1339" s="130">
        <v>20373</v>
      </c>
    </row>
    <row r="1340" spans="2:11" ht="15">
      <c r="B1340" s="130" t="s">
        <v>1</v>
      </c>
      <c r="C1340" s="131" t="s">
        <v>153</v>
      </c>
      <c r="D1340" s="130" t="s">
        <v>154</v>
      </c>
      <c r="E1340" s="130" t="s">
        <v>292</v>
      </c>
      <c r="F1340" s="130">
        <v>11901</v>
      </c>
      <c r="G1340" s="130">
        <v>13588</v>
      </c>
      <c r="H1340" s="130">
        <v>8623</v>
      </c>
      <c r="I1340" s="130">
        <v>7520</v>
      </c>
      <c r="J1340" s="130">
        <v>6509</v>
      </c>
      <c r="K1340" s="130">
        <v>8240</v>
      </c>
    </row>
    <row r="1341" spans="2:11" ht="15">
      <c r="B1341" s="130" t="s">
        <v>1</v>
      </c>
      <c r="C1341" s="131" t="s">
        <v>155</v>
      </c>
      <c r="D1341" s="130" t="s">
        <v>156</v>
      </c>
      <c r="E1341" s="130" t="s">
        <v>292</v>
      </c>
      <c r="F1341" s="130">
        <v>6616</v>
      </c>
      <c r="G1341" s="130">
        <v>6361</v>
      </c>
      <c r="H1341" s="130">
        <v>4133</v>
      </c>
      <c r="I1341" s="130">
        <v>4690</v>
      </c>
      <c r="J1341" s="130">
        <v>3256</v>
      </c>
      <c r="K1341" s="130">
        <v>3755</v>
      </c>
    </row>
    <row r="1342" spans="2:11" ht="15">
      <c r="B1342" s="130" t="s">
        <v>1</v>
      </c>
      <c r="C1342" s="131" t="s">
        <v>13</v>
      </c>
      <c r="D1342" s="130" t="s">
        <v>14</v>
      </c>
      <c r="E1342" s="130" t="s">
        <v>293</v>
      </c>
      <c r="F1342" s="130">
        <v>51281</v>
      </c>
      <c r="G1342" s="130">
        <v>54445</v>
      </c>
      <c r="H1342" s="130">
        <v>50657</v>
      </c>
      <c r="I1342" s="130">
        <v>53389</v>
      </c>
      <c r="J1342" s="130">
        <v>67327</v>
      </c>
      <c r="K1342" s="130">
        <v>51229</v>
      </c>
    </row>
    <row r="1343" spans="2:11" ht="15">
      <c r="B1343" s="130" t="s">
        <v>1</v>
      </c>
      <c r="C1343" s="131" t="s">
        <v>157</v>
      </c>
      <c r="D1343" s="130" t="s">
        <v>158</v>
      </c>
      <c r="E1343" s="130" t="s">
        <v>292</v>
      </c>
      <c r="F1343" s="130">
        <v>4959</v>
      </c>
      <c r="G1343" s="130">
        <v>3522</v>
      </c>
      <c r="H1343" s="130">
        <v>4822</v>
      </c>
      <c r="I1343" s="130">
        <v>3871</v>
      </c>
      <c r="J1343" s="130">
        <v>3837</v>
      </c>
      <c r="K1343" s="130">
        <v>4024</v>
      </c>
    </row>
    <row r="1344" spans="2:11" ht="15">
      <c r="B1344" s="130" t="s">
        <v>1</v>
      </c>
      <c r="C1344" s="131" t="s">
        <v>159</v>
      </c>
      <c r="D1344" s="130" t="s">
        <v>160</v>
      </c>
      <c r="E1344" s="130" t="s">
        <v>292</v>
      </c>
      <c r="F1344" s="130">
        <v>640</v>
      </c>
      <c r="G1344" s="130">
        <v>6111</v>
      </c>
      <c r="H1344" s="130">
        <v>3858</v>
      </c>
      <c r="I1344" s="130">
        <v>5465</v>
      </c>
      <c r="J1344" s="130">
        <v>3910</v>
      </c>
      <c r="K1344" s="130">
        <v>3692</v>
      </c>
    </row>
    <row r="1345" spans="2:11" ht="15">
      <c r="B1345" s="130" t="s">
        <v>1</v>
      </c>
      <c r="C1345" s="131" t="s">
        <v>161</v>
      </c>
      <c r="D1345" s="130" t="s">
        <v>162</v>
      </c>
      <c r="E1345" s="130" t="s">
        <v>292</v>
      </c>
      <c r="F1345" s="130">
        <v>8268</v>
      </c>
      <c r="G1345" s="130">
        <v>5753</v>
      </c>
      <c r="H1345" s="130">
        <v>4759</v>
      </c>
      <c r="I1345" s="130">
        <v>4124</v>
      </c>
      <c r="J1345" s="130">
        <v>4067</v>
      </c>
      <c r="K1345" s="130">
        <v>4552</v>
      </c>
    </row>
    <row r="1346" spans="2:11" ht="15">
      <c r="B1346" s="130" t="s">
        <v>1</v>
      </c>
      <c r="C1346" s="131" t="s">
        <v>15</v>
      </c>
      <c r="D1346" s="130" t="s">
        <v>16</v>
      </c>
      <c r="E1346" s="130" t="s">
        <v>293</v>
      </c>
      <c r="F1346" s="130">
        <v>25932</v>
      </c>
      <c r="G1346" s="130">
        <v>25307</v>
      </c>
      <c r="H1346" s="130">
        <v>25534</v>
      </c>
      <c r="I1346" s="130">
        <v>22277</v>
      </c>
      <c r="J1346" s="130">
        <v>18470</v>
      </c>
      <c r="K1346" s="130">
        <v>20265</v>
      </c>
    </row>
    <row r="1347" spans="2:11" ht="15">
      <c r="B1347" s="130" t="s">
        <v>1</v>
      </c>
      <c r="C1347" s="131" t="s">
        <v>163</v>
      </c>
      <c r="D1347" s="130" t="s">
        <v>164</v>
      </c>
      <c r="E1347" s="130" t="s">
        <v>292</v>
      </c>
      <c r="F1347" s="130">
        <v>3512</v>
      </c>
      <c r="G1347" s="130">
        <v>2842</v>
      </c>
      <c r="H1347" s="130">
        <v>7856</v>
      </c>
      <c r="I1347" s="130">
        <v>6767</v>
      </c>
      <c r="J1347" s="130">
        <v>5587</v>
      </c>
      <c r="K1347" s="130">
        <v>4723</v>
      </c>
    </row>
    <row r="1348" spans="2:11" ht="15">
      <c r="B1348" s="130" t="s">
        <v>1</v>
      </c>
      <c r="C1348" s="131" t="s">
        <v>17</v>
      </c>
      <c r="D1348" s="130" t="s">
        <v>18</v>
      </c>
      <c r="E1348" s="130" t="s">
        <v>293</v>
      </c>
      <c r="F1348" s="130">
        <v>43364</v>
      </c>
      <c r="G1348" s="130">
        <v>41200</v>
      </c>
      <c r="H1348" s="130">
        <v>40000</v>
      </c>
      <c r="I1348" s="130">
        <v>39756</v>
      </c>
      <c r="J1348" s="130">
        <v>41786</v>
      </c>
      <c r="K1348" s="130">
        <v>42671</v>
      </c>
    </row>
    <row r="1349" spans="2:11" ht="15">
      <c r="B1349" s="130" t="s">
        <v>1</v>
      </c>
      <c r="C1349" s="131" t="s">
        <v>165</v>
      </c>
      <c r="D1349" s="130" t="s">
        <v>166</v>
      </c>
      <c r="E1349" s="130" t="s">
        <v>292</v>
      </c>
      <c r="F1349" s="130">
        <v>7820</v>
      </c>
      <c r="G1349" s="130">
        <v>9145</v>
      </c>
      <c r="H1349" s="130">
        <v>7680</v>
      </c>
      <c r="I1349" s="130">
        <v>7048</v>
      </c>
      <c r="J1349" s="130">
        <v>6876</v>
      </c>
      <c r="K1349" s="130">
        <v>6253</v>
      </c>
    </row>
    <row r="1350" spans="2:11" ht="15">
      <c r="B1350" s="130" t="s">
        <v>1</v>
      </c>
      <c r="C1350" s="131" t="s">
        <v>19</v>
      </c>
      <c r="D1350" s="130" t="s">
        <v>20</v>
      </c>
      <c r="E1350" s="130" t="s">
        <v>292</v>
      </c>
      <c r="F1350" s="130">
        <v>13763</v>
      </c>
      <c r="G1350" s="130">
        <v>13411</v>
      </c>
      <c r="H1350" s="130">
        <v>15700</v>
      </c>
      <c r="I1350" s="130">
        <v>19172</v>
      </c>
      <c r="J1350" s="130">
        <v>18994</v>
      </c>
      <c r="K1350" s="130">
        <v>18536</v>
      </c>
    </row>
    <row r="1351" spans="2:11" ht="15">
      <c r="B1351" s="130" t="s">
        <v>1</v>
      </c>
      <c r="C1351" s="131" t="s">
        <v>167</v>
      </c>
      <c r="D1351" s="130" t="s">
        <v>168</v>
      </c>
      <c r="E1351" s="130" t="s">
        <v>292</v>
      </c>
      <c r="F1351" s="130">
        <v>11045</v>
      </c>
      <c r="G1351" s="130">
        <v>10364</v>
      </c>
      <c r="H1351" s="130">
        <v>9612</v>
      </c>
      <c r="I1351" s="130">
        <v>9225</v>
      </c>
      <c r="J1351" s="130">
        <v>10942</v>
      </c>
      <c r="K1351" s="130">
        <v>10971</v>
      </c>
    </row>
    <row r="1352" spans="2:11" ht="15">
      <c r="B1352" s="130" t="s">
        <v>1</v>
      </c>
      <c r="C1352" s="131" t="s">
        <v>169</v>
      </c>
      <c r="D1352" s="130" t="s">
        <v>170</v>
      </c>
      <c r="E1352" s="130" t="s">
        <v>292</v>
      </c>
      <c r="F1352" s="130">
        <v>5955</v>
      </c>
      <c r="G1352" s="130">
        <v>5546</v>
      </c>
      <c r="H1352" s="130">
        <v>5760</v>
      </c>
      <c r="I1352" s="130">
        <v>6246</v>
      </c>
      <c r="J1352" s="130">
        <v>3671</v>
      </c>
      <c r="K1352" s="130">
        <v>3370</v>
      </c>
    </row>
    <row r="1353" spans="2:11" ht="15">
      <c r="B1353" s="130" t="s">
        <v>1</v>
      </c>
      <c r="C1353" s="131" t="s">
        <v>171</v>
      </c>
      <c r="D1353" s="130" t="s">
        <v>172</v>
      </c>
      <c r="E1353" s="130" t="s">
        <v>292</v>
      </c>
      <c r="F1353" s="130">
        <v>8656</v>
      </c>
      <c r="G1353" s="130">
        <v>8069</v>
      </c>
      <c r="H1353" s="130">
        <v>7846</v>
      </c>
      <c r="I1353" s="130">
        <v>6447</v>
      </c>
      <c r="J1353" s="130">
        <v>5762</v>
      </c>
      <c r="K1353" s="130">
        <v>7234</v>
      </c>
    </row>
    <row r="1354" spans="2:11" ht="15">
      <c r="B1354" s="130" t="s">
        <v>1</v>
      </c>
      <c r="C1354" s="131" t="s">
        <v>21</v>
      </c>
      <c r="D1354" s="130" t="s">
        <v>22</v>
      </c>
      <c r="E1354" s="130" t="s">
        <v>293</v>
      </c>
      <c r="F1354" s="130">
        <v>8353</v>
      </c>
      <c r="G1354" s="130">
        <v>6896</v>
      </c>
      <c r="H1354" s="130">
        <v>7754</v>
      </c>
      <c r="I1354" s="130">
        <v>6868</v>
      </c>
      <c r="J1354" s="130">
        <v>7021</v>
      </c>
      <c r="K1354" s="130">
        <v>6790</v>
      </c>
    </row>
    <row r="1355" spans="2:11" ht="15">
      <c r="B1355" s="130" t="s">
        <v>1</v>
      </c>
      <c r="C1355" s="131" t="s">
        <v>23</v>
      </c>
      <c r="D1355" s="130" t="s">
        <v>24</v>
      </c>
      <c r="E1355" s="130" t="s">
        <v>292</v>
      </c>
      <c r="F1355" s="130">
        <v>21216</v>
      </c>
      <c r="G1355" s="130">
        <v>21541</v>
      </c>
      <c r="H1355" s="130">
        <v>21557</v>
      </c>
      <c r="I1355" s="130">
        <v>20644</v>
      </c>
      <c r="J1355" s="130">
        <v>18974</v>
      </c>
      <c r="K1355" s="130">
        <v>20518</v>
      </c>
    </row>
    <row r="1356" spans="2:11" ht="15">
      <c r="B1356" s="130" t="s">
        <v>1</v>
      </c>
      <c r="C1356" s="131" t="s">
        <v>173</v>
      </c>
      <c r="D1356" s="130" t="s">
        <v>174</v>
      </c>
      <c r="E1356" s="130" t="s">
        <v>292</v>
      </c>
      <c r="F1356" s="130">
        <v>8958</v>
      </c>
      <c r="G1356" s="130">
        <v>7475</v>
      </c>
      <c r="H1356" s="130">
        <v>8887</v>
      </c>
      <c r="I1356" s="130">
        <v>5605</v>
      </c>
      <c r="J1356" s="130">
        <v>7380</v>
      </c>
      <c r="K1356" s="130">
        <v>7624</v>
      </c>
    </row>
    <row r="1357" spans="2:11" ht="15">
      <c r="B1357" s="130" t="s">
        <v>1</v>
      </c>
      <c r="C1357" s="131" t="s">
        <v>175</v>
      </c>
      <c r="D1357" s="130" t="s">
        <v>176</v>
      </c>
      <c r="E1357" s="130" t="s">
        <v>292</v>
      </c>
      <c r="F1357" s="130">
        <v>7762</v>
      </c>
      <c r="G1357" s="130">
        <v>8474</v>
      </c>
      <c r="H1357" s="130">
        <v>6178</v>
      </c>
      <c r="I1357" s="130">
        <v>3179</v>
      </c>
      <c r="J1357" s="130">
        <v>5959</v>
      </c>
      <c r="K1357" s="130">
        <v>8845</v>
      </c>
    </row>
    <row r="1358" spans="2:11" ht="15">
      <c r="B1358" s="130" t="s">
        <v>1</v>
      </c>
      <c r="C1358" s="131" t="s">
        <v>25</v>
      </c>
      <c r="D1358" s="130" t="s">
        <v>399</v>
      </c>
      <c r="E1358" s="130" t="s">
        <v>293</v>
      </c>
      <c r="F1358" s="130">
        <v>6777</v>
      </c>
      <c r="G1358" s="130">
        <v>1275</v>
      </c>
      <c r="H1358" s="130">
        <v>22315</v>
      </c>
      <c r="I1358" s="130">
        <v>20430</v>
      </c>
      <c r="J1358" s="130">
        <v>20000</v>
      </c>
      <c r="K1358" s="130">
        <v>15139</v>
      </c>
    </row>
    <row r="1359" spans="2:11" ht="15">
      <c r="B1359" s="130" t="s">
        <v>1</v>
      </c>
      <c r="C1359" s="131" t="s">
        <v>26</v>
      </c>
      <c r="D1359" s="130" t="s">
        <v>27</v>
      </c>
      <c r="E1359" s="130" t="s">
        <v>293</v>
      </c>
      <c r="F1359" s="130">
        <v>36447</v>
      </c>
      <c r="G1359" s="130">
        <v>37747</v>
      </c>
      <c r="H1359" s="130">
        <v>33317</v>
      </c>
      <c r="I1359" s="130">
        <v>30131</v>
      </c>
      <c r="J1359" s="130">
        <v>31563</v>
      </c>
      <c r="K1359" s="130">
        <v>33348</v>
      </c>
    </row>
    <row r="1360" spans="2:11" ht="15">
      <c r="B1360" s="130" t="s">
        <v>1</v>
      </c>
      <c r="C1360" s="131" t="s">
        <v>177</v>
      </c>
      <c r="D1360" s="130" t="s">
        <v>178</v>
      </c>
      <c r="E1360" s="130" t="s">
        <v>292</v>
      </c>
      <c r="F1360" s="130">
        <v>3569</v>
      </c>
      <c r="G1360" s="130">
        <v>3886</v>
      </c>
      <c r="H1360" s="130">
        <v>2837</v>
      </c>
      <c r="I1360" s="130">
        <v>2697</v>
      </c>
      <c r="J1360" s="130">
        <v>2299</v>
      </c>
      <c r="K1360" s="130">
        <v>2149</v>
      </c>
    </row>
    <row r="1361" spans="2:11" ht="15">
      <c r="B1361" s="130" t="s">
        <v>1</v>
      </c>
      <c r="C1361" s="131" t="s">
        <v>179</v>
      </c>
      <c r="D1361" s="130" t="s">
        <v>180</v>
      </c>
      <c r="E1361" s="130" t="s">
        <v>292</v>
      </c>
      <c r="F1361" s="130">
        <v>6060</v>
      </c>
      <c r="G1361" s="130">
        <v>5653</v>
      </c>
      <c r="H1361" s="130">
        <v>5650</v>
      </c>
      <c r="I1361" s="130">
        <v>5971</v>
      </c>
      <c r="J1361" s="130">
        <v>4288</v>
      </c>
      <c r="K1361" s="130">
        <v>5786</v>
      </c>
    </row>
    <row r="1362" spans="2:11" ht="15">
      <c r="B1362" s="130" t="s">
        <v>1</v>
      </c>
      <c r="C1362" s="131" t="s">
        <v>181</v>
      </c>
      <c r="D1362" s="130" t="s">
        <v>182</v>
      </c>
      <c r="E1362" s="130" t="s">
        <v>292</v>
      </c>
      <c r="F1362" s="130">
        <v>5453</v>
      </c>
      <c r="G1362" s="130">
        <v>4370</v>
      </c>
      <c r="H1362" s="130">
        <v>4437</v>
      </c>
      <c r="I1362" s="130">
        <v>3686</v>
      </c>
      <c r="J1362" s="130">
        <v>3754</v>
      </c>
      <c r="K1362" s="130">
        <v>3801</v>
      </c>
    </row>
    <row r="1363" spans="2:11" ht="15">
      <c r="B1363" s="130" t="s">
        <v>1</v>
      </c>
      <c r="C1363" s="131" t="s">
        <v>28</v>
      </c>
      <c r="D1363" s="130" t="s">
        <v>29</v>
      </c>
      <c r="E1363" s="130" t="s">
        <v>292</v>
      </c>
      <c r="F1363" s="130">
        <v>23312</v>
      </c>
      <c r="G1363" s="130">
        <v>21460</v>
      </c>
      <c r="H1363" s="130">
        <v>32671</v>
      </c>
      <c r="I1363" s="130">
        <v>16438</v>
      </c>
      <c r="J1363" s="130">
        <v>17236</v>
      </c>
      <c r="K1363" s="130">
        <v>15797</v>
      </c>
    </row>
    <row r="1364" spans="2:11" ht="15">
      <c r="B1364" s="130" t="s">
        <v>1</v>
      </c>
      <c r="C1364" s="131" t="s">
        <v>30</v>
      </c>
      <c r="D1364" s="130" t="s">
        <v>400</v>
      </c>
      <c r="E1364" s="130" t="s">
        <v>293</v>
      </c>
      <c r="F1364" s="130">
        <v>39038</v>
      </c>
      <c r="G1364" s="130">
        <v>51200</v>
      </c>
      <c r="H1364" s="130">
        <v>34929</v>
      </c>
      <c r="I1364" s="130">
        <v>39133</v>
      </c>
      <c r="J1364" s="130">
        <v>49796</v>
      </c>
      <c r="K1364" s="130">
        <v>46234</v>
      </c>
    </row>
    <row r="1365" spans="2:11" ht="15">
      <c r="B1365" s="130" t="s">
        <v>1</v>
      </c>
      <c r="C1365" s="131" t="s">
        <v>183</v>
      </c>
      <c r="D1365" s="130" t="s">
        <v>184</v>
      </c>
      <c r="E1365" s="130" t="s">
        <v>292</v>
      </c>
      <c r="F1365" s="130">
        <v>18934</v>
      </c>
      <c r="G1365" s="130">
        <v>21170</v>
      </c>
      <c r="H1365" s="130">
        <v>19791</v>
      </c>
      <c r="I1365" s="130">
        <v>5661</v>
      </c>
      <c r="J1365" s="130">
        <v>4520</v>
      </c>
      <c r="K1365" s="130">
        <v>5131</v>
      </c>
    </row>
    <row r="1366" spans="2:11" ht="15">
      <c r="B1366" s="130" t="s">
        <v>1</v>
      </c>
      <c r="C1366" s="131" t="s">
        <v>185</v>
      </c>
      <c r="D1366" s="130" t="s">
        <v>186</v>
      </c>
      <c r="E1366" s="130" t="s">
        <v>292</v>
      </c>
      <c r="F1366" s="130">
        <v>6601</v>
      </c>
      <c r="G1366" s="130">
        <v>5784</v>
      </c>
      <c r="H1366" s="130">
        <v>4765</v>
      </c>
      <c r="I1366" s="130">
        <v>4168</v>
      </c>
      <c r="J1366" s="130">
        <v>4579</v>
      </c>
      <c r="K1366" s="130">
        <v>3995</v>
      </c>
    </row>
    <row r="1367" spans="2:11" ht="15">
      <c r="B1367" s="130" t="s">
        <v>1</v>
      </c>
      <c r="C1367" s="131" t="s">
        <v>187</v>
      </c>
      <c r="D1367" s="130" t="s">
        <v>188</v>
      </c>
      <c r="E1367" s="130" t="s">
        <v>292</v>
      </c>
      <c r="F1367" s="130">
        <v>3967</v>
      </c>
      <c r="G1367" s="130">
        <v>3272</v>
      </c>
      <c r="H1367" s="130">
        <v>4531</v>
      </c>
      <c r="I1367" s="130">
        <v>2857</v>
      </c>
      <c r="J1367" s="130">
        <v>3691</v>
      </c>
      <c r="K1367" s="130">
        <v>3614</v>
      </c>
    </row>
    <row r="1368" spans="2:11" ht="15">
      <c r="B1368" s="130" t="s">
        <v>1</v>
      </c>
      <c r="C1368" s="131" t="s">
        <v>189</v>
      </c>
      <c r="D1368" s="130" t="s">
        <v>190</v>
      </c>
      <c r="E1368" s="130" t="s">
        <v>292</v>
      </c>
      <c r="F1368" s="130">
        <v>5662</v>
      </c>
      <c r="G1368" s="130">
        <v>4907</v>
      </c>
      <c r="H1368" s="130">
        <v>4214</v>
      </c>
      <c r="I1368" s="130">
        <v>3974</v>
      </c>
      <c r="J1368" s="130">
        <v>3481</v>
      </c>
      <c r="K1368" s="130">
        <v>4649</v>
      </c>
    </row>
    <row r="1369" spans="2:11" ht="15">
      <c r="B1369" s="130" t="s">
        <v>1</v>
      </c>
      <c r="C1369" s="131" t="s">
        <v>191</v>
      </c>
      <c r="D1369" s="130" t="s">
        <v>192</v>
      </c>
      <c r="E1369" s="130" t="s">
        <v>292</v>
      </c>
      <c r="F1369" s="130">
        <v>3484</v>
      </c>
      <c r="G1369" s="130">
        <v>3365</v>
      </c>
      <c r="H1369" s="130">
        <v>3203</v>
      </c>
      <c r="I1369" s="130">
        <v>2691</v>
      </c>
      <c r="J1369" s="130">
        <v>2844</v>
      </c>
      <c r="K1369" s="130">
        <v>3200</v>
      </c>
    </row>
    <row r="1370" spans="2:11" ht="15">
      <c r="B1370" s="130" t="s">
        <v>1</v>
      </c>
      <c r="C1370" s="131" t="s">
        <v>193</v>
      </c>
      <c r="D1370" s="130" t="s">
        <v>194</v>
      </c>
      <c r="E1370" s="130" t="s">
        <v>292</v>
      </c>
      <c r="F1370" s="130">
        <v>8857</v>
      </c>
      <c r="G1370" s="130">
        <v>7508</v>
      </c>
      <c r="H1370" s="130">
        <v>6734</v>
      </c>
      <c r="I1370" s="130">
        <v>6769</v>
      </c>
      <c r="J1370" s="130">
        <v>7336</v>
      </c>
      <c r="K1370" s="130">
        <v>6295</v>
      </c>
    </row>
    <row r="1371" spans="2:11" ht="15">
      <c r="B1371" s="130" t="s">
        <v>1</v>
      </c>
      <c r="C1371" s="131" t="s">
        <v>31</v>
      </c>
      <c r="D1371" s="130" t="s">
        <v>401</v>
      </c>
      <c r="E1371" s="130" t="s">
        <v>293</v>
      </c>
      <c r="F1371" s="130">
        <v>59731</v>
      </c>
      <c r="G1371" s="130">
        <v>55461</v>
      </c>
      <c r="H1371" s="130">
        <v>57476</v>
      </c>
      <c r="I1371" s="130">
        <v>52434</v>
      </c>
      <c r="J1371" s="130">
        <v>54284</v>
      </c>
      <c r="K1371" s="130">
        <v>54647</v>
      </c>
    </row>
    <row r="1372" spans="2:11" ht="15">
      <c r="B1372" s="130" t="s">
        <v>1</v>
      </c>
      <c r="C1372" s="131" t="s">
        <v>195</v>
      </c>
      <c r="D1372" s="130" t="s">
        <v>196</v>
      </c>
      <c r="E1372" s="130" t="s">
        <v>292</v>
      </c>
      <c r="F1372" s="130">
        <v>17768</v>
      </c>
      <c r="G1372" s="130">
        <v>16691</v>
      </c>
      <c r="H1372" s="130">
        <v>13313</v>
      </c>
      <c r="I1372" s="130">
        <v>7675</v>
      </c>
      <c r="J1372" s="130">
        <v>16429</v>
      </c>
      <c r="K1372" s="130">
        <v>11927</v>
      </c>
    </row>
    <row r="1373" spans="2:11" ht="15">
      <c r="B1373" s="130" t="s">
        <v>1</v>
      </c>
      <c r="C1373" s="131" t="s">
        <v>197</v>
      </c>
      <c r="D1373" s="130" t="s">
        <v>198</v>
      </c>
      <c r="E1373" s="130" t="s">
        <v>292</v>
      </c>
      <c r="F1373" s="130">
        <v>3322</v>
      </c>
      <c r="G1373" s="130">
        <v>3082</v>
      </c>
      <c r="H1373" s="130">
        <v>2861</v>
      </c>
      <c r="I1373" s="130">
        <v>2734</v>
      </c>
      <c r="J1373" s="130">
        <v>2360</v>
      </c>
      <c r="K1373" s="130">
        <v>2799</v>
      </c>
    </row>
    <row r="1374" spans="2:11" ht="15">
      <c r="B1374" s="130" t="s">
        <v>1</v>
      </c>
      <c r="C1374" s="131" t="s">
        <v>32</v>
      </c>
      <c r="D1374" s="130" t="s">
        <v>33</v>
      </c>
      <c r="E1374" s="130" t="s">
        <v>292</v>
      </c>
      <c r="F1374" s="130">
        <v>3621</v>
      </c>
      <c r="G1374" s="130">
        <v>4763</v>
      </c>
      <c r="H1374" s="130">
        <v>3776</v>
      </c>
      <c r="I1374" s="130">
        <v>6524</v>
      </c>
      <c r="J1374" s="130">
        <v>5067</v>
      </c>
      <c r="K1374" s="130">
        <v>5367</v>
      </c>
    </row>
    <row r="1375" spans="2:11" ht="15">
      <c r="B1375" s="130" t="s">
        <v>1</v>
      </c>
      <c r="C1375" s="131" t="s">
        <v>199</v>
      </c>
      <c r="D1375" s="130" t="s">
        <v>200</v>
      </c>
      <c r="E1375" s="130" t="s">
        <v>292</v>
      </c>
      <c r="F1375" s="130">
        <v>5337</v>
      </c>
      <c r="G1375" s="130">
        <v>11159</v>
      </c>
      <c r="H1375" s="130">
        <v>5816</v>
      </c>
      <c r="I1375" s="130">
        <v>6239</v>
      </c>
      <c r="J1375" s="130">
        <v>6499</v>
      </c>
      <c r="K1375" s="130">
        <v>6503</v>
      </c>
    </row>
    <row r="1376" spans="2:11" ht="15">
      <c r="B1376" s="130" t="s">
        <v>1</v>
      </c>
      <c r="C1376" s="131" t="s">
        <v>201</v>
      </c>
      <c r="D1376" s="130" t="s">
        <v>202</v>
      </c>
      <c r="E1376" s="130" t="s">
        <v>292</v>
      </c>
      <c r="F1376" s="130">
        <v>7192</v>
      </c>
      <c r="G1376" s="130">
        <v>4694</v>
      </c>
      <c r="H1376" s="130">
        <v>4155</v>
      </c>
      <c r="I1376" s="130">
        <v>3705</v>
      </c>
      <c r="J1376" s="130">
        <v>3686</v>
      </c>
      <c r="K1376" s="130">
        <v>1977</v>
      </c>
    </row>
    <row r="1377" spans="2:11" ht="15">
      <c r="B1377" s="130" t="s">
        <v>1</v>
      </c>
      <c r="C1377" s="131" t="s">
        <v>34</v>
      </c>
      <c r="D1377" s="130" t="s">
        <v>35</v>
      </c>
      <c r="E1377" s="130" t="s">
        <v>292</v>
      </c>
      <c r="F1377" s="130">
        <v>10631</v>
      </c>
      <c r="G1377" s="130">
        <v>10090</v>
      </c>
      <c r="H1377" s="130">
        <v>9566</v>
      </c>
      <c r="I1377" s="130">
        <v>7723</v>
      </c>
      <c r="J1377" s="130">
        <v>8047</v>
      </c>
      <c r="K1377" s="130">
        <v>7595</v>
      </c>
    </row>
    <row r="1378" spans="2:11" ht="15">
      <c r="B1378" s="130" t="s">
        <v>1</v>
      </c>
      <c r="C1378" s="131" t="s">
        <v>203</v>
      </c>
      <c r="D1378" s="130" t="s">
        <v>204</v>
      </c>
      <c r="E1378" s="130" t="s">
        <v>292</v>
      </c>
      <c r="F1378" s="130">
        <v>2098</v>
      </c>
      <c r="G1378" s="130">
        <v>2149</v>
      </c>
      <c r="H1378" s="130">
        <v>2188</v>
      </c>
      <c r="I1378" s="130">
        <v>1987</v>
      </c>
      <c r="J1378" s="130">
        <v>1757</v>
      </c>
      <c r="K1378" s="130">
        <v>2009</v>
      </c>
    </row>
    <row r="1379" spans="2:11" ht="15">
      <c r="B1379" s="130" t="s">
        <v>1</v>
      </c>
      <c r="C1379" s="131" t="s">
        <v>36</v>
      </c>
      <c r="D1379" s="130" t="s">
        <v>37</v>
      </c>
      <c r="E1379" s="130" t="s">
        <v>293</v>
      </c>
      <c r="F1379" s="130">
        <v>127474</v>
      </c>
      <c r="G1379" s="130">
        <v>147589</v>
      </c>
      <c r="H1379" s="130">
        <v>97032</v>
      </c>
      <c r="I1379" s="130">
        <v>86729</v>
      </c>
      <c r="J1379" s="130">
        <v>68290</v>
      </c>
      <c r="K1379" s="130">
        <v>66187</v>
      </c>
    </row>
    <row r="1380" spans="2:11" ht="15">
      <c r="B1380" s="130" t="s">
        <v>1</v>
      </c>
      <c r="C1380" s="131" t="s">
        <v>205</v>
      </c>
      <c r="D1380" s="130" t="s">
        <v>206</v>
      </c>
      <c r="E1380" s="130" t="s">
        <v>292</v>
      </c>
      <c r="F1380" s="130">
        <v>11148</v>
      </c>
      <c r="G1380" s="130">
        <v>8956</v>
      </c>
      <c r="H1380" s="130">
        <v>10607</v>
      </c>
      <c r="I1380" s="130">
        <v>10685</v>
      </c>
      <c r="J1380" s="130">
        <v>10489</v>
      </c>
      <c r="K1380" s="130">
        <v>10392</v>
      </c>
    </row>
    <row r="1381" spans="2:11" ht="15">
      <c r="B1381" s="130" t="s">
        <v>1</v>
      </c>
      <c r="C1381" s="131" t="s">
        <v>38</v>
      </c>
      <c r="D1381" s="130" t="s">
        <v>39</v>
      </c>
      <c r="E1381" s="130" t="s">
        <v>293</v>
      </c>
      <c r="F1381" s="130">
        <v>23978</v>
      </c>
      <c r="G1381" s="130">
        <v>29970</v>
      </c>
      <c r="H1381" s="130">
        <v>34647</v>
      </c>
      <c r="I1381" s="130">
        <v>32986</v>
      </c>
      <c r="J1381" s="130">
        <v>32243</v>
      </c>
      <c r="K1381" s="130">
        <v>36227</v>
      </c>
    </row>
    <row r="1382" spans="2:11" ht="15">
      <c r="B1382" s="130" t="s">
        <v>1</v>
      </c>
      <c r="C1382" s="131" t="s">
        <v>207</v>
      </c>
      <c r="D1382" s="130" t="s">
        <v>208</v>
      </c>
      <c r="E1382" s="130" t="s">
        <v>292</v>
      </c>
      <c r="F1382" s="130">
        <v>8498</v>
      </c>
      <c r="G1382" s="130">
        <v>7448</v>
      </c>
      <c r="H1382" s="130">
        <v>6917</v>
      </c>
      <c r="I1382" s="130">
        <v>5853</v>
      </c>
      <c r="J1382" s="130">
        <v>6106</v>
      </c>
      <c r="K1382" s="130">
        <v>5049</v>
      </c>
    </row>
    <row r="1383" spans="2:11" ht="15">
      <c r="B1383" s="130" t="s">
        <v>1</v>
      </c>
      <c r="C1383" s="131" t="s">
        <v>209</v>
      </c>
      <c r="D1383" s="130" t="s">
        <v>210</v>
      </c>
      <c r="E1383" s="130" t="s">
        <v>292</v>
      </c>
      <c r="F1383" s="130">
        <v>4146</v>
      </c>
      <c r="G1383" s="130">
        <v>3670</v>
      </c>
      <c r="H1383" s="130">
        <v>7660</v>
      </c>
      <c r="I1383" s="130">
        <v>3856</v>
      </c>
      <c r="J1383" s="130">
        <v>3700</v>
      </c>
      <c r="K1383" s="130">
        <v>3320</v>
      </c>
    </row>
    <row r="1384" spans="2:11" ht="15">
      <c r="B1384" s="130" t="s">
        <v>1</v>
      </c>
      <c r="C1384" s="131" t="s">
        <v>211</v>
      </c>
      <c r="D1384" s="130" t="s">
        <v>212</v>
      </c>
      <c r="E1384" s="130" t="s">
        <v>292</v>
      </c>
      <c r="F1384" s="130">
        <v>3627</v>
      </c>
      <c r="G1384" s="130">
        <v>4077</v>
      </c>
      <c r="H1384" s="130">
        <v>3778</v>
      </c>
      <c r="I1384" s="130">
        <v>2246</v>
      </c>
      <c r="J1384" s="130">
        <v>2819</v>
      </c>
      <c r="K1384" s="130">
        <v>2658</v>
      </c>
    </row>
    <row r="1385" spans="2:11" ht="15">
      <c r="B1385" s="130" t="s">
        <v>1</v>
      </c>
      <c r="C1385" s="131" t="s">
        <v>213</v>
      </c>
      <c r="D1385" s="130" t="s">
        <v>214</v>
      </c>
      <c r="E1385" s="130" t="s">
        <v>292</v>
      </c>
      <c r="F1385" s="130">
        <v>3402</v>
      </c>
      <c r="G1385" s="130">
        <v>3189</v>
      </c>
      <c r="H1385" s="130">
        <v>3829</v>
      </c>
      <c r="I1385" s="130">
        <v>3113</v>
      </c>
      <c r="J1385" s="130">
        <v>2936</v>
      </c>
      <c r="K1385" s="130">
        <v>2793</v>
      </c>
    </row>
    <row r="1386" spans="2:11" ht="15">
      <c r="B1386" s="130" t="s">
        <v>1</v>
      </c>
      <c r="C1386" s="131" t="s">
        <v>272</v>
      </c>
      <c r="D1386" s="130" t="s">
        <v>273</v>
      </c>
      <c r="E1386" s="130" t="s">
        <v>294</v>
      </c>
      <c r="F1386" s="130" t="s">
        <v>125</v>
      </c>
      <c r="G1386" s="130" t="s">
        <v>125</v>
      </c>
      <c r="H1386" s="130" t="s">
        <v>125</v>
      </c>
      <c r="I1386" s="130" t="s">
        <v>125</v>
      </c>
      <c r="J1386" s="130" t="s">
        <v>125</v>
      </c>
      <c r="K1386" s="130" t="s">
        <v>125</v>
      </c>
    </row>
    <row r="1387" spans="2:11" ht="15">
      <c r="B1387" s="130" t="s">
        <v>1</v>
      </c>
      <c r="C1387" s="131" t="s">
        <v>270</v>
      </c>
      <c r="D1387" s="130" t="s">
        <v>271</v>
      </c>
      <c r="E1387" s="130" t="s">
        <v>292</v>
      </c>
      <c r="F1387" s="130">
        <v>12144</v>
      </c>
      <c r="G1387" s="130">
        <v>11948</v>
      </c>
      <c r="H1387" s="130">
        <v>13082</v>
      </c>
      <c r="I1387" s="130">
        <v>13215</v>
      </c>
      <c r="J1387" s="130">
        <v>9545</v>
      </c>
      <c r="K1387" s="130">
        <v>11541</v>
      </c>
    </row>
    <row r="1388" spans="2:11" ht="15">
      <c r="B1388" s="130" t="s">
        <v>1</v>
      </c>
      <c r="C1388" s="131" t="s">
        <v>215</v>
      </c>
      <c r="D1388" s="130" t="s">
        <v>216</v>
      </c>
      <c r="E1388" s="130" t="s">
        <v>292</v>
      </c>
      <c r="F1388" s="130">
        <v>5494</v>
      </c>
      <c r="G1388" s="130">
        <v>5396</v>
      </c>
      <c r="H1388" s="130">
        <v>4965</v>
      </c>
      <c r="I1388" s="130">
        <v>4933</v>
      </c>
      <c r="J1388" s="130">
        <v>5674</v>
      </c>
      <c r="K1388" s="130">
        <v>5405</v>
      </c>
    </row>
    <row r="1389" spans="2:11" ht="15">
      <c r="B1389" s="130" t="s">
        <v>1</v>
      </c>
      <c r="C1389" s="131" t="s">
        <v>217</v>
      </c>
      <c r="D1389" s="130" t="s">
        <v>218</v>
      </c>
      <c r="E1389" s="130" t="s">
        <v>292</v>
      </c>
      <c r="F1389" s="130">
        <v>3060</v>
      </c>
      <c r="G1389" s="130">
        <v>2625</v>
      </c>
      <c r="H1389" s="130">
        <v>2140</v>
      </c>
      <c r="I1389" s="130">
        <v>2038</v>
      </c>
      <c r="J1389" s="130">
        <v>2411</v>
      </c>
      <c r="K1389" s="130">
        <v>2628</v>
      </c>
    </row>
    <row r="1390" spans="2:11" ht="15">
      <c r="B1390" s="130" t="s">
        <v>1</v>
      </c>
      <c r="C1390" s="131" t="s">
        <v>219</v>
      </c>
      <c r="D1390" s="130" t="s">
        <v>392</v>
      </c>
      <c r="E1390" s="130" t="s">
        <v>292</v>
      </c>
      <c r="F1390" s="130">
        <v>10034</v>
      </c>
      <c r="G1390" s="130">
        <v>9838</v>
      </c>
      <c r="H1390" s="130">
        <v>8566</v>
      </c>
      <c r="I1390" s="130">
        <v>7273</v>
      </c>
      <c r="J1390" s="130">
        <v>7286</v>
      </c>
      <c r="K1390" s="130">
        <v>6112</v>
      </c>
    </row>
    <row r="1391" spans="2:11" ht="15">
      <c r="B1391" s="130" t="s">
        <v>1</v>
      </c>
      <c r="C1391" s="131" t="s">
        <v>220</v>
      </c>
      <c r="D1391" s="130" t="s">
        <v>221</v>
      </c>
      <c r="E1391" s="130" t="s">
        <v>292</v>
      </c>
      <c r="F1391" s="130">
        <v>4271</v>
      </c>
      <c r="G1391" s="130">
        <v>4453</v>
      </c>
      <c r="H1391" s="130">
        <v>4433</v>
      </c>
      <c r="I1391" s="130">
        <v>4215</v>
      </c>
      <c r="J1391" s="130">
        <v>3554</v>
      </c>
      <c r="K1391" s="130">
        <v>4566</v>
      </c>
    </row>
    <row r="1392" spans="2:11" ht="15">
      <c r="B1392" s="130" t="s">
        <v>1</v>
      </c>
      <c r="C1392" s="131" t="s">
        <v>222</v>
      </c>
      <c r="D1392" s="130" t="s">
        <v>349</v>
      </c>
      <c r="E1392" s="130" t="s">
        <v>292</v>
      </c>
      <c r="F1392" s="130">
        <v>2601</v>
      </c>
      <c r="G1392" s="130">
        <v>2702</v>
      </c>
      <c r="H1392" s="130">
        <v>2394</v>
      </c>
      <c r="I1392" s="130">
        <v>2229</v>
      </c>
      <c r="J1392" s="130">
        <v>1939</v>
      </c>
      <c r="K1392" s="130">
        <v>1723</v>
      </c>
    </row>
    <row r="1393" spans="2:11" ht="15">
      <c r="B1393" s="130" t="s">
        <v>1</v>
      </c>
      <c r="C1393" s="131" t="s">
        <v>223</v>
      </c>
      <c r="D1393" s="130" t="s">
        <v>350</v>
      </c>
      <c r="E1393" s="130" t="s">
        <v>292</v>
      </c>
      <c r="F1393" s="130">
        <v>5935</v>
      </c>
      <c r="G1393" s="130">
        <v>6114</v>
      </c>
      <c r="H1393" s="130">
        <v>6347</v>
      </c>
      <c r="I1393" s="130">
        <v>4671</v>
      </c>
      <c r="J1393" s="130">
        <v>5385</v>
      </c>
      <c r="K1393" s="130">
        <v>4940</v>
      </c>
    </row>
    <row r="1394" spans="2:11" ht="15">
      <c r="B1394" s="130" t="s">
        <v>1</v>
      </c>
      <c r="C1394" s="131" t="s">
        <v>224</v>
      </c>
      <c r="D1394" s="130" t="s">
        <v>351</v>
      </c>
      <c r="E1394" s="130" t="s">
        <v>294</v>
      </c>
      <c r="F1394" s="130" t="s">
        <v>125</v>
      </c>
      <c r="G1394" s="130" t="s">
        <v>125</v>
      </c>
      <c r="H1394" s="130" t="s">
        <v>125</v>
      </c>
      <c r="I1394" s="130" t="s">
        <v>125</v>
      </c>
      <c r="J1394" s="130" t="s">
        <v>125</v>
      </c>
      <c r="K1394" s="130" t="s">
        <v>125</v>
      </c>
    </row>
    <row r="1395" spans="2:11" ht="15">
      <c r="B1395" s="130" t="s">
        <v>1</v>
      </c>
      <c r="C1395" s="131" t="s">
        <v>225</v>
      </c>
      <c r="D1395" s="130" t="s">
        <v>226</v>
      </c>
      <c r="E1395" s="130" t="s">
        <v>292</v>
      </c>
      <c r="F1395" s="130">
        <v>3362</v>
      </c>
      <c r="G1395" s="130">
        <v>3460</v>
      </c>
      <c r="H1395" s="130">
        <v>3463</v>
      </c>
      <c r="I1395" s="130">
        <v>5598</v>
      </c>
      <c r="J1395" s="130">
        <v>2771</v>
      </c>
      <c r="K1395" s="130">
        <v>3321</v>
      </c>
    </row>
    <row r="1396" spans="2:11" ht="15">
      <c r="B1396" s="130" t="s">
        <v>1</v>
      </c>
      <c r="C1396" s="131" t="s">
        <v>274</v>
      </c>
      <c r="D1396" s="130" t="s">
        <v>275</v>
      </c>
      <c r="E1396" s="130" t="s">
        <v>294</v>
      </c>
      <c r="F1396" s="130" t="s">
        <v>125</v>
      </c>
      <c r="G1396" s="130" t="s">
        <v>125</v>
      </c>
      <c r="H1396" s="130" t="s">
        <v>125</v>
      </c>
      <c r="I1396" s="130" t="s">
        <v>125</v>
      </c>
      <c r="J1396" s="130" t="s">
        <v>125</v>
      </c>
      <c r="K1396" s="130" t="s">
        <v>125</v>
      </c>
    </row>
    <row r="1397" spans="2:11" ht="15">
      <c r="B1397" s="130" t="s">
        <v>1</v>
      </c>
      <c r="C1397" s="131" t="s">
        <v>227</v>
      </c>
      <c r="D1397" s="130" t="s">
        <v>228</v>
      </c>
      <c r="E1397" s="130" t="s">
        <v>292</v>
      </c>
      <c r="F1397" s="130">
        <v>15932</v>
      </c>
      <c r="G1397" s="130">
        <v>15843</v>
      </c>
      <c r="H1397" s="130">
        <v>15063</v>
      </c>
      <c r="I1397" s="130">
        <v>13974</v>
      </c>
      <c r="J1397" s="130">
        <v>16285</v>
      </c>
      <c r="K1397" s="130">
        <v>17429</v>
      </c>
    </row>
    <row r="1398" spans="2:11" ht="15">
      <c r="B1398" s="130" t="s">
        <v>1</v>
      </c>
      <c r="C1398" s="131" t="s">
        <v>229</v>
      </c>
      <c r="D1398" s="130" t="s">
        <v>230</v>
      </c>
      <c r="E1398" s="130" t="s">
        <v>292</v>
      </c>
      <c r="F1398" s="130">
        <v>5549</v>
      </c>
      <c r="G1398" s="130" t="s">
        <v>125</v>
      </c>
      <c r="H1398" s="130" t="s">
        <v>125</v>
      </c>
      <c r="I1398" s="130" t="s">
        <v>125</v>
      </c>
      <c r="J1398" s="130" t="s">
        <v>125</v>
      </c>
      <c r="K1398" s="130" t="s">
        <v>125</v>
      </c>
    </row>
    <row r="1399" spans="2:11" ht="15">
      <c r="B1399" s="130" t="s">
        <v>1</v>
      </c>
      <c r="C1399" s="131" t="s">
        <v>231</v>
      </c>
      <c r="D1399" s="130" t="s">
        <v>402</v>
      </c>
      <c r="E1399" s="130" t="s">
        <v>292</v>
      </c>
      <c r="F1399" s="130">
        <v>3488</v>
      </c>
      <c r="G1399" s="130">
        <v>3954</v>
      </c>
      <c r="H1399" s="130">
        <v>3831</v>
      </c>
      <c r="I1399" s="130">
        <v>3546</v>
      </c>
      <c r="J1399" s="130">
        <v>3720</v>
      </c>
      <c r="K1399" s="130">
        <v>3178</v>
      </c>
    </row>
    <row r="1400" spans="2:11" ht="15">
      <c r="B1400" s="130" t="s">
        <v>1</v>
      </c>
      <c r="C1400" s="131" t="s">
        <v>232</v>
      </c>
      <c r="D1400" s="130" t="s">
        <v>403</v>
      </c>
      <c r="E1400" s="130" t="s">
        <v>292</v>
      </c>
      <c r="F1400" s="130">
        <v>10037</v>
      </c>
      <c r="G1400" s="130">
        <v>5714</v>
      </c>
      <c r="H1400" s="130">
        <v>5807</v>
      </c>
      <c r="I1400" s="130">
        <v>6507</v>
      </c>
      <c r="J1400" s="130">
        <v>5285</v>
      </c>
      <c r="K1400" s="130">
        <v>4642</v>
      </c>
    </row>
    <row r="1401" spans="2:11" ht="15">
      <c r="B1401" s="130" t="s">
        <v>1</v>
      </c>
      <c r="C1401" s="131" t="s">
        <v>265</v>
      </c>
      <c r="D1401" s="130" t="s">
        <v>266</v>
      </c>
      <c r="E1401" s="130" t="s">
        <v>292</v>
      </c>
      <c r="F1401" s="130">
        <v>2866</v>
      </c>
      <c r="G1401" s="130">
        <v>2957</v>
      </c>
      <c r="H1401" s="130">
        <v>4269</v>
      </c>
      <c r="I1401" s="130">
        <v>5934</v>
      </c>
      <c r="J1401" s="130">
        <v>5978</v>
      </c>
      <c r="K1401" s="130">
        <v>6442</v>
      </c>
    </row>
    <row r="1402" spans="2:11" ht="15">
      <c r="B1402" s="130" t="s">
        <v>295</v>
      </c>
      <c r="C1402" s="131" t="s">
        <v>276</v>
      </c>
      <c r="D1402" s="130" t="s">
        <v>277</v>
      </c>
      <c r="E1402" s="130" t="s">
        <v>125</v>
      </c>
      <c r="F1402" s="130" t="s">
        <v>125</v>
      </c>
      <c r="G1402" s="130" t="s">
        <v>125</v>
      </c>
      <c r="H1402" s="130" t="s">
        <v>125</v>
      </c>
      <c r="I1402" s="130" t="s">
        <v>125</v>
      </c>
      <c r="J1402" s="130" t="s">
        <v>125</v>
      </c>
      <c r="K1402" s="130" t="s">
        <v>125</v>
      </c>
    </row>
    <row r="1403" spans="2:11" ht="15">
      <c r="B1403" s="130" t="s">
        <v>2</v>
      </c>
      <c r="C1403" s="131" t="s">
        <v>233</v>
      </c>
      <c r="D1403" s="130" t="s">
        <v>234</v>
      </c>
      <c r="E1403" s="130" t="s">
        <v>292</v>
      </c>
      <c r="F1403" s="130">
        <v>13118</v>
      </c>
      <c r="G1403" s="130">
        <v>9961</v>
      </c>
      <c r="H1403" s="130">
        <v>9750</v>
      </c>
      <c r="I1403" s="130">
        <v>14416</v>
      </c>
      <c r="J1403" s="130">
        <v>10920</v>
      </c>
      <c r="K1403" s="130">
        <v>22754</v>
      </c>
    </row>
    <row r="1404" spans="2:11" ht="15">
      <c r="B1404" s="130" t="s">
        <v>2</v>
      </c>
      <c r="C1404" s="131" t="s">
        <v>278</v>
      </c>
      <c r="D1404" s="130" t="s">
        <v>279</v>
      </c>
      <c r="E1404" s="130" t="s">
        <v>294</v>
      </c>
      <c r="F1404" s="130" t="s">
        <v>125</v>
      </c>
      <c r="G1404" s="130" t="s">
        <v>125</v>
      </c>
      <c r="H1404" s="130" t="s">
        <v>125</v>
      </c>
      <c r="I1404" s="130" t="s">
        <v>125</v>
      </c>
      <c r="J1404" s="130" t="s">
        <v>125</v>
      </c>
      <c r="K1404" s="130" t="s">
        <v>125</v>
      </c>
    </row>
    <row r="1405" spans="2:11" ht="15">
      <c r="B1405" s="130" t="s">
        <v>2</v>
      </c>
      <c r="C1405" s="131" t="s">
        <v>40</v>
      </c>
      <c r="D1405" s="130" t="s">
        <v>375</v>
      </c>
      <c r="E1405" s="130" t="s">
        <v>292</v>
      </c>
      <c r="F1405" s="130">
        <v>14455</v>
      </c>
      <c r="G1405" s="130">
        <v>13003</v>
      </c>
      <c r="H1405" s="130">
        <v>16035</v>
      </c>
      <c r="I1405" s="130">
        <v>18216</v>
      </c>
      <c r="J1405" s="130">
        <v>12297</v>
      </c>
      <c r="K1405" s="130">
        <v>20028</v>
      </c>
    </row>
    <row r="1406" spans="2:11" ht="15">
      <c r="B1406" s="130" t="s">
        <v>2</v>
      </c>
      <c r="C1406" s="131" t="s">
        <v>41</v>
      </c>
      <c r="D1406" s="130" t="s">
        <v>42</v>
      </c>
      <c r="E1406" s="130" t="s">
        <v>293</v>
      </c>
      <c r="F1406" s="130">
        <v>19988</v>
      </c>
      <c r="G1406" s="130">
        <v>18932</v>
      </c>
      <c r="H1406" s="130">
        <v>19684</v>
      </c>
      <c r="I1406" s="130">
        <v>22787</v>
      </c>
      <c r="J1406" s="130">
        <v>19949</v>
      </c>
      <c r="K1406" s="130">
        <v>26650</v>
      </c>
    </row>
    <row r="1407" spans="2:11" ht="15">
      <c r="B1407" s="130" t="s">
        <v>2</v>
      </c>
      <c r="C1407" s="131" t="s">
        <v>235</v>
      </c>
      <c r="D1407" s="130" t="s">
        <v>236</v>
      </c>
      <c r="E1407" s="130" t="s">
        <v>292</v>
      </c>
      <c r="F1407" s="130">
        <v>13342</v>
      </c>
      <c r="G1407" s="130">
        <v>11492</v>
      </c>
      <c r="H1407" s="130">
        <v>12891</v>
      </c>
      <c r="I1407" s="130">
        <v>16135</v>
      </c>
      <c r="J1407" s="130">
        <v>11681</v>
      </c>
      <c r="K1407" s="130">
        <v>17651</v>
      </c>
    </row>
    <row r="1408" spans="2:11" ht="15">
      <c r="B1408" s="130" t="s">
        <v>2</v>
      </c>
      <c r="C1408" s="131" t="s">
        <v>43</v>
      </c>
      <c r="D1408" s="130" t="s">
        <v>44</v>
      </c>
      <c r="E1408" s="130" t="s">
        <v>293</v>
      </c>
      <c r="F1408" s="130">
        <v>58619</v>
      </c>
      <c r="G1408" s="130">
        <v>59013</v>
      </c>
      <c r="H1408" s="130">
        <v>86654</v>
      </c>
      <c r="I1408" s="130">
        <v>94753</v>
      </c>
      <c r="J1408" s="130">
        <v>85394</v>
      </c>
      <c r="K1408" s="130">
        <v>98159</v>
      </c>
    </row>
    <row r="1409" spans="2:11" ht="15">
      <c r="B1409" s="130" t="s">
        <v>2</v>
      </c>
      <c r="C1409" s="131" t="s">
        <v>45</v>
      </c>
      <c r="D1409" s="130" t="s">
        <v>46</v>
      </c>
      <c r="E1409" s="130" t="s">
        <v>293</v>
      </c>
      <c r="F1409" s="130">
        <v>87853</v>
      </c>
      <c r="G1409" s="130">
        <v>88500</v>
      </c>
      <c r="H1409" s="130">
        <v>86590</v>
      </c>
      <c r="I1409" s="130">
        <v>98748</v>
      </c>
      <c r="J1409" s="130">
        <v>0</v>
      </c>
      <c r="K1409" s="130">
        <v>0</v>
      </c>
    </row>
    <row r="1410" spans="2:11" ht="15">
      <c r="B1410" s="130" t="s">
        <v>2</v>
      </c>
      <c r="C1410" s="131" t="s">
        <v>47</v>
      </c>
      <c r="D1410" s="130" t="s">
        <v>48</v>
      </c>
      <c r="E1410" s="130" t="s">
        <v>293</v>
      </c>
      <c r="F1410" s="130">
        <v>83620</v>
      </c>
      <c r="G1410" s="130">
        <v>74645</v>
      </c>
      <c r="H1410" s="130">
        <v>83537</v>
      </c>
      <c r="I1410" s="130">
        <v>86872</v>
      </c>
      <c r="J1410" s="130">
        <v>74803</v>
      </c>
      <c r="K1410" s="130">
        <v>87449</v>
      </c>
    </row>
    <row r="1411" spans="2:11" ht="15">
      <c r="B1411" s="130" t="s">
        <v>2</v>
      </c>
      <c r="C1411" s="131" t="s">
        <v>49</v>
      </c>
      <c r="D1411" s="130" t="s">
        <v>50</v>
      </c>
      <c r="E1411" s="130" t="s">
        <v>293</v>
      </c>
      <c r="F1411" s="130">
        <v>78532</v>
      </c>
      <c r="G1411" s="130">
        <v>57694</v>
      </c>
      <c r="H1411" s="130">
        <v>56798</v>
      </c>
      <c r="I1411" s="130">
        <v>61837</v>
      </c>
      <c r="J1411" s="130">
        <v>50250</v>
      </c>
      <c r="K1411" s="130">
        <v>66242</v>
      </c>
    </row>
    <row r="1412" spans="2:11" ht="15">
      <c r="B1412" s="130" t="s">
        <v>2</v>
      </c>
      <c r="C1412" s="131" t="s">
        <v>51</v>
      </c>
      <c r="D1412" s="130" t="s">
        <v>52</v>
      </c>
      <c r="E1412" s="130" t="s">
        <v>293</v>
      </c>
      <c r="F1412" s="130">
        <v>51335</v>
      </c>
      <c r="G1412" s="130">
        <v>50520</v>
      </c>
      <c r="H1412" s="130">
        <v>46521</v>
      </c>
      <c r="I1412" s="130">
        <v>71822</v>
      </c>
      <c r="J1412" s="130">
        <v>49750</v>
      </c>
      <c r="K1412" s="130">
        <v>53570</v>
      </c>
    </row>
    <row r="1413" spans="2:11" ht="15">
      <c r="B1413" s="130" t="s">
        <v>2</v>
      </c>
      <c r="C1413" s="131" t="s">
        <v>53</v>
      </c>
      <c r="D1413" s="130" t="s">
        <v>54</v>
      </c>
      <c r="E1413" s="130" t="s">
        <v>293</v>
      </c>
      <c r="F1413" s="130">
        <v>120660</v>
      </c>
      <c r="G1413" s="130">
        <v>84683</v>
      </c>
      <c r="H1413" s="130">
        <v>86772</v>
      </c>
      <c r="I1413" s="130">
        <v>140639</v>
      </c>
      <c r="J1413" s="130">
        <v>125126</v>
      </c>
      <c r="K1413" s="130">
        <v>92365</v>
      </c>
    </row>
    <row r="1414" spans="2:11" ht="15">
      <c r="B1414" s="130" t="s">
        <v>2</v>
      </c>
      <c r="C1414" s="131" t="s">
        <v>55</v>
      </c>
      <c r="D1414" s="130" t="s">
        <v>56</v>
      </c>
      <c r="E1414" s="130" t="s">
        <v>293</v>
      </c>
      <c r="F1414" s="130">
        <v>31934</v>
      </c>
      <c r="G1414" s="130">
        <v>30248</v>
      </c>
      <c r="H1414" s="130">
        <v>33451</v>
      </c>
      <c r="I1414" s="130">
        <v>51828</v>
      </c>
      <c r="J1414" s="130">
        <v>40089</v>
      </c>
      <c r="K1414" s="130">
        <v>41360</v>
      </c>
    </row>
    <row r="1415" spans="2:11" ht="15">
      <c r="B1415" s="130" t="s">
        <v>2</v>
      </c>
      <c r="C1415" s="131" t="s">
        <v>128</v>
      </c>
      <c r="D1415" s="130" t="s">
        <v>126</v>
      </c>
      <c r="E1415" s="130" t="s">
        <v>292</v>
      </c>
      <c r="F1415" s="130">
        <v>17188</v>
      </c>
      <c r="G1415" s="130">
        <v>16998</v>
      </c>
      <c r="H1415" s="130">
        <v>14572</v>
      </c>
      <c r="I1415" s="130">
        <v>23776</v>
      </c>
      <c r="J1415" s="130">
        <v>11726</v>
      </c>
      <c r="K1415" s="130">
        <v>25513</v>
      </c>
    </row>
    <row r="1416" spans="2:11" ht="15">
      <c r="B1416" s="130" t="s">
        <v>2</v>
      </c>
      <c r="C1416" s="131" t="s">
        <v>57</v>
      </c>
      <c r="D1416" s="130" t="s">
        <v>58</v>
      </c>
      <c r="E1416" s="130" t="s">
        <v>293</v>
      </c>
      <c r="F1416" s="130">
        <v>78729</v>
      </c>
      <c r="G1416" s="130">
        <v>81229</v>
      </c>
      <c r="H1416" s="130">
        <v>81765</v>
      </c>
      <c r="I1416" s="130">
        <v>100989</v>
      </c>
      <c r="J1416" s="130">
        <v>75472</v>
      </c>
      <c r="K1416" s="130">
        <v>108440</v>
      </c>
    </row>
    <row r="1417" spans="2:11" ht="15">
      <c r="B1417" s="130" t="s">
        <v>2</v>
      </c>
      <c r="C1417" s="131" t="s">
        <v>59</v>
      </c>
      <c r="D1417" s="130" t="s">
        <v>60</v>
      </c>
      <c r="E1417" s="130" t="s">
        <v>293</v>
      </c>
      <c r="F1417" s="130">
        <v>31902</v>
      </c>
      <c r="G1417" s="130">
        <v>28731</v>
      </c>
      <c r="H1417" s="130">
        <v>33603</v>
      </c>
      <c r="I1417" s="130">
        <v>50755</v>
      </c>
      <c r="J1417" s="130">
        <v>35914</v>
      </c>
      <c r="K1417" s="130">
        <v>41163</v>
      </c>
    </row>
    <row r="1418" spans="2:11" ht="15">
      <c r="B1418" s="130" t="s">
        <v>2</v>
      </c>
      <c r="C1418" s="131" t="s">
        <v>61</v>
      </c>
      <c r="D1418" s="130" t="s">
        <v>62</v>
      </c>
      <c r="E1418" s="130" t="s">
        <v>293</v>
      </c>
      <c r="F1418" s="130">
        <v>51868</v>
      </c>
      <c r="G1418" s="130">
        <v>51888</v>
      </c>
      <c r="H1418" s="130">
        <v>19175</v>
      </c>
      <c r="I1418" s="130">
        <v>30532</v>
      </c>
      <c r="J1418" s="130">
        <v>19018</v>
      </c>
      <c r="K1418" s="130">
        <v>32406</v>
      </c>
    </row>
    <row r="1419" spans="2:11" ht="15">
      <c r="B1419" s="130" t="s">
        <v>2</v>
      </c>
      <c r="C1419" s="131" t="s">
        <v>237</v>
      </c>
      <c r="D1419" s="130" t="s">
        <v>238</v>
      </c>
      <c r="E1419" s="130" t="s">
        <v>292</v>
      </c>
      <c r="F1419" s="130">
        <v>28888</v>
      </c>
      <c r="G1419" s="130">
        <v>44380</v>
      </c>
      <c r="H1419" s="130">
        <v>50891</v>
      </c>
      <c r="I1419" s="130">
        <v>58212</v>
      </c>
      <c r="J1419" s="130">
        <v>40964</v>
      </c>
      <c r="K1419" s="130">
        <v>44595</v>
      </c>
    </row>
    <row r="1420" spans="2:11" ht="15">
      <c r="B1420" s="130" t="s">
        <v>2</v>
      </c>
      <c r="C1420" s="131" t="s">
        <v>63</v>
      </c>
      <c r="D1420" s="130" t="s">
        <v>64</v>
      </c>
      <c r="E1420" s="130" t="s">
        <v>293</v>
      </c>
      <c r="F1420" s="130">
        <v>34125</v>
      </c>
      <c r="G1420" s="130">
        <v>26054</v>
      </c>
      <c r="H1420" s="130">
        <v>23955</v>
      </c>
      <c r="I1420" s="130">
        <v>32003</v>
      </c>
      <c r="J1420" s="130">
        <v>24170</v>
      </c>
      <c r="K1420" s="130">
        <v>26720</v>
      </c>
    </row>
    <row r="1421" spans="2:11" ht="15">
      <c r="B1421" s="130" t="s">
        <v>2</v>
      </c>
      <c r="C1421" s="131" t="s">
        <v>239</v>
      </c>
      <c r="D1421" s="130" t="s">
        <v>240</v>
      </c>
      <c r="E1421" s="130" t="s">
        <v>292</v>
      </c>
      <c r="F1421" s="130">
        <v>5347</v>
      </c>
      <c r="G1421" s="130">
        <v>4430</v>
      </c>
      <c r="H1421" s="130" t="s">
        <v>125</v>
      </c>
      <c r="I1421" s="130" t="s">
        <v>125</v>
      </c>
      <c r="J1421" s="130" t="s">
        <v>125</v>
      </c>
      <c r="K1421" s="130" t="s">
        <v>125</v>
      </c>
    </row>
    <row r="1422" spans="2:11" ht="15">
      <c r="B1422" s="130" t="s">
        <v>2</v>
      </c>
      <c r="C1422" s="131" t="s">
        <v>65</v>
      </c>
      <c r="D1422" s="130" t="s">
        <v>66</v>
      </c>
      <c r="E1422" s="130" t="s">
        <v>293</v>
      </c>
      <c r="F1422" s="130">
        <v>13198</v>
      </c>
      <c r="G1422" s="130">
        <v>13127</v>
      </c>
      <c r="H1422" s="130">
        <v>15718</v>
      </c>
      <c r="I1422" s="130">
        <v>16193</v>
      </c>
      <c r="J1422" s="130">
        <v>10098</v>
      </c>
      <c r="K1422" s="130">
        <v>11736</v>
      </c>
    </row>
    <row r="1423" spans="2:11" ht="15">
      <c r="B1423" s="130" t="s">
        <v>2</v>
      </c>
      <c r="C1423" s="131" t="s">
        <v>67</v>
      </c>
      <c r="D1423" s="130" t="s">
        <v>68</v>
      </c>
      <c r="E1423" s="130" t="s">
        <v>293</v>
      </c>
      <c r="F1423" s="130">
        <v>120635</v>
      </c>
      <c r="G1423" s="130">
        <v>105648</v>
      </c>
      <c r="H1423" s="130">
        <v>103800</v>
      </c>
      <c r="I1423" s="130">
        <v>150178</v>
      </c>
      <c r="J1423" s="130">
        <v>110580</v>
      </c>
      <c r="K1423" s="130">
        <v>150035</v>
      </c>
    </row>
    <row r="1424" spans="2:11" ht="15">
      <c r="B1424" s="130" t="s">
        <v>2</v>
      </c>
      <c r="C1424" s="131" t="s">
        <v>69</v>
      </c>
      <c r="D1424" s="130" t="s">
        <v>70</v>
      </c>
      <c r="E1424" s="130" t="s">
        <v>293</v>
      </c>
      <c r="F1424" s="130">
        <v>29604</v>
      </c>
      <c r="G1424" s="130">
        <v>30642</v>
      </c>
      <c r="H1424" s="130">
        <v>28685</v>
      </c>
      <c r="I1424" s="130">
        <v>46893</v>
      </c>
      <c r="J1424" s="130">
        <v>31405</v>
      </c>
      <c r="K1424" s="130">
        <v>39729</v>
      </c>
    </row>
    <row r="1425" spans="2:11" ht="15">
      <c r="B1425" s="130" t="s">
        <v>2</v>
      </c>
      <c r="C1425" s="131" t="s">
        <v>71</v>
      </c>
      <c r="D1425" s="130" t="s">
        <v>72</v>
      </c>
      <c r="E1425" s="130" t="s">
        <v>293</v>
      </c>
      <c r="F1425" s="130">
        <v>23014</v>
      </c>
      <c r="G1425" s="130">
        <v>25189</v>
      </c>
      <c r="H1425" s="130">
        <v>26070</v>
      </c>
      <c r="I1425" s="130">
        <v>26094</v>
      </c>
      <c r="J1425" s="130">
        <v>23999</v>
      </c>
      <c r="K1425" s="130">
        <v>27756</v>
      </c>
    </row>
    <row r="1426" spans="2:11" ht="15">
      <c r="B1426" s="130" t="s">
        <v>2</v>
      </c>
      <c r="C1426" s="131" t="s">
        <v>73</v>
      </c>
      <c r="D1426" s="130" t="s">
        <v>74</v>
      </c>
      <c r="E1426" s="130" t="s">
        <v>293</v>
      </c>
      <c r="F1426" s="130">
        <v>48842</v>
      </c>
      <c r="G1426" s="130">
        <v>47325</v>
      </c>
      <c r="H1426" s="130">
        <v>54443</v>
      </c>
      <c r="I1426" s="130">
        <v>68386</v>
      </c>
      <c r="J1426" s="130">
        <v>61775</v>
      </c>
      <c r="K1426" s="130">
        <v>69532</v>
      </c>
    </row>
    <row r="1427" spans="2:11" ht="15">
      <c r="B1427" s="130" t="s">
        <v>2</v>
      </c>
      <c r="C1427" s="131" t="s">
        <v>75</v>
      </c>
      <c r="D1427" s="130" t="s">
        <v>439</v>
      </c>
      <c r="E1427" s="130" t="s">
        <v>293</v>
      </c>
      <c r="F1427" s="130">
        <v>126365</v>
      </c>
      <c r="G1427" s="130">
        <v>108365</v>
      </c>
      <c r="H1427" s="130">
        <v>96003</v>
      </c>
      <c r="I1427" s="130">
        <v>129312</v>
      </c>
      <c r="J1427" s="130">
        <v>131883</v>
      </c>
      <c r="K1427" s="130">
        <v>177049</v>
      </c>
    </row>
    <row r="1428" spans="2:11" ht="15">
      <c r="B1428" s="130" t="s">
        <v>2</v>
      </c>
      <c r="C1428" s="131" t="s">
        <v>76</v>
      </c>
      <c r="D1428" s="130" t="s">
        <v>376</v>
      </c>
      <c r="E1428" s="130" t="s">
        <v>293</v>
      </c>
      <c r="F1428" s="130">
        <v>83464</v>
      </c>
      <c r="G1428" s="130">
        <v>76332</v>
      </c>
      <c r="H1428" s="130">
        <v>91176</v>
      </c>
      <c r="I1428" s="130">
        <v>103669</v>
      </c>
      <c r="J1428" s="130">
        <v>92607</v>
      </c>
      <c r="K1428" s="130">
        <v>119806</v>
      </c>
    </row>
    <row r="1429" spans="2:11" ht="15">
      <c r="B1429" s="130" t="s">
        <v>2</v>
      </c>
      <c r="C1429" s="131" t="s">
        <v>77</v>
      </c>
      <c r="D1429" s="130" t="s">
        <v>377</v>
      </c>
      <c r="E1429" s="130" t="s">
        <v>293</v>
      </c>
      <c r="F1429" s="130">
        <v>29140</v>
      </c>
      <c r="G1429" s="130">
        <v>28464</v>
      </c>
      <c r="H1429" s="130">
        <v>25811</v>
      </c>
      <c r="I1429" s="130">
        <v>28978</v>
      </c>
      <c r="J1429" s="130">
        <v>25148</v>
      </c>
      <c r="K1429" s="130">
        <v>26905</v>
      </c>
    </row>
    <row r="1430" spans="2:11" ht="15">
      <c r="B1430" s="130" t="s">
        <v>2</v>
      </c>
      <c r="C1430" s="131" t="s">
        <v>241</v>
      </c>
      <c r="D1430" s="130" t="s">
        <v>242</v>
      </c>
      <c r="E1430" s="130" t="s">
        <v>292</v>
      </c>
      <c r="F1430" s="130">
        <v>14022</v>
      </c>
      <c r="G1430" s="130">
        <v>13323</v>
      </c>
      <c r="H1430" s="130">
        <v>14699</v>
      </c>
      <c r="I1430" s="130">
        <v>19886</v>
      </c>
      <c r="J1430" s="130">
        <v>15642</v>
      </c>
      <c r="K1430" s="130">
        <v>16545</v>
      </c>
    </row>
    <row r="1431" spans="2:11" ht="15">
      <c r="B1431" s="130" t="s">
        <v>2</v>
      </c>
      <c r="C1431" s="131" t="s">
        <v>79</v>
      </c>
      <c r="D1431" s="130" t="s">
        <v>80</v>
      </c>
      <c r="E1431" s="130" t="s">
        <v>293</v>
      </c>
      <c r="F1431" s="130">
        <v>159514</v>
      </c>
      <c r="G1431" s="130">
        <v>117494</v>
      </c>
      <c r="H1431" s="130">
        <v>121195</v>
      </c>
      <c r="I1431" s="130">
        <v>173300</v>
      </c>
      <c r="J1431" s="130">
        <v>140767</v>
      </c>
      <c r="K1431" s="130">
        <v>118472</v>
      </c>
    </row>
    <row r="1432" spans="2:11" ht="15">
      <c r="B1432" s="130" t="s">
        <v>2</v>
      </c>
      <c r="C1432" s="131" t="s">
        <v>81</v>
      </c>
      <c r="D1432" s="130" t="s">
        <v>82</v>
      </c>
      <c r="E1432" s="130" t="s">
        <v>293</v>
      </c>
      <c r="F1432" s="130">
        <v>9522</v>
      </c>
      <c r="G1432" s="130">
        <v>9214</v>
      </c>
      <c r="H1432" s="130">
        <v>10821</v>
      </c>
      <c r="I1432" s="130">
        <v>13576</v>
      </c>
      <c r="J1432" s="130">
        <v>9320</v>
      </c>
      <c r="K1432" s="130">
        <v>8601</v>
      </c>
    </row>
    <row r="1433" spans="2:11" ht="15">
      <c r="B1433" s="130" t="s">
        <v>2</v>
      </c>
      <c r="C1433" s="131" t="s">
        <v>243</v>
      </c>
      <c r="D1433" s="130" t="s">
        <v>244</v>
      </c>
      <c r="E1433" s="130" t="s">
        <v>294</v>
      </c>
      <c r="F1433" s="130" t="s">
        <v>125</v>
      </c>
      <c r="G1433" s="130" t="s">
        <v>125</v>
      </c>
      <c r="H1433" s="130" t="s">
        <v>125</v>
      </c>
      <c r="I1433" s="130" t="s">
        <v>125</v>
      </c>
      <c r="J1433" s="130" t="s">
        <v>125</v>
      </c>
      <c r="K1433" s="130" t="s">
        <v>125</v>
      </c>
    </row>
    <row r="1434" spans="2:11" ht="15">
      <c r="B1434" s="130" t="s">
        <v>2</v>
      </c>
      <c r="C1434" s="131" t="s">
        <v>267</v>
      </c>
      <c r="D1434" s="130" t="s">
        <v>268</v>
      </c>
      <c r="E1434" s="130" t="s">
        <v>294</v>
      </c>
      <c r="F1434" s="130" t="s">
        <v>125</v>
      </c>
      <c r="G1434" s="130" t="s">
        <v>125</v>
      </c>
      <c r="H1434" s="130" t="s">
        <v>125</v>
      </c>
      <c r="I1434" s="130" t="s">
        <v>125</v>
      </c>
      <c r="J1434" s="130" t="s">
        <v>125</v>
      </c>
      <c r="K1434" s="130" t="s">
        <v>125</v>
      </c>
    </row>
    <row r="1435" spans="2:11" ht="15">
      <c r="B1435" s="130" t="s">
        <v>2</v>
      </c>
      <c r="C1435" s="131" t="s">
        <v>280</v>
      </c>
      <c r="D1435" s="130" t="s">
        <v>281</v>
      </c>
      <c r="E1435" s="130" t="s">
        <v>294</v>
      </c>
      <c r="F1435" s="130" t="s">
        <v>125</v>
      </c>
      <c r="G1435" s="130" t="s">
        <v>125</v>
      </c>
      <c r="H1435" s="130" t="s">
        <v>125</v>
      </c>
      <c r="I1435" s="130" t="s">
        <v>125</v>
      </c>
      <c r="J1435" s="130" t="s">
        <v>125</v>
      </c>
      <c r="K1435" s="130" t="s">
        <v>125</v>
      </c>
    </row>
    <row r="1436" spans="2:11" ht="15">
      <c r="B1436" s="130" t="s">
        <v>2</v>
      </c>
      <c r="C1436" s="131" t="s">
        <v>245</v>
      </c>
      <c r="D1436" s="130" t="s">
        <v>246</v>
      </c>
      <c r="E1436" s="130" t="s">
        <v>294</v>
      </c>
      <c r="F1436" s="130" t="s">
        <v>125</v>
      </c>
      <c r="G1436" s="130" t="s">
        <v>125</v>
      </c>
      <c r="H1436" s="130" t="s">
        <v>125</v>
      </c>
      <c r="I1436" s="130" t="s">
        <v>125</v>
      </c>
      <c r="J1436" s="130" t="s">
        <v>125</v>
      </c>
      <c r="K1436" s="130" t="s">
        <v>125</v>
      </c>
    </row>
    <row r="1437" spans="2:11" ht="15">
      <c r="B1437" s="130" t="s">
        <v>2</v>
      </c>
      <c r="C1437" s="131" t="s">
        <v>247</v>
      </c>
      <c r="D1437" s="130" t="s">
        <v>248</v>
      </c>
      <c r="E1437" s="130" t="s">
        <v>294</v>
      </c>
      <c r="F1437" s="130" t="s">
        <v>125</v>
      </c>
      <c r="G1437" s="130" t="s">
        <v>125</v>
      </c>
      <c r="H1437" s="130" t="s">
        <v>125</v>
      </c>
      <c r="I1437" s="130" t="s">
        <v>125</v>
      </c>
      <c r="J1437" s="130" t="s">
        <v>125</v>
      </c>
      <c r="K1437" s="130" t="s">
        <v>125</v>
      </c>
    </row>
    <row r="1438" spans="2:11" ht="15">
      <c r="B1438" s="130" t="s">
        <v>2</v>
      </c>
      <c r="C1438" s="131" t="s">
        <v>249</v>
      </c>
      <c r="D1438" s="130" t="s">
        <v>250</v>
      </c>
      <c r="E1438" s="130" t="s">
        <v>292</v>
      </c>
      <c r="F1438" s="130">
        <v>20984</v>
      </c>
      <c r="G1438" s="130">
        <v>22000</v>
      </c>
      <c r="H1438" s="130">
        <v>17036</v>
      </c>
      <c r="I1438" s="130">
        <v>28654</v>
      </c>
      <c r="J1438" s="130">
        <v>18671</v>
      </c>
      <c r="K1438" s="130">
        <v>27091</v>
      </c>
    </row>
    <row r="1439" spans="2:11" ht="15">
      <c r="B1439" s="130" t="s">
        <v>2</v>
      </c>
      <c r="C1439" s="131" t="s">
        <v>282</v>
      </c>
      <c r="D1439" s="130" t="s">
        <v>283</v>
      </c>
      <c r="E1439" s="130" t="s">
        <v>294</v>
      </c>
      <c r="F1439" s="130" t="s">
        <v>125</v>
      </c>
      <c r="G1439" s="130" t="s">
        <v>125</v>
      </c>
      <c r="H1439" s="130" t="s">
        <v>125</v>
      </c>
      <c r="I1439" s="130" t="s">
        <v>125</v>
      </c>
      <c r="J1439" s="130" t="s">
        <v>125</v>
      </c>
      <c r="K1439" s="130" t="s">
        <v>125</v>
      </c>
    </row>
    <row r="1440" spans="2:11" ht="15">
      <c r="B1440" s="130" t="s">
        <v>2</v>
      </c>
      <c r="C1440" s="131" t="s">
        <v>284</v>
      </c>
      <c r="D1440" s="130" t="s">
        <v>285</v>
      </c>
      <c r="E1440" s="130" t="s">
        <v>294</v>
      </c>
      <c r="F1440" s="130" t="s">
        <v>125</v>
      </c>
      <c r="G1440" s="130" t="s">
        <v>125</v>
      </c>
      <c r="H1440" s="130" t="s">
        <v>125</v>
      </c>
      <c r="I1440" s="130" t="s">
        <v>125</v>
      </c>
      <c r="J1440" s="130" t="s">
        <v>125</v>
      </c>
      <c r="K1440" s="130" t="s">
        <v>125</v>
      </c>
    </row>
    <row r="1441" spans="2:11" ht="15">
      <c r="B1441" s="130" t="s">
        <v>2</v>
      </c>
      <c r="C1441" s="131" t="s">
        <v>251</v>
      </c>
      <c r="D1441" s="130" t="s">
        <v>252</v>
      </c>
      <c r="E1441" s="130" t="s">
        <v>292</v>
      </c>
      <c r="F1441" s="130">
        <v>12124</v>
      </c>
      <c r="G1441" s="130" t="s">
        <v>125</v>
      </c>
      <c r="H1441" s="130" t="s">
        <v>125</v>
      </c>
      <c r="I1441" s="130" t="s">
        <v>125</v>
      </c>
      <c r="J1441" s="130" t="s">
        <v>125</v>
      </c>
      <c r="K1441" s="130" t="s">
        <v>125</v>
      </c>
    </row>
    <row r="1442" spans="2:11" ht="15">
      <c r="B1442" s="130" t="s">
        <v>2</v>
      </c>
      <c r="C1442" s="131" t="s">
        <v>253</v>
      </c>
      <c r="D1442" s="130" t="s">
        <v>254</v>
      </c>
      <c r="E1442" s="130" t="s">
        <v>294</v>
      </c>
      <c r="F1442" s="130" t="s">
        <v>125</v>
      </c>
      <c r="G1442" s="130" t="s">
        <v>125</v>
      </c>
      <c r="H1442" s="130" t="s">
        <v>125</v>
      </c>
      <c r="I1442" s="130" t="s">
        <v>125</v>
      </c>
      <c r="J1442" s="130" t="s">
        <v>125</v>
      </c>
      <c r="K1442" s="130" t="s">
        <v>125</v>
      </c>
    </row>
    <row r="1443" spans="2:11" ht="15">
      <c r="B1443" s="130" t="s">
        <v>2</v>
      </c>
      <c r="C1443" s="131" t="s">
        <v>286</v>
      </c>
      <c r="D1443" s="130" t="s">
        <v>287</v>
      </c>
      <c r="E1443" s="130" t="s">
        <v>294</v>
      </c>
      <c r="F1443" s="130" t="s">
        <v>125</v>
      </c>
      <c r="G1443" s="130" t="s">
        <v>125</v>
      </c>
      <c r="H1443" s="130" t="s">
        <v>125</v>
      </c>
      <c r="I1443" s="130" t="s">
        <v>125</v>
      </c>
      <c r="J1443" s="130" t="s">
        <v>125</v>
      </c>
      <c r="K1443" s="130" t="s">
        <v>125</v>
      </c>
    </row>
    <row r="1444" spans="2:11" ht="15">
      <c r="B1444" s="130" t="s">
        <v>2</v>
      </c>
      <c r="C1444" s="131" t="s">
        <v>288</v>
      </c>
      <c r="D1444" s="130" t="s">
        <v>289</v>
      </c>
      <c r="E1444" s="130" t="s">
        <v>294</v>
      </c>
      <c r="F1444" s="130" t="s">
        <v>125</v>
      </c>
      <c r="G1444" s="130" t="s">
        <v>125</v>
      </c>
      <c r="H1444" s="130" t="s">
        <v>125</v>
      </c>
      <c r="I1444" s="130" t="s">
        <v>125</v>
      </c>
      <c r="J1444" s="130" t="s">
        <v>125</v>
      </c>
      <c r="K1444" s="130" t="s">
        <v>125</v>
      </c>
    </row>
    <row r="1445" spans="2:11" ht="15">
      <c r="B1445" s="130" t="s">
        <v>2</v>
      </c>
      <c r="C1445" s="131" t="s">
        <v>83</v>
      </c>
      <c r="D1445" s="130" t="s">
        <v>408</v>
      </c>
      <c r="E1445" s="130" t="s">
        <v>292</v>
      </c>
      <c r="F1445" s="130">
        <v>33168</v>
      </c>
      <c r="G1445" s="130">
        <v>24424</v>
      </c>
      <c r="H1445" s="130">
        <v>19799</v>
      </c>
      <c r="I1445" s="130">
        <v>22342</v>
      </c>
      <c r="J1445" s="130">
        <v>15985</v>
      </c>
      <c r="K1445" s="130" t="s">
        <v>125</v>
      </c>
    </row>
    <row r="1446" spans="2:11" ht="15">
      <c r="B1446" s="130" t="s">
        <v>2</v>
      </c>
      <c r="C1446" s="131" t="s">
        <v>84</v>
      </c>
      <c r="D1446" s="130" t="s">
        <v>85</v>
      </c>
      <c r="E1446" s="130" t="s">
        <v>293</v>
      </c>
      <c r="F1446" s="130">
        <v>51604</v>
      </c>
      <c r="G1446" s="130">
        <v>48750</v>
      </c>
      <c r="H1446" s="130">
        <v>48870</v>
      </c>
      <c r="I1446" s="130">
        <v>63475</v>
      </c>
      <c r="J1446" s="130">
        <v>56067</v>
      </c>
      <c r="K1446" s="130">
        <v>68508</v>
      </c>
    </row>
    <row r="1447" spans="2:11" ht="15">
      <c r="B1447" s="130" t="s">
        <v>2</v>
      </c>
      <c r="C1447" s="131" t="s">
        <v>86</v>
      </c>
      <c r="D1447" s="130" t="s">
        <v>404</v>
      </c>
      <c r="E1447" s="130" t="s">
        <v>292</v>
      </c>
      <c r="F1447" s="130">
        <v>25663</v>
      </c>
      <c r="G1447" s="130">
        <v>25000</v>
      </c>
      <c r="H1447" s="130">
        <v>25071</v>
      </c>
      <c r="I1447" s="130">
        <v>35924</v>
      </c>
      <c r="J1447" s="130">
        <v>26989</v>
      </c>
      <c r="K1447" s="130">
        <v>31742</v>
      </c>
    </row>
    <row r="1448" spans="2:11" ht="15">
      <c r="B1448" s="130" t="s">
        <v>2</v>
      </c>
      <c r="C1448" s="131" t="s">
        <v>290</v>
      </c>
      <c r="D1448" s="130" t="s">
        <v>436</v>
      </c>
      <c r="E1448" s="130" t="s">
        <v>294</v>
      </c>
      <c r="F1448" s="130" t="s">
        <v>125</v>
      </c>
      <c r="G1448" s="130" t="s">
        <v>125</v>
      </c>
      <c r="H1448" s="130" t="s">
        <v>125</v>
      </c>
      <c r="I1448" s="130" t="s">
        <v>125</v>
      </c>
      <c r="J1448" s="130">
        <v>1470</v>
      </c>
      <c r="K1448" s="130">
        <v>2913</v>
      </c>
    </row>
    <row r="1449" spans="2:11" ht="15">
      <c r="B1449" s="130" t="s">
        <v>2</v>
      </c>
      <c r="C1449" s="131" t="s">
        <v>87</v>
      </c>
      <c r="D1449" s="130" t="s">
        <v>406</v>
      </c>
      <c r="E1449" s="130" t="s">
        <v>293</v>
      </c>
      <c r="F1449" s="130">
        <v>18932</v>
      </c>
      <c r="G1449" s="130">
        <v>18275</v>
      </c>
      <c r="H1449" s="130">
        <v>18401</v>
      </c>
      <c r="I1449" s="130">
        <v>27427</v>
      </c>
      <c r="J1449" s="130">
        <v>20075</v>
      </c>
      <c r="K1449" s="130">
        <v>21195</v>
      </c>
    </row>
    <row r="1450" spans="2:11" ht="15">
      <c r="B1450" s="130" t="s">
        <v>440</v>
      </c>
      <c r="C1450" s="131" t="s">
        <v>101</v>
      </c>
      <c r="D1450" s="130" t="s">
        <v>435</v>
      </c>
      <c r="E1450" s="130" t="s">
        <v>293</v>
      </c>
      <c r="F1450" s="130">
        <v>105268</v>
      </c>
      <c r="G1450" s="130">
        <v>137976</v>
      </c>
      <c r="H1450" s="130">
        <v>114429</v>
      </c>
      <c r="I1450" s="130">
        <v>98102</v>
      </c>
      <c r="J1450" s="130">
        <v>100474</v>
      </c>
      <c r="K1450" s="130">
        <v>20970</v>
      </c>
    </row>
    <row r="1451" spans="2:11" ht="15">
      <c r="B1451" s="130" t="s">
        <v>440</v>
      </c>
      <c r="C1451" s="131" t="s">
        <v>78</v>
      </c>
      <c r="D1451" s="130" t="s">
        <v>434</v>
      </c>
      <c r="E1451" s="130" t="s">
        <v>293</v>
      </c>
      <c r="F1451" s="130">
        <v>96648</v>
      </c>
      <c r="G1451" s="130">
        <v>145872</v>
      </c>
      <c r="H1451" s="130">
        <v>94071</v>
      </c>
      <c r="I1451" s="130">
        <v>130769</v>
      </c>
      <c r="J1451" s="130">
        <v>110486</v>
      </c>
      <c r="K1451" s="130">
        <v>122624</v>
      </c>
    </row>
    <row r="1452" spans="2:11" ht="15">
      <c r="B1452" s="130" t="s">
        <v>3</v>
      </c>
      <c r="C1452" s="131" t="s">
        <v>88</v>
      </c>
      <c r="D1452" s="130" t="s">
        <v>89</v>
      </c>
      <c r="E1452" s="130" t="s">
        <v>293</v>
      </c>
      <c r="F1452" s="130">
        <v>57965</v>
      </c>
      <c r="G1452" s="130">
        <v>60103</v>
      </c>
      <c r="H1452" s="130">
        <v>60744</v>
      </c>
      <c r="I1452" s="130">
        <v>54992</v>
      </c>
      <c r="J1452" s="130">
        <v>56688</v>
      </c>
      <c r="K1452" s="130">
        <v>61195</v>
      </c>
    </row>
    <row r="1453" spans="2:11" ht="15">
      <c r="B1453" s="130" t="s">
        <v>3</v>
      </c>
      <c r="C1453" s="131" t="s">
        <v>90</v>
      </c>
      <c r="D1453" s="130" t="s">
        <v>91</v>
      </c>
      <c r="E1453" s="130" t="s">
        <v>293</v>
      </c>
      <c r="F1453" s="130">
        <v>15816</v>
      </c>
      <c r="G1453" s="130">
        <v>14991</v>
      </c>
      <c r="H1453" s="130">
        <v>18330</v>
      </c>
      <c r="I1453" s="130">
        <v>16206</v>
      </c>
      <c r="J1453" s="130">
        <v>19294</v>
      </c>
      <c r="K1453" s="130">
        <v>20990</v>
      </c>
    </row>
    <row r="1454" spans="2:11" ht="15">
      <c r="B1454" s="130" t="s">
        <v>3</v>
      </c>
      <c r="C1454" s="131" t="s">
        <v>92</v>
      </c>
      <c r="D1454" s="130" t="s">
        <v>93</v>
      </c>
      <c r="E1454" s="130" t="s">
        <v>293</v>
      </c>
      <c r="F1454" s="130">
        <v>176166</v>
      </c>
      <c r="G1454" s="130">
        <v>185231</v>
      </c>
      <c r="H1454" s="130">
        <v>203915</v>
      </c>
      <c r="I1454" s="130">
        <v>187506</v>
      </c>
      <c r="J1454" s="130">
        <v>55479</v>
      </c>
      <c r="K1454" s="130">
        <v>190049</v>
      </c>
    </row>
    <row r="1455" spans="2:11" ht="15">
      <c r="B1455" s="130" t="s">
        <v>3</v>
      </c>
      <c r="C1455" s="131" t="s">
        <v>94</v>
      </c>
      <c r="D1455" s="130" t="s">
        <v>95</v>
      </c>
      <c r="E1455" s="130" t="s">
        <v>293</v>
      </c>
      <c r="F1455" s="130">
        <v>19428</v>
      </c>
      <c r="G1455" s="130">
        <v>16777</v>
      </c>
      <c r="H1455" s="130">
        <v>5259</v>
      </c>
      <c r="I1455" s="130">
        <v>15299</v>
      </c>
      <c r="J1455" s="130">
        <v>17967</v>
      </c>
      <c r="K1455" s="130">
        <v>18946</v>
      </c>
    </row>
    <row r="1456" spans="2:11" ht="15">
      <c r="B1456" s="130" t="s">
        <v>3</v>
      </c>
      <c r="C1456" s="131" t="s">
        <v>255</v>
      </c>
      <c r="D1456" s="130" t="s">
        <v>393</v>
      </c>
      <c r="E1456" s="130" t="s">
        <v>292</v>
      </c>
      <c r="F1456" s="130">
        <v>10474</v>
      </c>
      <c r="G1456" s="130">
        <v>12028</v>
      </c>
      <c r="H1456" s="130">
        <v>10695</v>
      </c>
      <c r="I1456" s="130">
        <v>9808</v>
      </c>
      <c r="J1456" s="130">
        <v>10873</v>
      </c>
      <c r="K1456" s="130" t="s">
        <v>125</v>
      </c>
    </row>
    <row r="1457" spans="2:11" ht="15">
      <c r="B1457" s="130" t="s">
        <v>3</v>
      </c>
      <c r="C1457" s="131" t="s">
        <v>96</v>
      </c>
      <c r="D1457" s="130" t="s">
        <v>97</v>
      </c>
      <c r="E1457" s="130" t="s">
        <v>293</v>
      </c>
      <c r="F1457" s="130">
        <v>34330</v>
      </c>
      <c r="G1457" s="130">
        <v>33934</v>
      </c>
      <c r="H1457" s="130">
        <v>36424</v>
      </c>
      <c r="I1457" s="130">
        <v>39026</v>
      </c>
      <c r="J1457" s="130">
        <v>42649</v>
      </c>
      <c r="K1457" s="130">
        <v>46604</v>
      </c>
    </row>
    <row r="1458" spans="2:11" ht="15">
      <c r="B1458" s="130" t="s">
        <v>3</v>
      </c>
      <c r="C1458" s="131" t="s">
        <v>98</v>
      </c>
      <c r="D1458" s="130" t="s">
        <v>99</v>
      </c>
      <c r="E1458" s="130" t="s">
        <v>293</v>
      </c>
      <c r="F1458" s="130">
        <v>75635</v>
      </c>
      <c r="G1458" s="130">
        <v>72373</v>
      </c>
      <c r="H1458" s="130">
        <v>67728</v>
      </c>
      <c r="I1458" s="130">
        <v>55477</v>
      </c>
      <c r="J1458" s="130">
        <v>59828</v>
      </c>
      <c r="K1458" s="130">
        <v>63849</v>
      </c>
    </row>
    <row r="1459" spans="2:11" ht="15">
      <c r="B1459" s="130" t="s">
        <v>3</v>
      </c>
      <c r="C1459" s="131" t="s">
        <v>100</v>
      </c>
      <c r="D1459" s="130" t="s">
        <v>394</v>
      </c>
      <c r="E1459" s="130" t="s">
        <v>292</v>
      </c>
      <c r="F1459" s="130">
        <v>18409</v>
      </c>
      <c r="G1459" s="130">
        <v>16465</v>
      </c>
      <c r="H1459" s="130">
        <v>19518</v>
      </c>
      <c r="I1459" s="130">
        <v>16297</v>
      </c>
      <c r="J1459" s="130" t="s">
        <v>125</v>
      </c>
      <c r="K1459" s="130" t="s">
        <v>125</v>
      </c>
    </row>
    <row r="1460" spans="2:11" ht="15">
      <c r="B1460" s="130" t="s">
        <v>3</v>
      </c>
      <c r="C1460" s="131" t="s">
        <v>256</v>
      </c>
      <c r="D1460" s="130" t="s">
        <v>378</v>
      </c>
      <c r="E1460" s="130" t="s">
        <v>292</v>
      </c>
      <c r="F1460" s="130">
        <v>5875</v>
      </c>
      <c r="G1460" s="130">
        <v>13910</v>
      </c>
      <c r="H1460" s="130">
        <v>11831</v>
      </c>
      <c r="I1460" s="130">
        <v>9770</v>
      </c>
      <c r="J1460" s="130">
        <v>4369</v>
      </c>
      <c r="K1460" s="130">
        <v>12039</v>
      </c>
    </row>
    <row r="1461" spans="2:11" ht="15">
      <c r="B1461" s="130" t="s">
        <v>3</v>
      </c>
      <c r="C1461" s="131" t="s">
        <v>102</v>
      </c>
      <c r="D1461" s="130" t="s">
        <v>103</v>
      </c>
      <c r="E1461" s="130" t="s">
        <v>293</v>
      </c>
      <c r="F1461" s="130">
        <v>46665</v>
      </c>
      <c r="G1461" s="130">
        <v>57647</v>
      </c>
      <c r="H1461" s="130">
        <v>44362</v>
      </c>
      <c r="I1461" s="130">
        <v>14766</v>
      </c>
      <c r="J1461" s="130">
        <v>51284</v>
      </c>
      <c r="K1461" s="130">
        <v>47071</v>
      </c>
    </row>
    <row r="1462" spans="2:11" ht="15">
      <c r="B1462" s="130" t="s">
        <v>3</v>
      </c>
      <c r="C1462" s="131" t="s">
        <v>104</v>
      </c>
      <c r="D1462" s="130" t="s">
        <v>395</v>
      </c>
      <c r="E1462" s="130" t="s">
        <v>293</v>
      </c>
      <c r="F1462" s="130">
        <v>18033</v>
      </c>
      <c r="G1462" s="130">
        <v>15643</v>
      </c>
      <c r="H1462" s="130">
        <v>15213</v>
      </c>
      <c r="I1462" s="130">
        <v>13802</v>
      </c>
      <c r="J1462" s="130">
        <v>12169</v>
      </c>
      <c r="K1462" s="130">
        <v>11936</v>
      </c>
    </row>
    <row r="1463" spans="2:11" ht="15">
      <c r="B1463" s="130" t="s">
        <v>3</v>
      </c>
      <c r="C1463" s="131" t="s">
        <v>105</v>
      </c>
      <c r="D1463" s="130" t="s">
        <v>459</v>
      </c>
      <c r="E1463" s="130" t="s">
        <v>292</v>
      </c>
      <c r="F1463" s="130">
        <v>11243</v>
      </c>
      <c r="G1463" s="130">
        <v>10618</v>
      </c>
      <c r="H1463" s="130">
        <v>4336</v>
      </c>
      <c r="I1463" s="130">
        <v>10724</v>
      </c>
      <c r="J1463" s="130">
        <v>10533</v>
      </c>
      <c r="K1463" s="130">
        <v>23498</v>
      </c>
    </row>
    <row r="1464" spans="2:11" ht="15">
      <c r="B1464" s="130" t="s">
        <v>3</v>
      </c>
      <c r="C1464" s="131" t="s">
        <v>257</v>
      </c>
      <c r="D1464" s="130" t="s">
        <v>396</v>
      </c>
      <c r="E1464" s="130" t="s">
        <v>293</v>
      </c>
      <c r="F1464" s="130">
        <v>11596</v>
      </c>
      <c r="G1464" s="130">
        <v>4061</v>
      </c>
      <c r="H1464" s="130">
        <v>12461</v>
      </c>
      <c r="I1464" s="130">
        <v>14215</v>
      </c>
      <c r="J1464" s="130">
        <v>15579</v>
      </c>
      <c r="K1464" s="130">
        <v>10572</v>
      </c>
    </row>
    <row r="1465" spans="2:11" ht="15">
      <c r="B1465" s="130" t="s">
        <v>3</v>
      </c>
      <c r="C1465" s="131" t="s">
        <v>106</v>
      </c>
      <c r="D1465" s="130" t="s">
        <v>107</v>
      </c>
      <c r="E1465" s="130" t="s">
        <v>293</v>
      </c>
      <c r="F1465" s="130">
        <v>17504</v>
      </c>
      <c r="G1465" s="130">
        <v>16049</v>
      </c>
      <c r="H1465" s="130">
        <v>18549</v>
      </c>
      <c r="I1465" s="130">
        <v>15773</v>
      </c>
      <c r="J1465" s="130">
        <v>13928</v>
      </c>
      <c r="K1465" s="130">
        <v>13897</v>
      </c>
    </row>
    <row r="1466" spans="2:11" ht="15">
      <c r="B1466" s="130" t="s">
        <v>3</v>
      </c>
      <c r="C1466" s="131" t="s">
        <v>258</v>
      </c>
      <c r="D1466" s="130" t="s">
        <v>379</v>
      </c>
      <c r="E1466" s="130" t="s">
        <v>292</v>
      </c>
      <c r="F1466" s="130">
        <v>1843</v>
      </c>
      <c r="G1466" s="130">
        <v>1151</v>
      </c>
      <c r="H1466" s="130">
        <v>2309</v>
      </c>
      <c r="I1466" s="130">
        <v>0</v>
      </c>
      <c r="J1466" s="130" t="s">
        <v>125</v>
      </c>
      <c r="K1466" s="130" t="s">
        <v>125</v>
      </c>
    </row>
    <row r="1467" spans="2:11" ht="15">
      <c r="B1467" s="130" t="s">
        <v>3</v>
      </c>
      <c r="C1467" s="131" t="s">
        <v>259</v>
      </c>
      <c r="D1467" s="130" t="s">
        <v>397</v>
      </c>
      <c r="E1467" s="130" t="s">
        <v>292</v>
      </c>
      <c r="F1467" s="130">
        <v>10668</v>
      </c>
      <c r="G1467" s="130">
        <v>12716</v>
      </c>
      <c r="H1467" s="130">
        <v>12453</v>
      </c>
      <c r="I1467" s="130">
        <v>9736</v>
      </c>
      <c r="J1467" s="130">
        <v>8222</v>
      </c>
      <c r="K1467" s="130">
        <v>10034</v>
      </c>
    </row>
    <row r="1468" spans="2:11" ht="15">
      <c r="B1468" s="130" t="s">
        <v>3</v>
      </c>
      <c r="C1468" s="131" t="s">
        <v>108</v>
      </c>
      <c r="D1468" s="130" t="s">
        <v>460</v>
      </c>
      <c r="E1468" s="130" t="s">
        <v>293</v>
      </c>
      <c r="F1468" s="130">
        <v>147404</v>
      </c>
      <c r="G1468" s="130">
        <v>761760</v>
      </c>
      <c r="H1468" s="130">
        <v>183974</v>
      </c>
      <c r="I1468" s="130">
        <v>147832</v>
      </c>
      <c r="J1468" s="130">
        <v>189650</v>
      </c>
      <c r="K1468" s="130">
        <v>191720</v>
      </c>
    </row>
    <row r="1469" spans="2:11" ht="15">
      <c r="B1469" s="130" t="s">
        <v>3</v>
      </c>
      <c r="C1469" s="131" t="s">
        <v>109</v>
      </c>
      <c r="D1469" s="130" t="s">
        <v>110</v>
      </c>
      <c r="E1469" s="130" t="s">
        <v>293</v>
      </c>
      <c r="F1469" s="130">
        <v>48596</v>
      </c>
      <c r="G1469" s="130">
        <v>46146</v>
      </c>
      <c r="H1469" s="130">
        <v>50298</v>
      </c>
      <c r="I1469" s="130">
        <v>47687</v>
      </c>
      <c r="J1469" s="130">
        <v>49423</v>
      </c>
      <c r="K1469" s="130">
        <v>46030</v>
      </c>
    </row>
    <row r="1470" spans="2:11" ht="15">
      <c r="B1470" s="130" t="s">
        <v>3</v>
      </c>
      <c r="C1470" s="131" t="s">
        <v>111</v>
      </c>
      <c r="D1470" s="130" t="s">
        <v>112</v>
      </c>
      <c r="E1470" s="130" t="s">
        <v>293</v>
      </c>
      <c r="F1470" s="130">
        <v>5252</v>
      </c>
      <c r="G1470" s="130">
        <v>3887</v>
      </c>
      <c r="H1470" s="130">
        <v>1424</v>
      </c>
      <c r="I1470" s="130">
        <v>5594</v>
      </c>
      <c r="J1470" s="130">
        <v>17160</v>
      </c>
      <c r="K1470" s="130">
        <v>15721</v>
      </c>
    </row>
    <row r="1471" spans="2:11" ht="15">
      <c r="B1471" s="130" t="s">
        <v>3</v>
      </c>
      <c r="C1471" s="131" t="s">
        <v>269</v>
      </c>
      <c r="D1471" s="130" t="s">
        <v>407</v>
      </c>
      <c r="E1471" s="130" t="s">
        <v>292</v>
      </c>
      <c r="F1471" s="130">
        <v>24178</v>
      </c>
      <c r="G1471" s="130">
        <v>23701</v>
      </c>
      <c r="H1471" s="130">
        <v>22405</v>
      </c>
      <c r="I1471" s="130">
        <v>21641</v>
      </c>
      <c r="J1471" s="130">
        <v>7251</v>
      </c>
      <c r="K1471" s="130">
        <v>19985</v>
      </c>
    </row>
    <row r="1472" spans="2:11" ht="15">
      <c r="B1472" s="130" t="s">
        <v>3</v>
      </c>
      <c r="C1472" s="131" t="s">
        <v>260</v>
      </c>
      <c r="D1472" s="130" t="s">
        <v>261</v>
      </c>
      <c r="E1472" s="130" t="s">
        <v>292</v>
      </c>
      <c r="F1472" s="130">
        <v>802</v>
      </c>
      <c r="G1472" s="130">
        <v>270</v>
      </c>
      <c r="H1472" s="130">
        <v>928</v>
      </c>
      <c r="I1472" s="130">
        <v>0</v>
      </c>
      <c r="J1472" s="130" t="s">
        <v>125</v>
      </c>
      <c r="K1472" s="130" t="s">
        <v>125</v>
      </c>
    </row>
    <row r="1473" spans="2:11" ht="15">
      <c r="B1473" s="130" t="s">
        <v>3</v>
      </c>
      <c r="C1473" s="131" t="s">
        <v>262</v>
      </c>
      <c r="D1473" s="130" t="s">
        <v>380</v>
      </c>
      <c r="E1473" s="130" t="s">
        <v>292</v>
      </c>
      <c r="F1473" s="130">
        <v>5978</v>
      </c>
      <c r="G1473" s="130">
        <v>5006</v>
      </c>
      <c r="H1473" s="130">
        <v>6366</v>
      </c>
      <c r="I1473" s="130">
        <v>7300</v>
      </c>
      <c r="J1473" s="130">
        <v>5062</v>
      </c>
      <c r="K1473" s="130">
        <v>8982</v>
      </c>
    </row>
    <row r="1474" spans="2:11" ht="15">
      <c r="B1474" s="130" t="s">
        <v>3</v>
      </c>
      <c r="C1474" s="131" t="s">
        <v>263</v>
      </c>
      <c r="D1474" s="130" t="s">
        <v>398</v>
      </c>
      <c r="E1474" s="130" t="s">
        <v>292</v>
      </c>
      <c r="F1474" s="130">
        <v>4443</v>
      </c>
      <c r="G1474" s="130">
        <v>3309</v>
      </c>
      <c r="H1474" s="130">
        <v>5108</v>
      </c>
      <c r="I1474" s="130">
        <v>1717</v>
      </c>
      <c r="J1474" s="130">
        <v>1728</v>
      </c>
      <c r="K1474" s="130" t="s">
        <v>125</v>
      </c>
    </row>
    <row r="1475" spans="2:11" ht="15">
      <c r="B1475" s="130" t="s">
        <v>3</v>
      </c>
      <c r="C1475" s="131" t="s">
        <v>264</v>
      </c>
      <c r="D1475" s="130" t="s">
        <v>381</v>
      </c>
      <c r="E1475" s="130" t="s">
        <v>292</v>
      </c>
      <c r="F1475" s="130">
        <v>17730</v>
      </c>
      <c r="G1475" s="130">
        <v>14935</v>
      </c>
      <c r="H1475" s="130">
        <v>16021</v>
      </c>
      <c r="I1475" s="130">
        <v>14933</v>
      </c>
      <c r="J1475" s="130">
        <v>14711</v>
      </c>
      <c r="K1475" s="130">
        <v>14895</v>
      </c>
    </row>
    <row r="1476" spans="2:11" ht="15">
      <c r="B1476" s="130" t="s">
        <v>3</v>
      </c>
      <c r="C1476" s="131" t="s">
        <v>113</v>
      </c>
      <c r="D1476" s="130" t="s">
        <v>114</v>
      </c>
      <c r="E1476" s="130" t="s">
        <v>294</v>
      </c>
      <c r="F1476" s="130" t="s">
        <v>125</v>
      </c>
      <c r="G1476" s="130" t="s">
        <v>125</v>
      </c>
      <c r="H1476" s="130" t="s">
        <v>125</v>
      </c>
      <c r="I1476" s="130" t="s">
        <v>125</v>
      </c>
      <c r="J1476" s="130" t="s">
        <v>125</v>
      </c>
      <c r="K1476" s="130" t="s">
        <v>125</v>
      </c>
    </row>
    <row r="1477" spans="2:11" ht="15">
      <c r="B1477" s="130" t="s">
        <v>3</v>
      </c>
      <c r="C1477" s="131" t="s">
        <v>115</v>
      </c>
      <c r="D1477" s="130" t="s">
        <v>116</v>
      </c>
      <c r="E1477" s="130" t="s">
        <v>293</v>
      </c>
      <c r="F1477" s="130">
        <v>18895</v>
      </c>
      <c r="G1477" s="130">
        <v>17596</v>
      </c>
      <c r="H1477" s="130">
        <v>15255</v>
      </c>
      <c r="I1477" s="130">
        <v>16785</v>
      </c>
      <c r="J1477" s="130">
        <v>18283</v>
      </c>
      <c r="K1477" s="130">
        <v>18146</v>
      </c>
    </row>
    <row r="1478" spans="2:11" ht="15">
      <c r="B1478" s="130" t="s">
        <v>3</v>
      </c>
      <c r="C1478" s="131" t="s">
        <v>117</v>
      </c>
      <c r="D1478" s="130" t="s">
        <v>118</v>
      </c>
      <c r="E1478" s="130" t="s">
        <v>294</v>
      </c>
      <c r="F1478" s="130" t="s">
        <v>125</v>
      </c>
      <c r="G1478" s="130" t="s">
        <v>125</v>
      </c>
      <c r="H1478" s="130" t="s">
        <v>125</v>
      </c>
      <c r="I1478" s="130" t="s">
        <v>125</v>
      </c>
      <c r="J1478" s="130" t="s">
        <v>125</v>
      </c>
      <c r="K1478" s="130" t="s">
        <v>125</v>
      </c>
    </row>
    <row r="1479" spans="2:11" ht="15">
      <c r="B1479" s="130" t="s">
        <v>3</v>
      </c>
      <c r="C1479" s="131" t="s">
        <v>129</v>
      </c>
      <c r="D1479" s="130" t="s">
        <v>127</v>
      </c>
      <c r="E1479" s="130" t="s">
        <v>294</v>
      </c>
      <c r="F1479" s="130" t="s">
        <v>125</v>
      </c>
      <c r="G1479" s="130" t="s">
        <v>125</v>
      </c>
      <c r="H1479" s="130" t="s">
        <v>125</v>
      </c>
      <c r="I1479" s="130" t="s">
        <v>125</v>
      </c>
      <c r="J1479" s="130" t="s">
        <v>125</v>
      </c>
      <c r="K1479" s="130" t="s">
        <v>125</v>
      </c>
    </row>
    <row r="1481" spans="2:11" ht="15">
      <c r="B1481" s="130" t="s">
        <v>383</v>
      </c>
      <c r="C1481" s="131" t="s">
        <v>384</v>
      </c>
      <c r="D1481" s="130" t="s">
        <v>385</v>
      </c>
      <c r="E1481" s="130"/>
      <c r="F1481" s="130"/>
      <c r="G1481" s="130"/>
      <c r="H1481" s="130"/>
      <c r="I1481" s="130"/>
      <c r="J1481" s="130"/>
      <c r="K1481" s="130"/>
    </row>
  </sheetData>
  <customSheetViews>
    <customSheetView guid="{8E6CF98D-1634-4ED3-81CA-763BCE5C79CD}" topLeftCell="A1395">
      <selection activeCell="B1459" sqref="B1459"/>
      <pageMargins left="0.75" right="0.75" top="1" bottom="1" header="0.5" footer="0.5"/>
      <headerFooter alignWithMargins="0"/>
    </customSheetView>
    <customSheetView guid="{36755EE3-F52E-4D4E-9A42-3A861C777B27}" topLeftCell="A28">
      <selection activeCell="H50" sqref="H50"/>
      <pageMargins left="0.75" right="0.75" top="1" bottom="1" header="0.5" footer="0.5"/>
      <headerFooter alignWithMargins="0"/>
    </customSheetView>
  </customSheetViews>
  <phoneticPr fontId="10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customSheetViews>
    <customSheetView guid="{8E6CF98D-1634-4ED3-81CA-763BCE5C79CD}">
      <pageMargins left="0.7" right="0.7" top="0.75" bottom="0.75" header="0.3" footer="0.3"/>
    </customSheetView>
    <customSheetView guid="{36755EE3-F52E-4D4E-9A42-3A861C777B27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Summary</vt:lpstr>
      <vt:lpstr>Collections Summary</vt:lpstr>
      <vt:lpstr>Billed&amp;Collected</vt:lpstr>
      <vt:lpstr>Total Collections Rpt</vt:lpstr>
      <vt:lpstr>Collections per Disp or Visit</vt:lpstr>
      <vt:lpstr>Total Billings Rpt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OP Claims per Visit by DMISID</vt:lpstr>
      <vt:lpstr>Details2</vt:lpstr>
      <vt:lpstr>Sheet1</vt:lpstr>
    </vt:vector>
  </TitlesOfParts>
  <Company>Altarum Institute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Shu-rong Yin</cp:lastModifiedBy>
  <cp:lastPrinted>2009-02-03T18:41:36Z</cp:lastPrinted>
  <dcterms:created xsi:type="dcterms:W3CDTF">2004-12-20T15:56:07Z</dcterms:created>
  <dcterms:modified xsi:type="dcterms:W3CDTF">2013-02-05T00:52:31Z</dcterms:modified>
</cp:coreProperties>
</file>