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90" yWindow="120" windowWidth="18960" windowHeight="12495" tabRatio="881" firstSheet="20" activeTab="25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5" r:id="rId5"/>
    <sheet name="Total Billings Rpt" sheetId="6" r:id="rId6"/>
    <sheet name="Collected to Claims Ratio Rpt" sheetId="7" r:id="rId7"/>
    <sheet name="Claims per Disp or Visits rpt" sheetId="8" r:id="rId8"/>
    <sheet name="Total Collections" sheetId="9" r:id="rId9"/>
    <sheet name="Total Billings" sheetId="10" r:id="rId10"/>
    <sheet name="Collected to Claims Ratio" sheetId="11" r:id="rId11"/>
    <sheet name="Claims per Disp or Visits" sheetId="12" r:id="rId12"/>
    <sheet name="Details" sheetId="13" r:id="rId13"/>
    <sheet name="IP $ Collections by DMIS" sheetId="14" r:id="rId14"/>
    <sheet name="IP $ Billings by DMIS" sheetId="15" r:id="rId15"/>
    <sheet name="IP Collections by DMIS ID" sheetId="16" r:id="rId16"/>
    <sheet name="IP Claims by DMIS ID" sheetId="17" r:id="rId17"/>
    <sheet name="IP Disp by DMISID" sheetId="18" r:id="rId18"/>
    <sheet name="IP Claims per Disp by DMISID" sheetId="19" r:id="rId19"/>
    <sheet name="OP $ Collections by DMIS" sheetId="20" r:id="rId20"/>
    <sheet name="OP $ Billings by DMIS " sheetId="21" r:id="rId21"/>
    <sheet name="OP Collect by DMIS" sheetId="22" r:id="rId22"/>
    <sheet name="OP Claims by DMISID" sheetId="23" r:id="rId23"/>
    <sheet name="OP Visits by DMISID" sheetId="24" r:id="rId24"/>
    <sheet name="OP Claims per Visit by DMISID" sheetId="25" r:id="rId25"/>
    <sheet name="Details2" sheetId="26" r:id="rId26"/>
    <sheet name="Sheet1" sheetId="27" state="hidden" r:id="rId27"/>
  </sheets>
  <calcPr calcId="145621"/>
  <customWorkbookViews>
    <customWorkbookView name="Matthew Megas - Personal View" guid="{8E6CF98D-1634-4ED3-81CA-763BCE5C79CD}" mergeInterval="0" personalView="1" maximized="1" windowWidth="1280" windowHeight="773" tabRatio="881" activeSheetId="26"/>
    <customWorkbookView name="syin - Personal View" guid="{E0D8F7CE-EC41-4756-A129-66C546DEF30F}" mergeInterval="0" personalView="1" xWindow="12" yWindow="50" windowWidth="1252" windowHeight="785" tabRatio="881" activeSheetId="1"/>
    <customWorkbookView name="Shu-rong Yin - Personal View" guid="{36755EE3-F52E-4D4E-9A42-3A861C777B27}" mergeInterval="0" personalView="1" maximized="1" xWindow="1" yWindow="1" windowWidth="1271" windowHeight="503" tabRatio="881" activeSheetId="25"/>
  </customWorkbookViews>
</workbook>
</file>

<file path=xl/calcChain.xml><?xml version="1.0" encoding="utf-8"?>
<calcChain xmlns="http://schemas.openxmlformats.org/spreadsheetml/2006/main">
  <c r="H18" i="9" l="1"/>
  <c r="H17" i="9"/>
  <c r="H16" i="9"/>
  <c r="H15" i="9"/>
  <c r="G18" i="9"/>
  <c r="G17" i="9"/>
  <c r="G16" i="9"/>
  <c r="G15" i="9"/>
  <c r="F18" i="9"/>
  <c r="F17" i="9"/>
  <c r="F16" i="9"/>
  <c r="F15" i="9"/>
  <c r="E18" i="9"/>
  <c r="E17" i="9"/>
  <c r="E16" i="9"/>
  <c r="E15" i="9"/>
  <c r="D18" i="9"/>
  <c r="D17" i="9"/>
  <c r="D16" i="9"/>
  <c r="D15" i="9"/>
  <c r="C18" i="9"/>
  <c r="C17" i="9"/>
  <c r="C16" i="9"/>
  <c r="C15" i="9"/>
  <c r="H18" i="10"/>
  <c r="H17" i="10"/>
  <c r="H16" i="10"/>
  <c r="H15" i="10"/>
  <c r="G18" i="10"/>
  <c r="G17" i="10"/>
  <c r="G16" i="10"/>
  <c r="G15" i="10"/>
  <c r="F18" i="10"/>
  <c r="F17" i="10"/>
  <c r="F16" i="10"/>
  <c r="F15" i="10"/>
  <c r="E18" i="10"/>
  <c r="E17" i="10"/>
  <c r="E16" i="10"/>
  <c r="E15" i="10"/>
  <c r="D18" i="10"/>
  <c r="D17" i="10"/>
  <c r="D16" i="10"/>
  <c r="D15" i="10"/>
  <c r="C18" i="10"/>
  <c r="C17" i="10"/>
  <c r="C16" i="10"/>
  <c r="C15" i="10"/>
  <c r="H9" i="10"/>
  <c r="H8" i="10"/>
  <c r="H7" i="10"/>
  <c r="H6" i="10"/>
  <c r="G9" i="10"/>
  <c r="G8" i="10"/>
  <c r="G7" i="10"/>
  <c r="G6" i="10"/>
  <c r="F9" i="10"/>
  <c r="F8" i="10"/>
  <c r="F7" i="10"/>
  <c r="F6" i="10"/>
  <c r="E9" i="10"/>
  <c r="E8" i="10"/>
  <c r="E7" i="10"/>
  <c r="E6" i="10"/>
  <c r="D9" i="10"/>
  <c r="D8" i="10"/>
  <c r="D7" i="10"/>
  <c r="D6" i="10"/>
  <c r="C9" i="10"/>
  <c r="C8" i="10"/>
  <c r="C7" i="10"/>
  <c r="C6" i="10"/>
  <c r="Q17" i="12"/>
  <c r="Q16" i="12"/>
  <c r="Q15" i="12"/>
  <c r="Q14" i="12"/>
  <c r="P17" i="12"/>
  <c r="P16" i="12"/>
  <c r="P15" i="12"/>
  <c r="P14" i="12"/>
  <c r="O17" i="12"/>
  <c r="O16" i="12"/>
  <c r="O15" i="12"/>
  <c r="O14" i="12"/>
  <c r="N17" i="12"/>
  <c r="N16" i="12"/>
  <c r="N15" i="12"/>
  <c r="N14" i="12"/>
  <c r="M17" i="12"/>
  <c r="M16" i="12"/>
  <c r="M15" i="12"/>
  <c r="M14" i="12"/>
  <c r="L17" i="12"/>
  <c r="L16" i="12"/>
  <c r="L15" i="12"/>
  <c r="L14" i="12"/>
  <c r="H17" i="12"/>
  <c r="H16" i="12"/>
  <c r="H15" i="12"/>
  <c r="H14" i="12"/>
  <c r="G17" i="12"/>
  <c r="G16" i="12"/>
  <c r="G15" i="12"/>
  <c r="G14" i="12"/>
  <c r="F17" i="12"/>
  <c r="F16" i="12"/>
  <c r="F15" i="12"/>
  <c r="F14" i="12"/>
  <c r="E17" i="12"/>
  <c r="E16" i="12"/>
  <c r="E15" i="12"/>
  <c r="E14" i="12"/>
  <c r="D17" i="12"/>
  <c r="D16" i="12"/>
  <c r="D15" i="12"/>
  <c r="D14" i="12"/>
  <c r="C17" i="12"/>
  <c r="C16" i="12"/>
  <c r="C15" i="12"/>
  <c r="C14" i="12"/>
  <c r="Q18" i="11"/>
  <c r="Q17" i="11"/>
  <c r="Q16" i="11"/>
  <c r="Q15" i="11"/>
  <c r="P18" i="11"/>
  <c r="P17" i="11"/>
  <c r="P16" i="11"/>
  <c r="P15" i="11"/>
  <c r="O18" i="11"/>
  <c r="O17" i="11"/>
  <c r="O16" i="11"/>
  <c r="O15" i="11"/>
  <c r="N18" i="11"/>
  <c r="N17" i="11"/>
  <c r="N16" i="11"/>
  <c r="N15" i="11"/>
  <c r="M18" i="11"/>
  <c r="M17" i="11"/>
  <c r="M16" i="11"/>
  <c r="M15" i="11"/>
  <c r="L18" i="11"/>
  <c r="L17" i="11"/>
  <c r="L16" i="11"/>
  <c r="L15" i="11"/>
  <c r="Q10" i="11"/>
  <c r="Q9" i="11"/>
  <c r="Q8" i="11"/>
  <c r="Q7" i="11"/>
  <c r="P10" i="11"/>
  <c r="P9" i="11"/>
  <c r="P8" i="11"/>
  <c r="P7" i="11"/>
  <c r="O10" i="11"/>
  <c r="O9" i="11"/>
  <c r="O8" i="11"/>
  <c r="O7" i="11"/>
  <c r="N10" i="11"/>
  <c r="N9" i="11"/>
  <c r="N8" i="11"/>
  <c r="N7" i="11"/>
  <c r="M10" i="11"/>
  <c r="M9" i="11"/>
  <c r="M8" i="11"/>
  <c r="M7" i="11"/>
  <c r="L10" i="11"/>
  <c r="L9" i="11"/>
  <c r="L8" i="11"/>
  <c r="L7" i="11"/>
  <c r="H18" i="11"/>
  <c r="H17" i="11"/>
  <c r="H16" i="11"/>
  <c r="H15" i="11"/>
  <c r="G18" i="11"/>
  <c r="G17" i="11"/>
  <c r="G16" i="11"/>
  <c r="G15" i="11"/>
  <c r="F18" i="11"/>
  <c r="F17" i="11"/>
  <c r="F16" i="11"/>
  <c r="F15" i="11"/>
  <c r="E18" i="11"/>
  <c r="E17" i="11"/>
  <c r="E16" i="11"/>
  <c r="E15" i="11"/>
  <c r="D18" i="11"/>
  <c r="D17" i="11"/>
  <c r="D16" i="11"/>
  <c r="D15" i="11"/>
  <c r="C18" i="11"/>
  <c r="C17" i="11"/>
  <c r="C16" i="11"/>
  <c r="C15" i="11"/>
  <c r="C6" i="12" s="1"/>
  <c r="F9" i="11"/>
  <c r="H10" i="11"/>
  <c r="H9" i="11"/>
  <c r="H8" i="11"/>
  <c r="H7" i="11"/>
  <c r="G10" i="11"/>
  <c r="G9" i="11"/>
  <c r="G8" i="11"/>
  <c r="G7" i="11"/>
  <c r="F10" i="11"/>
  <c r="F8" i="11"/>
  <c r="F7" i="11"/>
  <c r="E10" i="11"/>
  <c r="E9" i="11"/>
  <c r="E8" i="11"/>
  <c r="E7" i="11"/>
  <c r="D10" i="11"/>
  <c r="D9" i="11"/>
  <c r="D8" i="11"/>
  <c r="D7" i="11"/>
  <c r="C10" i="11"/>
  <c r="C9" i="11"/>
  <c r="C8" i="11"/>
  <c r="C7" i="11"/>
  <c r="B99" i="14" l="1"/>
  <c r="B127" i="14"/>
  <c r="B99" i="15"/>
  <c r="B127" i="15"/>
  <c r="B99" i="16"/>
  <c r="B127" i="16"/>
  <c r="B99" i="17"/>
  <c r="B127" i="17"/>
  <c r="B99" i="18"/>
  <c r="B127" i="18"/>
  <c r="B99" i="19"/>
  <c r="B127" i="19"/>
  <c r="B99" i="20"/>
  <c r="B127" i="20"/>
  <c r="B99" i="21"/>
  <c r="B127" i="21"/>
  <c r="B99" i="22"/>
  <c r="B127" i="22"/>
  <c r="B99" i="23"/>
  <c r="B127" i="23"/>
  <c r="B99" i="24"/>
  <c r="B119" i="24"/>
  <c r="B127" i="24"/>
  <c r="B99" i="25"/>
  <c r="B127" i="25"/>
  <c r="C11" i="1"/>
  <c r="H16" i="6"/>
  <c r="H18" i="6"/>
  <c r="G16" i="6"/>
  <c r="G18" i="6"/>
  <c r="F16" i="6"/>
  <c r="F18" i="6"/>
  <c r="E16" i="6"/>
  <c r="E18" i="6"/>
  <c r="D16" i="6"/>
  <c r="D18" i="6"/>
  <c r="C16" i="6"/>
  <c r="C17" i="6"/>
  <c r="C18" i="6"/>
  <c r="H7" i="6"/>
  <c r="H25" i="6" s="1"/>
  <c r="H9" i="6"/>
  <c r="G7" i="6"/>
  <c r="G9" i="6"/>
  <c r="F7" i="6"/>
  <c r="F9" i="6"/>
  <c r="E7" i="6"/>
  <c r="E9" i="6"/>
  <c r="E27" i="6" s="1"/>
  <c r="C7" i="6"/>
  <c r="C8" i="6"/>
  <c r="C9" i="6"/>
  <c r="H15" i="4"/>
  <c r="S6" i="5" s="1"/>
  <c r="H17" i="4"/>
  <c r="S8" i="5" s="1"/>
  <c r="G15" i="4"/>
  <c r="R6" i="5" s="1"/>
  <c r="F15" i="4"/>
  <c r="Q6" i="5" s="1"/>
  <c r="F17" i="4"/>
  <c r="Q8" i="5" s="1"/>
  <c r="E15" i="4"/>
  <c r="P6" i="5" s="1"/>
  <c r="E17" i="4"/>
  <c r="P8" i="5" s="1"/>
  <c r="D15" i="4"/>
  <c r="O6" i="5" s="1"/>
  <c r="D17" i="4"/>
  <c r="O8" i="5" s="1"/>
  <c r="C15" i="4"/>
  <c r="N6" i="5" s="1"/>
  <c r="C16" i="4"/>
  <c r="N7" i="5" s="1"/>
  <c r="C17" i="4"/>
  <c r="N8" i="5" s="1"/>
  <c r="H7" i="9"/>
  <c r="H8" i="9"/>
  <c r="H9" i="9"/>
  <c r="H9" i="4" s="1"/>
  <c r="D7" i="2" s="1"/>
  <c r="G7" i="9"/>
  <c r="G7" i="4" s="1"/>
  <c r="C6" i="2" s="1"/>
  <c r="G8" i="9"/>
  <c r="G9" i="9"/>
  <c r="F7" i="9"/>
  <c r="F7" i="4" s="1"/>
  <c r="F8" i="9"/>
  <c r="F9" i="9"/>
  <c r="F9" i="4" s="1"/>
  <c r="E7" i="9"/>
  <c r="E7" i="4" s="1"/>
  <c r="E8" i="9"/>
  <c r="E9" i="9"/>
  <c r="E9" i="4" s="1"/>
  <c r="D7" i="9"/>
  <c r="D7" i="4" s="1"/>
  <c r="D8" i="9"/>
  <c r="D9" i="9"/>
  <c r="D9" i="4" s="1"/>
  <c r="C7" i="9"/>
  <c r="C7" i="4" s="1"/>
  <c r="C8" i="9"/>
  <c r="C8" i="4" s="1"/>
  <c r="C9" i="9"/>
  <c r="C9" i="4" s="1"/>
  <c r="D6" i="9"/>
  <c r="E6" i="9"/>
  <c r="F6" i="9"/>
  <c r="H16" i="3" s="1"/>
  <c r="G6" i="9"/>
  <c r="H6" i="9"/>
  <c r="H6" i="4" s="1"/>
  <c r="S14" i="5"/>
  <c r="S15" i="5"/>
  <c r="S16" i="5"/>
  <c r="R14" i="5"/>
  <c r="R15" i="5"/>
  <c r="R16" i="5"/>
  <c r="Q14" i="5"/>
  <c r="Q15" i="5"/>
  <c r="Q16" i="5"/>
  <c r="P14" i="5"/>
  <c r="P15" i="5"/>
  <c r="P16" i="5"/>
  <c r="O14" i="5"/>
  <c r="O15" i="5"/>
  <c r="O16" i="5"/>
  <c r="N14" i="5"/>
  <c r="N15" i="5"/>
  <c r="N16" i="5"/>
  <c r="H14" i="5"/>
  <c r="H15" i="5"/>
  <c r="H16" i="5"/>
  <c r="G14" i="5"/>
  <c r="G15" i="5"/>
  <c r="G16" i="5"/>
  <c r="F14" i="5"/>
  <c r="F15" i="5"/>
  <c r="F16" i="5"/>
  <c r="E14" i="5"/>
  <c r="E15" i="5"/>
  <c r="E16" i="5"/>
  <c r="D14" i="5"/>
  <c r="D15" i="5"/>
  <c r="D16" i="5"/>
  <c r="C14" i="5"/>
  <c r="C15" i="5"/>
  <c r="C16" i="5"/>
  <c r="H14" i="7"/>
  <c r="H15" i="7"/>
  <c r="H16" i="7"/>
  <c r="G14" i="7"/>
  <c r="G15" i="7"/>
  <c r="G16" i="7"/>
  <c r="F15" i="7"/>
  <c r="F16" i="7"/>
  <c r="E15" i="7"/>
  <c r="E16" i="7"/>
  <c r="D14" i="7"/>
  <c r="D15" i="7"/>
  <c r="D16" i="7"/>
  <c r="C14" i="7"/>
  <c r="C15" i="7"/>
  <c r="C16" i="7"/>
  <c r="D6" i="12"/>
  <c r="E6" i="12"/>
  <c r="G6" i="12"/>
  <c r="H6" i="7"/>
  <c r="H7" i="7"/>
  <c r="H8" i="7"/>
  <c r="G6" i="7"/>
  <c r="G7" i="7"/>
  <c r="G8" i="7"/>
  <c r="F6" i="7"/>
  <c r="F7" i="7"/>
  <c r="F8" i="7"/>
  <c r="E7" i="7"/>
  <c r="E8" i="7"/>
  <c r="D6" i="7"/>
  <c r="D7" i="7"/>
  <c r="D8" i="7"/>
  <c r="C6" i="7"/>
  <c r="C7" i="7"/>
  <c r="D5" i="7"/>
  <c r="E5" i="7"/>
  <c r="F5" i="7"/>
  <c r="G5" i="7"/>
  <c r="H5" i="7"/>
  <c r="S14" i="7"/>
  <c r="S15" i="7"/>
  <c r="S16" i="7"/>
  <c r="R14" i="7"/>
  <c r="R15" i="7"/>
  <c r="R16" i="7"/>
  <c r="Q14" i="7"/>
  <c r="Q15" i="7"/>
  <c r="Q16" i="7"/>
  <c r="P15" i="7"/>
  <c r="P16" i="7"/>
  <c r="O14" i="7"/>
  <c r="O15" i="7"/>
  <c r="O16" i="7"/>
  <c r="N14" i="7"/>
  <c r="N15" i="7"/>
  <c r="N16" i="7"/>
  <c r="M6" i="12"/>
  <c r="N6" i="12"/>
  <c r="O6" i="12"/>
  <c r="P6" i="12"/>
  <c r="Q6" i="12"/>
  <c r="N13" i="7"/>
  <c r="S6" i="7"/>
  <c r="S7" i="7"/>
  <c r="S8" i="7"/>
  <c r="R6" i="7"/>
  <c r="R7" i="7"/>
  <c r="R8" i="7"/>
  <c r="Q6" i="7"/>
  <c r="Q7" i="7"/>
  <c r="Q8" i="7"/>
  <c r="P7" i="7"/>
  <c r="P8" i="7"/>
  <c r="O6" i="7"/>
  <c r="O7" i="7"/>
  <c r="N8" i="7"/>
  <c r="N7" i="7"/>
  <c r="S20" i="5"/>
  <c r="S12" i="5"/>
  <c r="S4" i="5"/>
  <c r="H20" i="5"/>
  <c r="H12" i="5"/>
  <c r="H4" i="5"/>
  <c r="H23" i="6"/>
  <c r="H14" i="6"/>
  <c r="H5" i="6"/>
  <c r="H21" i="4"/>
  <c r="H13" i="4"/>
  <c r="H5" i="4"/>
  <c r="S20" i="8"/>
  <c r="H20" i="8"/>
  <c r="S12" i="8"/>
  <c r="R12" i="8"/>
  <c r="H12" i="8"/>
  <c r="S4" i="8"/>
  <c r="H4" i="8"/>
  <c r="K10" i="14"/>
  <c r="K5" i="14"/>
  <c r="K6" i="14"/>
  <c r="K7" i="14"/>
  <c r="K8" i="14"/>
  <c r="K9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C21" i="12"/>
  <c r="C13" i="12"/>
  <c r="L21" i="12"/>
  <c r="L13" i="12"/>
  <c r="D21" i="12"/>
  <c r="D13" i="12"/>
  <c r="M21" i="12"/>
  <c r="M13" i="12"/>
  <c r="E21" i="12"/>
  <c r="E13" i="12"/>
  <c r="N21" i="12"/>
  <c r="N13" i="12"/>
  <c r="F21" i="12"/>
  <c r="F13" i="12"/>
  <c r="G21" i="12"/>
  <c r="G13" i="12"/>
  <c r="O21" i="12"/>
  <c r="O13" i="12"/>
  <c r="P21" i="12"/>
  <c r="P13" i="12"/>
  <c r="P5" i="12"/>
  <c r="D14" i="4"/>
  <c r="P13" i="5"/>
  <c r="H10" i="3"/>
  <c r="C14" i="4"/>
  <c r="C6" i="9"/>
  <c r="C13" i="4"/>
  <c r="D13" i="4"/>
  <c r="D21" i="4" s="1"/>
  <c r="E13" i="4"/>
  <c r="P4" i="5" s="1"/>
  <c r="F13" i="4"/>
  <c r="Q4" i="5" s="1"/>
  <c r="G13" i="4"/>
  <c r="B15" i="4"/>
  <c r="M6" i="5" s="1"/>
  <c r="B17" i="4"/>
  <c r="M8" i="5" s="1"/>
  <c r="B14" i="4"/>
  <c r="M5" i="5" s="1"/>
  <c r="M9" i="5"/>
  <c r="M4" i="5"/>
  <c r="C5" i="4"/>
  <c r="C4" i="5" s="1"/>
  <c r="D5" i="4"/>
  <c r="D4" i="5" s="1"/>
  <c r="E5" i="4"/>
  <c r="E4" i="5" s="1"/>
  <c r="F5" i="4"/>
  <c r="F4" i="5" s="1"/>
  <c r="G5" i="4"/>
  <c r="G4" i="5" s="1"/>
  <c r="B7" i="4"/>
  <c r="B9" i="4"/>
  <c r="B6" i="4"/>
  <c r="B5" i="5" s="1"/>
  <c r="B9" i="5"/>
  <c r="B4" i="5"/>
  <c r="M21" i="5"/>
  <c r="B21" i="5"/>
  <c r="M24" i="5"/>
  <c r="B24" i="5"/>
  <c r="M22" i="5"/>
  <c r="B22" i="5"/>
  <c r="R20" i="5"/>
  <c r="Q20" i="5"/>
  <c r="P20" i="5"/>
  <c r="O20" i="5"/>
  <c r="N20" i="5"/>
  <c r="G20" i="5"/>
  <c r="F20" i="5"/>
  <c r="E20" i="5"/>
  <c r="D20" i="5"/>
  <c r="C20" i="5"/>
  <c r="M13" i="5"/>
  <c r="B13" i="5"/>
  <c r="M16" i="5"/>
  <c r="B16" i="5"/>
  <c r="M14" i="5"/>
  <c r="B14" i="5"/>
  <c r="R12" i="5"/>
  <c r="Q12" i="5"/>
  <c r="P12" i="5"/>
  <c r="O12" i="5"/>
  <c r="N12" i="5"/>
  <c r="G12" i="5"/>
  <c r="F12" i="5"/>
  <c r="E12" i="5"/>
  <c r="D12" i="5"/>
  <c r="C12" i="5"/>
  <c r="A2" i="5"/>
  <c r="K10" i="3"/>
  <c r="E147" i="25"/>
  <c r="H147" i="25" s="1"/>
  <c r="D147" i="25"/>
  <c r="C147" i="25"/>
  <c r="B147" i="25"/>
  <c r="E146" i="25"/>
  <c r="H146" i="25" s="1"/>
  <c r="D146" i="25"/>
  <c r="C146" i="25"/>
  <c r="B146" i="25"/>
  <c r="E145" i="25"/>
  <c r="D145" i="25"/>
  <c r="C145" i="25"/>
  <c r="B145" i="25"/>
  <c r="E144" i="25"/>
  <c r="H144" i="25" s="1"/>
  <c r="D144" i="25"/>
  <c r="C144" i="25"/>
  <c r="B144" i="25"/>
  <c r="E143" i="25"/>
  <c r="D143" i="25"/>
  <c r="C143" i="25"/>
  <c r="B143" i="25"/>
  <c r="E142" i="25"/>
  <c r="F142" i="25" s="1"/>
  <c r="D142" i="25"/>
  <c r="C142" i="25"/>
  <c r="B142" i="25"/>
  <c r="E141" i="25"/>
  <c r="H141" i="25" s="1"/>
  <c r="D141" i="25"/>
  <c r="C141" i="25"/>
  <c r="B141" i="25"/>
  <c r="E140" i="25"/>
  <c r="D140" i="25"/>
  <c r="C140" i="25"/>
  <c r="B140" i="25"/>
  <c r="E139" i="25"/>
  <c r="H139" i="25" s="1"/>
  <c r="D139" i="25"/>
  <c r="C139" i="25"/>
  <c r="B139" i="25"/>
  <c r="E138" i="25"/>
  <c r="F138" i="25" s="1"/>
  <c r="D138" i="25"/>
  <c r="C138" i="25"/>
  <c r="B138" i="25"/>
  <c r="E137" i="25"/>
  <c r="D137" i="25"/>
  <c r="C137" i="25"/>
  <c r="B137" i="25"/>
  <c r="E136" i="25"/>
  <c r="I136" i="25" s="1"/>
  <c r="D136" i="25"/>
  <c r="C136" i="25"/>
  <c r="B136" i="25"/>
  <c r="E135" i="25"/>
  <c r="D135" i="25"/>
  <c r="C135" i="25"/>
  <c r="B135" i="25"/>
  <c r="E134" i="25"/>
  <c r="G134" i="25" s="1"/>
  <c r="D134" i="25"/>
  <c r="C134" i="25"/>
  <c r="B134" i="25"/>
  <c r="E133" i="25"/>
  <c r="D133" i="25"/>
  <c r="C133" i="25"/>
  <c r="B133" i="25"/>
  <c r="E132" i="25"/>
  <c r="D132" i="25"/>
  <c r="C132" i="25"/>
  <c r="B132" i="25"/>
  <c r="E131" i="25"/>
  <c r="D131" i="25"/>
  <c r="C131" i="25"/>
  <c r="B131" i="25"/>
  <c r="E130" i="25"/>
  <c r="D130" i="25"/>
  <c r="C130" i="25"/>
  <c r="B130" i="25"/>
  <c r="E129" i="25"/>
  <c r="D129" i="25"/>
  <c r="C129" i="25"/>
  <c r="B129" i="25"/>
  <c r="E128" i="25"/>
  <c r="D128" i="25"/>
  <c r="C128" i="25"/>
  <c r="B128" i="25"/>
  <c r="E127" i="25"/>
  <c r="F127" i="25" s="1"/>
  <c r="D127" i="25"/>
  <c r="C127" i="25"/>
  <c r="E126" i="25"/>
  <c r="I126" i="25" s="1"/>
  <c r="D126" i="25"/>
  <c r="C126" i="25"/>
  <c r="B126" i="25"/>
  <c r="E125" i="25"/>
  <c r="D125" i="25"/>
  <c r="C125" i="25"/>
  <c r="B125" i="25"/>
  <c r="E124" i="25"/>
  <c r="F124" i="25" s="1"/>
  <c r="D124" i="25"/>
  <c r="C124" i="25"/>
  <c r="B124" i="25"/>
  <c r="E123" i="25"/>
  <c r="D123" i="25"/>
  <c r="C123" i="25"/>
  <c r="B123" i="25"/>
  <c r="E122" i="25"/>
  <c r="I122" i="25" s="1"/>
  <c r="D122" i="25"/>
  <c r="C122" i="25"/>
  <c r="B122" i="25"/>
  <c r="E121" i="25"/>
  <c r="D121" i="25"/>
  <c r="C121" i="25"/>
  <c r="B121" i="25"/>
  <c r="E120" i="25"/>
  <c r="H120" i="25" s="1"/>
  <c r="D120" i="25"/>
  <c r="C120" i="25"/>
  <c r="B120" i="25"/>
  <c r="E119" i="25"/>
  <c r="D119" i="25"/>
  <c r="C119" i="25"/>
  <c r="B119" i="25"/>
  <c r="E118" i="25"/>
  <c r="I118" i="25" s="1"/>
  <c r="D118" i="25"/>
  <c r="C118" i="25"/>
  <c r="B118" i="25"/>
  <c r="E117" i="25"/>
  <c r="D117" i="25"/>
  <c r="C117" i="25"/>
  <c r="B117" i="25"/>
  <c r="E116" i="25"/>
  <c r="D116" i="25"/>
  <c r="C116" i="25"/>
  <c r="B116" i="25"/>
  <c r="E115" i="25"/>
  <c r="D115" i="25"/>
  <c r="C115" i="25"/>
  <c r="B115" i="25"/>
  <c r="E114" i="25"/>
  <c r="I114" i="25" s="1"/>
  <c r="D114" i="25"/>
  <c r="C114" i="25"/>
  <c r="B114" i="25"/>
  <c r="E113" i="25"/>
  <c r="H113" i="25" s="1"/>
  <c r="D113" i="25"/>
  <c r="C113" i="25"/>
  <c r="B113" i="25"/>
  <c r="E112" i="25"/>
  <c r="D112" i="25"/>
  <c r="C112" i="25"/>
  <c r="B112" i="25"/>
  <c r="E111" i="25"/>
  <c r="D111" i="25"/>
  <c r="C111" i="25"/>
  <c r="B111" i="25"/>
  <c r="E110" i="25"/>
  <c r="G110" i="25" s="1"/>
  <c r="D110" i="25"/>
  <c r="C110" i="25"/>
  <c r="B110" i="25"/>
  <c r="E109" i="25"/>
  <c r="F109" i="25" s="1"/>
  <c r="D109" i="25"/>
  <c r="C109" i="25"/>
  <c r="B109" i="25"/>
  <c r="E108" i="25"/>
  <c r="F108" i="25" s="1"/>
  <c r="D108" i="25"/>
  <c r="C108" i="25"/>
  <c r="B108" i="25"/>
  <c r="E107" i="25"/>
  <c r="H107" i="25" s="1"/>
  <c r="D107" i="25"/>
  <c r="C107" i="25"/>
  <c r="B107" i="25"/>
  <c r="E106" i="25"/>
  <c r="F106" i="25" s="1"/>
  <c r="D106" i="25"/>
  <c r="C106" i="25"/>
  <c r="B106" i="25"/>
  <c r="E105" i="25"/>
  <c r="D105" i="25"/>
  <c r="C105" i="25"/>
  <c r="B105" i="25"/>
  <c r="E104" i="25"/>
  <c r="D104" i="25"/>
  <c r="C104" i="25"/>
  <c r="B104" i="25"/>
  <c r="E103" i="25"/>
  <c r="F103" i="25" s="1"/>
  <c r="D103" i="25"/>
  <c r="C103" i="25"/>
  <c r="B103" i="25"/>
  <c r="E102" i="25"/>
  <c r="D102" i="25"/>
  <c r="C102" i="25"/>
  <c r="B102" i="25"/>
  <c r="E101" i="25"/>
  <c r="D101" i="25"/>
  <c r="C101" i="25"/>
  <c r="B101" i="25"/>
  <c r="E100" i="25"/>
  <c r="G100" i="25" s="1"/>
  <c r="D100" i="25"/>
  <c r="C100" i="25"/>
  <c r="B100" i="25"/>
  <c r="E99" i="25"/>
  <c r="D99" i="25"/>
  <c r="C99" i="25"/>
  <c r="E98" i="25"/>
  <c r="H98" i="25" s="1"/>
  <c r="D98" i="25"/>
  <c r="C98" i="25"/>
  <c r="B98" i="25"/>
  <c r="E97" i="25"/>
  <c r="D97" i="25"/>
  <c r="C97" i="25"/>
  <c r="B97" i="25"/>
  <c r="E96" i="25"/>
  <c r="D96" i="25"/>
  <c r="C96" i="25"/>
  <c r="B96" i="25"/>
  <c r="E95" i="25"/>
  <c r="D95" i="25"/>
  <c r="C95" i="25"/>
  <c r="B95" i="25"/>
  <c r="E94" i="25"/>
  <c r="D94" i="25"/>
  <c r="C94" i="25"/>
  <c r="B94" i="25"/>
  <c r="E93" i="25"/>
  <c r="D93" i="25"/>
  <c r="C93" i="25"/>
  <c r="B93" i="25"/>
  <c r="E92" i="25"/>
  <c r="D92" i="25"/>
  <c r="C92" i="25"/>
  <c r="B92" i="25"/>
  <c r="E91" i="25"/>
  <c r="D91" i="25"/>
  <c r="C91" i="25"/>
  <c r="B91" i="25"/>
  <c r="E90" i="25"/>
  <c r="D90" i="25"/>
  <c r="C90" i="25"/>
  <c r="B90" i="25"/>
  <c r="E89" i="25"/>
  <c r="I89" i="25" s="1"/>
  <c r="D89" i="25"/>
  <c r="C89" i="25"/>
  <c r="B89" i="25"/>
  <c r="E88" i="25"/>
  <c r="D88" i="25"/>
  <c r="C88" i="25"/>
  <c r="B88" i="25"/>
  <c r="E87" i="25"/>
  <c r="D87" i="25"/>
  <c r="C87" i="25"/>
  <c r="B87" i="25"/>
  <c r="E86" i="25"/>
  <c r="D86" i="25"/>
  <c r="C86" i="25"/>
  <c r="B86" i="25"/>
  <c r="E85" i="25"/>
  <c r="D85" i="25"/>
  <c r="C85" i="25"/>
  <c r="B85" i="25"/>
  <c r="E84" i="25"/>
  <c r="D84" i="25"/>
  <c r="C84" i="25"/>
  <c r="B84" i="25"/>
  <c r="E83" i="25"/>
  <c r="D83" i="25"/>
  <c r="C83" i="25"/>
  <c r="B83" i="25"/>
  <c r="E82" i="25"/>
  <c r="D82" i="25"/>
  <c r="C82" i="25"/>
  <c r="B82" i="25"/>
  <c r="E81" i="25"/>
  <c r="D81" i="25"/>
  <c r="C81" i="25"/>
  <c r="B81" i="25"/>
  <c r="E80" i="25"/>
  <c r="D80" i="25"/>
  <c r="C80" i="25"/>
  <c r="B80" i="25"/>
  <c r="E79" i="25"/>
  <c r="D79" i="25"/>
  <c r="C79" i="25"/>
  <c r="B79" i="25"/>
  <c r="E78" i="25"/>
  <c r="D78" i="25"/>
  <c r="C78" i="25"/>
  <c r="B78" i="25"/>
  <c r="E77" i="25"/>
  <c r="D77" i="25"/>
  <c r="C77" i="25"/>
  <c r="B77" i="25"/>
  <c r="E76" i="25"/>
  <c r="D76" i="25"/>
  <c r="C76" i="25"/>
  <c r="B76" i="25"/>
  <c r="E75" i="25"/>
  <c r="D75" i="25"/>
  <c r="C75" i="25"/>
  <c r="B75" i="25"/>
  <c r="E74" i="25"/>
  <c r="D74" i="25"/>
  <c r="C74" i="25"/>
  <c r="B74" i="25"/>
  <c r="E73" i="25"/>
  <c r="D73" i="25"/>
  <c r="C73" i="25"/>
  <c r="B73" i="25"/>
  <c r="E72" i="25"/>
  <c r="G72" i="25" s="1"/>
  <c r="D72" i="25"/>
  <c r="C72" i="25"/>
  <c r="B72" i="25"/>
  <c r="E71" i="25"/>
  <c r="H71" i="25" s="1"/>
  <c r="D71" i="25"/>
  <c r="C71" i="25"/>
  <c r="B71" i="25"/>
  <c r="E70" i="25"/>
  <c r="D70" i="25"/>
  <c r="C70" i="25"/>
  <c r="B70" i="25"/>
  <c r="E69" i="25"/>
  <c r="H69" i="25" s="1"/>
  <c r="D69" i="25"/>
  <c r="C69" i="25"/>
  <c r="B69" i="25"/>
  <c r="E68" i="25"/>
  <c r="F68" i="25" s="1"/>
  <c r="D68" i="25"/>
  <c r="C68" i="25"/>
  <c r="B68" i="25"/>
  <c r="E67" i="25"/>
  <c r="D67" i="25"/>
  <c r="C67" i="25"/>
  <c r="B67" i="25"/>
  <c r="E66" i="25"/>
  <c r="D66" i="25"/>
  <c r="C66" i="25"/>
  <c r="B66" i="25"/>
  <c r="E65" i="25"/>
  <c r="G65" i="25" s="1"/>
  <c r="D65" i="25"/>
  <c r="C65" i="25"/>
  <c r="B65" i="25"/>
  <c r="E64" i="25"/>
  <c r="F64" i="25" s="1"/>
  <c r="D64" i="25"/>
  <c r="C64" i="25"/>
  <c r="B64" i="25"/>
  <c r="E63" i="25"/>
  <c r="D63" i="25"/>
  <c r="C63" i="25"/>
  <c r="B63" i="25"/>
  <c r="E62" i="25"/>
  <c r="D62" i="25"/>
  <c r="C62" i="25"/>
  <c r="B62" i="25"/>
  <c r="E61" i="25"/>
  <c r="D61" i="25"/>
  <c r="C61" i="25"/>
  <c r="B61" i="25"/>
  <c r="E60" i="25"/>
  <c r="D60" i="25"/>
  <c r="C60" i="25"/>
  <c r="B60" i="25"/>
  <c r="E59" i="25"/>
  <c r="H59" i="25" s="1"/>
  <c r="D59" i="25"/>
  <c r="C59" i="25"/>
  <c r="B59" i="25"/>
  <c r="E58" i="25"/>
  <c r="D58" i="25"/>
  <c r="C58" i="25"/>
  <c r="B58" i="25"/>
  <c r="E57" i="25"/>
  <c r="D57" i="25"/>
  <c r="C57" i="25"/>
  <c r="B57" i="25"/>
  <c r="E56" i="25"/>
  <c r="D56" i="25"/>
  <c r="C56" i="25"/>
  <c r="B56" i="25"/>
  <c r="E55" i="25"/>
  <c r="D55" i="25"/>
  <c r="C55" i="25"/>
  <c r="B55" i="25"/>
  <c r="E54" i="25"/>
  <c r="F54" i="25" s="1"/>
  <c r="D54" i="25"/>
  <c r="C54" i="25"/>
  <c r="B54" i="25"/>
  <c r="E53" i="25"/>
  <c r="G53" i="25" s="1"/>
  <c r="D53" i="25"/>
  <c r="C53" i="25"/>
  <c r="B53" i="25"/>
  <c r="E52" i="25"/>
  <c r="D52" i="25"/>
  <c r="C52" i="25"/>
  <c r="B52" i="25"/>
  <c r="E51" i="25"/>
  <c r="G51" i="25" s="1"/>
  <c r="D51" i="25"/>
  <c r="C51" i="25"/>
  <c r="B51" i="25"/>
  <c r="E50" i="25"/>
  <c r="D50" i="25"/>
  <c r="C50" i="25"/>
  <c r="B50" i="25"/>
  <c r="E49" i="25"/>
  <c r="D49" i="25"/>
  <c r="C49" i="25"/>
  <c r="B49" i="25"/>
  <c r="E48" i="25"/>
  <c r="D48" i="25"/>
  <c r="C48" i="25"/>
  <c r="B48" i="25"/>
  <c r="E47" i="25"/>
  <c r="D47" i="25"/>
  <c r="C47" i="25"/>
  <c r="B47" i="25"/>
  <c r="E46" i="25"/>
  <c r="D46" i="25"/>
  <c r="C46" i="25"/>
  <c r="B46" i="25"/>
  <c r="E45" i="25"/>
  <c r="D45" i="25"/>
  <c r="C45" i="25"/>
  <c r="B45" i="25"/>
  <c r="E44" i="25"/>
  <c r="H44" i="25" s="1"/>
  <c r="D44" i="25"/>
  <c r="C44" i="25"/>
  <c r="B44" i="25"/>
  <c r="E43" i="25"/>
  <c r="H43" i="25" s="1"/>
  <c r="D43" i="25"/>
  <c r="C43" i="25"/>
  <c r="B43" i="25"/>
  <c r="E42" i="25"/>
  <c r="D42" i="25"/>
  <c r="C42" i="25"/>
  <c r="B42" i="25"/>
  <c r="E41" i="25"/>
  <c r="D41" i="25"/>
  <c r="C41" i="25"/>
  <c r="B41" i="25"/>
  <c r="E40" i="25"/>
  <c r="G40" i="25" s="1"/>
  <c r="D40" i="25"/>
  <c r="C40" i="25"/>
  <c r="B40" i="25"/>
  <c r="E39" i="25"/>
  <c r="D39" i="25"/>
  <c r="C39" i="25"/>
  <c r="B39" i="25"/>
  <c r="E38" i="25"/>
  <c r="H38" i="25" s="1"/>
  <c r="D38" i="25"/>
  <c r="C38" i="25"/>
  <c r="B38" i="25"/>
  <c r="E37" i="25"/>
  <c r="D37" i="25"/>
  <c r="C37" i="25"/>
  <c r="B37" i="25"/>
  <c r="E36" i="25"/>
  <c r="D36" i="25"/>
  <c r="C36" i="25"/>
  <c r="B36" i="25"/>
  <c r="E35" i="25"/>
  <c r="H35" i="25" s="1"/>
  <c r="D35" i="25"/>
  <c r="C35" i="25"/>
  <c r="B35" i="25"/>
  <c r="E34" i="25"/>
  <c r="G34" i="25" s="1"/>
  <c r="D34" i="25"/>
  <c r="C34" i="25"/>
  <c r="B34" i="25"/>
  <c r="E33" i="25"/>
  <c r="H33" i="25" s="1"/>
  <c r="D33" i="25"/>
  <c r="C33" i="25"/>
  <c r="B33" i="25"/>
  <c r="E32" i="25"/>
  <c r="D32" i="25"/>
  <c r="C32" i="25"/>
  <c r="B32" i="25"/>
  <c r="E31" i="25"/>
  <c r="D31" i="25"/>
  <c r="C31" i="25"/>
  <c r="B31" i="25"/>
  <c r="E30" i="25"/>
  <c r="D30" i="25"/>
  <c r="C30" i="25"/>
  <c r="B30" i="25"/>
  <c r="E29" i="25"/>
  <c r="D29" i="25"/>
  <c r="C29" i="25"/>
  <c r="B29" i="25"/>
  <c r="E28" i="25"/>
  <c r="D28" i="25"/>
  <c r="C28" i="25"/>
  <c r="B28" i="25"/>
  <c r="E27" i="25"/>
  <c r="D27" i="25"/>
  <c r="C27" i="25"/>
  <c r="B27" i="25"/>
  <c r="E26" i="25"/>
  <c r="D26" i="25"/>
  <c r="C26" i="25"/>
  <c r="B26" i="25"/>
  <c r="E25" i="25"/>
  <c r="H25" i="25" s="1"/>
  <c r="D25" i="25"/>
  <c r="C25" i="25"/>
  <c r="B25" i="25"/>
  <c r="E24" i="25"/>
  <c r="D24" i="25"/>
  <c r="C24" i="25"/>
  <c r="B24" i="25"/>
  <c r="E23" i="25"/>
  <c r="H23" i="25" s="1"/>
  <c r="D23" i="25"/>
  <c r="C23" i="25"/>
  <c r="B23" i="25"/>
  <c r="E22" i="25"/>
  <c r="D22" i="25"/>
  <c r="C22" i="25"/>
  <c r="B22" i="25"/>
  <c r="E21" i="25"/>
  <c r="G21" i="25" s="1"/>
  <c r="D21" i="25"/>
  <c r="C21" i="25"/>
  <c r="B21" i="25"/>
  <c r="E20" i="25"/>
  <c r="D20" i="25"/>
  <c r="C20" i="25"/>
  <c r="B20" i="25"/>
  <c r="E19" i="25"/>
  <c r="G19" i="25" s="1"/>
  <c r="D19" i="25"/>
  <c r="C19" i="25"/>
  <c r="B19" i="25"/>
  <c r="E18" i="25"/>
  <c r="G18" i="25" s="1"/>
  <c r="D18" i="25"/>
  <c r="C18" i="25"/>
  <c r="B18" i="25"/>
  <c r="E17" i="25"/>
  <c r="F17" i="25" s="1"/>
  <c r="D17" i="25"/>
  <c r="C17" i="25"/>
  <c r="B17" i="25"/>
  <c r="E16" i="25"/>
  <c r="D16" i="25"/>
  <c r="C16" i="25"/>
  <c r="B16" i="25"/>
  <c r="E15" i="25"/>
  <c r="D15" i="25"/>
  <c r="C15" i="25"/>
  <c r="B15" i="25"/>
  <c r="E14" i="25"/>
  <c r="D14" i="25"/>
  <c r="C14" i="25"/>
  <c r="B14" i="25"/>
  <c r="E13" i="25"/>
  <c r="H13" i="25" s="1"/>
  <c r="D13" i="25"/>
  <c r="C13" i="25"/>
  <c r="B13" i="25"/>
  <c r="E12" i="25"/>
  <c r="D12" i="25"/>
  <c r="C12" i="25"/>
  <c r="B12" i="25"/>
  <c r="E11" i="25"/>
  <c r="G11" i="25" s="1"/>
  <c r="D11" i="25"/>
  <c r="C11" i="25"/>
  <c r="B11" i="25"/>
  <c r="E10" i="25"/>
  <c r="D10" i="25"/>
  <c r="C10" i="25"/>
  <c r="B10" i="25"/>
  <c r="E9" i="25"/>
  <c r="G9" i="25" s="1"/>
  <c r="D9" i="25"/>
  <c r="C9" i="25"/>
  <c r="B9" i="25"/>
  <c r="E8" i="25"/>
  <c r="D8" i="25"/>
  <c r="C8" i="25"/>
  <c r="B8" i="25"/>
  <c r="E7" i="25"/>
  <c r="H7" i="25" s="1"/>
  <c r="D7" i="25"/>
  <c r="C7" i="25"/>
  <c r="B7" i="25"/>
  <c r="E6" i="25"/>
  <c r="D6" i="25"/>
  <c r="C6" i="25"/>
  <c r="B6" i="25"/>
  <c r="D5" i="25"/>
  <c r="C5" i="25"/>
  <c r="B5" i="25"/>
  <c r="E5" i="25"/>
  <c r="H5" i="25" s="1"/>
  <c r="I139" i="25"/>
  <c r="G139" i="25"/>
  <c r="H109" i="25"/>
  <c r="K7" i="23"/>
  <c r="K7" i="24"/>
  <c r="K10" i="23"/>
  <c r="K10" i="24"/>
  <c r="K18" i="23"/>
  <c r="K18" i="24"/>
  <c r="I145" i="23"/>
  <c r="I145" i="25" s="1"/>
  <c r="I145" i="24"/>
  <c r="I138" i="23"/>
  <c r="I138" i="24"/>
  <c r="I137" i="23"/>
  <c r="I137" i="24"/>
  <c r="I136" i="23"/>
  <c r="I136" i="24"/>
  <c r="I133" i="23"/>
  <c r="I133" i="24"/>
  <c r="I132" i="23"/>
  <c r="I132" i="24"/>
  <c r="I130" i="23"/>
  <c r="I130" i="24"/>
  <c r="I129" i="23"/>
  <c r="I129" i="24"/>
  <c r="I127" i="23"/>
  <c r="I127" i="24"/>
  <c r="I126" i="23"/>
  <c r="I126" i="24"/>
  <c r="I125" i="23"/>
  <c r="I125" i="24"/>
  <c r="I124" i="23"/>
  <c r="I124" i="24"/>
  <c r="I122" i="23"/>
  <c r="I122" i="24"/>
  <c r="I121" i="23"/>
  <c r="I121" i="24"/>
  <c r="I120" i="23"/>
  <c r="I120" i="24"/>
  <c r="I119" i="23"/>
  <c r="I119" i="24"/>
  <c r="I118" i="23"/>
  <c r="I118" i="24"/>
  <c r="I116" i="23"/>
  <c r="I116" i="24"/>
  <c r="I115" i="23"/>
  <c r="I115" i="24"/>
  <c r="I114" i="23"/>
  <c r="I114" i="24"/>
  <c r="I101" i="23"/>
  <c r="I101" i="24"/>
  <c r="I100" i="23"/>
  <c r="I100" i="24"/>
  <c r="I99" i="23"/>
  <c r="I99" i="24"/>
  <c r="I97" i="23"/>
  <c r="I97" i="25" s="1"/>
  <c r="I97" i="24"/>
  <c r="I96" i="23"/>
  <c r="I96" i="24"/>
  <c r="I95" i="23"/>
  <c r="I95" i="24"/>
  <c r="I95" i="25" s="1"/>
  <c r="I94" i="23"/>
  <c r="I94" i="24"/>
  <c r="I93" i="23"/>
  <c r="I93" i="24"/>
  <c r="I92" i="23"/>
  <c r="I92" i="24"/>
  <c r="I91" i="23"/>
  <c r="I91" i="24"/>
  <c r="I91" i="25" s="1"/>
  <c r="I90" i="23"/>
  <c r="I90" i="24"/>
  <c r="I88" i="23"/>
  <c r="I88" i="24"/>
  <c r="I86" i="23"/>
  <c r="I86" i="24"/>
  <c r="I85" i="23"/>
  <c r="I85" i="24"/>
  <c r="I84" i="23"/>
  <c r="I84" i="24"/>
  <c r="I82" i="23"/>
  <c r="I82" i="24"/>
  <c r="I81" i="23"/>
  <c r="I81" i="24"/>
  <c r="I80" i="23"/>
  <c r="I80" i="24"/>
  <c r="I79" i="23"/>
  <c r="I79" i="24"/>
  <c r="I78" i="23"/>
  <c r="I78" i="24"/>
  <c r="I49" i="23"/>
  <c r="I49" i="24"/>
  <c r="I47" i="23"/>
  <c r="I47" i="24"/>
  <c r="I23" i="23"/>
  <c r="I23" i="24"/>
  <c r="I22" i="23"/>
  <c r="I22" i="24"/>
  <c r="I18" i="23"/>
  <c r="I18" i="24"/>
  <c r="H145" i="23"/>
  <c r="H145" i="24"/>
  <c r="H138" i="23"/>
  <c r="H138" i="24"/>
  <c r="H137" i="23"/>
  <c r="H137" i="24"/>
  <c r="H136" i="23"/>
  <c r="H136" i="24"/>
  <c r="H133" i="23"/>
  <c r="H133" i="24"/>
  <c r="H133" i="25" s="1"/>
  <c r="H132" i="23"/>
  <c r="H132" i="24"/>
  <c r="H130" i="23"/>
  <c r="H130" i="24"/>
  <c r="H129" i="23"/>
  <c r="H129" i="24"/>
  <c r="H127" i="23"/>
  <c r="H127" i="24"/>
  <c r="H126" i="23"/>
  <c r="H126" i="24"/>
  <c r="H125" i="23"/>
  <c r="H125" i="24"/>
  <c r="H124" i="23"/>
  <c r="H124" i="24"/>
  <c r="H122" i="23"/>
  <c r="H122" i="24"/>
  <c r="H121" i="23"/>
  <c r="H121" i="24"/>
  <c r="H120" i="23"/>
  <c r="H120" i="24"/>
  <c r="H119" i="23"/>
  <c r="H119" i="24"/>
  <c r="H118" i="23"/>
  <c r="H118" i="24"/>
  <c r="H116" i="23"/>
  <c r="H116" i="24"/>
  <c r="H115" i="23"/>
  <c r="H115" i="24"/>
  <c r="H114" i="23"/>
  <c r="H114" i="24"/>
  <c r="H101" i="23"/>
  <c r="H101" i="24"/>
  <c r="H100" i="23"/>
  <c r="H100" i="24"/>
  <c r="H99" i="23"/>
  <c r="H99" i="24"/>
  <c r="H97" i="23"/>
  <c r="H97" i="24"/>
  <c r="H96" i="23"/>
  <c r="H96" i="24"/>
  <c r="H95" i="23"/>
  <c r="H95" i="24"/>
  <c r="H94" i="23"/>
  <c r="H94" i="24"/>
  <c r="H93" i="23"/>
  <c r="H93" i="24"/>
  <c r="H92" i="23"/>
  <c r="H92" i="24"/>
  <c r="H91" i="23"/>
  <c r="H91" i="25" s="1"/>
  <c r="H91" i="24"/>
  <c r="H90" i="23"/>
  <c r="H90" i="25" s="1"/>
  <c r="H90" i="24"/>
  <c r="H88" i="23"/>
  <c r="H88" i="24"/>
  <c r="H86" i="23"/>
  <c r="H86" i="24"/>
  <c r="H85" i="23"/>
  <c r="H85" i="24"/>
  <c r="H84" i="23"/>
  <c r="H84" i="24"/>
  <c r="H82" i="23"/>
  <c r="H82" i="24"/>
  <c r="H81" i="23"/>
  <c r="H81" i="24"/>
  <c r="H80" i="23"/>
  <c r="H80" i="24"/>
  <c r="H79" i="23"/>
  <c r="H79" i="24"/>
  <c r="H79" i="25" s="1"/>
  <c r="H78" i="23"/>
  <c r="H78" i="24"/>
  <c r="H77" i="23"/>
  <c r="H77" i="24"/>
  <c r="H76" i="23"/>
  <c r="H76" i="24"/>
  <c r="H74" i="23"/>
  <c r="H74" i="24"/>
  <c r="H73" i="23"/>
  <c r="H73" i="24"/>
  <c r="H49" i="23"/>
  <c r="H49" i="24"/>
  <c r="H47" i="23"/>
  <c r="H47" i="24"/>
  <c r="H39" i="23"/>
  <c r="H39" i="24"/>
  <c r="H32" i="23"/>
  <c r="H32" i="24"/>
  <c r="H31" i="23"/>
  <c r="H31" i="24"/>
  <c r="H27" i="23"/>
  <c r="H27" i="25" s="1"/>
  <c r="H27" i="24"/>
  <c r="H26" i="23"/>
  <c r="H26" i="24"/>
  <c r="H23" i="23"/>
  <c r="H23" i="24"/>
  <c r="H22" i="23"/>
  <c r="H22" i="24"/>
  <c r="H18" i="23"/>
  <c r="H18" i="24"/>
  <c r="H16" i="23"/>
  <c r="H16" i="24"/>
  <c r="H14" i="23"/>
  <c r="H14" i="24"/>
  <c r="H10" i="23"/>
  <c r="H10" i="24"/>
  <c r="H7" i="23"/>
  <c r="H7" i="24"/>
  <c r="H6" i="23"/>
  <c r="H6" i="24"/>
  <c r="G145" i="23"/>
  <c r="G145" i="24"/>
  <c r="G138" i="23"/>
  <c r="G138" i="24"/>
  <c r="G137" i="23"/>
  <c r="G137" i="24"/>
  <c r="G136" i="23"/>
  <c r="G136" i="24"/>
  <c r="G133" i="23"/>
  <c r="G133" i="24"/>
  <c r="G132" i="23"/>
  <c r="G132" i="24"/>
  <c r="G130" i="23"/>
  <c r="G130" i="24"/>
  <c r="G129" i="23"/>
  <c r="G129" i="25" s="1"/>
  <c r="G129" i="24"/>
  <c r="G127" i="23"/>
  <c r="G127" i="24"/>
  <c r="G126" i="23"/>
  <c r="G126" i="24"/>
  <c r="G125" i="23"/>
  <c r="G125" i="25" s="1"/>
  <c r="G125" i="24"/>
  <c r="G124" i="23"/>
  <c r="G124" i="24"/>
  <c r="G122" i="23"/>
  <c r="G122" i="24"/>
  <c r="G121" i="23"/>
  <c r="G121" i="24"/>
  <c r="G120" i="23"/>
  <c r="G120" i="24"/>
  <c r="G119" i="23"/>
  <c r="G119" i="24"/>
  <c r="G118" i="23"/>
  <c r="G118" i="24"/>
  <c r="G116" i="23"/>
  <c r="G116" i="24"/>
  <c r="G115" i="23"/>
  <c r="G115" i="24"/>
  <c r="G114" i="23"/>
  <c r="G114" i="24"/>
  <c r="G101" i="23"/>
  <c r="G101" i="24"/>
  <c r="G100" i="23"/>
  <c r="G100" i="24"/>
  <c r="G99" i="23"/>
  <c r="G99" i="25" s="1"/>
  <c r="G99" i="24"/>
  <c r="G97" i="23"/>
  <c r="G97" i="24"/>
  <c r="G96" i="23"/>
  <c r="G96" i="24"/>
  <c r="G95" i="23"/>
  <c r="G95" i="24"/>
  <c r="G94" i="23"/>
  <c r="G94" i="24"/>
  <c r="G93" i="23"/>
  <c r="G93" i="24"/>
  <c r="G92" i="23"/>
  <c r="G92" i="24"/>
  <c r="G91" i="23"/>
  <c r="G91" i="24"/>
  <c r="G90" i="23"/>
  <c r="G90" i="24"/>
  <c r="G88" i="23"/>
  <c r="G88" i="24"/>
  <c r="G86" i="23"/>
  <c r="G86" i="24"/>
  <c r="G85" i="23"/>
  <c r="G85" i="24"/>
  <c r="G84" i="23"/>
  <c r="G84" i="24"/>
  <c r="G82" i="23"/>
  <c r="G82" i="24"/>
  <c r="G81" i="23"/>
  <c r="G81" i="24"/>
  <c r="G80" i="23"/>
  <c r="G80" i="24"/>
  <c r="G79" i="23"/>
  <c r="G79" i="24"/>
  <c r="G78" i="23"/>
  <c r="G78" i="24"/>
  <c r="G77" i="23"/>
  <c r="G77" i="24"/>
  <c r="G76" i="23"/>
  <c r="G76" i="24"/>
  <c r="G74" i="23"/>
  <c r="G74" i="24"/>
  <c r="G73" i="23"/>
  <c r="G73" i="24"/>
  <c r="G49" i="23"/>
  <c r="G49" i="24"/>
  <c r="G47" i="23"/>
  <c r="G47" i="24"/>
  <c r="G39" i="23"/>
  <c r="G39" i="24"/>
  <c r="G32" i="23"/>
  <c r="G32" i="24"/>
  <c r="G31" i="23"/>
  <c r="G31" i="24"/>
  <c r="G27" i="23"/>
  <c r="G27" i="24"/>
  <c r="G26" i="23"/>
  <c r="G26" i="24"/>
  <c r="G23" i="23"/>
  <c r="G23" i="24"/>
  <c r="G22" i="23"/>
  <c r="G22" i="24"/>
  <c r="G18" i="23"/>
  <c r="G18" i="24"/>
  <c r="G16" i="23"/>
  <c r="G16" i="24"/>
  <c r="G14" i="23"/>
  <c r="G14" i="24"/>
  <c r="G10" i="23"/>
  <c r="G10" i="24"/>
  <c r="G7" i="23"/>
  <c r="G7" i="24"/>
  <c r="G6" i="23"/>
  <c r="G6" i="24"/>
  <c r="F145" i="23"/>
  <c r="F145" i="24"/>
  <c r="F138" i="23"/>
  <c r="F138" i="24"/>
  <c r="F137" i="23"/>
  <c r="F137" i="24"/>
  <c r="F136" i="23"/>
  <c r="F136" i="24"/>
  <c r="F133" i="23"/>
  <c r="F133" i="24"/>
  <c r="F132" i="23"/>
  <c r="F132" i="24"/>
  <c r="F130" i="23"/>
  <c r="F130" i="24"/>
  <c r="F129" i="23"/>
  <c r="F129" i="24"/>
  <c r="F127" i="23"/>
  <c r="F127" i="24"/>
  <c r="F126" i="23"/>
  <c r="F126" i="24"/>
  <c r="F125" i="23"/>
  <c r="F125" i="24"/>
  <c r="F124" i="23"/>
  <c r="F124" i="24"/>
  <c r="F122" i="23"/>
  <c r="F122" i="24"/>
  <c r="F121" i="23"/>
  <c r="F121" i="24"/>
  <c r="F120" i="23"/>
  <c r="F120" i="24"/>
  <c r="F119" i="23"/>
  <c r="F119" i="24"/>
  <c r="F118" i="23"/>
  <c r="F118" i="24"/>
  <c r="F116" i="23"/>
  <c r="F116" i="24"/>
  <c r="F115" i="23"/>
  <c r="F115" i="24"/>
  <c r="F114" i="23"/>
  <c r="F114" i="24"/>
  <c r="F101" i="23"/>
  <c r="F101" i="24"/>
  <c r="F100" i="23"/>
  <c r="F100" i="24"/>
  <c r="F99" i="23"/>
  <c r="F99" i="24"/>
  <c r="F97" i="23"/>
  <c r="F97" i="24"/>
  <c r="F96" i="23"/>
  <c r="F96" i="24"/>
  <c r="F95" i="23"/>
  <c r="F95" i="24"/>
  <c r="F94" i="23"/>
  <c r="F94" i="24"/>
  <c r="F93" i="23"/>
  <c r="F93" i="24"/>
  <c r="F92" i="23"/>
  <c r="F92" i="24"/>
  <c r="F91" i="23"/>
  <c r="F91" i="24"/>
  <c r="F90" i="23"/>
  <c r="F90" i="24"/>
  <c r="F88" i="23"/>
  <c r="F88" i="24"/>
  <c r="F86" i="23"/>
  <c r="F86" i="24"/>
  <c r="F85" i="23"/>
  <c r="F85" i="24"/>
  <c r="F84" i="23"/>
  <c r="F84" i="24"/>
  <c r="F82" i="23"/>
  <c r="F82" i="24"/>
  <c r="F81" i="23"/>
  <c r="F81" i="25" s="1"/>
  <c r="F81" i="24"/>
  <c r="F80" i="23"/>
  <c r="F80" i="24"/>
  <c r="F79" i="23"/>
  <c r="F79" i="24"/>
  <c r="F78" i="23"/>
  <c r="F78" i="24"/>
  <c r="F77" i="23"/>
  <c r="F77" i="25" s="1"/>
  <c r="F77" i="24"/>
  <c r="F76" i="23"/>
  <c r="F76" i="24"/>
  <c r="F74" i="23"/>
  <c r="F74" i="24"/>
  <c r="F73" i="23"/>
  <c r="F73" i="24"/>
  <c r="F49" i="23"/>
  <c r="F49" i="25" s="1"/>
  <c r="F49" i="24"/>
  <c r="F47" i="23"/>
  <c r="F47" i="24"/>
  <c r="F39" i="23"/>
  <c r="F39" i="24"/>
  <c r="F32" i="23"/>
  <c r="F32" i="24"/>
  <c r="F31" i="23"/>
  <c r="F31" i="24"/>
  <c r="F27" i="23"/>
  <c r="F27" i="24"/>
  <c r="F26" i="23"/>
  <c r="F26" i="24"/>
  <c r="F23" i="23"/>
  <c r="F23" i="24"/>
  <c r="F22" i="23"/>
  <c r="F22" i="24"/>
  <c r="F18" i="23"/>
  <c r="F18" i="24"/>
  <c r="F16" i="23"/>
  <c r="F16" i="24"/>
  <c r="F14" i="23"/>
  <c r="F14" i="24"/>
  <c r="F10" i="23"/>
  <c r="F10" i="24"/>
  <c r="F7" i="23"/>
  <c r="F7" i="24"/>
  <c r="F6" i="23"/>
  <c r="F6" i="24"/>
  <c r="K20" i="23"/>
  <c r="K20" i="24"/>
  <c r="K6" i="23"/>
  <c r="K6" i="25" s="1"/>
  <c r="K6" i="24"/>
  <c r="K8" i="23"/>
  <c r="K8" i="24"/>
  <c r="K9" i="23"/>
  <c r="K9" i="24"/>
  <c r="K11" i="23"/>
  <c r="K11" i="24"/>
  <c r="K12" i="23"/>
  <c r="K12" i="24"/>
  <c r="K13" i="23"/>
  <c r="K13" i="24"/>
  <c r="K14" i="23"/>
  <c r="K14" i="24"/>
  <c r="K15" i="23"/>
  <c r="K15" i="24"/>
  <c r="K16" i="23"/>
  <c r="K16" i="24"/>
  <c r="K16" i="25" s="1"/>
  <c r="K17" i="23"/>
  <c r="K17" i="24"/>
  <c r="K19" i="23"/>
  <c r="K19" i="24"/>
  <c r="K21" i="23"/>
  <c r="K21" i="24"/>
  <c r="K22" i="23"/>
  <c r="K22" i="24"/>
  <c r="K22" i="25" s="1"/>
  <c r="K23" i="23"/>
  <c r="K23" i="24"/>
  <c r="K24" i="23"/>
  <c r="K24" i="24"/>
  <c r="K25" i="23"/>
  <c r="K25" i="24"/>
  <c r="K26" i="23"/>
  <c r="K26" i="24"/>
  <c r="K27" i="23"/>
  <c r="K27" i="24"/>
  <c r="K28" i="23"/>
  <c r="K28" i="24"/>
  <c r="K29" i="23"/>
  <c r="K29" i="24"/>
  <c r="K30" i="23"/>
  <c r="K30" i="25" s="1"/>
  <c r="K30" i="24"/>
  <c r="K31" i="23"/>
  <c r="K31" i="24"/>
  <c r="K32" i="23"/>
  <c r="K32" i="24"/>
  <c r="K32" i="25" s="1"/>
  <c r="K33" i="23"/>
  <c r="K33" i="24"/>
  <c r="K34" i="23"/>
  <c r="K34" i="24"/>
  <c r="K35" i="23"/>
  <c r="K35" i="24"/>
  <c r="K36" i="23"/>
  <c r="K36" i="24"/>
  <c r="K37" i="23"/>
  <c r="K37" i="25" s="1"/>
  <c r="K37" i="24"/>
  <c r="K38" i="23"/>
  <c r="K38" i="24"/>
  <c r="K39" i="23"/>
  <c r="K39" i="24"/>
  <c r="K40" i="23"/>
  <c r="K40" i="24"/>
  <c r="K41" i="23"/>
  <c r="K41" i="24"/>
  <c r="K42" i="23"/>
  <c r="K42" i="24"/>
  <c r="K42" i="25" s="1"/>
  <c r="K43" i="23"/>
  <c r="K43" i="24"/>
  <c r="K44" i="23"/>
  <c r="K44" i="24"/>
  <c r="K44" i="25" s="1"/>
  <c r="K45" i="23"/>
  <c r="K45" i="24"/>
  <c r="K46" i="23"/>
  <c r="K46" i="24"/>
  <c r="K46" i="25" s="1"/>
  <c r="K47" i="23"/>
  <c r="K47" i="24"/>
  <c r="K48" i="23"/>
  <c r="K48" i="24"/>
  <c r="K49" i="23"/>
  <c r="K49" i="24"/>
  <c r="K50" i="23"/>
  <c r="K50" i="24"/>
  <c r="K51" i="23"/>
  <c r="K51" i="24"/>
  <c r="K52" i="23"/>
  <c r="K52" i="24"/>
  <c r="K53" i="23"/>
  <c r="K53" i="24"/>
  <c r="K55" i="23"/>
  <c r="K55" i="24"/>
  <c r="K56" i="23"/>
  <c r="K56" i="24"/>
  <c r="K57" i="23"/>
  <c r="K57" i="24"/>
  <c r="K58" i="23"/>
  <c r="K58" i="24"/>
  <c r="K59" i="23"/>
  <c r="K59" i="25" s="1"/>
  <c r="K59" i="24"/>
  <c r="K60" i="23"/>
  <c r="K60" i="24"/>
  <c r="K61" i="23"/>
  <c r="K61" i="24"/>
  <c r="K62" i="23"/>
  <c r="K62" i="24"/>
  <c r="K63" i="23"/>
  <c r="K63" i="25" s="1"/>
  <c r="K63" i="24"/>
  <c r="K65" i="23"/>
  <c r="K65" i="24"/>
  <c r="K66" i="23"/>
  <c r="K66" i="24"/>
  <c r="K67" i="23"/>
  <c r="K67" i="24"/>
  <c r="K68" i="23"/>
  <c r="K68" i="25" s="1"/>
  <c r="K68" i="24"/>
  <c r="K69" i="23"/>
  <c r="K69" i="24"/>
  <c r="K71" i="23"/>
  <c r="K71" i="24"/>
  <c r="K71" i="25" s="1"/>
  <c r="K73" i="23"/>
  <c r="K73" i="24"/>
  <c r="K74" i="23"/>
  <c r="K74" i="24"/>
  <c r="K75" i="23"/>
  <c r="K75" i="24"/>
  <c r="K76" i="23"/>
  <c r="K76" i="24"/>
  <c r="K77" i="23"/>
  <c r="K77" i="24"/>
  <c r="K78" i="23"/>
  <c r="K78" i="25" s="1"/>
  <c r="K78" i="24"/>
  <c r="K79" i="23"/>
  <c r="K79" i="24"/>
  <c r="K80" i="23"/>
  <c r="K80" i="24"/>
  <c r="K81" i="23"/>
  <c r="K81" i="24"/>
  <c r="K82" i="23"/>
  <c r="K82" i="25" s="1"/>
  <c r="K82" i="24"/>
  <c r="K83" i="23"/>
  <c r="K83" i="24"/>
  <c r="K84" i="23"/>
  <c r="K84" i="24"/>
  <c r="K85" i="23"/>
  <c r="K85" i="24"/>
  <c r="K86" i="23"/>
  <c r="K86" i="24"/>
  <c r="K86" i="25" s="1"/>
  <c r="K87" i="23"/>
  <c r="K87" i="24"/>
  <c r="K88" i="23"/>
  <c r="K88" i="24"/>
  <c r="K89" i="23"/>
  <c r="K89" i="24"/>
  <c r="K90" i="23"/>
  <c r="K90" i="25" s="1"/>
  <c r="K90" i="24"/>
  <c r="K91" i="23"/>
  <c r="K91" i="24"/>
  <c r="K92" i="23"/>
  <c r="K92" i="24"/>
  <c r="K92" i="25" s="1"/>
  <c r="K93" i="23"/>
  <c r="K93" i="24"/>
  <c r="K94" i="23"/>
  <c r="K94" i="24"/>
  <c r="K95" i="23"/>
  <c r="K95" i="24"/>
  <c r="K96" i="23"/>
  <c r="K96" i="24"/>
  <c r="K97" i="23"/>
  <c r="K97" i="24"/>
  <c r="K98" i="23"/>
  <c r="K98" i="24"/>
  <c r="K99" i="23"/>
  <c r="K99" i="24"/>
  <c r="K100" i="23"/>
  <c r="K100" i="24"/>
  <c r="K101" i="23"/>
  <c r="K101" i="24"/>
  <c r="K105" i="23"/>
  <c r="K105" i="25" s="1"/>
  <c r="K105" i="24"/>
  <c r="K106" i="23"/>
  <c r="K106" i="24"/>
  <c r="K107" i="23"/>
  <c r="K107" i="24"/>
  <c r="K110" i="23"/>
  <c r="K110" i="25" s="1"/>
  <c r="K110" i="24"/>
  <c r="K114" i="23"/>
  <c r="K114" i="24"/>
  <c r="K114" i="25" s="1"/>
  <c r="K115" i="23"/>
  <c r="K115" i="24"/>
  <c r="K116" i="23"/>
  <c r="K116" i="24"/>
  <c r="K118" i="23"/>
  <c r="K118" i="24"/>
  <c r="K119" i="23"/>
  <c r="K119" i="24"/>
  <c r="K119" i="25" s="1"/>
  <c r="K120" i="23"/>
  <c r="K120" i="24"/>
  <c r="K121" i="23"/>
  <c r="K121" i="24"/>
  <c r="K121" i="25" s="1"/>
  <c r="K122" i="23"/>
  <c r="K122" i="24"/>
  <c r="K123" i="23"/>
  <c r="K123" i="24"/>
  <c r="K124" i="23"/>
  <c r="K124" i="24"/>
  <c r="K125" i="23"/>
  <c r="K125" i="24"/>
  <c r="K126" i="23"/>
  <c r="K126" i="24"/>
  <c r="K127" i="23"/>
  <c r="K127" i="24"/>
  <c r="K128" i="23"/>
  <c r="K128" i="24"/>
  <c r="K129" i="23"/>
  <c r="K129" i="24"/>
  <c r="K130" i="23"/>
  <c r="K130" i="24"/>
  <c r="K131" i="23"/>
  <c r="K131" i="24"/>
  <c r="K131" i="25" s="1"/>
  <c r="K132" i="23"/>
  <c r="K132" i="24"/>
  <c r="K133" i="23"/>
  <c r="K133" i="24"/>
  <c r="K133" i="25" s="1"/>
  <c r="K134" i="23"/>
  <c r="K134" i="24"/>
  <c r="K135" i="23"/>
  <c r="K135" i="25" s="1"/>
  <c r="K135" i="24"/>
  <c r="K136" i="23"/>
  <c r="K136" i="24"/>
  <c r="K137" i="23"/>
  <c r="K137" i="24"/>
  <c r="K138" i="23"/>
  <c r="K138" i="24"/>
  <c r="K139" i="23"/>
  <c r="K139" i="25" s="1"/>
  <c r="K139" i="24"/>
  <c r="K140" i="23"/>
  <c r="K140" i="24"/>
  <c r="K141" i="23"/>
  <c r="K141" i="24"/>
  <c r="K142" i="23"/>
  <c r="K142" i="24"/>
  <c r="K143" i="23"/>
  <c r="K143" i="24"/>
  <c r="K145" i="23"/>
  <c r="K145" i="24"/>
  <c r="K5" i="23"/>
  <c r="K5" i="24"/>
  <c r="I5" i="23"/>
  <c r="I5" i="24"/>
  <c r="I17" i="23"/>
  <c r="I17" i="24"/>
  <c r="I17" i="25" s="1"/>
  <c r="I16" i="23"/>
  <c r="I16" i="24"/>
  <c r="I15" i="23"/>
  <c r="I15" i="24"/>
  <c r="I15" i="25" s="1"/>
  <c r="I14" i="23"/>
  <c r="I14" i="24"/>
  <c r="I13" i="23"/>
  <c r="I13" i="24"/>
  <c r="I12" i="23"/>
  <c r="I12" i="24"/>
  <c r="I11" i="23"/>
  <c r="I11" i="24"/>
  <c r="I11" i="25" s="1"/>
  <c r="I10" i="23"/>
  <c r="I10" i="24"/>
  <c r="I9" i="23"/>
  <c r="I9" i="24"/>
  <c r="I151" i="24" s="1"/>
  <c r="I157" i="24" s="1"/>
  <c r="I8" i="23"/>
  <c r="I8" i="24"/>
  <c r="I7" i="23"/>
  <c r="I7" i="24"/>
  <c r="I6" i="23"/>
  <c r="I6" i="24"/>
  <c r="I134" i="23"/>
  <c r="I134" i="24"/>
  <c r="I77" i="23"/>
  <c r="I77" i="24"/>
  <c r="I76" i="23"/>
  <c r="I76" i="24"/>
  <c r="I75" i="23"/>
  <c r="I75" i="24"/>
  <c r="I74" i="23"/>
  <c r="I74" i="24"/>
  <c r="I73" i="23"/>
  <c r="I73" i="24"/>
  <c r="I71" i="23"/>
  <c r="I71" i="24"/>
  <c r="I69" i="23"/>
  <c r="I69" i="24"/>
  <c r="I68" i="23"/>
  <c r="I68" i="24"/>
  <c r="I67" i="23"/>
  <c r="I67" i="24"/>
  <c r="I66" i="23"/>
  <c r="I66" i="24"/>
  <c r="I65" i="23"/>
  <c r="I65" i="24"/>
  <c r="I63" i="23"/>
  <c r="I63" i="25" s="1"/>
  <c r="I63" i="24"/>
  <c r="I62" i="23"/>
  <c r="I62" i="24"/>
  <c r="I61" i="23"/>
  <c r="I61" i="24"/>
  <c r="I60" i="23"/>
  <c r="I60" i="24"/>
  <c r="I59" i="23"/>
  <c r="I59" i="24"/>
  <c r="I58" i="23"/>
  <c r="I58" i="24"/>
  <c r="I57" i="23"/>
  <c r="I57" i="24"/>
  <c r="I56" i="23"/>
  <c r="I56" i="24"/>
  <c r="I55" i="23"/>
  <c r="I55" i="25" s="1"/>
  <c r="I55" i="24"/>
  <c r="I53" i="23"/>
  <c r="I53" i="24"/>
  <c r="I52" i="23"/>
  <c r="I52" i="24"/>
  <c r="I51" i="23"/>
  <c r="I51" i="24"/>
  <c r="I50" i="23"/>
  <c r="I50" i="24"/>
  <c r="I50" i="25" s="1"/>
  <c r="I46" i="23"/>
  <c r="I46" i="24"/>
  <c r="I45" i="23"/>
  <c r="I45" i="24"/>
  <c r="I45" i="25" s="1"/>
  <c r="I44" i="23"/>
  <c r="I44" i="24"/>
  <c r="I43" i="23"/>
  <c r="I43" i="24"/>
  <c r="I42" i="23"/>
  <c r="I42" i="24"/>
  <c r="I41" i="23"/>
  <c r="I41" i="24"/>
  <c r="I40" i="23"/>
  <c r="I40" i="24"/>
  <c r="I39" i="23"/>
  <c r="I39" i="24"/>
  <c r="I38" i="23"/>
  <c r="I38" i="24"/>
  <c r="I37" i="23"/>
  <c r="I37" i="24"/>
  <c r="I36" i="23"/>
  <c r="I36" i="24"/>
  <c r="I35" i="23"/>
  <c r="I35" i="24"/>
  <c r="I34" i="23"/>
  <c r="I34" i="24"/>
  <c r="I33" i="23"/>
  <c r="I33" i="24"/>
  <c r="I32" i="23"/>
  <c r="I32" i="24"/>
  <c r="I31" i="23"/>
  <c r="I31" i="24"/>
  <c r="I30" i="23"/>
  <c r="I30" i="24"/>
  <c r="I29" i="23"/>
  <c r="I29" i="24"/>
  <c r="I28" i="23"/>
  <c r="I28" i="24"/>
  <c r="I27" i="23"/>
  <c r="I27" i="24"/>
  <c r="I26" i="23"/>
  <c r="I26" i="24"/>
  <c r="I25" i="23"/>
  <c r="I25" i="24"/>
  <c r="I24" i="23"/>
  <c r="I24" i="24"/>
  <c r="I21" i="23"/>
  <c r="I21" i="24"/>
  <c r="I20" i="23"/>
  <c r="I20" i="24"/>
  <c r="I19" i="23"/>
  <c r="I19" i="24"/>
  <c r="I19" i="25" s="1"/>
  <c r="I48" i="23"/>
  <c r="I48" i="24"/>
  <c r="J8" i="23"/>
  <c r="J8" i="24"/>
  <c r="J9" i="23"/>
  <c r="J9" i="24"/>
  <c r="J11" i="23"/>
  <c r="J11" i="24"/>
  <c r="J12" i="23"/>
  <c r="J12" i="24"/>
  <c r="J13" i="23"/>
  <c r="J13" i="24"/>
  <c r="J14" i="23"/>
  <c r="J14" i="24"/>
  <c r="J15" i="23"/>
  <c r="J15" i="24"/>
  <c r="J16" i="23"/>
  <c r="J16" i="24"/>
  <c r="J17" i="23"/>
  <c r="J17" i="24"/>
  <c r="J19" i="23"/>
  <c r="J19" i="24"/>
  <c r="J20" i="23"/>
  <c r="J20" i="24"/>
  <c r="J20" i="25" s="1"/>
  <c r="J21" i="23"/>
  <c r="J21" i="24"/>
  <c r="J22" i="23"/>
  <c r="J22" i="24"/>
  <c r="J22" i="25" s="1"/>
  <c r="J23" i="23"/>
  <c r="J23" i="24"/>
  <c r="J24" i="23"/>
  <c r="J24" i="24"/>
  <c r="J25" i="23"/>
  <c r="J25" i="24"/>
  <c r="J26" i="23"/>
  <c r="J26" i="24"/>
  <c r="J27" i="23"/>
  <c r="J27" i="24"/>
  <c r="J28" i="23"/>
  <c r="J28" i="24"/>
  <c r="J29" i="23"/>
  <c r="J29" i="24"/>
  <c r="J30" i="23"/>
  <c r="J30" i="24"/>
  <c r="J31" i="23"/>
  <c r="J31" i="24"/>
  <c r="J32" i="23"/>
  <c r="J32" i="24"/>
  <c r="J33" i="23"/>
  <c r="J33" i="24"/>
  <c r="J34" i="23"/>
  <c r="J34" i="24"/>
  <c r="J35" i="23"/>
  <c r="J35" i="24"/>
  <c r="J36" i="23"/>
  <c r="J36" i="24"/>
  <c r="J37" i="23"/>
  <c r="J37" i="24"/>
  <c r="J38" i="23"/>
  <c r="J38" i="25" s="1"/>
  <c r="J38" i="24"/>
  <c r="J39" i="23"/>
  <c r="J39" i="24"/>
  <c r="J40" i="23"/>
  <c r="J40" i="24"/>
  <c r="J41" i="23"/>
  <c r="J41" i="24"/>
  <c r="J42" i="23"/>
  <c r="J42" i="24"/>
  <c r="J43" i="23"/>
  <c r="J43" i="24"/>
  <c r="J44" i="23"/>
  <c r="J44" i="24"/>
  <c r="J45" i="23"/>
  <c r="J45" i="24"/>
  <c r="J46" i="23"/>
  <c r="J46" i="24"/>
  <c r="J47" i="23"/>
  <c r="J47" i="24"/>
  <c r="J48" i="23"/>
  <c r="J48" i="24"/>
  <c r="J49" i="23"/>
  <c r="J49" i="24"/>
  <c r="J50" i="23"/>
  <c r="J50" i="24"/>
  <c r="J51" i="23"/>
  <c r="J51" i="24"/>
  <c r="J52" i="23"/>
  <c r="J52" i="24"/>
  <c r="J53" i="23"/>
  <c r="J53" i="24"/>
  <c r="J55" i="23"/>
  <c r="J55" i="24"/>
  <c r="J56" i="23"/>
  <c r="J56" i="24"/>
  <c r="J57" i="23"/>
  <c r="J57" i="24"/>
  <c r="J58" i="23"/>
  <c r="J58" i="24"/>
  <c r="J59" i="23"/>
  <c r="J59" i="24"/>
  <c r="J60" i="23"/>
  <c r="J60" i="24"/>
  <c r="J61" i="23"/>
  <c r="J61" i="24"/>
  <c r="J62" i="23"/>
  <c r="J62" i="24"/>
  <c r="J63" i="23"/>
  <c r="J63" i="24"/>
  <c r="J65" i="23"/>
  <c r="J65" i="24"/>
  <c r="J66" i="23"/>
  <c r="J66" i="24"/>
  <c r="J67" i="23"/>
  <c r="J67" i="24"/>
  <c r="J68" i="23"/>
  <c r="J68" i="24"/>
  <c r="J69" i="23"/>
  <c r="J69" i="24"/>
  <c r="J71" i="23"/>
  <c r="J71" i="24"/>
  <c r="J73" i="23"/>
  <c r="J73" i="24"/>
  <c r="J74" i="23"/>
  <c r="J74" i="24"/>
  <c r="J75" i="23"/>
  <c r="J75" i="24"/>
  <c r="J76" i="23"/>
  <c r="J76" i="24"/>
  <c r="J77" i="23"/>
  <c r="J77" i="24"/>
  <c r="J78" i="23"/>
  <c r="J78" i="24"/>
  <c r="J79" i="23"/>
  <c r="J79" i="24"/>
  <c r="J80" i="23"/>
  <c r="J80" i="24"/>
  <c r="J81" i="23"/>
  <c r="J81" i="24"/>
  <c r="J82" i="23"/>
  <c r="J82" i="24"/>
  <c r="J82" i="25" s="1"/>
  <c r="J83" i="23"/>
  <c r="J83" i="24"/>
  <c r="J84" i="23"/>
  <c r="J84" i="24"/>
  <c r="J85" i="23"/>
  <c r="J85" i="24"/>
  <c r="J86" i="23"/>
  <c r="J86" i="24"/>
  <c r="J87" i="23"/>
  <c r="J87" i="24"/>
  <c r="J88" i="23"/>
  <c r="J88" i="24"/>
  <c r="J89" i="23"/>
  <c r="J89" i="24"/>
  <c r="J90" i="23"/>
  <c r="J90" i="25" s="1"/>
  <c r="J90" i="24"/>
  <c r="J91" i="23"/>
  <c r="J91" i="24"/>
  <c r="J92" i="23"/>
  <c r="J92" i="24"/>
  <c r="J93" i="23"/>
  <c r="J93" i="24"/>
  <c r="J94" i="23"/>
  <c r="J94" i="24"/>
  <c r="J94" i="25" s="1"/>
  <c r="J95" i="23"/>
  <c r="J95" i="24"/>
  <c r="J96" i="23"/>
  <c r="J96" i="24"/>
  <c r="J97" i="23"/>
  <c r="J97" i="24"/>
  <c r="J98" i="23"/>
  <c r="J98" i="24"/>
  <c r="J98" i="25" s="1"/>
  <c r="J99" i="23"/>
  <c r="J99" i="24"/>
  <c r="J100" i="23"/>
  <c r="J100" i="24"/>
  <c r="J101" i="23"/>
  <c r="J101" i="24"/>
  <c r="J102" i="23"/>
  <c r="J102" i="24"/>
  <c r="J103" i="23"/>
  <c r="J103" i="24"/>
  <c r="J105" i="23"/>
  <c r="J105" i="24"/>
  <c r="J106" i="23"/>
  <c r="J106" i="24"/>
  <c r="J107" i="23"/>
  <c r="J107" i="24"/>
  <c r="J107" i="25" s="1"/>
  <c r="J110" i="23"/>
  <c r="J110" i="24"/>
  <c r="J111" i="23"/>
  <c r="J111" i="24"/>
  <c r="J114" i="23"/>
  <c r="J114" i="24"/>
  <c r="J115" i="23"/>
  <c r="J115" i="25" s="1"/>
  <c r="J115" i="24"/>
  <c r="J116" i="23"/>
  <c r="J116" i="24"/>
  <c r="J118" i="23"/>
  <c r="J118" i="24"/>
  <c r="J119" i="23"/>
  <c r="J119" i="24"/>
  <c r="J120" i="23"/>
  <c r="J120" i="25" s="1"/>
  <c r="J120" i="24"/>
  <c r="J121" i="23"/>
  <c r="J121" i="24"/>
  <c r="J122" i="23"/>
  <c r="J122" i="24"/>
  <c r="J123" i="23"/>
  <c r="J123" i="24"/>
  <c r="J124" i="23"/>
  <c r="J124" i="24"/>
  <c r="J125" i="23"/>
  <c r="J125" i="24"/>
  <c r="J126" i="23"/>
  <c r="J126" i="24"/>
  <c r="J127" i="23"/>
  <c r="J127" i="24"/>
  <c r="J128" i="23"/>
  <c r="J128" i="25" s="1"/>
  <c r="J128" i="24"/>
  <c r="J129" i="23"/>
  <c r="J129" i="24"/>
  <c r="J130" i="23"/>
  <c r="J130" i="24"/>
  <c r="J131" i="23"/>
  <c r="J131" i="24"/>
  <c r="J132" i="23"/>
  <c r="J132" i="24"/>
  <c r="J133" i="23"/>
  <c r="J133" i="24"/>
  <c r="J134" i="23"/>
  <c r="J134" i="24"/>
  <c r="J135" i="23"/>
  <c r="J135" i="24"/>
  <c r="J136" i="23"/>
  <c r="J136" i="24"/>
  <c r="J136" i="25" s="1"/>
  <c r="J137" i="23"/>
  <c r="J137" i="24"/>
  <c r="J138" i="23"/>
  <c r="J138" i="24"/>
  <c r="J139" i="23"/>
  <c r="J139" i="24"/>
  <c r="J140" i="23"/>
  <c r="J140" i="25" s="1"/>
  <c r="J140" i="24"/>
  <c r="J141" i="23"/>
  <c r="J141" i="24"/>
  <c r="J142" i="23"/>
  <c r="J142" i="24"/>
  <c r="J143" i="23"/>
  <c r="J143" i="24"/>
  <c r="J145" i="23"/>
  <c r="J145" i="24"/>
  <c r="J145" i="25" s="1"/>
  <c r="J5" i="23"/>
  <c r="J5" i="24"/>
  <c r="J6" i="23"/>
  <c r="J6" i="24"/>
  <c r="J7" i="23"/>
  <c r="J7" i="24"/>
  <c r="J10" i="23"/>
  <c r="J10" i="24"/>
  <c r="J18" i="23"/>
  <c r="J18" i="24"/>
  <c r="B20" i="3"/>
  <c r="A2" i="3"/>
  <c r="C9" i="3"/>
  <c r="D9" i="3"/>
  <c r="E14" i="3"/>
  <c r="E8" i="3"/>
  <c r="E9" i="3"/>
  <c r="E10" i="3"/>
  <c r="G14" i="3"/>
  <c r="G8" i="3"/>
  <c r="G10" i="3"/>
  <c r="I14" i="3"/>
  <c r="K9" i="3"/>
  <c r="O5" i="12"/>
  <c r="N5" i="12"/>
  <c r="M5" i="12"/>
  <c r="L5" i="12"/>
  <c r="F5" i="12"/>
  <c r="E5" i="12"/>
  <c r="D5" i="12"/>
  <c r="C5" i="12"/>
  <c r="A2" i="12"/>
  <c r="K10" i="12"/>
  <c r="K9" i="12"/>
  <c r="M8" i="8" s="1"/>
  <c r="K7" i="12"/>
  <c r="M6" i="8" s="1"/>
  <c r="K6" i="12"/>
  <c r="M5" i="8" s="1"/>
  <c r="L4" i="12"/>
  <c r="B10" i="12"/>
  <c r="B9" i="12"/>
  <c r="B8" i="8" s="1"/>
  <c r="B7" i="12"/>
  <c r="B6" i="8" s="1"/>
  <c r="B6" i="12"/>
  <c r="B5" i="8" s="1"/>
  <c r="G5" i="12"/>
  <c r="C4" i="12"/>
  <c r="B5" i="12"/>
  <c r="C13" i="7"/>
  <c r="O20" i="8"/>
  <c r="N20" i="8"/>
  <c r="O12" i="8"/>
  <c r="N12" i="8"/>
  <c r="O4" i="8"/>
  <c r="N4" i="8"/>
  <c r="D20" i="8"/>
  <c r="C20" i="8"/>
  <c r="C12" i="8"/>
  <c r="D12" i="8"/>
  <c r="C4" i="8"/>
  <c r="D4" i="8"/>
  <c r="P20" i="8"/>
  <c r="P12" i="8"/>
  <c r="P4" i="8"/>
  <c r="E20" i="8"/>
  <c r="E12" i="8"/>
  <c r="E4" i="8"/>
  <c r="Q20" i="8"/>
  <c r="Q12" i="8"/>
  <c r="Q4" i="8"/>
  <c r="F20" i="8"/>
  <c r="F12" i="8"/>
  <c r="F4" i="8"/>
  <c r="A2" i="8"/>
  <c r="M21" i="8"/>
  <c r="M24" i="8"/>
  <c r="M22" i="8"/>
  <c r="R20" i="8"/>
  <c r="M13" i="8"/>
  <c r="M16" i="8"/>
  <c r="M14" i="8"/>
  <c r="R4" i="8"/>
  <c r="B21" i="8"/>
  <c r="B24" i="8"/>
  <c r="B22" i="8"/>
  <c r="G20" i="8"/>
  <c r="B13" i="8"/>
  <c r="B16" i="8"/>
  <c r="B14" i="8"/>
  <c r="G12" i="8"/>
  <c r="G4" i="8"/>
  <c r="A2" i="11"/>
  <c r="A2" i="7"/>
  <c r="M21" i="7"/>
  <c r="M24" i="7"/>
  <c r="M22" i="7"/>
  <c r="M13" i="7"/>
  <c r="M16" i="7"/>
  <c r="M14" i="7"/>
  <c r="M5" i="7"/>
  <c r="M8" i="7"/>
  <c r="M6" i="7"/>
  <c r="B22" i="7"/>
  <c r="B21" i="7"/>
  <c r="B24" i="7"/>
  <c r="B13" i="7"/>
  <c r="B16" i="7"/>
  <c r="B14" i="7"/>
  <c r="B5" i="7"/>
  <c r="B8" i="7"/>
  <c r="B6" i="7"/>
  <c r="B13" i="2"/>
  <c r="A2" i="2"/>
  <c r="L97" i="15"/>
  <c r="L73" i="15"/>
  <c r="L131" i="15"/>
  <c r="L132" i="15"/>
  <c r="L144" i="15"/>
  <c r="L146" i="15"/>
  <c r="L147" i="15"/>
  <c r="K147" i="15"/>
  <c r="J147" i="15"/>
  <c r="I147" i="15"/>
  <c r="H147" i="15"/>
  <c r="G147" i="15"/>
  <c r="F147" i="15"/>
  <c r="K146" i="15"/>
  <c r="J146" i="15"/>
  <c r="I146" i="15"/>
  <c r="H146" i="15"/>
  <c r="G146" i="15"/>
  <c r="F146" i="15"/>
  <c r="K145" i="15"/>
  <c r="J145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K138" i="15"/>
  <c r="J138" i="15"/>
  <c r="I138" i="15"/>
  <c r="H138" i="15"/>
  <c r="G138" i="15"/>
  <c r="F138" i="15"/>
  <c r="K137" i="15"/>
  <c r="J137" i="15"/>
  <c r="I137" i="15"/>
  <c r="H137" i="15"/>
  <c r="G137" i="15"/>
  <c r="F137" i="15"/>
  <c r="K136" i="15"/>
  <c r="J136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K133" i="15"/>
  <c r="J133" i="15"/>
  <c r="I133" i="15"/>
  <c r="H133" i="15"/>
  <c r="G133" i="15"/>
  <c r="F133" i="15"/>
  <c r="K132" i="15"/>
  <c r="J132" i="15"/>
  <c r="I132" i="15"/>
  <c r="H132" i="15"/>
  <c r="G132" i="15"/>
  <c r="F132" i="15"/>
  <c r="K131" i="15"/>
  <c r="J131" i="15"/>
  <c r="I131" i="15"/>
  <c r="H131" i="15"/>
  <c r="G131" i="15"/>
  <c r="F131" i="15"/>
  <c r="K130" i="15"/>
  <c r="J130" i="15"/>
  <c r="I130" i="15"/>
  <c r="H130" i="15"/>
  <c r="G130" i="15"/>
  <c r="F130" i="15"/>
  <c r="K129" i="15"/>
  <c r="J129" i="15"/>
  <c r="I129" i="15"/>
  <c r="H129" i="15"/>
  <c r="G129" i="15"/>
  <c r="F129" i="15"/>
  <c r="K128" i="15"/>
  <c r="J128" i="15"/>
  <c r="I128" i="15"/>
  <c r="H128" i="15"/>
  <c r="G128" i="15"/>
  <c r="F128" i="15"/>
  <c r="K127" i="15"/>
  <c r="J127" i="15"/>
  <c r="I127" i="15"/>
  <c r="H127" i="15"/>
  <c r="G127" i="15"/>
  <c r="F127" i="15"/>
  <c r="K126" i="15"/>
  <c r="J126" i="15"/>
  <c r="I126" i="15"/>
  <c r="H126" i="15"/>
  <c r="G126" i="15"/>
  <c r="F126" i="15"/>
  <c r="K125" i="15"/>
  <c r="J125" i="15"/>
  <c r="I125" i="15"/>
  <c r="H125" i="15"/>
  <c r="G125" i="15"/>
  <c r="F125" i="15"/>
  <c r="K124" i="15"/>
  <c r="J124" i="15"/>
  <c r="I124" i="15"/>
  <c r="H124" i="15"/>
  <c r="G124" i="15"/>
  <c r="F124" i="15"/>
  <c r="K123" i="15"/>
  <c r="J123" i="15"/>
  <c r="I123" i="15"/>
  <c r="H123" i="15"/>
  <c r="G123" i="15"/>
  <c r="F123" i="15"/>
  <c r="K122" i="15"/>
  <c r="J122" i="15"/>
  <c r="I122" i="15"/>
  <c r="H122" i="15"/>
  <c r="G122" i="15"/>
  <c r="F122" i="15"/>
  <c r="K121" i="15"/>
  <c r="J121" i="15"/>
  <c r="I121" i="15"/>
  <c r="H121" i="15"/>
  <c r="G121" i="15"/>
  <c r="F121" i="15"/>
  <c r="K120" i="15"/>
  <c r="J120" i="15"/>
  <c r="I120" i="15"/>
  <c r="H120" i="15"/>
  <c r="G120" i="15"/>
  <c r="F120" i="15"/>
  <c r="K119" i="15"/>
  <c r="J119" i="15"/>
  <c r="I119" i="15"/>
  <c r="H119" i="15"/>
  <c r="G119" i="15"/>
  <c r="F119" i="15"/>
  <c r="K118" i="15"/>
  <c r="J118" i="15"/>
  <c r="I118" i="15"/>
  <c r="H118" i="15"/>
  <c r="G118" i="15"/>
  <c r="F118" i="15"/>
  <c r="K117" i="15"/>
  <c r="J117" i="15"/>
  <c r="I117" i="15"/>
  <c r="H117" i="15"/>
  <c r="G117" i="15"/>
  <c r="F117" i="15"/>
  <c r="K116" i="15"/>
  <c r="J116" i="15"/>
  <c r="I116" i="15"/>
  <c r="H116" i="15"/>
  <c r="G116" i="15"/>
  <c r="F116" i="15"/>
  <c r="K115" i="15"/>
  <c r="J115" i="15"/>
  <c r="I115" i="15"/>
  <c r="H115" i="15"/>
  <c r="G115" i="15"/>
  <c r="F115" i="15"/>
  <c r="K114" i="15"/>
  <c r="J114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K101" i="15"/>
  <c r="J101" i="15"/>
  <c r="I101" i="15"/>
  <c r="H101" i="15"/>
  <c r="G101" i="15"/>
  <c r="F101" i="15"/>
  <c r="K100" i="15"/>
  <c r="J100" i="15"/>
  <c r="I100" i="15"/>
  <c r="H100" i="15"/>
  <c r="G100" i="15"/>
  <c r="F100" i="15"/>
  <c r="K99" i="15"/>
  <c r="J99" i="15"/>
  <c r="I99" i="15"/>
  <c r="H99" i="15"/>
  <c r="G99" i="15"/>
  <c r="F99" i="15"/>
  <c r="K98" i="15"/>
  <c r="J98" i="15"/>
  <c r="I98" i="15"/>
  <c r="H98" i="15"/>
  <c r="G98" i="15"/>
  <c r="F98" i="15"/>
  <c r="K97" i="15"/>
  <c r="J97" i="15"/>
  <c r="I97" i="15"/>
  <c r="H97" i="15"/>
  <c r="G97" i="15"/>
  <c r="F97" i="15"/>
  <c r="K96" i="15"/>
  <c r="J96" i="15"/>
  <c r="I96" i="15"/>
  <c r="H96" i="15"/>
  <c r="G96" i="15"/>
  <c r="F96" i="15"/>
  <c r="K95" i="15"/>
  <c r="J95" i="15"/>
  <c r="I95" i="15"/>
  <c r="H95" i="15"/>
  <c r="G95" i="15"/>
  <c r="F95" i="15"/>
  <c r="K94" i="15"/>
  <c r="J94" i="15"/>
  <c r="I94" i="15"/>
  <c r="H94" i="15"/>
  <c r="G94" i="15"/>
  <c r="F94" i="15"/>
  <c r="K93" i="15"/>
  <c r="J93" i="15"/>
  <c r="I93" i="15"/>
  <c r="H93" i="15"/>
  <c r="G93" i="15"/>
  <c r="F93" i="15"/>
  <c r="K92" i="15"/>
  <c r="J92" i="15"/>
  <c r="I92" i="15"/>
  <c r="H92" i="15"/>
  <c r="G92" i="15"/>
  <c r="F92" i="15"/>
  <c r="K91" i="15"/>
  <c r="J91" i="15"/>
  <c r="I91" i="15"/>
  <c r="H91" i="15"/>
  <c r="G91" i="15"/>
  <c r="F91" i="15"/>
  <c r="K90" i="15"/>
  <c r="J90" i="15"/>
  <c r="I90" i="15"/>
  <c r="H90" i="15"/>
  <c r="G90" i="15"/>
  <c r="F90" i="15"/>
  <c r="K89" i="15"/>
  <c r="J89" i="15"/>
  <c r="I89" i="15"/>
  <c r="H89" i="15"/>
  <c r="G89" i="15"/>
  <c r="F89" i="15"/>
  <c r="K88" i="15"/>
  <c r="J88" i="15"/>
  <c r="I88" i="15"/>
  <c r="H88" i="15"/>
  <c r="G88" i="15"/>
  <c r="F88" i="15"/>
  <c r="K87" i="15"/>
  <c r="J87" i="15"/>
  <c r="I87" i="15"/>
  <c r="H87" i="15"/>
  <c r="G87" i="15"/>
  <c r="F87" i="15"/>
  <c r="K86" i="15"/>
  <c r="J86" i="15"/>
  <c r="I86" i="15"/>
  <c r="H86" i="15"/>
  <c r="G86" i="15"/>
  <c r="F86" i="15"/>
  <c r="K85" i="15"/>
  <c r="J85" i="15"/>
  <c r="I85" i="15"/>
  <c r="H85" i="15"/>
  <c r="G85" i="15"/>
  <c r="F85" i="15"/>
  <c r="K84" i="15"/>
  <c r="J84" i="15"/>
  <c r="I84" i="15"/>
  <c r="H84" i="15"/>
  <c r="G84" i="15"/>
  <c r="F84" i="15"/>
  <c r="K83" i="15"/>
  <c r="J83" i="15"/>
  <c r="I83" i="15"/>
  <c r="H83" i="15"/>
  <c r="G83" i="15"/>
  <c r="F83" i="15"/>
  <c r="K82" i="15"/>
  <c r="J82" i="15"/>
  <c r="I82" i="15"/>
  <c r="H82" i="15"/>
  <c r="G82" i="15"/>
  <c r="F82" i="15"/>
  <c r="K81" i="15"/>
  <c r="J81" i="15"/>
  <c r="I81" i="15"/>
  <c r="H81" i="15"/>
  <c r="G81" i="15"/>
  <c r="F81" i="15"/>
  <c r="K80" i="15"/>
  <c r="J80" i="15"/>
  <c r="I80" i="15"/>
  <c r="H80" i="15"/>
  <c r="G80" i="15"/>
  <c r="F80" i="15"/>
  <c r="K79" i="15"/>
  <c r="J79" i="15"/>
  <c r="I79" i="15"/>
  <c r="H79" i="15"/>
  <c r="G79" i="15"/>
  <c r="F79" i="15"/>
  <c r="K78" i="15"/>
  <c r="J78" i="15"/>
  <c r="I78" i="15"/>
  <c r="H78" i="15"/>
  <c r="G78" i="15"/>
  <c r="F78" i="15"/>
  <c r="K77" i="15"/>
  <c r="J77" i="15"/>
  <c r="I77" i="15"/>
  <c r="H77" i="15"/>
  <c r="G77" i="15"/>
  <c r="F77" i="15"/>
  <c r="K76" i="15"/>
  <c r="J76" i="15"/>
  <c r="I76" i="15"/>
  <c r="H76" i="15"/>
  <c r="G76" i="15"/>
  <c r="F76" i="15"/>
  <c r="K75" i="15"/>
  <c r="J75" i="15"/>
  <c r="I75" i="15"/>
  <c r="H75" i="15"/>
  <c r="G75" i="15"/>
  <c r="F75" i="15"/>
  <c r="K74" i="15"/>
  <c r="J74" i="15"/>
  <c r="I74" i="15"/>
  <c r="H74" i="15"/>
  <c r="G74" i="15"/>
  <c r="F74" i="15"/>
  <c r="K73" i="15"/>
  <c r="J73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I71" i="15"/>
  <c r="H71" i="15"/>
  <c r="G71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K49" i="15"/>
  <c r="J49" i="15"/>
  <c r="I49" i="15"/>
  <c r="H49" i="15"/>
  <c r="G49" i="15"/>
  <c r="F49" i="15"/>
  <c r="K48" i="15"/>
  <c r="J48" i="15"/>
  <c r="I48" i="15"/>
  <c r="H48" i="15"/>
  <c r="G48" i="15"/>
  <c r="F48" i="15"/>
  <c r="K47" i="15"/>
  <c r="J47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K39" i="15"/>
  <c r="J39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K32" i="15"/>
  <c r="J32" i="15"/>
  <c r="I32" i="15"/>
  <c r="H32" i="15"/>
  <c r="G32" i="15"/>
  <c r="F32" i="15"/>
  <c r="K31" i="15"/>
  <c r="J31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K27" i="15"/>
  <c r="J27" i="15"/>
  <c r="I27" i="15"/>
  <c r="H27" i="15"/>
  <c r="G27" i="15"/>
  <c r="F27" i="15"/>
  <c r="K26" i="15"/>
  <c r="J26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K23" i="15"/>
  <c r="J23" i="15"/>
  <c r="I23" i="15"/>
  <c r="H23" i="15"/>
  <c r="G23" i="15"/>
  <c r="F23" i="15"/>
  <c r="K22" i="15"/>
  <c r="J22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K18" i="15"/>
  <c r="J18" i="15"/>
  <c r="I18" i="15"/>
  <c r="H18" i="15"/>
  <c r="G18" i="15"/>
  <c r="F18" i="15"/>
  <c r="K17" i="15"/>
  <c r="J17" i="15"/>
  <c r="I17" i="15"/>
  <c r="H17" i="15"/>
  <c r="G17" i="15"/>
  <c r="F17" i="15"/>
  <c r="K16" i="15"/>
  <c r="J16" i="15"/>
  <c r="I16" i="15"/>
  <c r="H16" i="15"/>
  <c r="G16" i="15"/>
  <c r="F16" i="15"/>
  <c r="K15" i="15"/>
  <c r="J15" i="15"/>
  <c r="I15" i="15"/>
  <c r="H15" i="15"/>
  <c r="G15" i="15"/>
  <c r="F15" i="15"/>
  <c r="K14" i="15"/>
  <c r="J14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K10" i="15"/>
  <c r="J10" i="15"/>
  <c r="I10" i="15"/>
  <c r="H10" i="15"/>
  <c r="G10" i="15"/>
  <c r="F10" i="15"/>
  <c r="K9" i="15"/>
  <c r="J9" i="15"/>
  <c r="I9" i="15"/>
  <c r="H9" i="15"/>
  <c r="G9" i="15"/>
  <c r="F9" i="15"/>
  <c r="K8" i="15"/>
  <c r="J8" i="15"/>
  <c r="J149" i="15" s="1"/>
  <c r="I8" i="15"/>
  <c r="H8" i="15"/>
  <c r="G8" i="15"/>
  <c r="F8" i="15"/>
  <c r="K7" i="15"/>
  <c r="J7" i="15"/>
  <c r="I7" i="15"/>
  <c r="H7" i="15"/>
  <c r="G7" i="15"/>
  <c r="F7" i="15"/>
  <c r="K6" i="15"/>
  <c r="J6" i="15"/>
  <c r="I6" i="15"/>
  <c r="H6" i="15"/>
  <c r="G6" i="15"/>
  <c r="F6" i="15"/>
  <c r="K5" i="15"/>
  <c r="J5" i="15"/>
  <c r="I5" i="15"/>
  <c r="H5" i="15"/>
  <c r="G5" i="15"/>
  <c r="G149" i="15" s="1"/>
  <c r="G155" i="15" s="1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B5" i="15"/>
  <c r="C5" i="15"/>
  <c r="D5" i="15"/>
  <c r="E5" i="15"/>
  <c r="F5" i="15"/>
  <c r="J90" i="14"/>
  <c r="K90" i="14"/>
  <c r="J91" i="14"/>
  <c r="K91" i="14"/>
  <c r="J88" i="14"/>
  <c r="K88" i="14"/>
  <c r="J145" i="14"/>
  <c r="K145" i="14"/>
  <c r="J138" i="14"/>
  <c r="K138" i="14"/>
  <c r="J137" i="14"/>
  <c r="K137" i="14"/>
  <c r="J136" i="14"/>
  <c r="K136" i="14"/>
  <c r="J133" i="14"/>
  <c r="K133" i="14"/>
  <c r="J130" i="14"/>
  <c r="K130" i="14"/>
  <c r="J129" i="14"/>
  <c r="K129" i="14"/>
  <c r="J127" i="14"/>
  <c r="K127" i="14"/>
  <c r="J126" i="14"/>
  <c r="K126" i="14"/>
  <c r="J125" i="14"/>
  <c r="K125" i="14"/>
  <c r="J124" i="14"/>
  <c r="K124" i="14"/>
  <c r="J122" i="14"/>
  <c r="K122" i="14"/>
  <c r="J121" i="14"/>
  <c r="K121" i="14"/>
  <c r="J120" i="14"/>
  <c r="K120" i="14"/>
  <c r="J119" i="14"/>
  <c r="K119" i="14"/>
  <c r="J118" i="14"/>
  <c r="K118" i="14"/>
  <c r="J115" i="14"/>
  <c r="K115" i="14"/>
  <c r="J114" i="14"/>
  <c r="K114" i="14"/>
  <c r="J100" i="14"/>
  <c r="K100" i="14"/>
  <c r="J99" i="14"/>
  <c r="K99" i="14"/>
  <c r="J96" i="14"/>
  <c r="K96" i="14"/>
  <c r="J95" i="14"/>
  <c r="K95" i="14"/>
  <c r="J94" i="14"/>
  <c r="K94" i="14"/>
  <c r="J93" i="14"/>
  <c r="K93" i="14"/>
  <c r="J92" i="14"/>
  <c r="K92" i="14"/>
  <c r="J86" i="14"/>
  <c r="K86" i="14"/>
  <c r="J85" i="14"/>
  <c r="K85" i="14"/>
  <c r="J84" i="14"/>
  <c r="K84" i="14"/>
  <c r="J82" i="14"/>
  <c r="K82" i="14"/>
  <c r="J81" i="14"/>
  <c r="K81" i="14"/>
  <c r="J80" i="14"/>
  <c r="K80" i="14"/>
  <c r="J79" i="14"/>
  <c r="K79" i="14"/>
  <c r="J78" i="14"/>
  <c r="K78" i="14"/>
  <c r="J77" i="14"/>
  <c r="K77" i="14"/>
  <c r="J76" i="14"/>
  <c r="K76" i="14"/>
  <c r="J74" i="14"/>
  <c r="K74" i="14"/>
  <c r="J49" i="14"/>
  <c r="J47" i="14"/>
  <c r="J39" i="14"/>
  <c r="J32" i="14"/>
  <c r="J31" i="14"/>
  <c r="J6" i="14"/>
  <c r="J27" i="14"/>
  <c r="M27" i="14" s="1"/>
  <c r="J26" i="14"/>
  <c r="J23" i="14"/>
  <c r="J22" i="14"/>
  <c r="J18" i="14"/>
  <c r="J16" i="14"/>
  <c r="J14" i="14"/>
  <c r="J10" i="14"/>
  <c r="K147" i="14"/>
  <c r="J147" i="14"/>
  <c r="I147" i="14"/>
  <c r="H147" i="14"/>
  <c r="G147" i="14"/>
  <c r="F147" i="14"/>
  <c r="K146" i="14"/>
  <c r="J146" i="14"/>
  <c r="I146" i="14"/>
  <c r="H146" i="14"/>
  <c r="G146" i="14"/>
  <c r="F146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I138" i="14"/>
  <c r="H138" i="14"/>
  <c r="G138" i="14"/>
  <c r="F138" i="14"/>
  <c r="I137" i="14"/>
  <c r="H137" i="14"/>
  <c r="G137" i="14"/>
  <c r="F137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I130" i="14"/>
  <c r="H130" i="14"/>
  <c r="G130" i="14"/>
  <c r="F130" i="14"/>
  <c r="I129" i="14"/>
  <c r="H129" i="14"/>
  <c r="G129" i="14"/>
  <c r="F129" i="14"/>
  <c r="K128" i="14"/>
  <c r="J128" i="14"/>
  <c r="I128" i="14"/>
  <c r="H128" i="14"/>
  <c r="G128" i="14"/>
  <c r="F128" i="14"/>
  <c r="I127" i="14"/>
  <c r="H127" i="14"/>
  <c r="G127" i="14"/>
  <c r="F127" i="14"/>
  <c r="I126" i="14"/>
  <c r="H126" i="14"/>
  <c r="G126" i="14"/>
  <c r="F126" i="14"/>
  <c r="I125" i="14"/>
  <c r="H125" i="14"/>
  <c r="G125" i="14"/>
  <c r="F125" i="14"/>
  <c r="I124" i="14"/>
  <c r="H124" i="14"/>
  <c r="G124" i="14"/>
  <c r="F124" i="14"/>
  <c r="K123" i="14"/>
  <c r="J123" i="14"/>
  <c r="I123" i="14"/>
  <c r="H123" i="14"/>
  <c r="G123" i="14"/>
  <c r="F123" i="14"/>
  <c r="I122" i="14"/>
  <c r="H122" i="14"/>
  <c r="G122" i="14"/>
  <c r="F122" i="14"/>
  <c r="I121" i="14"/>
  <c r="H121" i="14"/>
  <c r="G121" i="14"/>
  <c r="F121" i="14"/>
  <c r="I120" i="14"/>
  <c r="H120" i="14"/>
  <c r="G120" i="14"/>
  <c r="F120" i="14"/>
  <c r="I119" i="14"/>
  <c r="H119" i="14"/>
  <c r="G119" i="14"/>
  <c r="F119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I115" i="14"/>
  <c r="H115" i="14"/>
  <c r="G115" i="14"/>
  <c r="F115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I100" i="14"/>
  <c r="H100" i="14"/>
  <c r="G100" i="14"/>
  <c r="F100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I96" i="14"/>
  <c r="H96" i="14"/>
  <c r="G96" i="14"/>
  <c r="F96" i="14"/>
  <c r="I95" i="14"/>
  <c r="H95" i="14"/>
  <c r="G95" i="14"/>
  <c r="F95" i="14"/>
  <c r="I94" i="14"/>
  <c r="H94" i="14"/>
  <c r="G94" i="14"/>
  <c r="F94" i="14"/>
  <c r="I93" i="14"/>
  <c r="H93" i="14"/>
  <c r="G93" i="14"/>
  <c r="F93" i="14"/>
  <c r="I92" i="14"/>
  <c r="H92" i="14"/>
  <c r="G92" i="14"/>
  <c r="F92" i="14"/>
  <c r="I91" i="14"/>
  <c r="H91" i="14"/>
  <c r="G91" i="14"/>
  <c r="F91" i="14"/>
  <c r="I90" i="14"/>
  <c r="H90" i="14"/>
  <c r="G90" i="14"/>
  <c r="F90" i="14"/>
  <c r="K89" i="14"/>
  <c r="J89" i="14"/>
  <c r="I89" i="14"/>
  <c r="H89" i="14"/>
  <c r="G89" i="14"/>
  <c r="F89" i="14"/>
  <c r="I88" i="14"/>
  <c r="H88" i="14"/>
  <c r="G88" i="14"/>
  <c r="F88" i="14"/>
  <c r="K87" i="14"/>
  <c r="J87" i="14"/>
  <c r="I87" i="14"/>
  <c r="H87" i="14"/>
  <c r="G87" i="14"/>
  <c r="F87" i="14"/>
  <c r="I86" i="14"/>
  <c r="H86" i="14"/>
  <c r="G86" i="14"/>
  <c r="F86" i="14"/>
  <c r="I85" i="14"/>
  <c r="H85" i="14"/>
  <c r="G85" i="14"/>
  <c r="F85" i="14"/>
  <c r="I84" i="14"/>
  <c r="H84" i="14"/>
  <c r="G84" i="14"/>
  <c r="F84" i="14"/>
  <c r="K83" i="14"/>
  <c r="J83" i="14"/>
  <c r="I83" i="14"/>
  <c r="H83" i="14"/>
  <c r="G83" i="14"/>
  <c r="F83" i="14"/>
  <c r="I82" i="14"/>
  <c r="H82" i="14"/>
  <c r="G82" i="14"/>
  <c r="F82" i="14"/>
  <c r="I81" i="14"/>
  <c r="H81" i="14"/>
  <c r="G81" i="14"/>
  <c r="F81" i="14"/>
  <c r="I80" i="14"/>
  <c r="H80" i="14"/>
  <c r="G80" i="14"/>
  <c r="F80" i="14"/>
  <c r="I79" i="14"/>
  <c r="H79" i="14"/>
  <c r="G79" i="14"/>
  <c r="F79" i="14"/>
  <c r="I78" i="14"/>
  <c r="H78" i="14"/>
  <c r="G78" i="14"/>
  <c r="F78" i="14"/>
  <c r="I77" i="14"/>
  <c r="H77" i="14"/>
  <c r="G77" i="14"/>
  <c r="F77" i="14"/>
  <c r="I76" i="14"/>
  <c r="H76" i="14"/>
  <c r="G76" i="14"/>
  <c r="F76" i="14"/>
  <c r="K75" i="14"/>
  <c r="J75" i="14"/>
  <c r="I75" i="14"/>
  <c r="H75" i="14"/>
  <c r="G75" i="14"/>
  <c r="F75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J69" i="14"/>
  <c r="I69" i="14"/>
  <c r="H69" i="14"/>
  <c r="G69" i="14"/>
  <c r="F69" i="14"/>
  <c r="J68" i="14"/>
  <c r="I68" i="14"/>
  <c r="H68" i="14"/>
  <c r="G68" i="14"/>
  <c r="F68" i="14"/>
  <c r="J67" i="14"/>
  <c r="I67" i="14"/>
  <c r="H67" i="14"/>
  <c r="G67" i="14"/>
  <c r="F67" i="14"/>
  <c r="J66" i="14"/>
  <c r="I66" i="14"/>
  <c r="H66" i="14"/>
  <c r="G66" i="14"/>
  <c r="F66" i="14"/>
  <c r="J65" i="14"/>
  <c r="I65" i="14"/>
  <c r="H65" i="14"/>
  <c r="G65" i="14"/>
  <c r="F65" i="14"/>
  <c r="J64" i="14"/>
  <c r="I64" i="14"/>
  <c r="H64" i="14"/>
  <c r="G64" i="14"/>
  <c r="F64" i="14"/>
  <c r="J63" i="14"/>
  <c r="I63" i="14"/>
  <c r="H63" i="14"/>
  <c r="G63" i="14"/>
  <c r="F63" i="14"/>
  <c r="J62" i="14"/>
  <c r="I62" i="14"/>
  <c r="H62" i="14"/>
  <c r="G62" i="14"/>
  <c r="F62" i="14"/>
  <c r="J61" i="14"/>
  <c r="I61" i="14"/>
  <c r="H61" i="14"/>
  <c r="G61" i="14"/>
  <c r="F61" i="14"/>
  <c r="J60" i="14"/>
  <c r="I60" i="14"/>
  <c r="H60" i="14"/>
  <c r="G60" i="14"/>
  <c r="F60" i="14"/>
  <c r="J59" i="14"/>
  <c r="I59" i="14"/>
  <c r="H59" i="14"/>
  <c r="G59" i="14"/>
  <c r="F59" i="14"/>
  <c r="J58" i="14"/>
  <c r="I58" i="14"/>
  <c r="H58" i="14"/>
  <c r="G58" i="14"/>
  <c r="F58" i="14"/>
  <c r="J57" i="14"/>
  <c r="I57" i="14"/>
  <c r="H57" i="14"/>
  <c r="G57" i="14"/>
  <c r="F57" i="14"/>
  <c r="J56" i="14"/>
  <c r="I56" i="14"/>
  <c r="H56" i="14"/>
  <c r="G56" i="14"/>
  <c r="F56" i="14"/>
  <c r="J55" i="14"/>
  <c r="I55" i="14"/>
  <c r="H55" i="14"/>
  <c r="G55" i="14"/>
  <c r="F55" i="14"/>
  <c r="J54" i="14"/>
  <c r="I54" i="14"/>
  <c r="H54" i="14"/>
  <c r="G54" i="14"/>
  <c r="F54" i="14"/>
  <c r="J53" i="14"/>
  <c r="I53" i="14"/>
  <c r="H53" i="14"/>
  <c r="G53" i="14"/>
  <c r="F53" i="14"/>
  <c r="J52" i="14"/>
  <c r="I52" i="14"/>
  <c r="H52" i="14"/>
  <c r="G52" i="14"/>
  <c r="F52" i="14"/>
  <c r="J51" i="14"/>
  <c r="I51" i="14"/>
  <c r="H51" i="14"/>
  <c r="G51" i="14"/>
  <c r="F51" i="14"/>
  <c r="J50" i="14"/>
  <c r="I50" i="14"/>
  <c r="H50" i="14"/>
  <c r="G50" i="14"/>
  <c r="F50" i="14"/>
  <c r="I49" i="14"/>
  <c r="H49" i="14"/>
  <c r="G49" i="14"/>
  <c r="F49" i="14"/>
  <c r="J48" i="14"/>
  <c r="I48" i="14"/>
  <c r="H48" i="14"/>
  <c r="G48" i="14"/>
  <c r="F48" i="14"/>
  <c r="I47" i="14"/>
  <c r="H47" i="14"/>
  <c r="G47" i="14"/>
  <c r="F47" i="14"/>
  <c r="J46" i="14"/>
  <c r="I46" i="14"/>
  <c r="H46" i="14"/>
  <c r="G46" i="14"/>
  <c r="F46" i="14"/>
  <c r="J45" i="14"/>
  <c r="I45" i="14"/>
  <c r="H45" i="14"/>
  <c r="G45" i="14"/>
  <c r="F45" i="14"/>
  <c r="J44" i="14"/>
  <c r="I44" i="14"/>
  <c r="H44" i="14"/>
  <c r="G44" i="14"/>
  <c r="F44" i="14"/>
  <c r="J43" i="14"/>
  <c r="I43" i="14"/>
  <c r="H43" i="14"/>
  <c r="G43" i="14"/>
  <c r="F43" i="14"/>
  <c r="J42" i="14"/>
  <c r="I42" i="14"/>
  <c r="H42" i="14"/>
  <c r="G42" i="14"/>
  <c r="F42" i="14"/>
  <c r="J41" i="14"/>
  <c r="I41" i="14"/>
  <c r="H41" i="14"/>
  <c r="G41" i="14"/>
  <c r="F41" i="14"/>
  <c r="J40" i="14"/>
  <c r="I40" i="14"/>
  <c r="H40" i="14"/>
  <c r="G40" i="14"/>
  <c r="F40" i="14"/>
  <c r="I39" i="14"/>
  <c r="H39" i="14"/>
  <c r="G39" i="14"/>
  <c r="F39" i="14"/>
  <c r="J38" i="14"/>
  <c r="I38" i="14"/>
  <c r="H38" i="14"/>
  <c r="G38" i="14"/>
  <c r="F38" i="14"/>
  <c r="J37" i="14"/>
  <c r="I37" i="14"/>
  <c r="H37" i="14"/>
  <c r="G37" i="14"/>
  <c r="F37" i="14"/>
  <c r="J36" i="14"/>
  <c r="I36" i="14"/>
  <c r="H36" i="14"/>
  <c r="G36" i="14"/>
  <c r="F36" i="14"/>
  <c r="J35" i="14"/>
  <c r="I35" i="14"/>
  <c r="H35" i="14"/>
  <c r="G35" i="14"/>
  <c r="F35" i="14"/>
  <c r="J34" i="14"/>
  <c r="I34" i="14"/>
  <c r="H34" i="14"/>
  <c r="G34" i="14"/>
  <c r="F34" i="14"/>
  <c r="J33" i="14"/>
  <c r="I33" i="14"/>
  <c r="H33" i="14"/>
  <c r="G33" i="14"/>
  <c r="F33" i="14"/>
  <c r="I32" i="14"/>
  <c r="H32" i="14"/>
  <c r="G32" i="14"/>
  <c r="F32" i="14"/>
  <c r="I31" i="14"/>
  <c r="H31" i="14"/>
  <c r="G31" i="14"/>
  <c r="F31" i="14"/>
  <c r="J30" i="14"/>
  <c r="I30" i="14"/>
  <c r="H30" i="14"/>
  <c r="G30" i="14"/>
  <c r="F30" i="14"/>
  <c r="J29" i="14"/>
  <c r="I29" i="14"/>
  <c r="H29" i="14"/>
  <c r="G29" i="14"/>
  <c r="F29" i="14"/>
  <c r="J28" i="14"/>
  <c r="I28" i="14"/>
  <c r="H28" i="14"/>
  <c r="G28" i="14"/>
  <c r="F28" i="14"/>
  <c r="I27" i="14"/>
  <c r="H27" i="14"/>
  <c r="G27" i="14"/>
  <c r="F27" i="14"/>
  <c r="I26" i="14"/>
  <c r="H26" i="14"/>
  <c r="G26" i="14"/>
  <c r="F26" i="14"/>
  <c r="J25" i="14"/>
  <c r="I25" i="14"/>
  <c r="H25" i="14"/>
  <c r="G25" i="14"/>
  <c r="F25" i="14"/>
  <c r="J24" i="14"/>
  <c r="I24" i="14"/>
  <c r="H24" i="14"/>
  <c r="G24" i="14"/>
  <c r="F24" i="14"/>
  <c r="I23" i="14"/>
  <c r="H23" i="14"/>
  <c r="G23" i="14"/>
  <c r="F23" i="14"/>
  <c r="I22" i="14"/>
  <c r="H22" i="14"/>
  <c r="G22" i="14"/>
  <c r="F22" i="14"/>
  <c r="J21" i="14"/>
  <c r="I21" i="14"/>
  <c r="H21" i="14"/>
  <c r="G21" i="14"/>
  <c r="F21" i="14"/>
  <c r="J20" i="14"/>
  <c r="I20" i="14"/>
  <c r="H20" i="14"/>
  <c r="G20" i="14"/>
  <c r="F20" i="14"/>
  <c r="J19" i="14"/>
  <c r="I19" i="14"/>
  <c r="H19" i="14"/>
  <c r="G19" i="14"/>
  <c r="F19" i="14"/>
  <c r="I18" i="14"/>
  <c r="H18" i="14"/>
  <c r="G18" i="14"/>
  <c r="F18" i="14"/>
  <c r="J17" i="14"/>
  <c r="I17" i="14"/>
  <c r="H17" i="14"/>
  <c r="G17" i="14"/>
  <c r="F17" i="14"/>
  <c r="I16" i="14"/>
  <c r="H16" i="14"/>
  <c r="G16" i="14"/>
  <c r="F16" i="14"/>
  <c r="J15" i="14"/>
  <c r="I15" i="14"/>
  <c r="H15" i="14"/>
  <c r="G15" i="14"/>
  <c r="F15" i="14"/>
  <c r="I14" i="14"/>
  <c r="H14" i="14"/>
  <c r="G14" i="14"/>
  <c r="F14" i="14"/>
  <c r="J13" i="14"/>
  <c r="I13" i="14"/>
  <c r="H13" i="14"/>
  <c r="G13" i="14"/>
  <c r="F13" i="14"/>
  <c r="J12" i="14"/>
  <c r="I12" i="14"/>
  <c r="H12" i="14"/>
  <c r="G12" i="14"/>
  <c r="F12" i="14"/>
  <c r="J11" i="14"/>
  <c r="I11" i="14"/>
  <c r="H11" i="14"/>
  <c r="G11" i="14"/>
  <c r="F11" i="14"/>
  <c r="I10" i="14"/>
  <c r="H10" i="14"/>
  <c r="G10" i="14"/>
  <c r="F10" i="14"/>
  <c r="J9" i="14"/>
  <c r="I9" i="14"/>
  <c r="H9" i="14"/>
  <c r="G9" i="14"/>
  <c r="F9" i="14"/>
  <c r="J8" i="14"/>
  <c r="I8" i="14"/>
  <c r="H8" i="14"/>
  <c r="G8" i="14"/>
  <c r="F8" i="14"/>
  <c r="J7" i="14"/>
  <c r="I7" i="14"/>
  <c r="H7" i="14"/>
  <c r="G7" i="14"/>
  <c r="F7" i="14"/>
  <c r="I6" i="14"/>
  <c r="H6" i="14"/>
  <c r="G6" i="14"/>
  <c r="F6" i="14"/>
  <c r="J5" i="14"/>
  <c r="I5" i="14"/>
  <c r="H5" i="14"/>
  <c r="H151" i="14" s="1"/>
  <c r="H157" i="14" s="1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F5" i="14"/>
  <c r="E5" i="14"/>
  <c r="L5" i="14" s="1"/>
  <c r="D5" i="14"/>
  <c r="B5" i="14"/>
  <c r="C5" i="14"/>
  <c r="L73" i="17"/>
  <c r="L31" i="17"/>
  <c r="L27" i="17"/>
  <c r="L18" i="17"/>
  <c r="L7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K145" i="17"/>
  <c r="J145" i="17"/>
  <c r="I145" i="17"/>
  <c r="H145" i="17"/>
  <c r="G145" i="17"/>
  <c r="F145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8" i="17"/>
  <c r="J138" i="17"/>
  <c r="I138" i="17"/>
  <c r="H138" i="17"/>
  <c r="G138" i="17"/>
  <c r="F138" i="17"/>
  <c r="K137" i="17"/>
  <c r="J137" i="17"/>
  <c r="I137" i="17"/>
  <c r="H137" i="17"/>
  <c r="G137" i="17"/>
  <c r="F137" i="17"/>
  <c r="K136" i="17"/>
  <c r="J136" i="17"/>
  <c r="I136" i="17"/>
  <c r="H136" i="17"/>
  <c r="G136" i="17"/>
  <c r="F136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3" i="17"/>
  <c r="J133" i="17"/>
  <c r="I133" i="17"/>
  <c r="H133" i="17"/>
  <c r="G133" i="17"/>
  <c r="F133" i="17"/>
  <c r="K132" i="17"/>
  <c r="J132" i="17"/>
  <c r="I132" i="17"/>
  <c r="H132" i="17"/>
  <c r="G132" i="17"/>
  <c r="F132" i="17"/>
  <c r="K131" i="17"/>
  <c r="J131" i="17"/>
  <c r="I131" i="17"/>
  <c r="H131" i="17"/>
  <c r="G131" i="17"/>
  <c r="F131" i="17"/>
  <c r="K130" i="17"/>
  <c r="J130" i="17"/>
  <c r="I130" i="17"/>
  <c r="H130" i="17"/>
  <c r="G130" i="17"/>
  <c r="F130" i="17"/>
  <c r="K129" i="17"/>
  <c r="J129" i="17"/>
  <c r="I129" i="17"/>
  <c r="H129" i="17"/>
  <c r="G129" i="17"/>
  <c r="F129" i="17"/>
  <c r="K128" i="17"/>
  <c r="J128" i="17"/>
  <c r="I128" i="17"/>
  <c r="H128" i="17"/>
  <c r="G128" i="17"/>
  <c r="F128" i="17"/>
  <c r="K127" i="17"/>
  <c r="J127" i="17"/>
  <c r="I127" i="17"/>
  <c r="H127" i="17"/>
  <c r="G127" i="17"/>
  <c r="F127" i="17"/>
  <c r="K126" i="17"/>
  <c r="J126" i="17"/>
  <c r="I126" i="17"/>
  <c r="H126" i="17"/>
  <c r="G126" i="17"/>
  <c r="F126" i="17"/>
  <c r="K125" i="17"/>
  <c r="J125" i="17"/>
  <c r="I125" i="17"/>
  <c r="H125" i="17"/>
  <c r="G125" i="17"/>
  <c r="F125" i="17"/>
  <c r="K124" i="17"/>
  <c r="J124" i="17"/>
  <c r="I124" i="17"/>
  <c r="H124" i="17"/>
  <c r="G124" i="17"/>
  <c r="F124" i="17"/>
  <c r="K123" i="17"/>
  <c r="J123" i="17"/>
  <c r="I123" i="17"/>
  <c r="H123" i="17"/>
  <c r="G123" i="17"/>
  <c r="F123" i="17"/>
  <c r="K122" i="17"/>
  <c r="J122" i="17"/>
  <c r="I122" i="17"/>
  <c r="H122" i="17"/>
  <c r="G122" i="17"/>
  <c r="F122" i="17"/>
  <c r="K121" i="17"/>
  <c r="K121" i="19" s="1"/>
  <c r="J121" i="17"/>
  <c r="I121" i="17"/>
  <c r="H121" i="17"/>
  <c r="G121" i="17"/>
  <c r="F121" i="17"/>
  <c r="K120" i="17"/>
  <c r="J120" i="17"/>
  <c r="I120" i="17"/>
  <c r="H120" i="17"/>
  <c r="G120" i="17"/>
  <c r="F120" i="17"/>
  <c r="K119" i="17"/>
  <c r="J119" i="17"/>
  <c r="I119" i="17"/>
  <c r="H119" i="17"/>
  <c r="G119" i="17"/>
  <c r="F119" i="17"/>
  <c r="K118" i="17"/>
  <c r="J118" i="17"/>
  <c r="I118" i="17"/>
  <c r="H118" i="17"/>
  <c r="G118" i="17"/>
  <c r="F118" i="17"/>
  <c r="K117" i="17"/>
  <c r="J117" i="17"/>
  <c r="I117" i="17"/>
  <c r="H117" i="17"/>
  <c r="G117" i="17"/>
  <c r="F117" i="17"/>
  <c r="K116" i="17"/>
  <c r="J116" i="17"/>
  <c r="I116" i="17"/>
  <c r="H116" i="17"/>
  <c r="G116" i="17"/>
  <c r="F116" i="17"/>
  <c r="K115" i="17"/>
  <c r="J115" i="17"/>
  <c r="I115" i="17"/>
  <c r="H115" i="17"/>
  <c r="G115" i="17"/>
  <c r="F115" i="17"/>
  <c r="K114" i="17"/>
  <c r="J114" i="17"/>
  <c r="I114" i="17"/>
  <c r="H114" i="17"/>
  <c r="G114" i="17"/>
  <c r="F114" i="17"/>
  <c r="K113" i="17"/>
  <c r="J113" i="17"/>
  <c r="I113" i="17"/>
  <c r="H113" i="17"/>
  <c r="G113" i="17"/>
  <c r="F113" i="17"/>
  <c r="K112" i="17"/>
  <c r="J112" i="17"/>
  <c r="I112" i="17"/>
  <c r="H112" i="17"/>
  <c r="G112" i="17"/>
  <c r="F112" i="17"/>
  <c r="K111" i="17"/>
  <c r="J111" i="17"/>
  <c r="I111" i="17"/>
  <c r="H111" i="17"/>
  <c r="G111" i="17"/>
  <c r="F111" i="17"/>
  <c r="K110" i="17"/>
  <c r="J110" i="17"/>
  <c r="I110" i="17"/>
  <c r="H110" i="17"/>
  <c r="G110" i="17"/>
  <c r="F110" i="17"/>
  <c r="K109" i="17"/>
  <c r="J109" i="17"/>
  <c r="I109" i="17"/>
  <c r="H109" i="17"/>
  <c r="G109" i="17"/>
  <c r="F109" i="17"/>
  <c r="K108" i="17"/>
  <c r="J108" i="17"/>
  <c r="I108" i="17"/>
  <c r="H108" i="17"/>
  <c r="G108" i="17"/>
  <c r="F108" i="17"/>
  <c r="K107" i="17"/>
  <c r="J107" i="17"/>
  <c r="I107" i="17"/>
  <c r="H107" i="17"/>
  <c r="G107" i="17"/>
  <c r="F107" i="17"/>
  <c r="K106" i="17"/>
  <c r="J106" i="17"/>
  <c r="I106" i="17"/>
  <c r="H106" i="17"/>
  <c r="G106" i="17"/>
  <c r="F106" i="17"/>
  <c r="K105" i="17"/>
  <c r="J105" i="17"/>
  <c r="I105" i="17"/>
  <c r="H105" i="17"/>
  <c r="G105" i="17"/>
  <c r="F105" i="17"/>
  <c r="K104" i="17"/>
  <c r="J104" i="17"/>
  <c r="I104" i="17"/>
  <c r="H104" i="17"/>
  <c r="G104" i="17"/>
  <c r="F104" i="17"/>
  <c r="K103" i="17"/>
  <c r="J103" i="17"/>
  <c r="I103" i="17"/>
  <c r="H103" i="17"/>
  <c r="G103" i="17"/>
  <c r="F103" i="17"/>
  <c r="K102" i="17"/>
  <c r="J102" i="17"/>
  <c r="I102" i="17"/>
  <c r="H102" i="17"/>
  <c r="G102" i="17"/>
  <c r="F102" i="17"/>
  <c r="K101" i="17"/>
  <c r="J101" i="17"/>
  <c r="I101" i="17"/>
  <c r="H101" i="17"/>
  <c r="G101" i="17"/>
  <c r="F101" i="17"/>
  <c r="K100" i="17"/>
  <c r="J100" i="17"/>
  <c r="I100" i="17"/>
  <c r="H100" i="17"/>
  <c r="G100" i="17"/>
  <c r="F100" i="17"/>
  <c r="K99" i="17"/>
  <c r="J99" i="17"/>
  <c r="I99" i="17"/>
  <c r="H99" i="17"/>
  <c r="G99" i="17"/>
  <c r="F99" i="17"/>
  <c r="K98" i="17"/>
  <c r="J98" i="17"/>
  <c r="I98" i="17"/>
  <c r="H98" i="17"/>
  <c r="G98" i="17"/>
  <c r="F98" i="17"/>
  <c r="K97" i="17"/>
  <c r="J97" i="17"/>
  <c r="I97" i="17"/>
  <c r="H97" i="17"/>
  <c r="G97" i="17"/>
  <c r="F97" i="17"/>
  <c r="K96" i="17"/>
  <c r="J96" i="17"/>
  <c r="I96" i="17"/>
  <c r="H96" i="17"/>
  <c r="G96" i="17"/>
  <c r="F96" i="17"/>
  <c r="K95" i="17"/>
  <c r="J95" i="17"/>
  <c r="I95" i="17"/>
  <c r="H95" i="17"/>
  <c r="G95" i="17"/>
  <c r="F95" i="17"/>
  <c r="K94" i="17"/>
  <c r="J94" i="17"/>
  <c r="I94" i="17"/>
  <c r="H94" i="17"/>
  <c r="G94" i="17"/>
  <c r="F94" i="17"/>
  <c r="K93" i="17"/>
  <c r="J93" i="17"/>
  <c r="I93" i="17"/>
  <c r="H93" i="17"/>
  <c r="G93" i="17"/>
  <c r="F93" i="17"/>
  <c r="K92" i="17"/>
  <c r="J92" i="17"/>
  <c r="I92" i="17"/>
  <c r="H92" i="17"/>
  <c r="G92" i="17"/>
  <c r="F92" i="17"/>
  <c r="K91" i="17"/>
  <c r="J91" i="17"/>
  <c r="I91" i="17"/>
  <c r="H91" i="17"/>
  <c r="G91" i="17"/>
  <c r="F91" i="17"/>
  <c r="K90" i="17"/>
  <c r="J90" i="17"/>
  <c r="I90" i="17"/>
  <c r="H90" i="17"/>
  <c r="G90" i="17"/>
  <c r="F90" i="17"/>
  <c r="K89" i="17"/>
  <c r="J89" i="17"/>
  <c r="I89" i="17"/>
  <c r="H89" i="17"/>
  <c r="G89" i="17"/>
  <c r="F89" i="17"/>
  <c r="K88" i="17"/>
  <c r="J88" i="17"/>
  <c r="I88" i="17"/>
  <c r="H88" i="17"/>
  <c r="G88" i="17"/>
  <c r="F88" i="17"/>
  <c r="K87" i="17"/>
  <c r="J87" i="17"/>
  <c r="I87" i="17"/>
  <c r="H87" i="17"/>
  <c r="G87" i="17"/>
  <c r="F87" i="17"/>
  <c r="K86" i="17"/>
  <c r="J86" i="17"/>
  <c r="I86" i="17"/>
  <c r="H86" i="17"/>
  <c r="G86" i="17"/>
  <c r="F86" i="17"/>
  <c r="K85" i="17"/>
  <c r="J85" i="17"/>
  <c r="I85" i="17"/>
  <c r="H85" i="17"/>
  <c r="G85" i="17"/>
  <c r="F85" i="17"/>
  <c r="K84" i="17"/>
  <c r="J84" i="17"/>
  <c r="I84" i="17"/>
  <c r="H84" i="17"/>
  <c r="G84" i="17"/>
  <c r="F84" i="17"/>
  <c r="K83" i="17"/>
  <c r="J83" i="17"/>
  <c r="I83" i="17"/>
  <c r="H83" i="17"/>
  <c r="G83" i="17"/>
  <c r="F83" i="17"/>
  <c r="K82" i="17"/>
  <c r="J82" i="17"/>
  <c r="I82" i="17"/>
  <c r="H82" i="17"/>
  <c r="G82" i="17"/>
  <c r="F82" i="17"/>
  <c r="K81" i="17"/>
  <c r="J81" i="17"/>
  <c r="I81" i="17"/>
  <c r="H81" i="17"/>
  <c r="G81" i="17"/>
  <c r="F81" i="17"/>
  <c r="K80" i="17"/>
  <c r="J80" i="17"/>
  <c r="I80" i="17"/>
  <c r="I80" i="19" s="1"/>
  <c r="H80" i="17"/>
  <c r="G80" i="17"/>
  <c r="F80" i="17"/>
  <c r="F80" i="19" s="1"/>
  <c r="K79" i="17"/>
  <c r="J79" i="17"/>
  <c r="I79" i="17"/>
  <c r="H79" i="17"/>
  <c r="G79" i="17"/>
  <c r="F79" i="17"/>
  <c r="K78" i="17"/>
  <c r="J78" i="17"/>
  <c r="I78" i="17"/>
  <c r="H78" i="17"/>
  <c r="G78" i="17"/>
  <c r="F78" i="17"/>
  <c r="K77" i="17"/>
  <c r="J77" i="17"/>
  <c r="I77" i="17"/>
  <c r="H77" i="17"/>
  <c r="G77" i="17"/>
  <c r="F77" i="17"/>
  <c r="K76" i="17"/>
  <c r="J76" i="17"/>
  <c r="I76" i="17"/>
  <c r="H76" i="17"/>
  <c r="G76" i="17"/>
  <c r="F76" i="17"/>
  <c r="K75" i="17"/>
  <c r="J75" i="17"/>
  <c r="I75" i="17"/>
  <c r="H75" i="17"/>
  <c r="G75" i="17"/>
  <c r="F75" i="17"/>
  <c r="K74" i="17"/>
  <c r="J74" i="17"/>
  <c r="I74" i="17"/>
  <c r="H74" i="17"/>
  <c r="G74" i="17"/>
  <c r="F74" i="17"/>
  <c r="K73" i="17"/>
  <c r="J73" i="17"/>
  <c r="I73" i="17"/>
  <c r="H73" i="17"/>
  <c r="G73" i="17"/>
  <c r="F73" i="17"/>
  <c r="K72" i="17"/>
  <c r="J72" i="17"/>
  <c r="I72" i="17"/>
  <c r="H72" i="17"/>
  <c r="G72" i="17"/>
  <c r="F72" i="17"/>
  <c r="K71" i="17"/>
  <c r="J71" i="17"/>
  <c r="I71" i="17"/>
  <c r="H71" i="17"/>
  <c r="G71" i="17"/>
  <c r="F71" i="17"/>
  <c r="K70" i="17"/>
  <c r="J70" i="17"/>
  <c r="I70" i="17"/>
  <c r="H70" i="17"/>
  <c r="G70" i="17"/>
  <c r="F70" i="17"/>
  <c r="K69" i="17"/>
  <c r="J69" i="17"/>
  <c r="I69" i="17"/>
  <c r="H69" i="17"/>
  <c r="G69" i="17"/>
  <c r="F69" i="17"/>
  <c r="K68" i="17"/>
  <c r="J68" i="17"/>
  <c r="I68" i="17"/>
  <c r="H68" i="17"/>
  <c r="G68" i="17"/>
  <c r="F68" i="17"/>
  <c r="K67" i="17"/>
  <c r="J67" i="17"/>
  <c r="I67" i="17"/>
  <c r="H67" i="17"/>
  <c r="G67" i="17"/>
  <c r="F67" i="17"/>
  <c r="K66" i="17"/>
  <c r="J66" i="17"/>
  <c r="I66" i="17"/>
  <c r="H66" i="17"/>
  <c r="G66" i="17"/>
  <c r="F66" i="17"/>
  <c r="K65" i="17"/>
  <c r="J65" i="17"/>
  <c r="I65" i="17"/>
  <c r="H65" i="17"/>
  <c r="G65" i="17"/>
  <c r="F65" i="17"/>
  <c r="K64" i="17"/>
  <c r="J64" i="17"/>
  <c r="I64" i="17"/>
  <c r="H64" i="17"/>
  <c r="G64" i="17"/>
  <c r="F64" i="17"/>
  <c r="K63" i="17"/>
  <c r="J63" i="17"/>
  <c r="I63" i="17"/>
  <c r="H63" i="17"/>
  <c r="G63" i="17"/>
  <c r="F63" i="17"/>
  <c r="K62" i="17"/>
  <c r="J62" i="17"/>
  <c r="I62" i="17"/>
  <c r="H62" i="17"/>
  <c r="G62" i="17"/>
  <c r="F62" i="17"/>
  <c r="K61" i="17"/>
  <c r="J61" i="17"/>
  <c r="I61" i="17"/>
  <c r="H61" i="17"/>
  <c r="G61" i="17"/>
  <c r="F61" i="17"/>
  <c r="K60" i="17"/>
  <c r="J60" i="17"/>
  <c r="I60" i="17"/>
  <c r="H60" i="17"/>
  <c r="G60" i="17"/>
  <c r="F60" i="17"/>
  <c r="K59" i="17"/>
  <c r="J59" i="17"/>
  <c r="I59" i="17"/>
  <c r="H59" i="17"/>
  <c r="G59" i="17"/>
  <c r="F59" i="17"/>
  <c r="K58" i="17"/>
  <c r="J58" i="17"/>
  <c r="I58" i="17"/>
  <c r="H58" i="17"/>
  <c r="G58" i="17"/>
  <c r="F58" i="17"/>
  <c r="K57" i="17"/>
  <c r="J57" i="17"/>
  <c r="I57" i="17"/>
  <c r="H57" i="17"/>
  <c r="G57" i="17"/>
  <c r="F57" i="17"/>
  <c r="K56" i="17"/>
  <c r="J56" i="17"/>
  <c r="I56" i="17"/>
  <c r="H56" i="17"/>
  <c r="G56" i="17"/>
  <c r="F56" i="17"/>
  <c r="K55" i="17"/>
  <c r="J55" i="17"/>
  <c r="I55" i="17"/>
  <c r="H55" i="17"/>
  <c r="G55" i="17"/>
  <c r="F55" i="17"/>
  <c r="K54" i="17"/>
  <c r="J54" i="17"/>
  <c r="I54" i="17"/>
  <c r="H54" i="17"/>
  <c r="G54" i="17"/>
  <c r="F54" i="17"/>
  <c r="K53" i="17"/>
  <c r="J53" i="17"/>
  <c r="I53" i="17"/>
  <c r="H53" i="17"/>
  <c r="G53" i="17"/>
  <c r="F53" i="17"/>
  <c r="K52" i="17"/>
  <c r="J52" i="17"/>
  <c r="I52" i="17"/>
  <c r="H52" i="17"/>
  <c r="G52" i="17"/>
  <c r="F52" i="17"/>
  <c r="K51" i="17"/>
  <c r="J51" i="17"/>
  <c r="I51" i="17"/>
  <c r="H51" i="17"/>
  <c r="G51" i="17"/>
  <c r="F51" i="17"/>
  <c r="K50" i="17"/>
  <c r="J50" i="17"/>
  <c r="I50" i="17"/>
  <c r="H50" i="17"/>
  <c r="G50" i="17"/>
  <c r="F50" i="17"/>
  <c r="K49" i="17"/>
  <c r="J49" i="17"/>
  <c r="I49" i="17"/>
  <c r="H49" i="17"/>
  <c r="G49" i="17"/>
  <c r="F49" i="17"/>
  <c r="K48" i="17"/>
  <c r="J48" i="17"/>
  <c r="I48" i="17"/>
  <c r="H48" i="17"/>
  <c r="G48" i="17"/>
  <c r="F48" i="17"/>
  <c r="K47" i="17"/>
  <c r="J47" i="17"/>
  <c r="I47" i="17"/>
  <c r="H47" i="17"/>
  <c r="G47" i="17"/>
  <c r="F47" i="17"/>
  <c r="K46" i="17"/>
  <c r="J46" i="17"/>
  <c r="I46" i="17"/>
  <c r="H46" i="17"/>
  <c r="G46" i="17"/>
  <c r="F46" i="17"/>
  <c r="K45" i="17"/>
  <c r="J45" i="17"/>
  <c r="I45" i="17"/>
  <c r="H45" i="17"/>
  <c r="G45" i="17"/>
  <c r="F45" i="17"/>
  <c r="K44" i="17"/>
  <c r="J44" i="17"/>
  <c r="I44" i="17"/>
  <c r="H44" i="17"/>
  <c r="G44" i="17"/>
  <c r="F44" i="17"/>
  <c r="K43" i="17"/>
  <c r="J43" i="17"/>
  <c r="I43" i="17"/>
  <c r="H43" i="17"/>
  <c r="G43" i="17"/>
  <c r="F43" i="17"/>
  <c r="K42" i="17"/>
  <c r="J42" i="17"/>
  <c r="I42" i="17"/>
  <c r="H42" i="17"/>
  <c r="G42" i="17"/>
  <c r="F42" i="17"/>
  <c r="K41" i="17"/>
  <c r="J41" i="17"/>
  <c r="I41" i="17"/>
  <c r="H41" i="17"/>
  <c r="G41" i="17"/>
  <c r="F41" i="17"/>
  <c r="K40" i="17"/>
  <c r="J40" i="17"/>
  <c r="I40" i="17"/>
  <c r="H40" i="17"/>
  <c r="G40" i="17"/>
  <c r="F40" i="17"/>
  <c r="K39" i="17"/>
  <c r="J39" i="17"/>
  <c r="I39" i="17"/>
  <c r="H39" i="17"/>
  <c r="G39" i="17"/>
  <c r="F39" i="17"/>
  <c r="K38" i="17"/>
  <c r="J38" i="17"/>
  <c r="I38" i="17"/>
  <c r="H38" i="17"/>
  <c r="G38" i="17"/>
  <c r="F38" i="17"/>
  <c r="K37" i="17"/>
  <c r="J37" i="17"/>
  <c r="I37" i="17"/>
  <c r="H37" i="17"/>
  <c r="G37" i="17"/>
  <c r="F37" i="17"/>
  <c r="K36" i="17"/>
  <c r="J36" i="17"/>
  <c r="I36" i="17"/>
  <c r="H36" i="17"/>
  <c r="G36" i="17"/>
  <c r="F36" i="17"/>
  <c r="K35" i="17"/>
  <c r="J35" i="17"/>
  <c r="I35" i="17"/>
  <c r="H35" i="17"/>
  <c r="G35" i="17"/>
  <c r="F35" i="17"/>
  <c r="K34" i="17"/>
  <c r="J34" i="17"/>
  <c r="I34" i="17"/>
  <c r="H34" i="17"/>
  <c r="G34" i="17"/>
  <c r="F34" i="17"/>
  <c r="K33" i="17"/>
  <c r="J33" i="17"/>
  <c r="I33" i="17"/>
  <c r="H33" i="17"/>
  <c r="G33" i="17"/>
  <c r="F33" i="17"/>
  <c r="K32" i="17"/>
  <c r="J32" i="17"/>
  <c r="I32" i="17"/>
  <c r="I32" i="19" s="1"/>
  <c r="H32" i="17"/>
  <c r="G32" i="17"/>
  <c r="F32" i="17"/>
  <c r="K31" i="17"/>
  <c r="J31" i="17"/>
  <c r="I31" i="17"/>
  <c r="H31" i="17"/>
  <c r="G31" i="17"/>
  <c r="F31" i="17"/>
  <c r="K30" i="17"/>
  <c r="J30" i="17"/>
  <c r="I30" i="17"/>
  <c r="H30" i="17"/>
  <c r="G30" i="17"/>
  <c r="F30" i="17"/>
  <c r="K29" i="17"/>
  <c r="J29" i="17"/>
  <c r="I29" i="17"/>
  <c r="H29" i="17"/>
  <c r="G29" i="17"/>
  <c r="F29" i="17"/>
  <c r="K28" i="17"/>
  <c r="J28" i="17"/>
  <c r="I28" i="17"/>
  <c r="H28" i="17"/>
  <c r="G28" i="17"/>
  <c r="F28" i="17"/>
  <c r="K27" i="17"/>
  <c r="J27" i="17"/>
  <c r="I27" i="17"/>
  <c r="H27" i="17"/>
  <c r="G27" i="17"/>
  <c r="F27" i="17"/>
  <c r="K26" i="17"/>
  <c r="J26" i="17"/>
  <c r="I26" i="17"/>
  <c r="H26" i="17"/>
  <c r="G26" i="17"/>
  <c r="F26" i="17"/>
  <c r="K25" i="17"/>
  <c r="J25" i="17"/>
  <c r="I25" i="17"/>
  <c r="H25" i="17"/>
  <c r="G25" i="17"/>
  <c r="F25" i="17"/>
  <c r="K24" i="17"/>
  <c r="J24" i="17"/>
  <c r="I24" i="17"/>
  <c r="H24" i="17"/>
  <c r="G24" i="17"/>
  <c r="F24" i="17"/>
  <c r="K23" i="17"/>
  <c r="J23" i="17"/>
  <c r="I23" i="17"/>
  <c r="H23" i="17"/>
  <c r="G23" i="17"/>
  <c r="F23" i="17"/>
  <c r="K22" i="17"/>
  <c r="J22" i="17"/>
  <c r="I22" i="17"/>
  <c r="H22" i="17"/>
  <c r="G22" i="17"/>
  <c r="F22" i="17"/>
  <c r="K21" i="17"/>
  <c r="J21" i="17"/>
  <c r="I21" i="17"/>
  <c r="H21" i="17"/>
  <c r="G21" i="17"/>
  <c r="F21" i="17"/>
  <c r="K20" i="17"/>
  <c r="J20" i="17"/>
  <c r="I20" i="17"/>
  <c r="H20" i="17"/>
  <c r="G20" i="17"/>
  <c r="F20" i="17"/>
  <c r="K19" i="17"/>
  <c r="J19" i="17"/>
  <c r="I19" i="17"/>
  <c r="H19" i="17"/>
  <c r="G19" i="17"/>
  <c r="F19" i="17"/>
  <c r="K18" i="17"/>
  <c r="J18" i="17"/>
  <c r="I18" i="17"/>
  <c r="H18" i="17"/>
  <c r="G18" i="17"/>
  <c r="F18" i="17"/>
  <c r="K17" i="17"/>
  <c r="J17" i="17"/>
  <c r="I17" i="17"/>
  <c r="H17" i="17"/>
  <c r="G17" i="17"/>
  <c r="F17" i="17"/>
  <c r="K16" i="17"/>
  <c r="J16" i="17"/>
  <c r="I16" i="17"/>
  <c r="H16" i="17"/>
  <c r="G16" i="17"/>
  <c r="F16" i="17"/>
  <c r="K15" i="17"/>
  <c r="J15" i="17"/>
  <c r="I15" i="17"/>
  <c r="H15" i="17"/>
  <c r="G15" i="17"/>
  <c r="F15" i="17"/>
  <c r="K14" i="17"/>
  <c r="J14" i="17"/>
  <c r="I14" i="17"/>
  <c r="H14" i="17"/>
  <c r="G14" i="17"/>
  <c r="F14" i="17"/>
  <c r="K13" i="17"/>
  <c r="J13" i="17"/>
  <c r="I13" i="17"/>
  <c r="H13" i="17"/>
  <c r="G13" i="17"/>
  <c r="F13" i="17"/>
  <c r="K12" i="17"/>
  <c r="J12" i="17"/>
  <c r="I12" i="17"/>
  <c r="H12" i="17"/>
  <c r="G12" i="17"/>
  <c r="F12" i="17"/>
  <c r="K11" i="17"/>
  <c r="J11" i="17"/>
  <c r="I11" i="17"/>
  <c r="H11" i="17"/>
  <c r="G11" i="17"/>
  <c r="F11" i="17"/>
  <c r="K10" i="17"/>
  <c r="J10" i="17"/>
  <c r="I10" i="17"/>
  <c r="H10" i="17"/>
  <c r="G10" i="17"/>
  <c r="F10" i="17"/>
  <c r="K9" i="17"/>
  <c r="J9" i="17"/>
  <c r="I9" i="17"/>
  <c r="H9" i="17"/>
  <c r="G9" i="17"/>
  <c r="F9" i="17"/>
  <c r="K8" i="17"/>
  <c r="J8" i="17"/>
  <c r="I8" i="17"/>
  <c r="H8" i="17"/>
  <c r="G8" i="17"/>
  <c r="F8" i="17"/>
  <c r="K7" i="17"/>
  <c r="J7" i="17"/>
  <c r="I7" i="17"/>
  <c r="H7" i="17"/>
  <c r="G7" i="17"/>
  <c r="F7" i="17"/>
  <c r="K6" i="17"/>
  <c r="K6" i="19" s="1"/>
  <c r="J6" i="17"/>
  <c r="I6" i="17"/>
  <c r="H6" i="17"/>
  <c r="G6" i="17"/>
  <c r="F6" i="17"/>
  <c r="K5" i="17"/>
  <c r="J5" i="17"/>
  <c r="I5" i="17"/>
  <c r="H5" i="17"/>
  <c r="G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L5" i="17" s="1"/>
  <c r="D5" i="17"/>
  <c r="C5" i="17"/>
  <c r="B5" i="17"/>
  <c r="F5" i="17"/>
  <c r="L31" i="19"/>
  <c r="L27" i="19"/>
  <c r="L18" i="19"/>
  <c r="L73" i="19"/>
  <c r="L7" i="19"/>
  <c r="D131" i="19"/>
  <c r="J131" i="19" s="1"/>
  <c r="E131" i="19"/>
  <c r="G131" i="19" s="1"/>
  <c r="E147" i="19"/>
  <c r="D147" i="19"/>
  <c r="C147" i="19"/>
  <c r="B147" i="19"/>
  <c r="E146" i="19"/>
  <c r="I146" i="19" s="1"/>
  <c r="D146" i="19"/>
  <c r="C146" i="19"/>
  <c r="B146" i="19"/>
  <c r="E145" i="19"/>
  <c r="D145" i="19"/>
  <c r="C145" i="19"/>
  <c r="B145" i="19"/>
  <c r="E144" i="19"/>
  <c r="F144" i="19" s="1"/>
  <c r="D144" i="19"/>
  <c r="C144" i="19"/>
  <c r="B144" i="19"/>
  <c r="E143" i="19"/>
  <c r="D143" i="19"/>
  <c r="C143" i="19"/>
  <c r="B143" i="19"/>
  <c r="E142" i="19"/>
  <c r="I142" i="19" s="1"/>
  <c r="D142" i="19"/>
  <c r="C142" i="19"/>
  <c r="B142" i="19"/>
  <c r="E141" i="19"/>
  <c r="J141" i="19" s="1"/>
  <c r="D141" i="19"/>
  <c r="C141" i="19"/>
  <c r="B141" i="19"/>
  <c r="E140" i="19"/>
  <c r="D140" i="19"/>
  <c r="C140" i="19"/>
  <c r="B140" i="19"/>
  <c r="E139" i="19"/>
  <c r="D139" i="19"/>
  <c r="C139" i="19"/>
  <c r="B139" i="19"/>
  <c r="E138" i="19"/>
  <c r="H138" i="19" s="1"/>
  <c r="D138" i="19"/>
  <c r="C138" i="19"/>
  <c r="B138" i="19"/>
  <c r="E137" i="19"/>
  <c r="D137" i="19"/>
  <c r="C137" i="19"/>
  <c r="B137" i="19"/>
  <c r="E136" i="19"/>
  <c r="D136" i="19"/>
  <c r="C136" i="19"/>
  <c r="B136" i="19"/>
  <c r="E135" i="19"/>
  <c r="D135" i="19"/>
  <c r="C135" i="19"/>
  <c r="B135" i="19"/>
  <c r="E134" i="19"/>
  <c r="K134" i="19" s="1"/>
  <c r="D134" i="19"/>
  <c r="C134" i="19"/>
  <c r="B134" i="19"/>
  <c r="E133" i="19"/>
  <c r="D133" i="19"/>
  <c r="C133" i="19"/>
  <c r="B133" i="19"/>
  <c r="E132" i="19"/>
  <c r="D132" i="19"/>
  <c r="C132" i="19"/>
  <c r="B132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K127" i="19" s="1"/>
  <c r="D127" i="19"/>
  <c r="C127" i="19"/>
  <c r="E126" i="19"/>
  <c r="D126" i="19"/>
  <c r="C126" i="19"/>
  <c r="B126" i="19"/>
  <c r="E125" i="19"/>
  <c r="D125" i="19"/>
  <c r="C125" i="19"/>
  <c r="B125" i="19"/>
  <c r="E124" i="19"/>
  <c r="K124" i="19" s="1"/>
  <c r="D124" i="19"/>
  <c r="C124" i="19"/>
  <c r="B124" i="19"/>
  <c r="E123" i="19"/>
  <c r="D123" i="19"/>
  <c r="C123" i="19"/>
  <c r="B123" i="19"/>
  <c r="E122" i="19"/>
  <c r="G122" i="19" s="1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H116" i="19" s="1"/>
  <c r="D116" i="19"/>
  <c r="C116" i="19"/>
  <c r="B116" i="19"/>
  <c r="E115" i="19"/>
  <c r="K115" i="19" s="1"/>
  <c r="D115" i="19"/>
  <c r="C115" i="19"/>
  <c r="B115" i="19"/>
  <c r="E114" i="19"/>
  <c r="G114" i="19" s="1"/>
  <c r="D114" i="19"/>
  <c r="C114" i="19"/>
  <c r="B114" i="19"/>
  <c r="E113" i="19"/>
  <c r="D113" i="19"/>
  <c r="C113" i="19"/>
  <c r="B113" i="19"/>
  <c r="E112" i="19"/>
  <c r="I112" i="19" s="1"/>
  <c r="D112" i="19"/>
  <c r="C112" i="19"/>
  <c r="B112" i="19"/>
  <c r="E111" i="19"/>
  <c r="D111" i="19"/>
  <c r="C111" i="19"/>
  <c r="B111" i="19"/>
  <c r="E110" i="19"/>
  <c r="G110" i="19" s="1"/>
  <c r="D110" i="19"/>
  <c r="C110" i="19"/>
  <c r="B110" i="19"/>
  <c r="E109" i="19"/>
  <c r="I109" i="19" s="1"/>
  <c r="D109" i="19"/>
  <c r="C109" i="19"/>
  <c r="B109" i="19"/>
  <c r="E108" i="19"/>
  <c r="G108" i="19" s="1"/>
  <c r="D108" i="19"/>
  <c r="C108" i="19"/>
  <c r="B108" i="19"/>
  <c r="E107" i="19"/>
  <c r="K107" i="19" s="1"/>
  <c r="D107" i="19"/>
  <c r="C107" i="19"/>
  <c r="B107" i="19"/>
  <c r="E106" i="19"/>
  <c r="K106" i="19" s="1"/>
  <c r="D106" i="19"/>
  <c r="C106" i="19"/>
  <c r="B106" i="19"/>
  <c r="E105" i="19"/>
  <c r="D105" i="19"/>
  <c r="C105" i="19"/>
  <c r="B105" i="19"/>
  <c r="E104" i="19"/>
  <c r="G104" i="19" s="1"/>
  <c r="D104" i="19"/>
  <c r="C104" i="19"/>
  <c r="B104" i="19"/>
  <c r="E103" i="19"/>
  <c r="D103" i="19"/>
  <c r="C103" i="19"/>
  <c r="B103" i="19"/>
  <c r="E102" i="19"/>
  <c r="D102" i="19"/>
  <c r="C102" i="19"/>
  <c r="B102" i="19"/>
  <c r="E101" i="19"/>
  <c r="J101" i="19" s="1"/>
  <c r="D101" i="19"/>
  <c r="C101" i="19"/>
  <c r="B101" i="19"/>
  <c r="E100" i="19"/>
  <c r="G100" i="19" s="1"/>
  <c r="D100" i="19"/>
  <c r="C100" i="19"/>
  <c r="B100" i="19"/>
  <c r="E99" i="19"/>
  <c r="D99" i="19"/>
  <c r="C99" i="19"/>
  <c r="E98" i="19"/>
  <c r="D98" i="19"/>
  <c r="C98" i="19"/>
  <c r="B98" i="19"/>
  <c r="E97" i="19"/>
  <c r="F97" i="19" s="1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G91" i="19" s="1"/>
  <c r="D91" i="19"/>
  <c r="C91" i="19"/>
  <c r="B91" i="19"/>
  <c r="E90" i="19"/>
  <c r="D90" i="19"/>
  <c r="C90" i="19"/>
  <c r="B90" i="19"/>
  <c r="E89" i="19"/>
  <c r="J89" i="19" s="1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F85" i="19" s="1"/>
  <c r="D85" i="19"/>
  <c r="C85" i="19"/>
  <c r="B85" i="19"/>
  <c r="E84" i="19"/>
  <c r="D84" i="19"/>
  <c r="C84" i="19"/>
  <c r="B84" i="19"/>
  <c r="E83" i="19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G77" i="19" s="1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D73" i="19"/>
  <c r="C73" i="19"/>
  <c r="B73" i="19"/>
  <c r="E72" i="19"/>
  <c r="D72" i="19"/>
  <c r="C72" i="19"/>
  <c r="B72" i="19"/>
  <c r="E71" i="19"/>
  <c r="D71" i="19"/>
  <c r="C71" i="19"/>
  <c r="B71" i="19"/>
  <c r="E70" i="19"/>
  <c r="D70" i="19"/>
  <c r="C70" i="19"/>
  <c r="B70" i="19"/>
  <c r="E69" i="19"/>
  <c r="I69" i="19" s="1"/>
  <c r="D69" i="19"/>
  <c r="C69" i="19"/>
  <c r="B69" i="19"/>
  <c r="E68" i="19"/>
  <c r="D68" i="19"/>
  <c r="C68" i="19"/>
  <c r="B68" i="19"/>
  <c r="E67" i="19"/>
  <c r="F67" i="19" s="1"/>
  <c r="D67" i="19"/>
  <c r="C67" i="19"/>
  <c r="B67" i="19"/>
  <c r="E66" i="19"/>
  <c r="D66" i="19"/>
  <c r="C66" i="19"/>
  <c r="B66" i="19"/>
  <c r="E65" i="19"/>
  <c r="G65" i="19" s="1"/>
  <c r="D65" i="19"/>
  <c r="C65" i="19"/>
  <c r="B65" i="19"/>
  <c r="E64" i="19"/>
  <c r="D64" i="19"/>
  <c r="C64" i="19"/>
  <c r="B64" i="19"/>
  <c r="E63" i="19"/>
  <c r="D63" i="19"/>
  <c r="C63" i="19"/>
  <c r="B63" i="19"/>
  <c r="E62" i="19"/>
  <c r="F62" i="19" s="1"/>
  <c r="D62" i="19"/>
  <c r="C62" i="19"/>
  <c r="B62" i="19"/>
  <c r="E61" i="19"/>
  <c r="D61" i="19"/>
  <c r="C61" i="19"/>
  <c r="B61" i="19"/>
  <c r="E60" i="19"/>
  <c r="D60" i="19"/>
  <c r="C60" i="19"/>
  <c r="B60" i="19"/>
  <c r="E59" i="19"/>
  <c r="D59" i="19"/>
  <c r="C59" i="19"/>
  <c r="B59" i="19"/>
  <c r="E58" i="19"/>
  <c r="D58" i="19"/>
  <c r="C58" i="19"/>
  <c r="B58" i="19"/>
  <c r="E57" i="19"/>
  <c r="J57" i="19" s="1"/>
  <c r="D57" i="19"/>
  <c r="C57" i="19"/>
  <c r="B57" i="19"/>
  <c r="E56" i="19"/>
  <c r="D56" i="19"/>
  <c r="C56" i="19"/>
  <c r="B56" i="19"/>
  <c r="E55" i="19"/>
  <c r="D55" i="19"/>
  <c r="C55" i="19"/>
  <c r="B55" i="19"/>
  <c r="E54" i="19"/>
  <c r="D54" i="19"/>
  <c r="C54" i="19"/>
  <c r="B54" i="19"/>
  <c r="E53" i="19"/>
  <c r="G53" i="19" s="1"/>
  <c r="D53" i="19"/>
  <c r="C53" i="19"/>
  <c r="B53" i="19"/>
  <c r="E52" i="19"/>
  <c r="G52" i="19" s="1"/>
  <c r="D52" i="19"/>
  <c r="C52" i="19"/>
  <c r="B52" i="19"/>
  <c r="E51" i="19"/>
  <c r="I51" i="19" s="1"/>
  <c r="D51" i="19"/>
  <c r="C51" i="19"/>
  <c r="B51" i="19"/>
  <c r="E50" i="19"/>
  <c r="D50" i="19"/>
  <c r="C50" i="19"/>
  <c r="B50" i="19"/>
  <c r="E49" i="19"/>
  <c r="D49" i="19"/>
  <c r="C49" i="19"/>
  <c r="B49" i="19"/>
  <c r="E48" i="19"/>
  <c r="D48" i="19"/>
  <c r="C48" i="19"/>
  <c r="B48" i="19"/>
  <c r="E47" i="19"/>
  <c r="D47" i="19"/>
  <c r="C47" i="19"/>
  <c r="B47" i="19"/>
  <c r="E46" i="19"/>
  <c r="D46" i="19"/>
  <c r="C46" i="19"/>
  <c r="B46" i="19"/>
  <c r="E45" i="19"/>
  <c r="D45" i="19"/>
  <c r="C45" i="19"/>
  <c r="B45" i="19"/>
  <c r="E44" i="19"/>
  <c r="D44" i="19"/>
  <c r="C44" i="19"/>
  <c r="B44" i="19"/>
  <c r="E43" i="19"/>
  <c r="H43" i="19" s="1"/>
  <c r="D43" i="19"/>
  <c r="C43" i="19"/>
  <c r="B43" i="19"/>
  <c r="E42" i="19"/>
  <c r="D42" i="19"/>
  <c r="C42" i="19"/>
  <c r="B42" i="19"/>
  <c r="E41" i="19"/>
  <c r="D41" i="19"/>
  <c r="C41" i="19"/>
  <c r="B41" i="19"/>
  <c r="E40" i="19"/>
  <c r="D40" i="19"/>
  <c r="C40" i="19"/>
  <c r="B40" i="19"/>
  <c r="E39" i="19"/>
  <c r="D39" i="19"/>
  <c r="C39" i="19"/>
  <c r="B39" i="19"/>
  <c r="E38" i="19"/>
  <c r="J38" i="19" s="1"/>
  <c r="D38" i="19"/>
  <c r="C38" i="19"/>
  <c r="B38" i="19"/>
  <c r="E37" i="19"/>
  <c r="F37" i="19" s="1"/>
  <c r="D37" i="19"/>
  <c r="C37" i="19"/>
  <c r="B37" i="19"/>
  <c r="E36" i="19"/>
  <c r="D36" i="19"/>
  <c r="C36" i="19"/>
  <c r="B36" i="19"/>
  <c r="E35" i="19"/>
  <c r="J35" i="19" s="1"/>
  <c r="D35" i="19"/>
  <c r="C35" i="19"/>
  <c r="B35" i="19"/>
  <c r="E34" i="19"/>
  <c r="D34" i="19"/>
  <c r="C34" i="19"/>
  <c r="B34" i="19"/>
  <c r="E33" i="19"/>
  <c r="J33" i="19" s="1"/>
  <c r="D33" i="19"/>
  <c r="C33" i="19"/>
  <c r="B33" i="19"/>
  <c r="E32" i="19"/>
  <c r="D32" i="19"/>
  <c r="C32" i="19"/>
  <c r="B32" i="19"/>
  <c r="E31" i="19"/>
  <c r="F31" i="19" s="1"/>
  <c r="D31" i="19"/>
  <c r="C31" i="19"/>
  <c r="B31" i="19"/>
  <c r="E30" i="19"/>
  <c r="D30" i="19"/>
  <c r="C30" i="19"/>
  <c r="B30" i="19"/>
  <c r="E29" i="19"/>
  <c r="J29" i="19" s="1"/>
  <c r="D29" i="19"/>
  <c r="C29" i="19"/>
  <c r="B29" i="19"/>
  <c r="E28" i="19"/>
  <c r="J28" i="19" s="1"/>
  <c r="D28" i="19"/>
  <c r="C28" i="19"/>
  <c r="B28" i="19"/>
  <c r="E27" i="19"/>
  <c r="K27" i="19" s="1"/>
  <c r="D27" i="19"/>
  <c r="C27" i="19"/>
  <c r="B27" i="19"/>
  <c r="E26" i="19"/>
  <c r="D26" i="19"/>
  <c r="C26" i="19"/>
  <c r="B26" i="19"/>
  <c r="E25" i="19"/>
  <c r="D25" i="19"/>
  <c r="C25" i="19"/>
  <c r="B25" i="19"/>
  <c r="E24" i="19"/>
  <c r="D24" i="19"/>
  <c r="C24" i="19"/>
  <c r="B24" i="19"/>
  <c r="E23" i="19"/>
  <c r="D23" i="19"/>
  <c r="C23" i="19"/>
  <c r="B23" i="19"/>
  <c r="E22" i="19"/>
  <c r="D22" i="19"/>
  <c r="C22" i="19"/>
  <c r="B22" i="19"/>
  <c r="E21" i="19"/>
  <c r="K21" i="19" s="1"/>
  <c r="D21" i="19"/>
  <c r="C21" i="19"/>
  <c r="B21" i="19"/>
  <c r="E20" i="19"/>
  <c r="K20" i="19" s="1"/>
  <c r="D20" i="19"/>
  <c r="C20" i="19"/>
  <c r="B20" i="19"/>
  <c r="E19" i="19"/>
  <c r="K19" i="19" s="1"/>
  <c r="D19" i="19"/>
  <c r="C19" i="19"/>
  <c r="B19" i="19"/>
  <c r="E18" i="19"/>
  <c r="D18" i="19"/>
  <c r="C18" i="19"/>
  <c r="B18" i="19"/>
  <c r="E17" i="19"/>
  <c r="G17" i="19" s="1"/>
  <c r="D17" i="19"/>
  <c r="C17" i="19"/>
  <c r="B17" i="19"/>
  <c r="E16" i="19"/>
  <c r="D16" i="19"/>
  <c r="C16" i="19"/>
  <c r="B16" i="19"/>
  <c r="E15" i="19"/>
  <c r="I15" i="19" s="1"/>
  <c r="D15" i="19"/>
  <c r="C15" i="19"/>
  <c r="B15" i="19"/>
  <c r="E14" i="19"/>
  <c r="D14" i="19"/>
  <c r="C14" i="19"/>
  <c r="B14" i="19"/>
  <c r="E13" i="19"/>
  <c r="D13" i="19"/>
  <c r="C13" i="19"/>
  <c r="B13" i="19"/>
  <c r="E12" i="19"/>
  <c r="D12" i="19"/>
  <c r="C12" i="19"/>
  <c r="B12" i="19"/>
  <c r="E11" i="19"/>
  <c r="J11" i="19" s="1"/>
  <c r="D11" i="19"/>
  <c r="C11" i="19"/>
  <c r="B11" i="19"/>
  <c r="E10" i="19"/>
  <c r="D10" i="19"/>
  <c r="C10" i="19"/>
  <c r="B10" i="19"/>
  <c r="E9" i="19"/>
  <c r="H9" i="19" s="1"/>
  <c r="D9" i="19"/>
  <c r="C9" i="19"/>
  <c r="B9" i="19"/>
  <c r="E8" i="19"/>
  <c r="D8" i="19"/>
  <c r="C8" i="19"/>
  <c r="B8" i="19"/>
  <c r="E7" i="19"/>
  <c r="D7" i="19"/>
  <c r="C7" i="19"/>
  <c r="B7" i="19"/>
  <c r="E6" i="19"/>
  <c r="D6" i="19"/>
  <c r="C6" i="19"/>
  <c r="B6" i="19"/>
  <c r="D5" i="19"/>
  <c r="C5" i="19"/>
  <c r="B5" i="19"/>
  <c r="E5" i="19"/>
  <c r="K5" i="19" s="1"/>
  <c r="J135" i="19"/>
  <c r="K131" i="18"/>
  <c r="K6" i="18"/>
  <c r="K145" i="18"/>
  <c r="K138" i="18"/>
  <c r="K137" i="18"/>
  <c r="K136" i="18"/>
  <c r="K133" i="18"/>
  <c r="K130" i="18"/>
  <c r="K129" i="18"/>
  <c r="K127" i="18"/>
  <c r="K126" i="18"/>
  <c r="K125" i="18"/>
  <c r="K124" i="18"/>
  <c r="K122" i="18"/>
  <c r="K121" i="18"/>
  <c r="K120" i="18"/>
  <c r="K119" i="18"/>
  <c r="K119" i="19" s="1"/>
  <c r="K118" i="18"/>
  <c r="K116" i="18"/>
  <c r="K115" i="18"/>
  <c r="K114" i="18"/>
  <c r="K101" i="18"/>
  <c r="K100" i="18"/>
  <c r="K99" i="18"/>
  <c r="K97" i="18"/>
  <c r="K96" i="18"/>
  <c r="K95" i="18"/>
  <c r="K94" i="18"/>
  <c r="K93" i="18"/>
  <c r="K92" i="18"/>
  <c r="K91" i="18"/>
  <c r="K90" i="18"/>
  <c r="K88" i="18"/>
  <c r="K86" i="18"/>
  <c r="K85" i="18"/>
  <c r="K84" i="18"/>
  <c r="K82" i="18"/>
  <c r="K81" i="18"/>
  <c r="K80" i="18"/>
  <c r="K79" i="18"/>
  <c r="K78" i="18"/>
  <c r="K77" i="18"/>
  <c r="K76" i="18"/>
  <c r="K76" i="19" s="1"/>
  <c r="K74" i="18"/>
  <c r="K73" i="18"/>
  <c r="K49" i="18"/>
  <c r="K47" i="18"/>
  <c r="K39" i="18"/>
  <c r="K32" i="18"/>
  <c r="K31" i="18"/>
  <c r="K27" i="18"/>
  <c r="K26" i="18"/>
  <c r="K23" i="18"/>
  <c r="K22" i="18"/>
  <c r="K18" i="18"/>
  <c r="K16" i="18"/>
  <c r="K14" i="18"/>
  <c r="K10" i="18"/>
  <c r="K7" i="18"/>
  <c r="I145" i="18"/>
  <c r="I138" i="18"/>
  <c r="I137" i="18"/>
  <c r="I136" i="18"/>
  <c r="I133" i="18"/>
  <c r="I130" i="18"/>
  <c r="I129" i="18"/>
  <c r="I127" i="18"/>
  <c r="I126" i="18"/>
  <c r="I125" i="18"/>
  <c r="I124" i="18"/>
  <c r="I122" i="18"/>
  <c r="I121" i="18"/>
  <c r="I120" i="18"/>
  <c r="I119" i="18"/>
  <c r="I118" i="18"/>
  <c r="I118" i="19" s="1"/>
  <c r="I116" i="18"/>
  <c r="I115" i="18"/>
  <c r="I114" i="18"/>
  <c r="I101" i="18"/>
  <c r="I100" i="18"/>
  <c r="I99" i="18"/>
  <c r="I99" i="19" s="1"/>
  <c r="I97" i="18"/>
  <c r="I96" i="18"/>
  <c r="I95" i="18"/>
  <c r="I94" i="18"/>
  <c r="I93" i="18"/>
  <c r="I92" i="18"/>
  <c r="I91" i="18"/>
  <c r="I90" i="18"/>
  <c r="I88" i="18"/>
  <c r="I86" i="18"/>
  <c r="I85" i="18"/>
  <c r="I84" i="18"/>
  <c r="I82" i="18"/>
  <c r="I81" i="18"/>
  <c r="I80" i="18"/>
  <c r="I79" i="18"/>
  <c r="I78" i="18"/>
  <c r="I77" i="18"/>
  <c r="I76" i="18"/>
  <c r="I76" i="19" s="1"/>
  <c r="I74" i="18"/>
  <c r="I73" i="18"/>
  <c r="I49" i="18"/>
  <c r="I47" i="18"/>
  <c r="I39" i="18"/>
  <c r="I32" i="18"/>
  <c r="I31" i="18"/>
  <c r="I27" i="18"/>
  <c r="I26" i="18"/>
  <c r="I23" i="18"/>
  <c r="I22" i="18"/>
  <c r="I18" i="18"/>
  <c r="I16" i="18"/>
  <c r="I14" i="18"/>
  <c r="I10" i="18"/>
  <c r="I7" i="18"/>
  <c r="I6" i="18"/>
  <c r="H145" i="18"/>
  <c r="H138" i="18"/>
  <c r="H137" i="18"/>
  <c r="H136" i="18"/>
  <c r="H133" i="18"/>
  <c r="H130" i="18"/>
  <c r="H129" i="18"/>
  <c r="H127" i="18"/>
  <c r="H126" i="18"/>
  <c r="H125" i="18"/>
  <c r="H124" i="18"/>
  <c r="H122" i="18"/>
  <c r="H121" i="18"/>
  <c r="H120" i="18"/>
  <c r="H119" i="18"/>
  <c r="H118" i="18"/>
  <c r="H116" i="18"/>
  <c r="H115" i="18"/>
  <c r="H114" i="18"/>
  <c r="H101" i="18"/>
  <c r="H100" i="18"/>
  <c r="H99" i="18"/>
  <c r="H97" i="18"/>
  <c r="H96" i="18"/>
  <c r="H95" i="18"/>
  <c r="H94" i="18"/>
  <c r="H93" i="18"/>
  <c r="H92" i="18"/>
  <c r="H91" i="18"/>
  <c r="H90" i="18"/>
  <c r="H88" i="18"/>
  <c r="H86" i="18"/>
  <c r="H85" i="18"/>
  <c r="H84" i="18"/>
  <c r="H82" i="18"/>
  <c r="H81" i="18"/>
  <c r="H80" i="18"/>
  <c r="H79" i="18"/>
  <c r="H78" i="18"/>
  <c r="H77" i="18"/>
  <c r="H76" i="18"/>
  <c r="H74" i="18"/>
  <c r="H73" i="18"/>
  <c r="H49" i="18"/>
  <c r="H47" i="18"/>
  <c r="H39" i="18"/>
  <c r="H32" i="18"/>
  <c r="H31" i="18"/>
  <c r="H27" i="18"/>
  <c r="H26" i="18"/>
  <c r="H23" i="18"/>
  <c r="H22" i="18"/>
  <c r="H18" i="18"/>
  <c r="H16" i="18"/>
  <c r="H14" i="18"/>
  <c r="H10" i="18"/>
  <c r="H7" i="18"/>
  <c r="H6" i="18"/>
  <c r="G145" i="18"/>
  <c r="G138" i="18"/>
  <c r="G137" i="18"/>
  <c r="G136" i="18"/>
  <c r="G133" i="18"/>
  <c r="G130" i="18"/>
  <c r="G129" i="18"/>
  <c r="G127" i="18"/>
  <c r="G126" i="18"/>
  <c r="G125" i="18"/>
  <c r="G124" i="18"/>
  <c r="G122" i="18"/>
  <c r="G121" i="18"/>
  <c r="G121" i="19" s="1"/>
  <c r="G120" i="18"/>
  <c r="G119" i="18"/>
  <c r="G118" i="18"/>
  <c r="G116" i="18"/>
  <c r="G115" i="18"/>
  <c r="G114" i="18"/>
  <c r="G101" i="18"/>
  <c r="G100" i="18"/>
  <c r="G99" i="18"/>
  <c r="G97" i="18"/>
  <c r="G96" i="18"/>
  <c r="G95" i="18"/>
  <c r="G94" i="18"/>
  <c r="G93" i="18"/>
  <c r="G92" i="18"/>
  <c r="G91" i="18"/>
  <c r="G90" i="18"/>
  <c r="G88" i="18"/>
  <c r="G86" i="18"/>
  <c r="G85" i="18"/>
  <c r="G84" i="18"/>
  <c r="G82" i="18"/>
  <c r="G81" i="18"/>
  <c r="G80" i="18"/>
  <c r="G79" i="18"/>
  <c r="G78" i="18"/>
  <c r="G77" i="18"/>
  <c r="G76" i="18"/>
  <c r="G74" i="18"/>
  <c r="G73" i="18"/>
  <c r="G49" i="18"/>
  <c r="G47" i="18"/>
  <c r="G39" i="18"/>
  <c r="G32" i="18"/>
  <c r="G31" i="18"/>
  <c r="G27" i="18"/>
  <c r="G26" i="18"/>
  <c r="G23" i="18"/>
  <c r="G22" i="18"/>
  <c r="G18" i="18"/>
  <c r="G16" i="18"/>
  <c r="G14" i="18"/>
  <c r="G10" i="18"/>
  <c r="G7" i="18"/>
  <c r="G6" i="18"/>
  <c r="F145" i="18"/>
  <c r="F138" i="18"/>
  <c r="F137" i="18"/>
  <c r="F136" i="18"/>
  <c r="F133" i="18"/>
  <c r="F130" i="18"/>
  <c r="F129" i="18"/>
  <c r="F127" i="18"/>
  <c r="F126" i="18"/>
  <c r="F125" i="18"/>
  <c r="F125" i="19" s="1"/>
  <c r="F124" i="18"/>
  <c r="F122" i="18"/>
  <c r="F121" i="18"/>
  <c r="F120" i="18"/>
  <c r="F119" i="18"/>
  <c r="F118" i="18"/>
  <c r="F116" i="18"/>
  <c r="F115" i="18"/>
  <c r="F114" i="18"/>
  <c r="F101" i="18"/>
  <c r="F100" i="18"/>
  <c r="F99" i="18"/>
  <c r="F97" i="18"/>
  <c r="F96" i="18"/>
  <c r="F95" i="18"/>
  <c r="F94" i="18"/>
  <c r="F93" i="18"/>
  <c r="F92" i="18"/>
  <c r="F91" i="18"/>
  <c r="F90" i="18"/>
  <c r="F88" i="18"/>
  <c r="F86" i="18"/>
  <c r="F85" i="18"/>
  <c r="F84" i="18"/>
  <c r="F82" i="18"/>
  <c r="F81" i="18"/>
  <c r="F80" i="18"/>
  <c r="F79" i="18"/>
  <c r="F78" i="18"/>
  <c r="F77" i="18"/>
  <c r="F76" i="18"/>
  <c r="F74" i="18"/>
  <c r="F73" i="18"/>
  <c r="F49" i="18"/>
  <c r="F47" i="18"/>
  <c r="F39" i="18"/>
  <c r="F32" i="18"/>
  <c r="F31" i="18"/>
  <c r="F27" i="18"/>
  <c r="F26" i="18"/>
  <c r="F23" i="18"/>
  <c r="F22" i="18"/>
  <c r="F18" i="18"/>
  <c r="F16" i="18"/>
  <c r="F14" i="18"/>
  <c r="F10" i="18"/>
  <c r="F7" i="18"/>
  <c r="F6" i="18"/>
  <c r="J145" i="18"/>
  <c r="J138" i="18"/>
  <c r="J137" i="18"/>
  <c r="J136" i="18"/>
  <c r="J133" i="18"/>
  <c r="J130" i="18"/>
  <c r="J129" i="18"/>
  <c r="J127" i="18"/>
  <c r="J126" i="18"/>
  <c r="J125" i="18"/>
  <c r="J125" i="19" s="1"/>
  <c r="J124" i="18"/>
  <c r="J122" i="18"/>
  <c r="J121" i="18"/>
  <c r="J120" i="18"/>
  <c r="J119" i="18"/>
  <c r="J118" i="18"/>
  <c r="J116" i="18"/>
  <c r="J115" i="18"/>
  <c r="J114" i="18"/>
  <c r="J101" i="18"/>
  <c r="J100" i="18"/>
  <c r="J99" i="18"/>
  <c r="J97" i="18"/>
  <c r="J96" i="18"/>
  <c r="J95" i="18"/>
  <c r="J94" i="18"/>
  <c r="J93" i="18"/>
  <c r="J92" i="18"/>
  <c r="J91" i="18"/>
  <c r="J90" i="18"/>
  <c r="J88" i="18"/>
  <c r="J86" i="18"/>
  <c r="J85" i="18"/>
  <c r="J84" i="18"/>
  <c r="J82" i="18"/>
  <c r="J81" i="18"/>
  <c r="J80" i="18"/>
  <c r="J79" i="18"/>
  <c r="J78" i="18"/>
  <c r="J77" i="18"/>
  <c r="J76" i="18"/>
  <c r="J74" i="18"/>
  <c r="J73" i="18"/>
  <c r="J49" i="18"/>
  <c r="J47" i="18"/>
  <c r="J39" i="18"/>
  <c r="J32" i="18"/>
  <c r="J31" i="18"/>
  <c r="J27" i="18"/>
  <c r="J26" i="18"/>
  <c r="J23" i="18"/>
  <c r="J22" i="18"/>
  <c r="J18" i="18"/>
  <c r="J16" i="18"/>
  <c r="J14" i="18"/>
  <c r="J10" i="18"/>
  <c r="J7" i="18"/>
  <c r="J6" i="18"/>
  <c r="J10" i="16"/>
  <c r="K10" i="16"/>
  <c r="J7" i="16"/>
  <c r="K7" i="16"/>
  <c r="J6" i="16"/>
  <c r="K6" i="16"/>
  <c r="J22" i="16"/>
  <c r="K22" i="16"/>
  <c r="J23" i="16"/>
  <c r="K23" i="16"/>
  <c r="J26" i="16"/>
  <c r="K26" i="16"/>
  <c r="J27" i="16"/>
  <c r="K27" i="16"/>
  <c r="J31" i="16"/>
  <c r="K31" i="16"/>
  <c r="J32" i="16"/>
  <c r="K32" i="16"/>
  <c r="J39" i="16"/>
  <c r="K39" i="16"/>
  <c r="J49" i="16"/>
  <c r="K49" i="16"/>
  <c r="J47" i="16"/>
  <c r="K47" i="16"/>
  <c r="J74" i="16"/>
  <c r="K74" i="16"/>
  <c r="J73" i="16"/>
  <c r="K73" i="16"/>
  <c r="J78" i="16"/>
  <c r="K78" i="16"/>
  <c r="J80" i="16"/>
  <c r="K80" i="16"/>
  <c r="J77" i="16"/>
  <c r="K77" i="16"/>
  <c r="J81" i="16"/>
  <c r="K81" i="16"/>
  <c r="J91" i="16"/>
  <c r="K91" i="16"/>
  <c r="J92" i="16"/>
  <c r="K92" i="16"/>
  <c r="J95" i="16"/>
  <c r="K95" i="16"/>
  <c r="J100" i="16"/>
  <c r="K100" i="16"/>
  <c r="J121" i="16"/>
  <c r="K121" i="16"/>
  <c r="J124" i="16"/>
  <c r="K124" i="16"/>
  <c r="J125" i="16"/>
  <c r="K125" i="16"/>
  <c r="J136" i="16"/>
  <c r="K136" i="16"/>
  <c r="J145" i="16"/>
  <c r="K145" i="16"/>
  <c r="J138" i="16"/>
  <c r="K138" i="16"/>
  <c r="J137" i="16"/>
  <c r="K137" i="16"/>
  <c r="J133" i="16"/>
  <c r="K133" i="16"/>
  <c r="J131" i="16"/>
  <c r="K131" i="16"/>
  <c r="J130" i="16"/>
  <c r="K130" i="16"/>
  <c r="J129" i="16"/>
  <c r="K129" i="16"/>
  <c r="J127" i="16"/>
  <c r="K127" i="16"/>
  <c r="J126" i="16"/>
  <c r="K126" i="16"/>
  <c r="J122" i="16"/>
  <c r="K122" i="16"/>
  <c r="J120" i="16"/>
  <c r="K120" i="16"/>
  <c r="J119" i="16"/>
  <c r="K119" i="16"/>
  <c r="J118" i="16"/>
  <c r="K118" i="16"/>
  <c r="J116" i="16"/>
  <c r="K116" i="16"/>
  <c r="J115" i="16"/>
  <c r="K115" i="16"/>
  <c r="J114" i="16"/>
  <c r="K114" i="16"/>
  <c r="J101" i="16"/>
  <c r="K101" i="16"/>
  <c r="J99" i="16"/>
  <c r="K99" i="16"/>
  <c r="J97" i="16"/>
  <c r="K97" i="16"/>
  <c r="J96" i="16"/>
  <c r="K96" i="16"/>
  <c r="J94" i="16"/>
  <c r="K94" i="16"/>
  <c r="J93" i="16"/>
  <c r="K93" i="16"/>
  <c r="J90" i="16"/>
  <c r="K90" i="16"/>
  <c r="J88" i="16"/>
  <c r="K88" i="16"/>
  <c r="J86" i="16"/>
  <c r="K86" i="16"/>
  <c r="J85" i="16"/>
  <c r="K85" i="16"/>
  <c r="J84" i="16"/>
  <c r="K84" i="16"/>
  <c r="J82" i="16"/>
  <c r="K82" i="16"/>
  <c r="J79" i="16"/>
  <c r="K79" i="16"/>
  <c r="J76" i="16"/>
  <c r="K76" i="16"/>
  <c r="J18" i="16"/>
  <c r="K18" i="16"/>
  <c r="J16" i="16"/>
  <c r="K16" i="16"/>
  <c r="J14" i="16"/>
  <c r="K14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I138" i="16"/>
  <c r="H138" i="16"/>
  <c r="G138" i="16"/>
  <c r="F138" i="16"/>
  <c r="I137" i="16"/>
  <c r="H137" i="16"/>
  <c r="G137" i="16"/>
  <c r="F137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I133" i="16"/>
  <c r="H133" i="16"/>
  <c r="G133" i="16"/>
  <c r="F133" i="16"/>
  <c r="K132" i="16"/>
  <c r="J132" i="16"/>
  <c r="I132" i="16"/>
  <c r="H132" i="16"/>
  <c r="G132" i="16"/>
  <c r="F132" i="16"/>
  <c r="I131" i="16"/>
  <c r="H131" i="16"/>
  <c r="G131" i="16"/>
  <c r="F131" i="16"/>
  <c r="I130" i="16"/>
  <c r="H130" i="16"/>
  <c r="G130" i="16"/>
  <c r="F130" i="16"/>
  <c r="I129" i="16"/>
  <c r="H129" i="16"/>
  <c r="G129" i="16"/>
  <c r="F129" i="16"/>
  <c r="K128" i="16"/>
  <c r="J128" i="16"/>
  <c r="I128" i="16"/>
  <c r="H128" i="16"/>
  <c r="G128" i="16"/>
  <c r="F128" i="16"/>
  <c r="I127" i="16"/>
  <c r="H127" i="16"/>
  <c r="G127" i="16"/>
  <c r="F127" i="16"/>
  <c r="I126" i="16"/>
  <c r="H126" i="16"/>
  <c r="G126" i="16"/>
  <c r="F126" i="16"/>
  <c r="I125" i="16"/>
  <c r="H125" i="16"/>
  <c r="G125" i="16"/>
  <c r="F125" i="16"/>
  <c r="I124" i="16"/>
  <c r="H124" i="16"/>
  <c r="G124" i="16"/>
  <c r="F124" i="16"/>
  <c r="K123" i="16"/>
  <c r="J123" i="16"/>
  <c r="I123" i="16"/>
  <c r="H123" i="16"/>
  <c r="G123" i="16"/>
  <c r="F123" i="16"/>
  <c r="I122" i="16"/>
  <c r="H122" i="16"/>
  <c r="G122" i="16"/>
  <c r="F122" i="16"/>
  <c r="I121" i="16"/>
  <c r="H121" i="16"/>
  <c r="G121" i="16"/>
  <c r="F121" i="16"/>
  <c r="I120" i="16"/>
  <c r="H120" i="16"/>
  <c r="G120" i="16"/>
  <c r="F120" i="16"/>
  <c r="I119" i="16"/>
  <c r="H119" i="16"/>
  <c r="G119" i="16"/>
  <c r="F119" i="16"/>
  <c r="I118" i="16"/>
  <c r="H118" i="16"/>
  <c r="G118" i="16"/>
  <c r="F118" i="16"/>
  <c r="K117" i="16"/>
  <c r="J117" i="16"/>
  <c r="I117" i="16"/>
  <c r="H117" i="16"/>
  <c r="G117" i="16"/>
  <c r="F117" i="16"/>
  <c r="I116" i="16"/>
  <c r="H116" i="16"/>
  <c r="G116" i="16"/>
  <c r="F116" i="16"/>
  <c r="I115" i="16"/>
  <c r="H115" i="16"/>
  <c r="G115" i="16"/>
  <c r="F115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I101" i="16"/>
  <c r="H101" i="16"/>
  <c r="G101" i="16"/>
  <c r="F101" i="16"/>
  <c r="I100" i="16"/>
  <c r="H100" i="16"/>
  <c r="G100" i="16"/>
  <c r="F100" i="16"/>
  <c r="I99" i="16"/>
  <c r="H99" i="16"/>
  <c r="G99" i="16"/>
  <c r="F99" i="16"/>
  <c r="K98" i="16"/>
  <c r="J98" i="16"/>
  <c r="I98" i="16"/>
  <c r="H98" i="16"/>
  <c r="G98" i="16"/>
  <c r="F98" i="16"/>
  <c r="I97" i="16"/>
  <c r="H97" i="16"/>
  <c r="G97" i="16"/>
  <c r="F97" i="16"/>
  <c r="I96" i="16"/>
  <c r="H96" i="16"/>
  <c r="G96" i="16"/>
  <c r="F96" i="16"/>
  <c r="I95" i="16"/>
  <c r="H95" i="16"/>
  <c r="G95" i="16"/>
  <c r="F95" i="16"/>
  <c r="I94" i="16"/>
  <c r="H94" i="16"/>
  <c r="G94" i="16"/>
  <c r="F94" i="16"/>
  <c r="I93" i="16"/>
  <c r="H93" i="16"/>
  <c r="G93" i="16"/>
  <c r="F93" i="16"/>
  <c r="I92" i="16"/>
  <c r="H92" i="16"/>
  <c r="G92" i="16"/>
  <c r="F92" i="16"/>
  <c r="I91" i="16"/>
  <c r="H91" i="16"/>
  <c r="G91" i="16"/>
  <c r="F91" i="16"/>
  <c r="I90" i="16"/>
  <c r="H90" i="16"/>
  <c r="G90" i="16"/>
  <c r="F90" i="16"/>
  <c r="K89" i="16"/>
  <c r="J89" i="16"/>
  <c r="I89" i="16"/>
  <c r="H89" i="16"/>
  <c r="G89" i="16"/>
  <c r="F89" i="16"/>
  <c r="I88" i="16"/>
  <c r="H88" i="16"/>
  <c r="G88" i="16"/>
  <c r="F88" i="16"/>
  <c r="K87" i="16"/>
  <c r="J87" i="16"/>
  <c r="I87" i="16"/>
  <c r="H87" i="16"/>
  <c r="G87" i="16"/>
  <c r="F87" i="16"/>
  <c r="I86" i="16"/>
  <c r="H86" i="16"/>
  <c r="G86" i="16"/>
  <c r="F86" i="16"/>
  <c r="I85" i="16"/>
  <c r="H85" i="16"/>
  <c r="G85" i="16"/>
  <c r="F85" i="16"/>
  <c r="I84" i="16"/>
  <c r="H84" i="16"/>
  <c r="G84" i="16"/>
  <c r="F84" i="16"/>
  <c r="K83" i="16"/>
  <c r="J83" i="16"/>
  <c r="I83" i="16"/>
  <c r="H83" i="16"/>
  <c r="G83" i="16"/>
  <c r="F83" i="16"/>
  <c r="I82" i="16"/>
  <c r="H82" i="16"/>
  <c r="G82" i="16"/>
  <c r="F82" i="16"/>
  <c r="I81" i="16"/>
  <c r="H81" i="16"/>
  <c r="G81" i="16"/>
  <c r="F81" i="16"/>
  <c r="I80" i="16"/>
  <c r="H80" i="16"/>
  <c r="G80" i="16"/>
  <c r="F80" i="16"/>
  <c r="I79" i="16"/>
  <c r="H79" i="16"/>
  <c r="G79" i="16"/>
  <c r="F79" i="16"/>
  <c r="I78" i="16"/>
  <c r="H78" i="16"/>
  <c r="G78" i="16"/>
  <c r="F78" i="16"/>
  <c r="I77" i="16"/>
  <c r="H77" i="16"/>
  <c r="G77" i="16"/>
  <c r="F77" i="16"/>
  <c r="I76" i="16"/>
  <c r="H76" i="16"/>
  <c r="G76" i="16"/>
  <c r="F76" i="16"/>
  <c r="K75" i="16"/>
  <c r="J75" i="16"/>
  <c r="I75" i="16"/>
  <c r="H75" i="16"/>
  <c r="G75" i="16"/>
  <c r="F75" i="16"/>
  <c r="I74" i="16"/>
  <c r="H74" i="16"/>
  <c r="G74" i="16"/>
  <c r="F74" i="16"/>
  <c r="I73" i="16"/>
  <c r="H73" i="16"/>
  <c r="G73" i="16"/>
  <c r="F73" i="16"/>
  <c r="K72" i="16"/>
  <c r="J72" i="16"/>
  <c r="I72" i="16"/>
  <c r="H72" i="16"/>
  <c r="G72" i="16"/>
  <c r="F72" i="16"/>
  <c r="K71" i="16"/>
  <c r="J71" i="16"/>
  <c r="I71" i="16"/>
  <c r="H71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I49" i="16"/>
  <c r="H49" i="16"/>
  <c r="G49" i="16"/>
  <c r="F49" i="16"/>
  <c r="K48" i="16"/>
  <c r="J48" i="16"/>
  <c r="I48" i="16"/>
  <c r="H48" i="16"/>
  <c r="G48" i="16"/>
  <c r="F48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I32" i="16"/>
  <c r="H32" i="16"/>
  <c r="G32" i="16"/>
  <c r="F32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I27" i="16"/>
  <c r="H27" i="16"/>
  <c r="G27" i="16"/>
  <c r="F27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I23" i="16"/>
  <c r="H23" i="16"/>
  <c r="G23" i="16"/>
  <c r="F23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I18" i="16"/>
  <c r="H18" i="16"/>
  <c r="G18" i="16"/>
  <c r="F18" i="16"/>
  <c r="K17" i="16"/>
  <c r="J17" i="16"/>
  <c r="I17" i="16"/>
  <c r="H17" i="16"/>
  <c r="G17" i="16"/>
  <c r="F17" i="16"/>
  <c r="I16" i="16"/>
  <c r="H16" i="16"/>
  <c r="G16" i="16"/>
  <c r="F16" i="16"/>
  <c r="K15" i="16"/>
  <c r="J15" i="16"/>
  <c r="I15" i="16"/>
  <c r="H15" i="16"/>
  <c r="G15" i="16"/>
  <c r="F15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I7" i="16"/>
  <c r="H7" i="16"/>
  <c r="G7" i="16"/>
  <c r="F7" i="16"/>
  <c r="I6" i="16"/>
  <c r="H6" i="16"/>
  <c r="G6" i="16"/>
  <c r="F6" i="16"/>
  <c r="K5" i="16"/>
  <c r="J5" i="16"/>
  <c r="I5" i="16"/>
  <c r="H5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L31" i="18"/>
  <c r="L27" i="18"/>
  <c r="L18" i="18"/>
  <c r="L7" i="18"/>
  <c r="L73" i="18"/>
  <c r="K147" i="18"/>
  <c r="J147" i="18"/>
  <c r="I147" i="18"/>
  <c r="H147" i="18"/>
  <c r="G147" i="18"/>
  <c r="F147" i="18"/>
  <c r="K146" i="18"/>
  <c r="J146" i="18"/>
  <c r="I146" i="18"/>
  <c r="H146" i="18"/>
  <c r="G146" i="18"/>
  <c r="F146" i="18"/>
  <c r="K144" i="18"/>
  <c r="J144" i="18"/>
  <c r="I144" i="18"/>
  <c r="H144" i="18"/>
  <c r="G144" i="18"/>
  <c r="F144" i="18"/>
  <c r="K143" i="18"/>
  <c r="J143" i="18"/>
  <c r="I143" i="18"/>
  <c r="H143" i="18"/>
  <c r="G143" i="18"/>
  <c r="F143" i="18"/>
  <c r="K142" i="18"/>
  <c r="J142" i="18"/>
  <c r="I142" i="18"/>
  <c r="H142" i="18"/>
  <c r="G142" i="18"/>
  <c r="F142" i="18"/>
  <c r="K141" i="18"/>
  <c r="J141" i="18"/>
  <c r="I141" i="18"/>
  <c r="H141" i="18"/>
  <c r="G141" i="18"/>
  <c r="F141" i="18"/>
  <c r="K140" i="18"/>
  <c r="J140" i="18"/>
  <c r="I140" i="18"/>
  <c r="H140" i="18"/>
  <c r="G140" i="18"/>
  <c r="F140" i="18"/>
  <c r="K139" i="18"/>
  <c r="J139" i="18"/>
  <c r="I139" i="18"/>
  <c r="H139" i="18"/>
  <c r="G139" i="18"/>
  <c r="F139" i="18"/>
  <c r="K135" i="18"/>
  <c r="J135" i="18"/>
  <c r="I135" i="18"/>
  <c r="H135" i="18"/>
  <c r="G135" i="18"/>
  <c r="F135" i="18"/>
  <c r="K134" i="18"/>
  <c r="J134" i="18"/>
  <c r="I134" i="18"/>
  <c r="H134" i="18"/>
  <c r="G134" i="18"/>
  <c r="F134" i="18"/>
  <c r="K132" i="18"/>
  <c r="K5" i="18"/>
  <c r="K8" i="18"/>
  <c r="K9" i="18"/>
  <c r="K11" i="18"/>
  <c r="K12" i="18"/>
  <c r="K13" i="18"/>
  <c r="K15" i="18"/>
  <c r="K17" i="18"/>
  <c r="K19" i="18"/>
  <c r="K20" i="18"/>
  <c r="K21" i="18"/>
  <c r="K24" i="18"/>
  <c r="K25" i="18"/>
  <c r="K28" i="18"/>
  <c r="K29" i="18"/>
  <c r="K30" i="18"/>
  <c r="K33" i="18"/>
  <c r="K34" i="18"/>
  <c r="K35" i="18"/>
  <c r="K36" i="18"/>
  <c r="K37" i="18"/>
  <c r="K38" i="18"/>
  <c r="K40" i="18"/>
  <c r="K41" i="18"/>
  <c r="K42" i="18"/>
  <c r="K43" i="18"/>
  <c r="K44" i="18"/>
  <c r="K45" i="18"/>
  <c r="K46" i="18"/>
  <c r="K48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5" i="18"/>
  <c r="K83" i="18"/>
  <c r="K87" i="18"/>
  <c r="K89" i="18"/>
  <c r="K98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7" i="18"/>
  <c r="K123" i="18"/>
  <c r="K128" i="18"/>
  <c r="J132" i="18"/>
  <c r="I132" i="18"/>
  <c r="I5" i="18"/>
  <c r="I8" i="18"/>
  <c r="I9" i="18"/>
  <c r="I11" i="18"/>
  <c r="I12" i="18"/>
  <c r="I13" i="18"/>
  <c r="I15" i="18"/>
  <c r="I17" i="18"/>
  <c r="I19" i="18"/>
  <c r="I20" i="18"/>
  <c r="I21" i="18"/>
  <c r="I24" i="18"/>
  <c r="I25" i="18"/>
  <c r="I28" i="18"/>
  <c r="I29" i="18"/>
  <c r="I30" i="18"/>
  <c r="I33" i="18"/>
  <c r="I34" i="18"/>
  <c r="I35" i="18"/>
  <c r="I36" i="18"/>
  <c r="I37" i="18"/>
  <c r="I38" i="18"/>
  <c r="I40" i="18"/>
  <c r="I41" i="18"/>
  <c r="I42" i="18"/>
  <c r="I43" i="18"/>
  <c r="I44" i="18"/>
  <c r="I45" i="18"/>
  <c r="I46" i="18"/>
  <c r="I48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5" i="18"/>
  <c r="I83" i="18"/>
  <c r="I87" i="18"/>
  <c r="I89" i="18"/>
  <c r="I98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7" i="18"/>
  <c r="I123" i="18"/>
  <c r="I128" i="18"/>
  <c r="I131" i="18"/>
  <c r="H132" i="18"/>
  <c r="G132" i="18"/>
  <c r="G5" i="18"/>
  <c r="G8" i="18"/>
  <c r="G9" i="18"/>
  <c r="G11" i="18"/>
  <c r="G12" i="18"/>
  <c r="G13" i="18"/>
  <c r="G15" i="18"/>
  <c r="G17" i="18"/>
  <c r="G19" i="18"/>
  <c r="G20" i="18"/>
  <c r="G21" i="18"/>
  <c r="G24" i="18"/>
  <c r="G25" i="18"/>
  <c r="G28" i="18"/>
  <c r="G29" i="18"/>
  <c r="G30" i="18"/>
  <c r="G33" i="18"/>
  <c r="G34" i="18"/>
  <c r="G35" i="18"/>
  <c r="G36" i="18"/>
  <c r="G37" i="18"/>
  <c r="G38" i="18"/>
  <c r="G40" i="18"/>
  <c r="G41" i="18"/>
  <c r="G42" i="18"/>
  <c r="G43" i="18"/>
  <c r="G44" i="18"/>
  <c r="G45" i="18"/>
  <c r="G46" i="18"/>
  <c r="G48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5" i="18"/>
  <c r="G83" i="18"/>
  <c r="G87" i="18"/>
  <c r="G89" i="18"/>
  <c r="G98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7" i="18"/>
  <c r="G117" i="19" s="1"/>
  <c r="G123" i="18"/>
  <c r="G128" i="18"/>
  <c r="G131" i="18"/>
  <c r="F132" i="18"/>
  <c r="J131" i="18"/>
  <c r="H131" i="18"/>
  <c r="F131" i="18"/>
  <c r="J128" i="18"/>
  <c r="H128" i="18"/>
  <c r="F128" i="18"/>
  <c r="J123" i="18"/>
  <c r="H123" i="18"/>
  <c r="F123" i="18"/>
  <c r="J117" i="18"/>
  <c r="H117" i="18"/>
  <c r="F117" i="18"/>
  <c r="J113" i="18"/>
  <c r="H113" i="18"/>
  <c r="F113" i="18"/>
  <c r="J112" i="18"/>
  <c r="H112" i="18"/>
  <c r="F112" i="18"/>
  <c r="J111" i="18"/>
  <c r="H111" i="18"/>
  <c r="F111" i="18"/>
  <c r="J110" i="18"/>
  <c r="H110" i="18"/>
  <c r="F110" i="18"/>
  <c r="J109" i="18"/>
  <c r="H109" i="18"/>
  <c r="F109" i="18"/>
  <c r="J108" i="18"/>
  <c r="H108" i="18"/>
  <c r="F108" i="18"/>
  <c r="J107" i="18"/>
  <c r="H107" i="18"/>
  <c r="F107" i="18"/>
  <c r="J106" i="18"/>
  <c r="H106" i="18"/>
  <c r="F106" i="18"/>
  <c r="J105" i="18"/>
  <c r="H105" i="18"/>
  <c r="F105" i="18"/>
  <c r="J104" i="18"/>
  <c r="H104" i="18"/>
  <c r="F104" i="18"/>
  <c r="J103" i="18"/>
  <c r="H103" i="18"/>
  <c r="F103" i="18"/>
  <c r="J102" i="18"/>
  <c r="H102" i="18"/>
  <c r="F102" i="18"/>
  <c r="J98" i="18"/>
  <c r="H98" i="18"/>
  <c r="F98" i="18"/>
  <c r="J89" i="18"/>
  <c r="H89" i="18"/>
  <c r="F89" i="18"/>
  <c r="J87" i="18"/>
  <c r="H87" i="18"/>
  <c r="F87" i="18"/>
  <c r="J83" i="18"/>
  <c r="H83" i="18"/>
  <c r="F83" i="18"/>
  <c r="J75" i="18"/>
  <c r="H75" i="18"/>
  <c r="F75" i="18"/>
  <c r="J72" i="18"/>
  <c r="H72" i="18"/>
  <c r="F72" i="18"/>
  <c r="J71" i="18"/>
  <c r="H71" i="18"/>
  <c r="F71" i="18"/>
  <c r="J70" i="18"/>
  <c r="H70" i="18"/>
  <c r="F70" i="18"/>
  <c r="J69" i="18"/>
  <c r="H69" i="18"/>
  <c r="F69" i="18"/>
  <c r="J68" i="18"/>
  <c r="H68" i="18"/>
  <c r="F68" i="18"/>
  <c r="J67" i="18"/>
  <c r="H67" i="18"/>
  <c r="F67" i="18"/>
  <c r="J66" i="18"/>
  <c r="H66" i="18"/>
  <c r="F66" i="18"/>
  <c r="J65" i="18"/>
  <c r="H65" i="18"/>
  <c r="F65" i="18"/>
  <c r="J64" i="18"/>
  <c r="H64" i="18"/>
  <c r="F64" i="18"/>
  <c r="J63" i="18"/>
  <c r="H63" i="18"/>
  <c r="F63" i="18"/>
  <c r="J62" i="18"/>
  <c r="H62" i="18"/>
  <c r="F62" i="18"/>
  <c r="J61" i="18"/>
  <c r="H61" i="18"/>
  <c r="F61" i="18"/>
  <c r="J60" i="18"/>
  <c r="H60" i="18"/>
  <c r="F60" i="18"/>
  <c r="J59" i="18"/>
  <c r="H59" i="18"/>
  <c r="F59" i="18"/>
  <c r="J58" i="18"/>
  <c r="H58" i="18"/>
  <c r="F58" i="18"/>
  <c r="J57" i="18"/>
  <c r="H57" i="18"/>
  <c r="F57" i="18"/>
  <c r="J56" i="18"/>
  <c r="H56" i="18"/>
  <c r="F56" i="18"/>
  <c r="J55" i="18"/>
  <c r="H55" i="18"/>
  <c r="F55" i="18"/>
  <c r="J54" i="18"/>
  <c r="H54" i="18"/>
  <c r="F54" i="18"/>
  <c r="J53" i="18"/>
  <c r="H53" i="18"/>
  <c r="F53" i="18"/>
  <c r="J52" i="18"/>
  <c r="H52" i="18"/>
  <c r="F52" i="18"/>
  <c r="J51" i="18"/>
  <c r="H51" i="18"/>
  <c r="F51" i="18"/>
  <c r="J50" i="18"/>
  <c r="H50" i="18"/>
  <c r="F50" i="18"/>
  <c r="J48" i="18"/>
  <c r="H48" i="18"/>
  <c r="F48" i="18"/>
  <c r="J46" i="18"/>
  <c r="H46" i="18"/>
  <c r="F46" i="18"/>
  <c r="J45" i="18"/>
  <c r="H45" i="18"/>
  <c r="F45" i="18"/>
  <c r="J44" i="18"/>
  <c r="H44" i="18"/>
  <c r="F44" i="18"/>
  <c r="J43" i="18"/>
  <c r="H43" i="18"/>
  <c r="F43" i="18"/>
  <c r="J42" i="18"/>
  <c r="H42" i="18"/>
  <c r="F42" i="18"/>
  <c r="J41" i="18"/>
  <c r="H41" i="18"/>
  <c r="F41" i="18"/>
  <c r="J40" i="18"/>
  <c r="H40" i="18"/>
  <c r="F40" i="18"/>
  <c r="J38" i="18"/>
  <c r="H38" i="18"/>
  <c r="F38" i="18"/>
  <c r="J37" i="18"/>
  <c r="H37" i="18"/>
  <c r="F37" i="18"/>
  <c r="J36" i="18"/>
  <c r="H36" i="18"/>
  <c r="F36" i="18"/>
  <c r="J35" i="18"/>
  <c r="H35" i="18"/>
  <c r="F35" i="18"/>
  <c r="J34" i="18"/>
  <c r="H34" i="18"/>
  <c r="F34" i="18"/>
  <c r="J33" i="18"/>
  <c r="H33" i="18"/>
  <c r="F33" i="18"/>
  <c r="J30" i="18"/>
  <c r="H30" i="18"/>
  <c r="F30" i="18"/>
  <c r="J29" i="18"/>
  <c r="H29" i="18"/>
  <c r="F29" i="18"/>
  <c r="J28" i="18"/>
  <c r="H28" i="18"/>
  <c r="F28" i="18"/>
  <c r="J25" i="18"/>
  <c r="H25" i="18"/>
  <c r="F25" i="18"/>
  <c r="J24" i="18"/>
  <c r="H24" i="18"/>
  <c r="F24" i="18"/>
  <c r="J21" i="18"/>
  <c r="H21" i="18"/>
  <c r="F21" i="18"/>
  <c r="J20" i="18"/>
  <c r="H20" i="18"/>
  <c r="F20" i="18"/>
  <c r="J19" i="18"/>
  <c r="H19" i="18"/>
  <c r="F19" i="18"/>
  <c r="J17" i="18"/>
  <c r="H17" i="18"/>
  <c r="F17" i="18"/>
  <c r="J15" i="18"/>
  <c r="H15" i="18"/>
  <c r="F15" i="18"/>
  <c r="J13" i="18"/>
  <c r="H13" i="18"/>
  <c r="F13" i="18"/>
  <c r="J12" i="18"/>
  <c r="H12" i="18"/>
  <c r="F12" i="18"/>
  <c r="J11" i="18"/>
  <c r="H11" i="18"/>
  <c r="F11" i="18"/>
  <c r="J9" i="18"/>
  <c r="H9" i="18"/>
  <c r="F9" i="18"/>
  <c r="J8" i="18"/>
  <c r="H8" i="18"/>
  <c r="F8" i="18"/>
  <c r="J5" i="18"/>
  <c r="H5" i="18"/>
  <c r="E147" i="18"/>
  <c r="D147" i="18"/>
  <c r="C147" i="18"/>
  <c r="B147" i="18"/>
  <c r="E146" i="18"/>
  <c r="D146" i="18"/>
  <c r="C146" i="18"/>
  <c r="B146" i="18"/>
  <c r="E145" i="18"/>
  <c r="D145" i="18"/>
  <c r="C145" i="18"/>
  <c r="B145" i="18"/>
  <c r="E144" i="18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D140" i="18"/>
  <c r="C140" i="18"/>
  <c r="B140" i="18"/>
  <c r="E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D135" i="18"/>
  <c r="C135" i="18"/>
  <c r="B135" i="18"/>
  <c r="E134" i="18"/>
  <c r="D134" i="18"/>
  <c r="C134" i="18"/>
  <c r="B134" i="18"/>
  <c r="E133" i="18"/>
  <c r="D133" i="18"/>
  <c r="C133" i="18"/>
  <c r="B133" i="18"/>
  <c r="E132" i="18"/>
  <c r="D132" i="18"/>
  <c r="C132" i="18"/>
  <c r="B132" i="18"/>
  <c r="E131" i="18"/>
  <c r="D131" i="18"/>
  <c r="C131" i="18"/>
  <c r="B131" i="18"/>
  <c r="E130" i="18"/>
  <c r="D130" i="18"/>
  <c r="C130" i="18"/>
  <c r="B130" i="18"/>
  <c r="E129" i="18"/>
  <c r="D129" i="18"/>
  <c r="C129" i="18"/>
  <c r="B129" i="18"/>
  <c r="E128" i="18"/>
  <c r="D128" i="18"/>
  <c r="C128" i="18"/>
  <c r="B128" i="18"/>
  <c r="E127" i="18"/>
  <c r="D127" i="18"/>
  <c r="C127" i="18"/>
  <c r="E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D117" i="18"/>
  <c r="C117" i="18"/>
  <c r="B117" i="18"/>
  <c r="E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D109" i="18"/>
  <c r="C109" i="18"/>
  <c r="B109" i="18"/>
  <c r="E108" i="18"/>
  <c r="D108" i="18"/>
  <c r="C108" i="18"/>
  <c r="B108" i="18"/>
  <c r="E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D104" i="18"/>
  <c r="C104" i="18"/>
  <c r="B104" i="18"/>
  <c r="E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E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D89" i="18"/>
  <c r="C89" i="18"/>
  <c r="B89" i="18"/>
  <c r="E88" i="18"/>
  <c r="D88" i="18"/>
  <c r="C88" i="18"/>
  <c r="B88" i="18"/>
  <c r="E87" i="18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D75" i="18"/>
  <c r="C75" i="18"/>
  <c r="B75" i="18"/>
  <c r="E74" i="18"/>
  <c r="D74" i="18"/>
  <c r="C74" i="18"/>
  <c r="B74" i="18"/>
  <c r="E73" i="18"/>
  <c r="D73" i="18"/>
  <c r="C73" i="18"/>
  <c r="B73" i="18"/>
  <c r="E72" i="18"/>
  <c r="D72" i="18"/>
  <c r="C72" i="18"/>
  <c r="B72" i="18"/>
  <c r="E71" i="18"/>
  <c r="D71" i="18"/>
  <c r="C71" i="18"/>
  <c r="B71" i="18"/>
  <c r="E70" i="18"/>
  <c r="D70" i="18"/>
  <c r="C70" i="18"/>
  <c r="B70" i="18"/>
  <c r="E69" i="18"/>
  <c r="D69" i="18"/>
  <c r="C69" i="18"/>
  <c r="B69" i="18"/>
  <c r="E68" i="18"/>
  <c r="D68" i="18"/>
  <c r="C68" i="18"/>
  <c r="B68" i="18"/>
  <c r="E67" i="18"/>
  <c r="D67" i="18"/>
  <c r="C67" i="18"/>
  <c r="B67" i="18"/>
  <c r="E66" i="18"/>
  <c r="D66" i="18"/>
  <c r="C66" i="18"/>
  <c r="B66" i="18"/>
  <c r="E65" i="18"/>
  <c r="D65" i="18"/>
  <c r="C65" i="18"/>
  <c r="B65" i="18"/>
  <c r="E64" i="18"/>
  <c r="D64" i="18"/>
  <c r="C64" i="18"/>
  <c r="B64" i="18"/>
  <c r="E63" i="18"/>
  <c r="D63" i="18"/>
  <c r="C63" i="18"/>
  <c r="B63" i="18"/>
  <c r="E62" i="18"/>
  <c r="D62" i="18"/>
  <c r="C62" i="18"/>
  <c r="B62" i="18"/>
  <c r="E61" i="18"/>
  <c r="D61" i="18"/>
  <c r="C61" i="18"/>
  <c r="B61" i="18"/>
  <c r="E60" i="18"/>
  <c r="D60" i="18"/>
  <c r="C60" i="18"/>
  <c r="B60" i="18"/>
  <c r="E59" i="18"/>
  <c r="D59" i="18"/>
  <c r="C59" i="18"/>
  <c r="B59" i="18"/>
  <c r="E58" i="18"/>
  <c r="D58" i="18"/>
  <c r="C58" i="18"/>
  <c r="B58" i="18"/>
  <c r="E57" i="18"/>
  <c r="D57" i="18"/>
  <c r="C57" i="18"/>
  <c r="B57" i="18"/>
  <c r="E56" i="18"/>
  <c r="D56" i="18"/>
  <c r="C56" i="18"/>
  <c r="B56" i="18"/>
  <c r="E55" i="18"/>
  <c r="D55" i="18"/>
  <c r="C55" i="18"/>
  <c r="B55" i="18"/>
  <c r="E54" i="18"/>
  <c r="D54" i="18"/>
  <c r="C54" i="18"/>
  <c r="B54" i="18"/>
  <c r="E53" i="18"/>
  <c r="D53" i="18"/>
  <c r="C53" i="18"/>
  <c r="B53" i="18"/>
  <c r="E52" i="18"/>
  <c r="D52" i="18"/>
  <c r="C52" i="18"/>
  <c r="B52" i="18"/>
  <c r="E51" i="18"/>
  <c r="D51" i="18"/>
  <c r="C51" i="18"/>
  <c r="B51" i="18"/>
  <c r="E50" i="18"/>
  <c r="D50" i="18"/>
  <c r="C50" i="18"/>
  <c r="B50" i="18"/>
  <c r="E49" i="18"/>
  <c r="D49" i="18"/>
  <c r="C49" i="18"/>
  <c r="B49" i="18"/>
  <c r="E48" i="18"/>
  <c r="D48" i="18"/>
  <c r="C48" i="18"/>
  <c r="B48" i="18"/>
  <c r="E47" i="18"/>
  <c r="D47" i="18"/>
  <c r="C47" i="18"/>
  <c r="B47" i="18"/>
  <c r="E46" i="18"/>
  <c r="D46" i="18"/>
  <c r="C46" i="18"/>
  <c r="B46" i="18"/>
  <c r="E45" i="18"/>
  <c r="D45" i="18"/>
  <c r="C45" i="18"/>
  <c r="B45" i="18"/>
  <c r="E44" i="18"/>
  <c r="D44" i="18"/>
  <c r="C44" i="18"/>
  <c r="B44" i="18"/>
  <c r="E43" i="18"/>
  <c r="D43" i="18"/>
  <c r="C43" i="18"/>
  <c r="B43" i="18"/>
  <c r="E42" i="18"/>
  <c r="D42" i="18"/>
  <c r="C42" i="18"/>
  <c r="B42" i="18"/>
  <c r="E41" i="18"/>
  <c r="D41" i="18"/>
  <c r="C41" i="18"/>
  <c r="B41" i="18"/>
  <c r="E40" i="18"/>
  <c r="D40" i="18"/>
  <c r="C40" i="18"/>
  <c r="B40" i="18"/>
  <c r="E39" i="18"/>
  <c r="D39" i="18"/>
  <c r="C39" i="18"/>
  <c r="B39" i="18"/>
  <c r="E38" i="18"/>
  <c r="D38" i="18"/>
  <c r="C38" i="18"/>
  <c r="B38" i="18"/>
  <c r="E37" i="18"/>
  <c r="D37" i="18"/>
  <c r="C37" i="18"/>
  <c r="B37" i="18"/>
  <c r="E36" i="18"/>
  <c r="D36" i="18"/>
  <c r="C36" i="18"/>
  <c r="B36" i="18"/>
  <c r="E35" i="18"/>
  <c r="D35" i="18"/>
  <c r="C35" i="18"/>
  <c r="B35" i="18"/>
  <c r="E34" i="18"/>
  <c r="D34" i="18"/>
  <c r="C34" i="18"/>
  <c r="B34" i="18"/>
  <c r="E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D30" i="18"/>
  <c r="C30" i="18"/>
  <c r="B30" i="18"/>
  <c r="E29" i="18"/>
  <c r="D29" i="18"/>
  <c r="C29" i="18"/>
  <c r="B29" i="18"/>
  <c r="E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D24" i="18"/>
  <c r="C24" i="18"/>
  <c r="B24" i="18"/>
  <c r="E23" i="18"/>
  <c r="D23" i="18"/>
  <c r="C23" i="18"/>
  <c r="B23" i="18"/>
  <c r="E22" i="18"/>
  <c r="D22" i="18"/>
  <c r="C22" i="18"/>
  <c r="B22" i="18"/>
  <c r="E21" i="18"/>
  <c r="D21" i="18"/>
  <c r="C21" i="18"/>
  <c r="B21" i="18"/>
  <c r="E20" i="18"/>
  <c r="D20" i="18"/>
  <c r="C20" i="18"/>
  <c r="B20" i="18"/>
  <c r="E19" i="18"/>
  <c r="D19" i="18"/>
  <c r="C19" i="18"/>
  <c r="B19" i="18"/>
  <c r="E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D15" i="18"/>
  <c r="C15" i="18"/>
  <c r="B15" i="18"/>
  <c r="E14" i="18"/>
  <c r="D14" i="18"/>
  <c r="C14" i="18"/>
  <c r="B14" i="18"/>
  <c r="E13" i="18"/>
  <c r="D13" i="18"/>
  <c r="C13" i="18"/>
  <c r="B13" i="18"/>
  <c r="E12" i="18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D8" i="18"/>
  <c r="C8" i="18"/>
  <c r="B8" i="18"/>
  <c r="E7" i="18"/>
  <c r="D7" i="18"/>
  <c r="C7" i="18"/>
  <c r="B7" i="18"/>
  <c r="E6" i="18"/>
  <c r="D6" i="18"/>
  <c r="C6" i="18"/>
  <c r="B6" i="18"/>
  <c r="E5" i="18"/>
  <c r="D5" i="18"/>
  <c r="C5" i="18"/>
  <c r="B5" i="18"/>
  <c r="F5" i="18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J119" i="21"/>
  <c r="I119" i="21"/>
  <c r="H119" i="21"/>
  <c r="G119" i="21"/>
  <c r="F119" i="21"/>
  <c r="K118" i="21"/>
  <c r="J118" i="21"/>
  <c r="I118" i="21"/>
  <c r="H118" i="21"/>
  <c r="G118" i="21"/>
  <c r="G153" i="21" s="1"/>
  <c r="G160" i="21" s="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G6" i="21"/>
  <c r="F6" i="21"/>
  <c r="K5" i="21"/>
  <c r="J5" i="21"/>
  <c r="I5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I69" i="20"/>
  <c r="K69" i="20"/>
  <c r="I68" i="20"/>
  <c r="K68" i="20"/>
  <c r="I67" i="20"/>
  <c r="K67" i="20"/>
  <c r="I66" i="20"/>
  <c r="K66" i="20"/>
  <c r="I65" i="20"/>
  <c r="K65" i="20"/>
  <c r="I64" i="20"/>
  <c r="K64" i="20"/>
  <c r="I63" i="20"/>
  <c r="K63" i="20"/>
  <c r="I62" i="20"/>
  <c r="K62" i="20"/>
  <c r="M62" i="20" s="1"/>
  <c r="I61" i="20"/>
  <c r="K61" i="20"/>
  <c r="I60" i="20"/>
  <c r="K60" i="20"/>
  <c r="I59" i="20"/>
  <c r="K59" i="20"/>
  <c r="I58" i="20"/>
  <c r="K58" i="20"/>
  <c r="I57" i="20"/>
  <c r="K57" i="20"/>
  <c r="I56" i="20"/>
  <c r="K56" i="20"/>
  <c r="I55" i="20"/>
  <c r="K55" i="20"/>
  <c r="I54" i="20"/>
  <c r="K54" i="20"/>
  <c r="I53" i="20"/>
  <c r="K53" i="20"/>
  <c r="I52" i="20"/>
  <c r="K52" i="20"/>
  <c r="I51" i="20"/>
  <c r="K51" i="20"/>
  <c r="I50" i="20"/>
  <c r="K50" i="20"/>
  <c r="I49" i="20"/>
  <c r="K49" i="20"/>
  <c r="I48" i="20"/>
  <c r="K48" i="20"/>
  <c r="I47" i="20"/>
  <c r="K47" i="20"/>
  <c r="I46" i="20"/>
  <c r="K46" i="20"/>
  <c r="I45" i="20"/>
  <c r="K45" i="20"/>
  <c r="I44" i="20"/>
  <c r="K44" i="20"/>
  <c r="I43" i="20"/>
  <c r="K43" i="20"/>
  <c r="I42" i="20"/>
  <c r="K42" i="20"/>
  <c r="I41" i="20"/>
  <c r="K41" i="20"/>
  <c r="I40" i="20"/>
  <c r="K40" i="20"/>
  <c r="I39" i="20"/>
  <c r="K39" i="20"/>
  <c r="I38" i="20"/>
  <c r="K38" i="20"/>
  <c r="I37" i="20"/>
  <c r="K37" i="20"/>
  <c r="I36" i="20"/>
  <c r="K36" i="20"/>
  <c r="I35" i="20"/>
  <c r="K35" i="20"/>
  <c r="I34" i="20"/>
  <c r="K34" i="20"/>
  <c r="I33" i="20"/>
  <c r="K33" i="20"/>
  <c r="I32" i="20"/>
  <c r="K32" i="20"/>
  <c r="I31" i="20"/>
  <c r="K31" i="20"/>
  <c r="I30" i="20"/>
  <c r="K30" i="20"/>
  <c r="I29" i="20"/>
  <c r="K29" i="20"/>
  <c r="M29" i="20" s="1"/>
  <c r="I28" i="20"/>
  <c r="K28" i="20"/>
  <c r="I27" i="20"/>
  <c r="K27" i="20"/>
  <c r="I26" i="20"/>
  <c r="K26" i="20"/>
  <c r="I25" i="20"/>
  <c r="K25" i="20"/>
  <c r="I24" i="20"/>
  <c r="K24" i="20"/>
  <c r="I23" i="20"/>
  <c r="K23" i="20"/>
  <c r="I22" i="20"/>
  <c r="K22" i="20"/>
  <c r="I21" i="20"/>
  <c r="K21" i="20"/>
  <c r="I20" i="20"/>
  <c r="K20" i="20"/>
  <c r="I19" i="20"/>
  <c r="K19" i="20"/>
  <c r="I18" i="20"/>
  <c r="K18" i="20"/>
  <c r="I17" i="20"/>
  <c r="K17" i="20"/>
  <c r="I16" i="20"/>
  <c r="K16" i="20"/>
  <c r="I15" i="20"/>
  <c r="K15" i="20"/>
  <c r="I14" i="20"/>
  <c r="K14" i="20"/>
  <c r="I13" i="20"/>
  <c r="K13" i="20"/>
  <c r="M13" i="20" s="1"/>
  <c r="I12" i="20"/>
  <c r="K12" i="20"/>
  <c r="I11" i="20"/>
  <c r="K11" i="20"/>
  <c r="I10" i="20"/>
  <c r="K10" i="20"/>
  <c r="I9" i="20"/>
  <c r="K9" i="20"/>
  <c r="I8" i="20"/>
  <c r="K8" i="20"/>
  <c r="I7" i="20"/>
  <c r="K7" i="20"/>
  <c r="I6" i="20"/>
  <c r="I5" i="20"/>
  <c r="K6" i="20"/>
  <c r="K5" i="20"/>
  <c r="J145" i="20"/>
  <c r="K145" i="20"/>
  <c r="J144" i="20"/>
  <c r="K144" i="20"/>
  <c r="J143" i="20"/>
  <c r="K143" i="20"/>
  <c r="J142" i="20"/>
  <c r="K142" i="20"/>
  <c r="J141" i="20"/>
  <c r="K141" i="20"/>
  <c r="J140" i="20"/>
  <c r="K140" i="20"/>
  <c r="J139" i="20"/>
  <c r="K139" i="20"/>
  <c r="J138" i="20"/>
  <c r="K138" i="20"/>
  <c r="J137" i="20"/>
  <c r="K137" i="20"/>
  <c r="J136" i="20"/>
  <c r="K136" i="20"/>
  <c r="J135" i="20"/>
  <c r="K135" i="20"/>
  <c r="J134" i="20"/>
  <c r="K134" i="20"/>
  <c r="M134" i="20" s="1"/>
  <c r="J133" i="20"/>
  <c r="K133" i="20"/>
  <c r="J132" i="20"/>
  <c r="K132" i="20"/>
  <c r="J131" i="20"/>
  <c r="K131" i="20"/>
  <c r="J130" i="20"/>
  <c r="K130" i="20"/>
  <c r="M130" i="20" s="1"/>
  <c r="J129" i="20"/>
  <c r="K129" i="20"/>
  <c r="J128" i="20"/>
  <c r="K128" i="20"/>
  <c r="J127" i="20"/>
  <c r="K127" i="20"/>
  <c r="J126" i="20"/>
  <c r="K126" i="20"/>
  <c r="J125" i="20"/>
  <c r="K125" i="20"/>
  <c r="J124" i="20"/>
  <c r="M124" i="20" s="1"/>
  <c r="K124" i="20"/>
  <c r="J123" i="20"/>
  <c r="K123" i="20"/>
  <c r="J122" i="20"/>
  <c r="K122" i="20"/>
  <c r="M122" i="20" s="1"/>
  <c r="J121" i="20"/>
  <c r="K121" i="20"/>
  <c r="J120" i="20"/>
  <c r="K120" i="20"/>
  <c r="J119" i="20"/>
  <c r="K119" i="20"/>
  <c r="J118" i="20"/>
  <c r="K118" i="20"/>
  <c r="J117" i="20"/>
  <c r="K117" i="20"/>
  <c r="J116" i="20"/>
  <c r="K116" i="20"/>
  <c r="J115" i="20"/>
  <c r="K115" i="20"/>
  <c r="J114" i="20"/>
  <c r="K114" i="20"/>
  <c r="J113" i="20"/>
  <c r="K113" i="20"/>
  <c r="J112" i="20"/>
  <c r="K112" i="20"/>
  <c r="J111" i="20"/>
  <c r="K111" i="20"/>
  <c r="J110" i="20"/>
  <c r="K110" i="20"/>
  <c r="J109" i="20"/>
  <c r="K109" i="20"/>
  <c r="J108" i="20"/>
  <c r="K108" i="20"/>
  <c r="J107" i="20"/>
  <c r="K107" i="20"/>
  <c r="J106" i="20"/>
  <c r="K106" i="20"/>
  <c r="J105" i="20"/>
  <c r="K105" i="20"/>
  <c r="J104" i="20"/>
  <c r="K104" i="20"/>
  <c r="J103" i="20"/>
  <c r="K103" i="20"/>
  <c r="J102" i="20"/>
  <c r="K102" i="20"/>
  <c r="J101" i="20"/>
  <c r="M101" i="20" s="1"/>
  <c r="K101" i="20"/>
  <c r="J100" i="20"/>
  <c r="K100" i="20"/>
  <c r="J99" i="20"/>
  <c r="K99" i="20"/>
  <c r="J98" i="20"/>
  <c r="K98" i="20"/>
  <c r="J97" i="20"/>
  <c r="K97" i="20"/>
  <c r="J96" i="20"/>
  <c r="M96" i="20" s="1"/>
  <c r="K96" i="20"/>
  <c r="J95" i="20"/>
  <c r="K95" i="20"/>
  <c r="J94" i="20"/>
  <c r="K94" i="20"/>
  <c r="J93" i="20"/>
  <c r="K93" i="20"/>
  <c r="J92" i="20"/>
  <c r="K92" i="20"/>
  <c r="J91" i="20"/>
  <c r="K91" i="20"/>
  <c r="J90" i="20"/>
  <c r="K90" i="20"/>
  <c r="J89" i="20"/>
  <c r="K89" i="20"/>
  <c r="J88" i="20"/>
  <c r="M88" i="20" s="1"/>
  <c r="K88" i="20"/>
  <c r="J87" i="20"/>
  <c r="K87" i="20"/>
  <c r="J86" i="20"/>
  <c r="K86" i="20"/>
  <c r="J85" i="20"/>
  <c r="K85" i="20"/>
  <c r="J84" i="20"/>
  <c r="K84" i="20"/>
  <c r="J83" i="20"/>
  <c r="K83" i="20"/>
  <c r="J82" i="20"/>
  <c r="K82" i="20"/>
  <c r="M82" i="20" s="1"/>
  <c r="J81" i="20"/>
  <c r="K81" i="20"/>
  <c r="J80" i="20"/>
  <c r="K80" i="20"/>
  <c r="J79" i="20"/>
  <c r="K79" i="20"/>
  <c r="J78" i="20"/>
  <c r="K78" i="20"/>
  <c r="J77" i="20"/>
  <c r="K77" i="20"/>
  <c r="J76" i="20"/>
  <c r="K76" i="20"/>
  <c r="J75" i="20"/>
  <c r="K75" i="20"/>
  <c r="J74" i="20"/>
  <c r="K74" i="20"/>
  <c r="M74" i="20" s="1"/>
  <c r="J73" i="20"/>
  <c r="M73" i="20" s="1"/>
  <c r="J71" i="20"/>
  <c r="J72" i="20"/>
  <c r="K73" i="20"/>
  <c r="K72" i="20"/>
  <c r="K71" i="20"/>
  <c r="J70" i="20"/>
  <c r="K70" i="20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I145" i="20"/>
  <c r="H145" i="20"/>
  <c r="G145" i="20"/>
  <c r="F145" i="20"/>
  <c r="I144" i="20"/>
  <c r="H144" i="20"/>
  <c r="G144" i="20"/>
  <c r="F144" i="20"/>
  <c r="I143" i="20"/>
  <c r="H143" i="20"/>
  <c r="G143" i="20"/>
  <c r="F143" i="20"/>
  <c r="I142" i="20"/>
  <c r="H142" i="20"/>
  <c r="G142" i="20"/>
  <c r="F142" i="20"/>
  <c r="I141" i="20"/>
  <c r="H141" i="20"/>
  <c r="G141" i="20"/>
  <c r="F141" i="20"/>
  <c r="I140" i="20"/>
  <c r="H140" i="20"/>
  <c r="G140" i="20"/>
  <c r="F140" i="20"/>
  <c r="I139" i="20"/>
  <c r="H139" i="20"/>
  <c r="G139" i="20"/>
  <c r="F139" i="20"/>
  <c r="I138" i="20"/>
  <c r="H138" i="20"/>
  <c r="G138" i="20"/>
  <c r="F138" i="20"/>
  <c r="I137" i="20"/>
  <c r="H137" i="20"/>
  <c r="G137" i="20"/>
  <c r="F137" i="20"/>
  <c r="I136" i="20"/>
  <c r="H136" i="20"/>
  <c r="G136" i="20"/>
  <c r="F136" i="20"/>
  <c r="I135" i="20"/>
  <c r="H135" i="20"/>
  <c r="G135" i="20"/>
  <c r="F135" i="20"/>
  <c r="I134" i="20"/>
  <c r="H134" i="20"/>
  <c r="G134" i="20"/>
  <c r="F134" i="20"/>
  <c r="I133" i="20"/>
  <c r="H133" i="20"/>
  <c r="G133" i="20"/>
  <c r="F133" i="20"/>
  <c r="I132" i="20"/>
  <c r="H132" i="20"/>
  <c r="G132" i="20"/>
  <c r="F132" i="20"/>
  <c r="I131" i="20"/>
  <c r="H131" i="20"/>
  <c r="G131" i="20"/>
  <c r="F131" i="20"/>
  <c r="I130" i="20"/>
  <c r="H130" i="20"/>
  <c r="G130" i="20"/>
  <c r="F130" i="20"/>
  <c r="I129" i="20"/>
  <c r="H129" i="20"/>
  <c r="G129" i="20"/>
  <c r="F129" i="20"/>
  <c r="I128" i="20"/>
  <c r="H128" i="20"/>
  <c r="G128" i="20"/>
  <c r="F128" i="20"/>
  <c r="I127" i="20"/>
  <c r="H127" i="20"/>
  <c r="G127" i="20"/>
  <c r="F127" i="20"/>
  <c r="I126" i="20"/>
  <c r="H126" i="20"/>
  <c r="G126" i="20"/>
  <c r="F126" i="20"/>
  <c r="I125" i="20"/>
  <c r="H125" i="20"/>
  <c r="G125" i="20"/>
  <c r="F125" i="20"/>
  <c r="I124" i="20"/>
  <c r="H124" i="20"/>
  <c r="G124" i="20"/>
  <c r="F124" i="20"/>
  <c r="I123" i="20"/>
  <c r="H123" i="20"/>
  <c r="G123" i="20"/>
  <c r="F123" i="20"/>
  <c r="I122" i="20"/>
  <c r="H122" i="20"/>
  <c r="G122" i="20"/>
  <c r="F122" i="20"/>
  <c r="I121" i="20"/>
  <c r="H121" i="20"/>
  <c r="G121" i="20"/>
  <c r="F121" i="20"/>
  <c r="I120" i="20"/>
  <c r="H120" i="20"/>
  <c r="G120" i="20"/>
  <c r="F120" i="20"/>
  <c r="I119" i="20"/>
  <c r="H119" i="20"/>
  <c r="G119" i="20"/>
  <c r="F119" i="20"/>
  <c r="I118" i="20"/>
  <c r="H118" i="20"/>
  <c r="G118" i="20"/>
  <c r="F118" i="20"/>
  <c r="I117" i="20"/>
  <c r="H117" i="20"/>
  <c r="G117" i="20"/>
  <c r="F117" i="20"/>
  <c r="I116" i="20"/>
  <c r="H116" i="20"/>
  <c r="G116" i="20"/>
  <c r="F116" i="20"/>
  <c r="I115" i="20"/>
  <c r="H115" i="20"/>
  <c r="G115" i="20"/>
  <c r="F115" i="20"/>
  <c r="I114" i="20"/>
  <c r="H114" i="20"/>
  <c r="G114" i="20"/>
  <c r="F114" i="20"/>
  <c r="I113" i="20"/>
  <c r="H113" i="20"/>
  <c r="G113" i="20"/>
  <c r="F113" i="20"/>
  <c r="I112" i="20"/>
  <c r="H112" i="20"/>
  <c r="G112" i="20"/>
  <c r="F112" i="20"/>
  <c r="I111" i="20"/>
  <c r="H111" i="20"/>
  <c r="G111" i="20"/>
  <c r="F111" i="20"/>
  <c r="I110" i="20"/>
  <c r="H110" i="20"/>
  <c r="G110" i="20"/>
  <c r="F110" i="20"/>
  <c r="I109" i="20"/>
  <c r="H109" i="20"/>
  <c r="G109" i="20"/>
  <c r="F109" i="20"/>
  <c r="I108" i="20"/>
  <c r="H108" i="20"/>
  <c r="G108" i="20"/>
  <c r="F108" i="20"/>
  <c r="I107" i="20"/>
  <c r="H107" i="20"/>
  <c r="G107" i="20"/>
  <c r="F107" i="20"/>
  <c r="I106" i="20"/>
  <c r="H106" i="20"/>
  <c r="G106" i="20"/>
  <c r="F106" i="20"/>
  <c r="I105" i="20"/>
  <c r="H105" i="20"/>
  <c r="G105" i="20"/>
  <c r="F105" i="20"/>
  <c r="I104" i="20"/>
  <c r="H104" i="20"/>
  <c r="G104" i="20"/>
  <c r="F104" i="20"/>
  <c r="I103" i="20"/>
  <c r="H103" i="20"/>
  <c r="G103" i="20"/>
  <c r="F103" i="20"/>
  <c r="I102" i="20"/>
  <c r="H102" i="20"/>
  <c r="G102" i="20"/>
  <c r="F102" i="20"/>
  <c r="I101" i="20"/>
  <c r="H101" i="20"/>
  <c r="G101" i="20"/>
  <c r="F101" i="20"/>
  <c r="I100" i="20"/>
  <c r="H100" i="20"/>
  <c r="G100" i="20"/>
  <c r="F100" i="20"/>
  <c r="I99" i="20"/>
  <c r="H99" i="20"/>
  <c r="G99" i="20"/>
  <c r="F99" i="20"/>
  <c r="I98" i="20"/>
  <c r="H98" i="20"/>
  <c r="G98" i="20"/>
  <c r="F98" i="20"/>
  <c r="I97" i="20"/>
  <c r="H97" i="20"/>
  <c r="G97" i="20"/>
  <c r="F97" i="20"/>
  <c r="I96" i="20"/>
  <c r="H96" i="20"/>
  <c r="G96" i="20"/>
  <c r="F96" i="20"/>
  <c r="I95" i="20"/>
  <c r="H95" i="20"/>
  <c r="G95" i="20"/>
  <c r="F95" i="20"/>
  <c r="I94" i="20"/>
  <c r="H94" i="20"/>
  <c r="G94" i="20"/>
  <c r="F94" i="20"/>
  <c r="I93" i="20"/>
  <c r="H93" i="20"/>
  <c r="G93" i="20"/>
  <c r="F93" i="20"/>
  <c r="I92" i="20"/>
  <c r="H92" i="20"/>
  <c r="G92" i="20"/>
  <c r="F92" i="20"/>
  <c r="I91" i="20"/>
  <c r="H91" i="20"/>
  <c r="G91" i="20"/>
  <c r="F91" i="20"/>
  <c r="I90" i="20"/>
  <c r="H90" i="20"/>
  <c r="G90" i="20"/>
  <c r="F90" i="20"/>
  <c r="I89" i="20"/>
  <c r="H89" i="20"/>
  <c r="G89" i="20"/>
  <c r="F89" i="20"/>
  <c r="I88" i="20"/>
  <c r="H88" i="20"/>
  <c r="G88" i="20"/>
  <c r="F88" i="20"/>
  <c r="I87" i="20"/>
  <c r="H87" i="20"/>
  <c r="G87" i="20"/>
  <c r="F87" i="20"/>
  <c r="I86" i="20"/>
  <c r="H86" i="20"/>
  <c r="G86" i="20"/>
  <c r="F86" i="20"/>
  <c r="I85" i="20"/>
  <c r="H85" i="20"/>
  <c r="G85" i="20"/>
  <c r="F85" i="20"/>
  <c r="I84" i="20"/>
  <c r="H84" i="20"/>
  <c r="G84" i="20"/>
  <c r="F84" i="20"/>
  <c r="I83" i="20"/>
  <c r="H83" i="20"/>
  <c r="G83" i="20"/>
  <c r="F83" i="20"/>
  <c r="I82" i="20"/>
  <c r="H82" i="20"/>
  <c r="G82" i="20"/>
  <c r="F82" i="20"/>
  <c r="I81" i="20"/>
  <c r="H81" i="20"/>
  <c r="G81" i="20"/>
  <c r="F81" i="20"/>
  <c r="I80" i="20"/>
  <c r="H80" i="20"/>
  <c r="G80" i="20"/>
  <c r="F80" i="20"/>
  <c r="I79" i="20"/>
  <c r="H79" i="20"/>
  <c r="G79" i="20"/>
  <c r="F79" i="20"/>
  <c r="I78" i="20"/>
  <c r="H78" i="20"/>
  <c r="G78" i="20"/>
  <c r="F78" i="20"/>
  <c r="I77" i="20"/>
  <c r="H77" i="20"/>
  <c r="G77" i="20"/>
  <c r="F77" i="20"/>
  <c r="I76" i="20"/>
  <c r="H76" i="20"/>
  <c r="G76" i="20"/>
  <c r="F76" i="20"/>
  <c r="I75" i="20"/>
  <c r="H75" i="20"/>
  <c r="G75" i="20"/>
  <c r="F75" i="20"/>
  <c r="I74" i="20"/>
  <c r="H74" i="20"/>
  <c r="G74" i="20"/>
  <c r="F74" i="20"/>
  <c r="I73" i="20"/>
  <c r="H73" i="20"/>
  <c r="G73" i="20"/>
  <c r="F73" i="20"/>
  <c r="I72" i="20"/>
  <c r="H72" i="20"/>
  <c r="G72" i="20"/>
  <c r="F72" i="20"/>
  <c r="I71" i="20"/>
  <c r="H71" i="20"/>
  <c r="G71" i="20"/>
  <c r="F71" i="20"/>
  <c r="I70" i="20"/>
  <c r="H70" i="20"/>
  <c r="G70" i="20"/>
  <c r="F70" i="20"/>
  <c r="J69" i="20"/>
  <c r="H69" i="20"/>
  <c r="G69" i="20"/>
  <c r="F69" i="20"/>
  <c r="J68" i="20"/>
  <c r="H68" i="20"/>
  <c r="G68" i="20"/>
  <c r="F68" i="20"/>
  <c r="J67" i="20"/>
  <c r="H67" i="20"/>
  <c r="G67" i="20"/>
  <c r="F67" i="20"/>
  <c r="J66" i="20"/>
  <c r="H66" i="20"/>
  <c r="G66" i="20"/>
  <c r="F66" i="20"/>
  <c r="J65" i="20"/>
  <c r="H65" i="20"/>
  <c r="G65" i="20"/>
  <c r="F65" i="20"/>
  <c r="J64" i="20"/>
  <c r="H64" i="20"/>
  <c r="G64" i="20"/>
  <c r="F64" i="20"/>
  <c r="J63" i="20"/>
  <c r="H63" i="20"/>
  <c r="G63" i="20"/>
  <c r="F63" i="20"/>
  <c r="J62" i="20"/>
  <c r="H62" i="20"/>
  <c r="G62" i="20"/>
  <c r="F62" i="20"/>
  <c r="J61" i="20"/>
  <c r="H61" i="20"/>
  <c r="G61" i="20"/>
  <c r="F61" i="20"/>
  <c r="J60" i="20"/>
  <c r="H60" i="20"/>
  <c r="G60" i="20"/>
  <c r="F60" i="20"/>
  <c r="J59" i="20"/>
  <c r="H59" i="20"/>
  <c r="G59" i="20"/>
  <c r="F59" i="20"/>
  <c r="J58" i="20"/>
  <c r="H58" i="20"/>
  <c r="G58" i="20"/>
  <c r="F58" i="20"/>
  <c r="J57" i="20"/>
  <c r="H57" i="20"/>
  <c r="G57" i="20"/>
  <c r="F57" i="20"/>
  <c r="J56" i="20"/>
  <c r="H56" i="20"/>
  <c r="G56" i="20"/>
  <c r="F56" i="20"/>
  <c r="J55" i="20"/>
  <c r="H55" i="20"/>
  <c r="G55" i="20"/>
  <c r="F55" i="20"/>
  <c r="J54" i="20"/>
  <c r="H54" i="20"/>
  <c r="G54" i="20"/>
  <c r="F54" i="20"/>
  <c r="J53" i="20"/>
  <c r="H53" i="20"/>
  <c r="G53" i="20"/>
  <c r="F53" i="20"/>
  <c r="J52" i="20"/>
  <c r="H52" i="20"/>
  <c r="G52" i="20"/>
  <c r="F52" i="20"/>
  <c r="J51" i="20"/>
  <c r="H51" i="20"/>
  <c r="G51" i="20"/>
  <c r="F51" i="20"/>
  <c r="J50" i="20"/>
  <c r="H50" i="20"/>
  <c r="G50" i="20"/>
  <c r="F50" i="20"/>
  <c r="J49" i="20"/>
  <c r="H49" i="20"/>
  <c r="G49" i="20"/>
  <c r="F49" i="20"/>
  <c r="J48" i="20"/>
  <c r="H48" i="20"/>
  <c r="G48" i="20"/>
  <c r="F48" i="20"/>
  <c r="J47" i="20"/>
  <c r="H47" i="20"/>
  <c r="G47" i="20"/>
  <c r="F47" i="20"/>
  <c r="J46" i="20"/>
  <c r="H46" i="20"/>
  <c r="G46" i="20"/>
  <c r="F46" i="20"/>
  <c r="J45" i="20"/>
  <c r="H45" i="20"/>
  <c r="G45" i="20"/>
  <c r="F45" i="20"/>
  <c r="J44" i="20"/>
  <c r="H44" i="20"/>
  <c r="G44" i="20"/>
  <c r="F44" i="20"/>
  <c r="J43" i="20"/>
  <c r="H43" i="20"/>
  <c r="G43" i="20"/>
  <c r="F43" i="20"/>
  <c r="J42" i="20"/>
  <c r="H42" i="20"/>
  <c r="G42" i="20"/>
  <c r="F42" i="20"/>
  <c r="J41" i="20"/>
  <c r="H41" i="20"/>
  <c r="G41" i="20"/>
  <c r="F41" i="20"/>
  <c r="J40" i="20"/>
  <c r="H40" i="20"/>
  <c r="G40" i="20"/>
  <c r="F40" i="20"/>
  <c r="J39" i="20"/>
  <c r="H39" i="20"/>
  <c r="G39" i="20"/>
  <c r="F39" i="20"/>
  <c r="J38" i="20"/>
  <c r="H38" i="20"/>
  <c r="G38" i="20"/>
  <c r="F38" i="20"/>
  <c r="J37" i="20"/>
  <c r="H37" i="20"/>
  <c r="G37" i="20"/>
  <c r="F37" i="20"/>
  <c r="J36" i="20"/>
  <c r="H36" i="20"/>
  <c r="G36" i="20"/>
  <c r="F36" i="20"/>
  <c r="J35" i="20"/>
  <c r="H35" i="20"/>
  <c r="G35" i="20"/>
  <c r="F35" i="20"/>
  <c r="J34" i="20"/>
  <c r="H34" i="20"/>
  <c r="G34" i="20"/>
  <c r="F34" i="20"/>
  <c r="J33" i="20"/>
  <c r="H33" i="20"/>
  <c r="G33" i="20"/>
  <c r="F33" i="20"/>
  <c r="J32" i="20"/>
  <c r="H32" i="20"/>
  <c r="G32" i="20"/>
  <c r="F32" i="20"/>
  <c r="J31" i="20"/>
  <c r="H31" i="20"/>
  <c r="G31" i="20"/>
  <c r="F31" i="20"/>
  <c r="J30" i="20"/>
  <c r="H30" i="20"/>
  <c r="G30" i="20"/>
  <c r="F30" i="20"/>
  <c r="J29" i="20"/>
  <c r="H29" i="20"/>
  <c r="G29" i="20"/>
  <c r="F29" i="20"/>
  <c r="J28" i="20"/>
  <c r="H28" i="20"/>
  <c r="G28" i="20"/>
  <c r="F28" i="20"/>
  <c r="J27" i="20"/>
  <c r="H27" i="20"/>
  <c r="G27" i="20"/>
  <c r="F27" i="20"/>
  <c r="J26" i="20"/>
  <c r="H26" i="20"/>
  <c r="G26" i="20"/>
  <c r="F26" i="20"/>
  <c r="J25" i="20"/>
  <c r="H25" i="20"/>
  <c r="G25" i="20"/>
  <c r="F25" i="20"/>
  <c r="J24" i="20"/>
  <c r="H24" i="20"/>
  <c r="G24" i="20"/>
  <c r="F24" i="20"/>
  <c r="J23" i="20"/>
  <c r="H23" i="20"/>
  <c r="G23" i="20"/>
  <c r="F23" i="20"/>
  <c r="J22" i="20"/>
  <c r="H22" i="20"/>
  <c r="G22" i="20"/>
  <c r="F22" i="20"/>
  <c r="J21" i="20"/>
  <c r="H21" i="20"/>
  <c r="G21" i="20"/>
  <c r="F21" i="20"/>
  <c r="J20" i="20"/>
  <c r="H20" i="20"/>
  <c r="G20" i="20"/>
  <c r="F20" i="20"/>
  <c r="J19" i="20"/>
  <c r="H19" i="20"/>
  <c r="G19" i="20"/>
  <c r="F19" i="20"/>
  <c r="J18" i="20"/>
  <c r="H18" i="20"/>
  <c r="G18" i="20"/>
  <c r="F18" i="20"/>
  <c r="J17" i="20"/>
  <c r="H17" i="20"/>
  <c r="G17" i="20"/>
  <c r="F17" i="20"/>
  <c r="J16" i="20"/>
  <c r="H16" i="20"/>
  <c r="G16" i="20"/>
  <c r="F16" i="20"/>
  <c r="J15" i="20"/>
  <c r="H15" i="20"/>
  <c r="G15" i="20"/>
  <c r="F15" i="20"/>
  <c r="J14" i="20"/>
  <c r="H14" i="20"/>
  <c r="G14" i="20"/>
  <c r="F14" i="20"/>
  <c r="J13" i="20"/>
  <c r="H13" i="20"/>
  <c r="G13" i="20"/>
  <c r="F13" i="20"/>
  <c r="J12" i="20"/>
  <c r="H12" i="20"/>
  <c r="G12" i="20"/>
  <c r="F12" i="20"/>
  <c r="J11" i="20"/>
  <c r="H11" i="20"/>
  <c r="G11" i="20"/>
  <c r="F11" i="20"/>
  <c r="J10" i="20"/>
  <c r="H10" i="20"/>
  <c r="G10" i="20"/>
  <c r="F10" i="20"/>
  <c r="J9" i="20"/>
  <c r="H9" i="20"/>
  <c r="G9" i="20"/>
  <c r="F9" i="20"/>
  <c r="J8" i="20"/>
  <c r="H8" i="20"/>
  <c r="G8" i="20"/>
  <c r="F8" i="20"/>
  <c r="J7" i="20"/>
  <c r="H7" i="20"/>
  <c r="G7" i="20"/>
  <c r="F7" i="20"/>
  <c r="J6" i="20"/>
  <c r="H6" i="20"/>
  <c r="G6" i="20"/>
  <c r="F6" i="20"/>
  <c r="J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J72" i="23"/>
  <c r="J104" i="23"/>
  <c r="J108" i="23"/>
  <c r="J109" i="23"/>
  <c r="J112" i="23"/>
  <c r="J113" i="23"/>
  <c r="J117" i="23"/>
  <c r="K150" i="23"/>
  <c r="J150" i="23"/>
  <c r="I150" i="23"/>
  <c r="H150" i="23"/>
  <c r="G150" i="23"/>
  <c r="F150" i="23"/>
  <c r="K149" i="23"/>
  <c r="J149" i="23"/>
  <c r="I149" i="23"/>
  <c r="H149" i="23"/>
  <c r="G149" i="23"/>
  <c r="F149" i="23"/>
  <c r="K148" i="23"/>
  <c r="J148" i="23"/>
  <c r="I148" i="23"/>
  <c r="H148" i="23"/>
  <c r="G148" i="23"/>
  <c r="F148" i="23"/>
  <c r="K147" i="23"/>
  <c r="J147" i="23"/>
  <c r="I147" i="23"/>
  <c r="H147" i="23"/>
  <c r="G147" i="23"/>
  <c r="F147" i="23"/>
  <c r="K146" i="23"/>
  <c r="J146" i="23"/>
  <c r="I146" i="23"/>
  <c r="H146" i="23"/>
  <c r="G146" i="23"/>
  <c r="F146" i="23"/>
  <c r="K144" i="23"/>
  <c r="J144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I123" i="23"/>
  <c r="I128" i="23"/>
  <c r="I131" i="23"/>
  <c r="H135" i="23"/>
  <c r="G135" i="23"/>
  <c r="G123" i="23"/>
  <c r="G128" i="23"/>
  <c r="G131" i="23"/>
  <c r="G134" i="23"/>
  <c r="F135" i="23"/>
  <c r="H134" i="23"/>
  <c r="F134" i="23"/>
  <c r="H131" i="23"/>
  <c r="F131" i="23"/>
  <c r="H128" i="23"/>
  <c r="F128" i="23"/>
  <c r="H123" i="23"/>
  <c r="F123" i="23"/>
  <c r="K117" i="23"/>
  <c r="I117" i="23"/>
  <c r="H117" i="23"/>
  <c r="G117" i="23"/>
  <c r="F117" i="23"/>
  <c r="F117" i="25" s="1"/>
  <c r="K113" i="23"/>
  <c r="I113" i="23"/>
  <c r="H113" i="23"/>
  <c r="G113" i="23"/>
  <c r="F113" i="23"/>
  <c r="K112" i="23"/>
  <c r="I112" i="23"/>
  <c r="H112" i="23"/>
  <c r="G112" i="23"/>
  <c r="F112" i="23"/>
  <c r="K111" i="23"/>
  <c r="I111" i="23"/>
  <c r="H111" i="23"/>
  <c r="G111" i="23"/>
  <c r="F111" i="23"/>
  <c r="I110" i="23"/>
  <c r="H110" i="23"/>
  <c r="G110" i="23"/>
  <c r="F110" i="23"/>
  <c r="K109" i="23"/>
  <c r="I109" i="23"/>
  <c r="H109" i="23"/>
  <c r="G109" i="23"/>
  <c r="F109" i="23"/>
  <c r="K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K104" i="23"/>
  <c r="I104" i="23"/>
  <c r="H104" i="23"/>
  <c r="G104" i="23"/>
  <c r="F104" i="23"/>
  <c r="K103" i="23"/>
  <c r="I103" i="23"/>
  <c r="H103" i="23"/>
  <c r="G103" i="23"/>
  <c r="F103" i="23"/>
  <c r="K102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K72" i="23"/>
  <c r="I72" i="23"/>
  <c r="H72" i="23"/>
  <c r="G72" i="23"/>
  <c r="F72" i="23"/>
  <c r="H71" i="23"/>
  <c r="G71" i="23"/>
  <c r="F71" i="23"/>
  <c r="K70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K64" i="23"/>
  <c r="J64" i="23"/>
  <c r="I64" i="23"/>
  <c r="I5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K54" i="23"/>
  <c r="J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G9" i="23"/>
  <c r="F9" i="23"/>
  <c r="H8" i="23"/>
  <c r="G8" i="23"/>
  <c r="G5" i="23"/>
  <c r="F8" i="23"/>
  <c r="H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5" i="22"/>
  <c r="J145" i="22"/>
  <c r="I145" i="22"/>
  <c r="H145" i="22"/>
  <c r="G145" i="22"/>
  <c r="F145" i="22"/>
  <c r="K144" i="22"/>
  <c r="J144" i="22"/>
  <c r="I144" i="22"/>
  <c r="H144" i="22"/>
  <c r="G144" i="22"/>
  <c r="F144" i="22"/>
  <c r="K143" i="22"/>
  <c r="J143" i="22"/>
  <c r="I143" i="22"/>
  <c r="H143" i="22"/>
  <c r="G143" i="22"/>
  <c r="F143" i="22"/>
  <c r="K142" i="22"/>
  <c r="J142" i="22"/>
  <c r="I142" i="22"/>
  <c r="H142" i="22"/>
  <c r="G142" i="22"/>
  <c r="F142" i="22"/>
  <c r="K141" i="22"/>
  <c r="J141" i="22"/>
  <c r="I141" i="22"/>
  <c r="H141" i="22"/>
  <c r="G141" i="22"/>
  <c r="F141" i="22"/>
  <c r="K140" i="22"/>
  <c r="J140" i="22"/>
  <c r="I140" i="22"/>
  <c r="H140" i="22"/>
  <c r="G140" i="22"/>
  <c r="F140" i="22"/>
  <c r="K139" i="22"/>
  <c r="J139" i="22"/>
  <c r="I139" i="22"/>
  <c r="H139" i="22"/>
  <c r="G139" i="22"/>
  <c r="F139" i="22"/>
  <c r="K138" i="22"/>
  <c r="J138" i="22"/>
  <c r="I138" i="22"/>
  <c r="H138" i="22"/>
  <c r="G138" i="22"/>
  <c r="F138" i="22"/>
  <c r="K137" i="22"/>
  <c r="J137" i="22"/>
  <c r="I137" i="22"/>
  <c r="H137" i="22"/>
  <c r="G137" i="22"/>
  <c r="F137" i="22"/>
  <c r="K136" i="22"/>
  <c r="J136" i="22"/>
  <c r="I136" i="22"/>
  <c r="H136" i="22"/>
  <c r="G136" i="22"/>
  <c r="F136" i="22"/>
  <c r="K135" i="22"/>
  <c r="J135" i="22"/>
  <c r="I135" i="22"/>
  <c r="H135" i="22"/>
  <c r="G135" i="22"/>
  <c r="F135" i="22"/>
  <c r="K134" i="22"/>
  <c r="J134" i="22"/>
  <c r="I134" i="22"/>
  <c r="H134" i="22"/>
  <c r="G134" i="22"/>
  <c r="F134" i="22"/>
  <c r="K133" i="22"/>
  <c r="J133" i="22"/>
  <c r="I133" i="22"/>
  <c r="H133" i="22"/>
  <c r="G133" i="22"/>
  <c r="F133" i="22"/>
  <c r="K132" i="22"/>
  <c r="J132" i="22"/>
  <c r="I132" i="22"/>
  <c r="H132" i="22"/>
  <c r="G132" i="22"/>
  <c r="F132" i="22"/>
  <c r="K131" i="22"/>
  <c r="J131" i="22"/>
  <c r="I131" i="22"/>
  <c r="H131" i="22"/>
  <c r="G131" i="22"/>
  <c r="F131" i="22"/>
  <c r="K130" i="22"/>
  <c r="J130" i="22"/>
  <c r="I130" i="22"/>
  <c r="H130" i="22"/>
  <c r="G130" i="22"/>
  <c r="F130" i="22"/>
  <c r="K129" i="22"/>
  <c r="J129" i="22"/>
  <c r="I129" i="22"/>
  <c r="H129" i="22"/>
  <c r="G129" i="22"/>
  <c r="F129" i="22"/>
  <c r="K128" i="22"/>
  <c r="J128" i="22"/>
  <c r="I128" i="22"/>
  <c r="H128" i="22"/>
  <c r="G128" i="22"/>
  <c r="F128" i="22"/>
  <c r="K127" i="22"/>
  <c r="J127" i="22"/>
  <c r="I127" i="22"/>
  <c r="H127" i="22"/>
  <c r="G127" i="22"/>
  <c r="F127" i="22"/>
  <c r="K126" i="22"/>
  <c r="J126" i="22"/>
  <c r="I126" i="22"/>
  <c r="H126" i="22"/>
  <c r="G126" i="22"/>
  <c r="F126" i="22"/>
  <c r="K125" i="22"/>
  <c r="J125" i="22"/>
  <c r="I125" i="22"/>
  <c r="H125" i="22"/>
  <c r="G125" i="22"/>
  <c r="F125" i="22"/>
  <c r="K124" i="22"/>
  <c r="J124" i="22"/>
  <c r="I124" i="22"/>
  <c r="H124" i="22"/>
  <c r="G124" i="22"/>
  <c r="F124" i="22"/>
  <c r="K123" i="22"/>
  <c r="J123" i="22"/>
  <c r="I123" i="22"/>
  <c r="H123" i="22"/>
  <c r="G123" i="22"/>
  <c r="F123" i="22"/>
  <c r="K122" i="22"/>
  <c r="J122" i="22"/>
  <c r="I122" i="22"/>
  <c r="H122" i="22"/>
  <c r="G122" i="22"/>
  <c r="F122" i="22"/>
  <c r="K121" i="22"/>
  <c r="J121" i="22"/>
  <c r="I121" i="22"/>
  <c r="H121" i="22"/>
  <c r="G121" i="22"/>
  <c r="F121" i="22"/>
  <c r="K120" i="22"/>
  <c r="J120" i="22"/>
  <c r="I120" i="22"/>
  <c r="H120" i="22"/>
  <c r="G120" i="22"/>
  <c r="F120" i="22"/>
  <c r="K119" i="22"/>
  <c r="J119" i="22"/>
  <c r="I119" i="22"/>
  <c r="H119" i="22"/>
  <c r="G119" i="22"/>
  <c r="F119" i="22"/>
  <c r="K118" i="22"/>
  <c r="J118" i="22"/>
  <c r="I118" i="22"/>
  <c r="H118" i="22"/>
  <c r="G118" i="22"/>
  <c r="F118" i="22"/>
  <c r="K117" i="22"/>
  <c r="J117" i="22"/>
  <c r="I117" i="22"/>
  <c r="H117" i="22"/>
  <c r="G117" i="22"/>
  <c r="F117" i="22"/>
  <c r="K116" i="22"/>
  <c r="J116" i="22"/>
  <c r="I116" i="22"/>
  <c r="H116" i="22"/>
  <c r="G116" i="22"/>
  <c r="F116" i="22"/>
  <c r="K115" i="22"/>
  <c r="J115" i="22"/>
  <c r="I115" i="22"/>
  <c r="H115" i="22"/>
  <c r="G115" i="22"/>
  <c r="F115" i="22"/>
  <c r="K114" i="22"/>
  <c r="J114" i="22"/>
  <c r="I114" i="22"/>
  <c r="H114" i="22"/>
  <c r="G114" i="22"/>
  <c r="F114" i="22"/>
  <c r="K113" i="22"/>
  <c r="J113" i="22"/>
  <c r="I113" i="22"/>
  <c r="H113" i="22"/>
  <c r="G113" i="22"/>
  <c r="F113" i="22"/>
  <c r="K112" i="22"/>
  <c r="J112" i="22"/>
  <c r="I112" i="22"/>
  <c r="H112" i="22"/>
  <c r="G112" i="22"/>
  <c r="F112" i="22"/>
  <c r="K111" i="22"/>
  <c r="J111" i="22"/>
  <c r="I111" i="22"/>
  <c r="H111" i="22"/>
  <c r="G111" i="22"/>
  <c r="F111" i="22"/>
  <c r="K110" i="22"/>
  <c r="J110" i="22"/>
  <c r="I110" i="22"/>
  <c r="H110" i="22"/>
  <c r="G110" i="22"/>
  <c r="F110" i="22"/>
  <c r="K109" i="22"/>
  <c r="J109" i="22"/>
  <c r="I109" i="22"/>
  <c r="H109" i="22"/>
  <c r="G109" i="22"/>
  <c r="F109" i="22"/>
  <c r="K108" i="22"/>
  <c r="J108" i="22"/>
  <c r="I108" i="22"/>
  <c r="H108" i="22"/>
  <c r="G108" i="22"/>
  <c r="F108" i="22"/>
  <c r="K107" i="22"/>
  <c r="J107" i="22"/>
  <c r="I107" i="22"/>
  <c r="H107" i="22"/>
  <c r="G107" i="22"/>
  <c r="F107" i="22"/>
  <c r="K106" i="22"/>
  <c r="J106" i="22"/>
  <c r="I106" i="22"/>
  <c r="H106" i="22"/>
  <c r="G106" i="22"/>
  <c r="F106" i="22"/>
  <c r="K105" i="22"/>
  <c r="J105" i="22"/>
  <c r="I105" i="22"/>
  <c r="H105" i="22"/>
  <c r="G105" i="22"/>
  <c r="F105" i="22"/>
  <c r="K104" i="22"/>
  <c r="J104" i="22"/>
  <c r="I104" i="22"/>
  <c r="H104" i="22"/>
  <c r="G104" i="22"/>
  <c r="F104" i="22"/>
  <c r="K103" i="22"/>
  <c r="J103" i="22"/>
  <c r="I103" i="22"/>
  <c r="H103" i="22"/>
  <c r="G103" i="22"/>
  <c r="F103" i="22"/>
  <c r="K102" i="22"/>
  <c r="J102" i="22"/>
  <c r="I102" i="22"/>
  <c r="H102" i="22"/>
  <c r="G102" i="22"/>
  <c r="F102" i="22"/>
  <c r="K101" i="22"/>
  <c r="J101" i="22"/>
  <c r="I101" i="22"/>
  <c r="H101" i="22"/>
  <c r="G101" i="22"/>
  <c r="F101" i="22"/>
  <c r="K100" i="22"/>
  <c r="J100" i="22"/>
  <c r="I100" i="22"/>
  <c r="H100" i="22"/>
  <c r="G100" i="22"/>
  <c r="F100" i="22"/>
  <c r="K99" i="22"/>
  <c r="J99" i="22"/>
  <c r="I99" i="22"/>
  <c r="H99" i="22"/>
  <c r="G99" i="22"/>
  <c r="F99" i="22"/>
  <c r="K98" i="22"/>
  <c r="J98" i="22"/>
  <c r="I98" i="22"/>
  <c r="H98" i="22"/>
  <c r="G98" i="22"/>
  <c r="F98" i="22"/>
  <c r="K97" i="22"/>
  <c r="J97" i="22"/>
  <c r="I97" i="22"/>
  <c r="H97" i="22"/>
  <c r="G97" i="22"/>
  <c r="F97" i="22"/>
  <c r="K96" i="22"/>
  <c r="J96" i="22"/>
  <c r="I96" i="22"/>
  <c r="H96" i="22"/>
  <c r="G96" i="22"/>
  <c r="F96" i="22"/>
  <c r="K95" i="22"/>
  <c r="J95" i="22"/>
  <c r="I95" i="22"/>
  <c r="H95" i="22"/>
  <c r="G95" i="22"/>
  <c r="F95" i="22"/>
  <c r="K94" i="22"/>
  <c r="J94" i="22"/>
  <c r="I94" i="22"/>
  <c r="H94" i="22"/>
  <c r="G94" i="22"/>
  <c r="F94" i="22"/>
  <c r="K93" i="22"/>
  <c r="J93" i="22"/>
  <c r="I93" i="22"/>
  <c r="H93" i="22"/>
  <c r="G93" i="22"/>
  <c r="F93" i="22"/>
  <c r="K92" i="22"/>
  <c r="J92" i="22"/>
  <c r="I92" i="22"/>
  <c r="H92" i="22"/>
  <c r="G92" i="22"/>
  <c r="F92" i="22"/>
  <c r="K91" i="22"/>
  <c r="J91" i="22"/>
  <c r="I91" i="22"/>
  <c r="H91" i="22"/>
  <c r="G91" i="22"/>
  <c r="F91" i="22"/>
  <c r="K90" i="22"/>
  <c r="J90" i="22"/>
  <c r="I90" i="22"/>
  <c r="H90" i="22"/>
  <c r="G90" i="22"/>
  <c r="F90" i="22"/>
  <c r="K89" i="22"/>
  <c r="J89" i="22"/>
  <c r="I89" i="22"/>
  <c r="H89" i="22"/>
  <c r="G89" i="22"/>
  <c r="F89" i="22"/>
  <c r="K88" i="22"/>
  <c r="J88" i="22"/>
  <c r="I88" i="22"/>
  <c r="H88" i="22"/>
  <c r="G88" i="22"/>
  <c r="F88" i="22"/>
  <c r="K87" i="22"/>
  <c r="J87" i="22"/>
  <c r="I87" i="22"/>
  <c r="H87" i="22"/>
  <c r="G87" i="22"/>
  <c r="F87" i="22"/>
  <c r="K86" i="22"/>
  <c r="J86" i="22"/>
  <c r="I86" i="22"/>
  <c r="H86" i="22"/>
  <c r="G86" i="22"/>
  <c r="F86" i="22"/>
  <c r="K85" i="22"/>
  <c r="J85" i="22"/>
  <c r="I85" i="22"/>
  <c r="H85" i="22"/>
  <c r="G85" i="22"/>
  <c r="F85" i="22"/>
  <c r="K84" i="22"/>
  <c r="J84" i="22"/>
  <c r="I84" i="22"/>
  <c r="H84" i="22"/>
  <c r="G84" i="22"/>
  <c r="F84" i="22"/>
  <c r="K83" i="22"/>
  <c r="J83" i="22"/>
  <c r="I83" i="22"/>
  <c r="H83" i="22"/>
  <c r="G83" i="22"/>
  <c r="F83" i="22"/>
  <c r="K82" i="22"/>
  <c r="J82" i="22"/>
  <c r="I82" i="22"/>
  <c r="H82" i="22"/>
  <c r="G82" i="22"/>
  <c r="F82" i="22"/>
  <c r="K81" i="22"/>
  <c r="J81" i="22"/>
  <c r="I81" i="22"/>
  <c r="H81" i="22"/>
  <c r="G81" i="22"/>
  <c r="F81" i="22"/>
  <c r="K80" i="22"/>
  <c r="J80" i="22"/>
  <c r="I80" i="22"/>
  <c r="H80" i="22"/>
  <c r="G80" i="22"/>
  <c r="F80" i="22"/>
  <c r="K79" i="22"/>
  <c r="J79" i="22"/>
  <c r="I79" i="22"/>
  <c r="H79" i="22"/>
  <c r="G79" i="22"/>
  <c r="F79" i="22"/>
  <c r="K78" i="22"/>
  <c r="J78" i="22"/>
  <c r="I78" i="22"/>
  <c r="H78" i="22"/>
  <c r="G78" i="22"/>
  <c r="F78" i="22"/>
  <c r="K77" i="22"/>
  <c r="J77" i="22"/>
  <c r="I77" i="22"/>
  <c r="H77" i="22"/>
  <c r="G77" i="22"/>
  <c r="F77" i="22"/>
  <c r="K76" i="22"/>
  <c r="J76" i="22"/>
  <c r="I76" i="22"/>
  <c r="H76" i="22"/>
  <c r="G76" i="22"/>
  <c r="F76" i="22"/>
  <c r="K75" i="22"/>
  <c r="J75" i="22"/>
  <c r="I75" i="22"/>
  <c r="H75" i="22"/>
  <c r="G75" i="22"/>
  <c r="F75" i="22"/>
  <c r="K74" i="22"/>
  <c r="J74" i="22"/>
  <c r="I74" i="22"/>
  <c r="H74" i="22"/>
  <c r="G74" i="22"/>
  <c r="F74" i="22"/>
  <c r="K73" i="22"/>
  <c r="J73" i="22"/>
  <c r="I73" i="22"/>
  <c r="H73" i="22"/>
  <c r="G73" i="22"/>
  <c r="F73" i="22"/>
  <c r="K72" i="22"/>
  <c r="J72" i="22"/>
  <c r="I72" i="22"/>
  <c r="H72" i="22"/>
  <c r="G72" i="22"/>
  <c r="F72" i="22"/>
  <c r="K71" i="22"/>
  <c r="J71" i="22"/>
  <c r="I71" i="22"/>
  <c r="H71" i="22"/>
  <c r="G71" i="22"/>
  <c r="F71" i="22"/>
  <c r="K70" i="22"/>
  <c r="J70" i="22"/>
  <c r="I70" i="22"/>
  <c r="H70" i="22"/>
  <c r="G70" i="22"/>
  <c r="F70" i="22"/>
  <c r="K69" i="22"/>
  <c r="J69" i="22"/>
  <c r="I69" i="22"/>
  <c r="H69" i="22"/>
  <c r="G69" i="22"/>
  <c r="F69" i="22"/>
  <c r="K68" i="22"/>
  <c r="J68" i="22"/>
  <c r="I68" i="22"/>
  <c r="H68" i="22"/>
  <c r="G68" i="22"/>
  <c r="F68" i="22"/>
  <c r="K67" i="22"/>
  <c r="J67" i="22"/>
  <c r="I67" i="22"/>
  <c r="H67" i="22"/>
  <c r="G67" i="22"/>
  <c r="F67" i="22"/>
  <c r="K66" i="22"/>
  <c r="J66" i="22"/>
  <c r="I66" i="22"/>
  <c r="H66" i="22"/>
  <c r="G66" i="22"/>
  <c r="F66" i="22"/>
  <c r="K65" i="22"/>
  <c r="J65" i="22"/>
  <c r="I65" i="22"/>
  <c r="H65" i="22"/>
  <c r="G65" i="22"/>
  <c r="F65" i="22"/>
  <c r="K64" i="22"/>
  <c r="J64" i="22"/>
  <c r="I64" i="22"/>
  <c r="H64" i="22"/>
  <c r="G64" i="22"/>
  <c r="F64" i="22"/>
  <c r="K63" i="22"/>
  <c r="J63" i="22"/>
  <c r="I63" i="22"/>
  <c r="H63" i="22"/>
  <c r="G63" i="22"/>
  <c r="F63" i="22"/>
  <c r="K62" i="22"/>
  <c r="J62" i="22"/>
  <c r="I62" i="22"/>
  <c r="H62" i="22"/>
  <c r="G62" i="22"/>
  <c r="F62" i="22"/>
  <c r="K61" i="22"/>
  <c r="J61" i="22"/>
  <c r="I61" i="22"/>
  <c r="H61" i="22"/>
  <c r="G61" i="22"/>
  <c r="F61" i="22"/>
  <c r="K60" i="22"/>
  <c r="J60" i="22"/>
  <c r="I60" i="22"/>
  <c r="H60" i="22"/>
  <c r="G60" i="22"/>
  <c r="F60" i="22"/>
  <c r="K59" i="22"/>
  <c r="J59" i="22"/>
  <c r="I59" i="22"/>
  <c r="H59" i="22"/>
  <c r="G59" i="22"/>
  <c r="F59" i="22"/>
  <c r="K58" i="22"/>
  <c r="J58" i="22"/>
  <c r="I58" i="22"/>
  <c r="H58" i="22"/>
  <c r="G58" i="22"/>
  <c r="F58" i="22"/>
  <c r="K57" i="22"/>
  <c r="J57" i="22"/>
  <c r="I57" i="22"/>
  <c r="H57" i="22"/>
  <c r="G57" i="22"/>
  <c r="F57" i="22"/>
  <c r="K56" i="22"/>
  <c r="J56" i="22"/>
  <c r="I56" i="22"/>
  <c r="H56" i="22"/>
  <c r="G56" i="22"/>
  <c r="F56" i="22"/>
  <c r="K55" i="22"/>
  <c r="J55" i="22"/>
  <c r="I55" i="22"/>
  <c r="H55" i="22"/>
  <c r="G55" i="22"/>
  <c r="F55" i="22"/>
  <c r="K54" i="22"/>
  <c r="J54" i="22"/>
  <c r="I54" i="22"/>
  <c r="H54" i="22"/>
  <c r="G54" i="22"/>
  <c r="F54" i="22"/>
  <c r="K53" i="22"/>
  <c r="J53" i="22"/>
  <c r="I53" i="22"/>
  <c r="H53" i="22"/>
  <c r="G53" i="22"/>
  <c r="F53" i="22"/>
  <c r="K52" i="22"/>
  <c r="J52" i="22"/>
  <c r="I52" i="22"/>
  <c r="H52" i="22"/>
  <c r="G52" i="22"/>
  <c r="F52" i="22"/>
  <c r="K51" i="22"/>
  <c r="J51" i="22"/>
  <c r="I51" i="22"/>
  <c r="H51" i="22"/>
  <c r="G51" i="22"/>
  <c r="F51" i="22"/>
  <c r="K50" i="22"/>
  <c r="J50" i="22"/>
  <c r="I50" i="22"/>
  <c r="H50" i="22"/>
  <c r="G50" i="22"/>
  <c r="F50" i="22"/>
  <c r="K49" i="22"/>
  <c r="J49" i="22"/>
  <c r="I49" i="22"/>
  <c r="H49" i="22"/>
  <c r="G49" i="22"/>
  <c r="F49" i="22"/>
  <c r="K48" i="22"/>
  <c r="J48" i="22"/>
  <c r="I48" i="22"/>
  <c r="H48" i="22"/>
  <c r="G48" i="22"/>
  <c r="F48" i="22"/>
  <c r="K47" i="22"/>
  <c r="J47" i="22"/>
  <c r="I47" i="22"/>
  <c r="H47" i="22"/>
  <c r="G47" i="22"/>
  <c r="F47" i="22"/>
  <c r="K46" i="22"/>
  <c r="J46" i="22"/>
  <c r="I46" i="22"/>
  <c r="H46" i="22"/>
  <c r="G46" i="22"/>
  <c r="F46" i="22"/>
  <c r="K45" i="22"/>
  <c r="J45" i="22"/>
  <c r="I45" i="22"/>
  <c r="H45" i="22"/>
  <c r="G45" i="22"/>
  <c r="F45" i="22"/>
  <c r="K44" i="22"/>
  <c r="J44" i="22"/>
  <c r="I44" i="22"/>
  <c r="H44" i="22"/>
  <c r="G44" i="22"/>
  <c r="F44" i="22"/>
  <c r="K43" i="22"/>
  <c r="J43" i="22"/>
  <c r="I43" i="22"/>
  <c r="H43" i="22"/>
  <c r="G43" i="22"/>
  <c r="F43" i="22"/>
  <c r="K42" i="22"/>
  <c r="J42" i="22"/>
  <c r="I42" i="22"/>
  <c r="H42" i="22"/>
  <c r="G42" i="22"/>
  <c r="F42" i="22"/>
  <c r="K41" i="22"/>
  <c r="J41" i="22"/>
  <c r="I41" i="22"/>
  <c r="H41" i="22"/>
  <c r="G41" i="22"/>
  <c r="F41" i="22"/>
  <c r="K40" i="22"/>
  <c r="J40" i="22"/>
  <c r="I40" i="22"/>
  <c r="H40" i="22"/>
  <c r="G40" i="22"/>
  <c r="F40" i="22"/>
  <c r="K39" i="22"/>
  <c r="J39" i="22"/>
  <c r="I39" i="22"/>
  <c r="H39" i="22"/>
  <c r="G39" i="22"/>
  <c r="F39" i="22"/>
  <c r="K38" i="22"/>
  <c r="J38" i="22"/>
  <c r="I38" i="22"/>
  <c r="H38" i="22"/>
  <c r="G38" i="22"/>
  <c r="F38" i="22"/>
  <c r="K37" i="22"/>
  <c r="J37" i="22"/>
  <c r="I37" i="22"/>
  <c r="H37" i="22"/>
  <c r="G37" i="22"/>
  <c r="F37" i="22"/>
  <c r="K36" i="22"/>
  <c r="J36" i="22"/>
  <c r="I36" i="22"/>
  <c r="H36" i="22"/>
  <c r="G36" i="22"/>
  <c r="F36" i="22"/>
  <c r="K35" i="22"/>
  <c r="J35" i="22"/>
  <c r="I35" i="22"/>
  <c r="H35" i="22"/>
  <c r="G35" i="22"/>
  <c r="F35" i="22"/>
  <c r="K34" i="22"/>
  <c r="J34" i="22"/>
  <c r="I34" i="22"/>
  <c r="H34" i="22"/>
  <c r="G34" i="22"/>
  <c r="F34" i="22"/>
  <c r="K33" i="22"/>
  <c r="J33" i="22"/>
  <c r="I33" i="22"/>
  <c r="H33" i="22"/>
  <c r="G33" i="22"/>
  <c r="F33" i="22"/>
  <c r="K32" i="22"/>
  <c r="J32" i="22"/>
  <c r="I32" i="22"/>
  <c r="H32" i="22"/>
  <c r="G32" i="22"/>
  <c r="F32" i="22"/>
  <c r="K31" i="22"/>
  <c r="J31" i="22"/>
  <c r="I31" i="22"/>
  <c r="H31" i="22"/>
  <c r="G31" i="22"/>
  <c r="F31" i="22"/>
  <c r="K30" i="22"/>
  <c r="J30" i="22"/>
  <c r="I30" i="22"/>
  <c r="H30" i="22"/>
  <c r="G30" i="22"/>
  <c r="F30" i="22"/>
  <c r="K29" i="22"/>
  <c r="J29" i="22"/>
  <c r="I29" i="22"/>
  <c r="H29" i="22"/>
  <c r="G29" i="22"/>
  <c r="F29" i="22"/>
  <c r="K28" i="22"/>
  <c r="J28" i="22"/>
  <c r="I28" i="22"/>
  <c r="H28" i="22"/>
  <c r="G28" i="22"/>
  <c r="F28" i="22"/>
  <c r="K27" i="22"/>
  <c r="J27" i="22"/>
  <c r="I27" i="22"/>
  <c r="H27" i="22"/>
  <c r="G27" i="22"/>
  <c r="F27" i="22"/>
  <c r="K26" i="22"/>
  <c r="J26" i="22"/>
  <c r="I26" i="22"/>
  <c r="H26" i="22"/>
  <c r="G26" i="22"/>
  <c r="F26" i="22"/>
  <c r="K25" i="22"/>
  <c r="J25" i="22"/>
  <c r="I25" i="22"/>
  <c r="H25" i="22"/>
  <c r="G25" i="22"/>
  <c r="F25" i="22"/>
  <c r="K24" i="22"/>
  <c r="J24" i="22"/>
  <c r="I24" i="22"/>
  <c r="H24" i="22"/>
  <c r="G24" i="22"/>
  <c r="F24" i="22"/>
  <c r="K23" i="22"/>
  <c r="J23" i="22"/>
  <c r="I23" i="22"/>
  <c r="H23" i="22"/>
  <c r="G23" i="22"/>
  <c r="F23" i="22"/>
  <c r="K22" i="22"/>
  <c r="J22" i="22"/>
  <c r="I22" i="22"/>
  <c r="H22" i="22"/>
  <c r="G22" i="22"/>
  <c r="F22" i="22"/>
  <c r="K21" i="22"/>
  <c r="J21" i="22"/>
  <c r="I21" i="22"/>
  <c r="H21" i="22"/>
  <c r="G21" i="22"/>
  <c r="F21" i="22"/>
  <c r="K20" i="22"/>
  <c r="J20" i="22"/>
  <c r="I20" i="22"/>
  <c r="H20" i="22"/>
  <c r="G20" i="22"/>
  <c r="F20" i="22"/>
  <c r="K19" i="22"/>
  <c r="J19" i="22"/>
  <c r="I19" i="22"/>
  <c r="H19" i="22"/>
  <c r="G19" i="22"/>
  <c r="F19" i="22"/>
  <c r="K18" i="22"/>
  <c r="J18" i="22"/>
  <c r="I18" i="22"/>
  <c r="H18" i="22"/>
  <c r="G18" i="22"/>
  <c r="F18" i="22"/>
  <c r="K17" i="22"/>
  <c r="J17" i="22"/>
  <c r="I17" i="22"/>
  <c r="H17" i="22"/>
  <c r="G17" i="22"/>
  <c r="F17" i="22"/>
  <c r="K16" i="22"/>
  <c r="J16" i="22"/>
  <c r="I16" i="22"/>
  <c r="H16" i="22"/>
  <c r="G16" i="22"/>
  <c r="F16" i="22"/>
  <c r="K15" i="22"/>
  <c r="J15" i="22"/>
  <c r="I15" i="22"/>
  <c r="H15" i="22"/>
  <c r="G15" i="22"/>
  <c r="F15" i="22"/>
  <c r="K14" i="22"/>
  <c r="J14" i="22"/>
  <c r="I14" i="22"/>
  <c r="H14" i="22"/>
  <c r="G14" i="22"/>
  <c r="F14" i="22"/>
  <c r="K13" i="22"/>
  <c r="J13" i="22"/>
  <c r="I13" i="22"/>
  <c r="H13" i="22"/>
  <c r="G13" i="22"/>
  <c r="F13" i="22"/>
  <c r="K12" i="22"/>
  <c r="J12" i="22"/>
  <c r="I12" i="22"/>
  <c r="H12" i="22"/>
  <c r="G12" i="22"/>
  <c r="F12" i="22"/>
  <c r="K11" i="22"/>
  <c r="J11" i="22"/>
  <c r="I11" i="22"/>
  <c r="H11" i="22"/>
  <c r="G11" i="22"/>
  <c r="F11" i="22"/>
  <c r="K10" i="22"/>
  <c r="J10" i="22"/>
  <c r="I10" i="22"/>
  <c r="H10" i="22"/>
  <c r="G10" i="22"/>
  <c r="F10" i="22"/>
  <c r="K9" i="22"/>
  <c r="J9" i="22"/>
  <c r="I9" i="22"/>
  <c r="H9" i="22"/>
  <c r="G9" i="22"/>
  <c r="F9" i="22"/>
  <c r="K8" i="22"/>
  <c r="J8" i="22"/>
  <c r="I8" i="22"/>
  <c r="H8" i="22"/>
  <c r="G8" i="22"/>
  <c r="F8" i="22"/>
  <c r="K7" i="22"/>
  <c r="J7" i="22"/>
  <c r="I7" i="22"/>
  <c r="H7" i="22"/>
  <c r="G7" i="22"/>
  <c r="F7" i="22"/>
  <c r="K6" i="22"/>
  <c r="J6" i="22"/>
  <c r="I6" i="22"/>
  <c r="H6" i="22"/>
  <c r="G6" i="22"/>
  <c r="F6" i="22"/>
  <c r="K5" i="22"/>
  <c r="J5" i="22"/>
  <c r="I5" i="22"/>
  <c r="H5" i="22"/>
  <c r="G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4"/>
  <c r="K146" i="24"/>
  <c r="K144" i="24"/>
  <c r="K117" i="24"/>
  <c r="K113" i="24"/>
  <c r="K112" i="24"/>
  <c r="K111" i="24"/>
  <c r="K109" i="24"/>
  <c r="K108" i="24"/>
  <c r="K104" i="24"/>
  <c r="K103" i="24"/>
  <c r="K102" i="24"/>
  <c r="K72" i="24"/>
  <c r="K70" i="24"/>
  <c r="K64" i="24"/>
  <c r="K54" i="24"/>
  <c r="J147" i="24"/>
  <c r="I147" i="24"/>
  <c r="H147" i="24"/>
  <c r="G147" i="24"/>
  <c r="F147" i="24"/>
  <c r="J146" i="24"/>
  <c r="I146" i="24"/>
  <c r="H146" i="24"/>
  <c r="G146" i="24"/>
  <c r="F146" i="24"/>
  <c r="J144" i="24"/>
  <c r="I144" i="24"/>
  <c r="H144" i="24"/>
  <c r="G144" i="24"/>
  <c r="F144" i="24"/>
  <c r="I143" i="24"/>
  <c r="H143" i="24"/>
  <c r="G143" i="24"/>
  <c r="F143" i="24"/>
  <c r="I142" i="24"/>
  <c r="H142" i="24"/>
  <c r="G142" i="24"/>
  <c r="F142" i="24"/>
  <c r="I141" i="24"/>
  <c r="H141" i="24"/>
  <c r="G141" i="24"/>
  <c r="F141" i="24"/>
  <c r="I140" i="24"/>
  <c r="H140" i="24"/>
  <c r="G140" i="24"/>
  <c r="F140" i="24"/>
  <c r="I139" i="24"/>
  <c r="H139" i="24"/>
  <c r="G139" i="24"/>
  <c r="F139" i="24"/>
  <c r="I135" i="24"/>
  <c r="H135" i="24"/>
  <c r="G135" i="24"/>
  <c r="F135" i="24"/>
  <c r="H134" i="24"/>
  <c r="G134" i="24"/>
  <c r="F134" i="24"/>
  <c r="I131" i="24"/>
  <c r="H131" i="24"/>
  <c r="G131" i="24"/>
  <c r="F131" i="24"/>
  <c r="I128" i="24"/>
  <c r="H128" i="24"/>
  <c r="G128" i="24"/>
  <c r="F128" i="24"/>
  <c r="I123" i="24"/>
  <c r="H123" i="24"/>
  <c r="G123" i="24"/>
  <c r="F123" i="24"/>
  <c r="J117" i="24"/>
  <c r="I117" i="24"/>
  <c r="H117" i="24"/>
  <c r="G117" i="24"/>
  <c r="F117" i="24"/>
  <c r="J113" i="24"/>
  <c r="I113" i="24"/>
  <c r="H113" i="24"/>
  <c r="G113" i="24"/>
  <c r="F113" i="24"/>
  <c r="J112" i="24"/>
  <c r="I112" i="24"/>
  <c r="H112" i="24"/>
  <c r="G112" i="24"/>
  <c r="F112" i="24"/>
  <c r="I111" i="24"/>
  <c r="H111" i="24"/>
  <c r="G111" i="24"/>
  <c r="F111" i="24"/>
  <c r="I110" i="24"/>
  <c r="H110" i="24"/>
  <c r="G110" i="24"/>
  <c r="F110" i="24"/>
  <c r="J109" i="24"/>
  <c r="I109" i="24"/>
  <c r="H109" i="24"/>
  <c r="G109" i="24"/>
  <c r="F109" i="24"/>
  <c r="J108" i="24"/>
  <c r="I108" i="24"/>
  <c r="H108" i="24"/>
  <c r="G108" i="24"/>
  <c r="F108" i="24"/>
  <c r="I107" i="24"/>
  <c r="H107" i="24"/>
  <c r="G107" i="24"/>
  <c r="F107" i="24"/>
  <c r="I106" i="24"/>
  <c r="H106" i="24"/>
  <c r="G106" i="24"/>
  <c r="F106" i="24"/>
  <c r="I105" i="24"/>
  <c r="H105" i="24"/>
  <c r="G105" i="24"/>
  <c r="F105" i="24"/>
  <c r="J104" i="24"/>
  <c r="I104" i="24"/>
  <c r="H104" i="24"/>
  <c r="G104" i="24"/>
  <c r="F104" i="24"/>
  <c r="I103" i="24"/>
  <c r="H103" i="24"/>
  <c r="G103" i="24"/>
  <c r="F103" i="24"/>
  <c r="I102" i="24"/>
  <c r="H102" i="24"/>
  <c r="G102" i="24"/>
  <c r="F102" i="24"/>
  <c r="I98" i="24"/>
  <c r="H98" i="24"/>
  <c r="G98" i="24"/>
  <c r="F98" i="24"/>
  <c r="I89" i="24"/>
  <c r="H89" i="24"/>
  <c r="G89" i="24"/>
  <c r="F89" i="24"/>
  <c r="I87" i="24"/>
  <c r="H87" i="24"/>
  <c r="G87" i="24"/>
  <c r="F87" i="24"/>
  <c r="I83" i="24"/>
  <c r="H83" i="24"/>
  <c r="G83" i="24"/>
  <c r="F83" i="24"/>
  <c r="H75" i="24"/>
  <c r="G75" i="24"/>
  <c r="F75" i="24"/>
  <c r="J72" i="24"/>
  <c r="I72" i="24"/>
  <c r="H72" i="24"/>
  <c r="G72" i="24"/>
  <c r="F72" i="24"/>
  <c r="H71" i="24"/>
  <c r="G71" i="24"/>
  <c r="F71" i="24"/>
  <c r="J70" i="24"/>
  <c r="I70" i="24"/>
  <c r="H70" i="24"/>
  <c r="G70" i="24"/>
  <c r="F70" i="24"/>
  <c r="H69" i="24"/>
  <c r="G69" i="24"/>
  <c r="F69" i="24"/>
  <c r="H68" i="24"/>
  <c r="G68" i="24"/>
  <c r="F68" i="24"/>
  <c r="H67" i="24"/>
  <c r="G67" i="24"/>
  <c r="F67" i="24"/>
  <c r="H66" i="24"/>
  <c r="G66" i="24"/>
  <c r="F66" i="24"/>
  <c r="H65" i="24"/>
  <c r="G65" i="24"/>
  <c r="F65" i="24"/>
  <c r="J64" i="24"/>
  <c r="I64" i="24"/>
  <c r="H64" i="24"/>
  <c r="G64" i="24"/>
  <c r="F64" i="24"/>
  <c r="H63" i="24"/>
  <c r="G63" i="24"/>
  <c r="F63" i="24"/>
  <c r="H62" i="24"/>
  <c r="G62" i="24"/>
  <c r="F62" i="24"/>
  <c r="H61" i="24"/>
  <c r="G61" i="24"/>
  <c r="F61" i="24"/>
  <c r="H60" i="24"/>
  <c r="G60" i="24"/>
  <c r="F60" i="24"/>
  <c r="H59" i="24"/>
  <c r="G59" i="24"/>
  <c r="F59" i="24"/>
  <c r="H58" i="24"/>
  <c r="G58" i="24"/>
  <c r="F58" i="24"/>
  <c r="H57" i="24"/>
  <c r="G57" i="24"/>
  <c r="F57" i="24"/>
  <c r="H56" i="24"/>
  <c r="G56" i="24"/>
  <c r="F56" i="24"/>
  <c r="H55" i="24"/>
  <c r="G55" i="24"/>
  <c r="F55" i="24"/>
  <c r="J54" i="24"/>
  <c r="I54" i="24"/>
  <c r="H54" i="24"/>
  <c r="G54" i="24"/>
  <c r="F54" i="24"/>
  <c r="H53" i="24"/>
  <c r="G53" i="24"/>
  <c r="F53" i="24"/>
  <c r="H52" i="24"/>
  <c r="G52" i="24"/>
  <c r="F52" i="24"/>
  <c r="H51" i="24"/>
  <c r="G51" i="24"/>
  <c r="F51" i="24"/>
  <c r="H50" i="24"/>
  <c r="G50" i="24"/>
  <c r="F50" i="24"/>
  <c r="H48" i="24"/>
  <c r="G48" i="24"/>
  <c r="F48" i="24"/>
  <c r="H46" i="24"/>
  <c r="G46" i="24"/>
  <c r="F46" i="24"/>
  <c r="H45" i="24"/>
  <c r="G45" i="24"/>
  <c r="F45" i="24"/>
  <c r="H44" i="24"/>
  <c r="G44" i="24"/>
  <c r="F44" i="24"/>
  <c r="H43" i="24"/>
  <c r="G43" i="24"/>
  <c r="F43" i="24"/>
  <c r="H42" i="24"/>
  <c r="G42" i="24"/>
  <c r="F42" i="24"/>
  <c r="H41" i="24"/>
  <c r="G41" i="24"/>
  <c r="F41" i="24"/>
  <c r="H40" i="24"/>
  <c r="G40" i="24"/>
  <c r="F40" i="24"/>
  <c r="H38" i="24"/>
  <c r="G38" i="24"/>
  <c r="F38" i="24"/>
  <c r="H37" i="24"/>
  <c r="G37" i="24"/>
  <c r="F37" i="24"/>
  <c r="H36" i="24"/>
  <c r="G36" i="24"/>
  <c r="F36" i="24"/>
  <c r="H35" i="24"/>
  <c r="G35" i="24"/>
  <c r="F35" i="24"/>
  <c r="H34" i="24"/>
  <c r="G34" i="24"/>
  <c r="F34" i="24"/>
  <c r="H33" i="24"/>
  <c r="G33" i="24"/>
  <c r="F33" i="24"/>
  <c r="H30" i="24"/>
  <c r="G30" i="24"/>
  <c r="F30" i="24"/>
  <c r="H29" i="24"/>
  <c r="G29" i="24"/>
  <c r="F29" i="24"/>
  <c r="H28" i="24"/>
  <c r="G28" i="24"/>
  <c r="F28" i="24"/>
  <c r="H25" i="24"/>
  <c r="G25" i="24"/>
  <c r="F25" i="24"/>
  <c r="H24" i="24"/>
  <c r="G24" i="24"/>
  <c r="F24" i="24"/>
  <c r="H21" i="24"/>
  <c r="G21" i="24"/>
  <c r="F21" i="24"/>
  <c r="H20" i="24"/>
  <c r="G20" i="24"/>
  <c r="F20" i="24"/>
  <c r="H19" i="24"/>
  <c r="G19" i="24"/>
  <c r="F19" i="24"/>
  <c r="H17" i="24"/>
  <c r="G17" i="24"/>
  <c r="F17" i="24"/>
  <c r="H15" i="24"/>
  <c r="G15" i="24"/>
  <c r="F15" i="24"/>
  <c r="H13" i="24"/>
  <c r="G13" i="24"/>
  <c r="F13" i="24"/>
  <c r="H12" i="24"/>
  <c r="G12" i="24"/>
  <c r="F12" i="24"/>
  <c r="H11" i="24"/>
  <c r="G11" i="24"/>
  <c r="F11" i="24"/>
  <c r="H9" i="24"/>
  <c r="G9" i="24"/>
  <c r="F9" i="24"/>
  <c r="H8" i="24"/>
  <c r="G8" i="24"/>
  <c r="F8" i="24"/>
  <c r="H5" i="24"/>
  <c r="G5" i="24"/>
  <c r="E147" i="24"/>
  <c r="D147" i="24"/>
  <c r="C147" i="24"/>
  <c r="B147" i="24"/>
  <c r="E146" i="24"/>
  <c r="D146" i="24"/>
  <c r="C146" i="24"/>
  <c r="B146" i="24"/>
  <c r="E145" i="24"/>
  <c r="D145" i="24"/>
  <c r="C145" i="24"/>
  <c r="B145" i="24"/>
  <c r="E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D141" i="24"/>
  <c r="C141" i="24"/>
  <c r="B141" i="24"/>
  <c r="E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D128" i="24"/>
  <c r="C128" i="24"/>
  <c r="B128" i="24"/>
  <c r="E127" i="24"/>
  <c r="D127" i="24"/>
  <c r="C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D112" i="24"/>
  <c r="C112" i="24"/>
  <c r="B112" i="24"/>
  <c r="E111" i="24"/>
  <c r="D111" i="24"/>
  <c r="C111" i="24"/>
  <c r="B111" i="24"/>
  <c r="E110" i="24"/>
  <c r="D110" i="24"/>
  <c r="C110" i="24"/>
  <c r="B110" i="24"/>
  <c r="E109" i="24"/>
  <c r="D109" i="24"/>
  <c r="C109" i="24"/>
  <c r="B109" i="24"/>
  <c r="E108" i="24"/>
  <c r="D108" i="24"/>
  <c r="C108" i="24"/>
  <c r="B108" i="24"/>
  <c r="E107" i="24"/>
  <c r="D107" i="24"/>
  <c r="C107" i="24"/>
  <c r="B107" i="24"/>
  <c r="E106" i="24"/>
  <c r="D106" i="24"/>
  <c r="C106" i="24"/>
  <c r="B106" i="24"/>
  <c r="E105" i="24"/>
  <c r="D105" i="24"/>
  <c r="C105" i="24"/>
  <c r="B105" i="24"/>
  <c r="E104" i="24"/>
  <c r="D104" i="24"/>
  <c r="C104" i="24"/>
  <c r="B104" i="24"/>
  <c r="E103" i="24"/>
  <c r="D103" i="24"/>
  <c r="C103" i="24"/>
  <c r="B103" i="24"/>
  <c r="E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E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D75" i="24"/>
  <c r="C75" i="24"/>
  <c r="B75" i="24"/>
  <c r="E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D71" i="24"/>
  <c r="C71" i="24"/>
  <c r="B71" i="24"/>
  <c r="E70" i="24"/>
  <c r="D70" i="24"/>
  <c r="C70" i="24"/>
  <c r="B70" i="24"/>
  <c r="E69" i="24"/>
  <c r="D69" i="24"/>
  <c r="C69" i="24"/>
  <c r="B69" i="24"/>
  <c r="E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D62" i="24"/>
  <c r="C62" i="24"/>
  <c r="B62" i="24"/>
  <c r="E61" i="24"/>
  <c r="D61" i="24"/>
  <c r="C61" i="24"/>
  <c r="B61" i="24"/>
  <c r="E60" i="24"/>
  <c r="D60" i="24"/>
  <c r="C60" i="24"/>
  <c r="B60" i="24"/>
  <c r="E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D56" i="24"/>
  <c r="C56" i="24"/>
  <c r="B56" i="24"/>
  <c r="E55" i="24"/>
  <c r="D55" i="24"/>
  <c r="C55" i="24"/>
  <c r="B55" i="24"/>
  <c r="E54" i="24"/>
  <c r="D54" i="24"/>
  <c r="C54" i="24"/>
  <c r="B54" i="24"/>
  <c r="E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D50" i="24"/>
  <c r="C50" i="24"/>
  <c r="B50" i="24"/>
  <c r="E49" i="24"/>
  <c r="D49" i="24"/>
  <c r="C49" i="24"/>
  <c r="B49" i="24"/>
  <c r="E48" i="24"/>
  <c r="D48" i="24"/>
  <c r="C48" i="24"/>
  <c r="B48" i="24"/>
  <c r="E47" i="24"/>
  <c r="D47" i="24"/>
  <c r="C47" i="24"/>
  <c r="B47" i="24"/>
  <c r="E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D43" i="24"/>
  <c r="C43" i="24"/>
  <c r="B43" i="24"/>
  <c r="E42" i="24"/>
  <c r="D42" i="24"/>
  <c r="C42" i="24"/>
  <c r="B42" i="24"/>
  <c r="E41" i="24"/>
  <c r="D41" i="24"/>
  <c r="C41" i="24"/>
  <c r="B41" i="24"/>
  <c r="E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D36" i="24"/>
  <c r="C36" i="24"/>
  <c r="B36" i="24"/>
  <c r="E35" i="24"/>
  <c r="D35" i="24"/>
  <c r="C35" i="24"/>
  <c r="B35" i="24"/>
  <c r="E34" i="24"/>
  <c r="D34" i="24"/>
  <c r="C34" i="24"/>
  <c r="B34" i="24"/>
  <c r="E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D21" i="24"/>
  <c r="C21" i="24"/>
  <c r="B21" i="24"/>
  <c r="E20" i="24"/>
  <c r="D20" i="24"/>
  <c r="C20" i="24"/>
  <c r="B20" i="24"/>
  <c r="E19" i="24"/>
  <c r="D19" i="24"/>
  <c r="C19" i="24"/>
  <c r="B19" i="24"/>
  <c r="E18" i="24"/>
  <c r="D18" i="24"/>
  <c r="C18" i="24"/>
  <c r="B18" i="24"/>
  <c r="E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E10" i="24"/>
  <c r="D10" i="24"/>
  <c r="C10" i="24"/>
  <c r="B10" i="24"/>
  <c r="E9" i="24"/>
  <c r="D9" i="24"/>
  <c r="C9" i="24"/>
  <c r="B9" i="24"/>
  <c r="E8" i="24"/>
  <c r="D8" i="24"/>
  <c r="C8" i="24"/>
  <c r="B8" i="24"/>
  <c r="E7" i="24"/>
  <c r="D7" i="24"/>
  <c r="C7" i="24"/>
  <c r="B7" i="24"/>
  <c r="E6" i="24"/>
  <c r="D6" i="24"/>
  <c r="C6" i="24"/>
  <c r="B6" i="24"/>
  <c r="E5" i="24"/>
  <c r="D5" i="24"/>
  <c r="C5" i="24"/>
  <c r="B5" i="24"/>
  <c r="F5" i="24"/>
  <c r="A2" i="10"/>
  <c r="G14" i="6"/>
  <c r="G23" i="6" s="1"/>
  <c r="F14" i="6"/>
  <c r="F23" i="6" s="1"/>
  <c r="E14" i="6"/>
  <c r="E23" i="6" s="1"/>
  <c r="D14" i="6"/>
  <c r="D23" i="6" s="1"/>
  <c r="C14" i="6"/>
  <c r="C23" i="6" s="1"/>
  <c r="G5" i="6"/>
  <c r="F5" i="6"/>
  <c r="E5" i="6"/>
  <c r="D5" i="6"/>
  <c r="C5" i="6"/>
  <c r="C6" i="6"/>
  <c r="C15" i="6"/>
  <c r="A2" i="6"/>
  <c r="B6" i="6"/>
  <c r="B24" i="6" s="1"/>
  <c r="B9" i="6"/>
  <c r="B27" i="6" s="1"/>
  <c r="B7" i="6"/>
  <c r="B25" i="6" s="1"/>
  <c r="B15" i="6"/>
  <c r="B18" i="6"/>
  <c r="B16" i="6"/>
  <c r="A2" i="9"/>
  <c r="F21" i="4"/>
  <c r="A2" i="4"/>
  <c r="J91" i="25"/>
  <c r="I33" i="25"/>
  <c r="I39" i="25"/>
  <c r="M77" i="14"/>
  <c r="F95" i="25"/>
  <c r="H101" i="25"/>
  <c r="M125" i="20"/>
  <c r="J138" i="25"/>
  <c r="J19" i="25"/>
  <c r="I26" i="25"/>
  <c r="I34" i="25"/>
  <c r="I42" i="25"/>
  <c r="K140" i="25"/>
  <c r="K124" i="25"/>
  <c r="K99" i="25"/>
  <c r="K91" i="25"/>
  <c r="K43" i="25"/>
  <c r="K17" i="25"/>
  <c r="K8" i="25"/>
  <c r="G127" i="25"/>
  <c r="N5" i="7"/>
  <c r="R5" i="7"/>
  <c r="S5" i="7"/>
  <c r="S13" i="7"/>
  <c r="Q13" i="7"/>
  <c r="O13" i="7"/>
  <c r="Q5" i="7"/>
  <c r="H8" i="3"/>
  <c r="D10" i="3"/>
  <c r="H73" i="19"/>
  <c r="G109" i="19"/>
  <c r="I107" i="19"/>
  <c r="F134" i="19"/>
  <c r="K140" i="19"/>
  <c r="F13" i="25"/>
  <c r="F19" i="25"/>
  <c r="I45" i="19"/>
  <c r="G69" i="19"/>
  <c r="J105" i="19"/>
  <c r="G9" i="19"/>
  <c r="I89" i="19"/>
  <c r="J109" i="19"/>
  <c r="G13" i="25"/>
  <c r="H19" i="25"/>
  <c r="I103" i="19"/>
  <c r="G93" i="25"/>
  <c r="G97" i="25"/>
  <c r="K35" i="19"/>
  <c r="F102" i="19"/>
  <c r="K118" i="19"/>
  <c r="K83" i="19"/>
  <c r="H59" i="19"/>
  <c r="G105" i="19"/>
  <c r="F111" i="19"/>
  <c r="O11" i="11"/>
  <c r="L23" i="11"/>
  <c r="N21" i="7" s="1"/>
  <c r="G24" i="19"/>
  <c r="G124" i="19"/>
  <c r="K24" i="19"/>
  <c r="J104" i="19"/>
  <c r="H106" i="19"/>
  <c r="H108" i="19"/>
  <c r="K66" i="25"/>
  <c r="K103" i="19"/>
  <c r="H8" i="19"/>
  <c r="I59" i="19"/>
  <c r="F108" i="19"/>
  <c r="F110" i="19"/>
  <c r="F8" i="19"/>
  <c r="H124" i="19"/>
  <c r="K108" i="19"/>
  <c r="K50" i="25"/>
  <c r="J86" i="19"/>
  <c r="C23" i="11"/>
  <c r="C21" i="7" s="1"/>
  <c r="C10" i="3"/>
  <c r="D14" i="3"/>
  <c r="L6" i="12"/>
  <c r="N5" i="8" s="1"/>
  <c r="G151" i="20"/>
  <c r="G157" i="20" s="1"/>
  <c r="P13" i="7"/>
  <c r="K8" i="3"/>
  <c r="H28" i="10"/>
  <c r="M142" i="20"/>
  <c r="J143" i="19"/>
  <c r="H9" i="3"/>
  <c r="G15" i="3"/>
  <c r="C16" i="3"/>
  <c r="C8" i="3"/>
  <c r="E14" i="4"/>
  <c r="I115" i="25"/>
  <c r="J107" i="19"/>
  <c r="F10" i="3"/>
  <c r="H62" i="19"/>
  <c r="H14" i="3"/>
  <c r="F7" i="25"/>
  <c r="H117" i="19"/>
  <c r="I133" i="25"/>
  <c r="G19" i="11"/>
  <c r="C19" i="11"/>
  <c r="F107" i="19"/>
  <c r="M43" i="20"/>
  <c r="L16" i="3"/>
  <c r="G7" i="25"/>
  <c r="F116" i="19"/>
  <c r="H55" i="19"/>
  <c r="G145" i="19"/>
  <c r="H11" i="25"/>
  <c r="E13" i="7"/>
  <c r="M57" i="20"/>
  <c r="I116" i="19"/>
  <c r="F11" i="25"/>
  <c r="J112" i="19"/>
  <c r="J55" i="25"/>
  <c r="M9" i="20"/>
  <c r="J132" i="25"/>
  <c r="I27" i="25"/>
  <c r="I31" i="25"/>
  <c r="I35" i="25"/>
  <c r="F27" i="25"/>
  <c r="I119" i="19"/>
  <c r="I13" i="25"/>
  <c r="F88" i="25"/>
  <c r="F101" i="19"/>
  <c r="J115" i="19"/>
  <c r="J59" i="25"/>
  <c r="J42" i="25"/>
  <c r="J26" i="25"/>
  <c r="F6" i="4"/>
  <c r="G16" i="3"/>
  <c r="C22" i="12"/>
  <c r="C21" i="8" s="1"/>
  <c r="F94" i="25"/>
  <c r="H125" i="25"/>
  <c r="K12" i="25"/>
  <c r="K143" i="25"/>
  <c r="K123" i="25"/>
  <c r="H39" i="25"/>
  <c r="F9" i="25"/>
  <c r="F15" i="25"/>
  <c r="F21" i="25"/>
  <c r="F25" i="25"/>
  <c r="F33" i="25"/>
  <c r="F41" i="25"/>
  <c r="F43" i="25"/>
  <c r="H55" i="25"/>
  <c r="F57" i="25"/>
  <c r="F59" i="25"/>
  <c r="F61" i="25"/>
  <c r="H65" i="25"/>
  <c r="F69" i="25"/>
  <c r="F75" i="25"/>
  <c r="F87" i="25"/>
  <c r="G103" i="25"/>
  <c r="F107" i="25"/>
  <c r="F111" i="25"/>
  <c r="F14" i="4"/>
  <c r="G31" i="19"/>
  <c r="I31" i="19"/>
  <c r="F32" i="19"/>
  <c r="H37" i="25"/>
  <c r="G37" i="25"/>
  <c r="F37" i="25"/>
  <c r="F55" i="25"/>
  <c r="G55" i="25"/>
  <c r="G63" i="25"/>
  <c r="F63" i="25"/>
  <c r="H63" i="25"/>
  <c r="F72" i="25"/>
  <c r="H72" i="25"/>
  <c r="H73" i="25"/>
  <c r="G73" i="25"/>
  <c r="F73" i="25"/>
  <c r="F131" i="25"/>
  <c r="H131" i="25"/>
  <c r="G131" i="25"/>
  <c r="I131" i="25"/>
  <c r="G133" i="25"/>
  <c r="K16" i="3"/>
  <c r="K15" i="3"/>
  <c r="E13" i="5"/>
  <c r="R13" i="5"/>
  <c r="R17" i="5" s="1"/>
  <c r="H9" i="25"/>
  <c r="F25" i="19"/>
  <c r="H25" i="19"/>
  <c r="G27" i="19"/>
  <c r="G15" i="25"/>
  <c r="H15" i="25"/>
  <c r="F29" i="25"/>
  <c r="G29" i="25"/>
  <c r="H29" i="25"/>
  <c r="F30" i="25"/>
  <c r="H31" i="25"/>
  <c r="G31" i="25"/>
  <c r="F31" i="25"/>
  <c r="G41" i="25"/>
  <c r="H41" i="25"/>
  <c r="F58" i="25"/>
  <c r="G67" i="25"/>
  <c r="H67" i="25"/>
  <c r="F67" i="25"/>
  <c r="I87" i="25"/>
  <c r="G87" i="25"/>
  <c r="H87" i="25"/>
  <c r="H142" i="25"/>
  <c r="G143" i="25"/>
  <c r="H143" i="25"/>
  <c r="C13" i="8"/>
  <c r="C13" i="5"/>
  <c r="F15" i="3"/>
  <c r="J67" i="19"/>
  <c r="G67" i="19"/>
  <c r="H111" i="19"/>
  <c r="K111" i="19"/>
  <c r="I141" i="19"/>
  <c r="R13" i="7"/>
  <c r="D13" i="7"/>
  <c r="I8" i="3"/>
  <c r="I9" i="19"/>
  <c r="K9" i="19"/>
  <c r="J51" i="19"/>
  <c r="L19" i="11"/>
  <c r="K102" i="19"/>
  <c r="I102" i="19"/>
  <c r="H102" i="19"/>
  <c r="P5" i="7"/>
  <c r="I110" i="19"/>
  <c r="E16" i="3"/>
  <c r="K74" i="25"/>
  <c r="K34" i="25"/>
  <c r="G47" i="25"/>
  <c r="N13" i="5"/>
  <c r="N13" i="8"/>
  <c r="G35" i="25"/>
  <c r="F35" i="25"/>
  <c r="H61" i="25"/>
  <c r="G61" i="25"/>
  <c r="I103" i="25"/>
  <c r="H103" i="25"/>
  <c r="F113" i="25"/>
  <c r="G113" i="25"/>
  <c r="G115" i="25"/>
  <c r="F116" i="25"/>
  <c r="H117" i="25"/>
  <c r="I121" i="25"/>
  <c r="I105" i="25"/>
  <c r="I137" i="25"/>
  <c r="H57" i="25"/>
  <c r="G57" i="25"/>
  <c r="F83" i="25"/>
  <c r="I83" i="25"/>
  <c r="F47" i="25"/>
  <c r="F121" i="25"/>
  <c r="I10" i="25"/>
  <c r="K125" i="25"/>
  <c r="H17" i="25"/>
  <c r="G71" i="25"/>
  <c r="J103" i="25"/>
  <c r="K101" i="19"/>
  <c r="G115" i="19"/>
  <c r="J129" i="25"/>
  <c r="J83" i="25"/>
  <c r="J79" i="25"/>
  <c r="K137" i="25"/>
  <c r="I74" i="25"/>
  <c r="H21" i="25"/>
  <c r="M82" i="14"/>
  <c r="M115" i="20"/>
  <c r="J121" i="25"/>
  <c r="K26" i="25"/>
  <c r="O5" i="7"/>
  <c r="K77" i="19"/>
  <c r="G17" i="25"/>
  <c r="G25" i="25"/>
  <c r="G33" i="25"/>
  <c r="H45" i="25"/>
  <c r="G59" i="25"/>
  <c r="F65" i="25"/>
  <c r="J124" i="19"/>
  <c r="J142" i="19"/>
  <c r="K142" i="19"/>
  <c r="I29" i="19"/>
  <c r="G113" i="19"/>
  <c r="G13" i="7"/>
  <c r="D15" i="3"/>
  <c r="J8" i="3"/>
  <c r="I105" i="19"/>
  <c r="F105" i="19"/>
  <c r="K105" i="19"/>
  <c r="H105" i="19"/>
  <c r="G45" i="25"/>
  <c r="F45" i="25"/>
  <c r="H83" i="25"/>
  <c r="G83" i="25"/>
  <c r="F141" i="25"/>
  <c r="G141" i="25"/>
  <c r="I141" i="25"/>
  <c r="I143" i="25"/>
  <c r="F143" i="25"/>
  <c r="G13" i="5"/>
  <c r="Q13" i="5"/>
  <c r="L5" i="15"/>
  <c r="D6" i="4"/>
  <c r="D22" i="4" s="1"/>
  <c r="D16" i="3"/>
  <c r="I101" i="25"/>
  <c r="F89" i="25"/>
  <c r="M94" i="20"/>
  <c r="J137" i="25"/>
  <c r="G5" i="25"/>
  <c r="I127" i="25"/>
  <c r="K38" i="19"/>
  <c r="J110" i="25"/>
  <c r="I32" i="25"/>
  <c r="G9" i="3"/>
  <c r="H75" i="25"/>
  <c r="G75" i="25"/>
  <c r="G77" i="25"/>
  <c r="I15" i="3"/>
  <c r="I10" i="3"/>
  <c r="H27" i="10"/>
  <c r="R4" i="5"/>
  <c r="G21" i="4"/>
  <c r="L15" i="3"/>
  <c r="I115" i="19"/>
  <c r="I134" i="19"/>
  <c r="I77" i="19"/>
  <c r="K126" i="19"/>
  <c r="F135" i="19"/>
  <c r="F139" i="19"/>
  <c r="I144" i="19"/>
  <c r="H144" i="19"/>
  <c r="J147" i="19"/>
  <c r="I147" i="19"/>
  <c r="C5" i="7"/>
  <c r="Q11" i="11"/>
  <c r="I23" i="25"/>
  <c r="G23" i="25"/>
  <c r="F71" i="25"/>
  <c r="I49" i="19"/>
  <c r="I145" i="19"/>
  <c r="H97" i="25"/>
  <c r="H49" i="25"/>
  <c r="I48" i="19"/>
  <c r="F23" i="25"/>
  <c r="G43" i="25"/>
  <c r="H53" i="25"/>
  <c r="G69" i="25"/>
  <c r="G105" i="25"/>
  <c r="G109" i="25"/>
  <c r="G135" i="25"/>
  <c r="F139" i="25"/>
  <c r="M86" i="14"/>
  <c r="M129" i="14"/>
  <c r="J125" i="25"/>
  <c r="J99" i="25"/>
  <c r="J75" i="25"/>
  <c r="J56" i="25"/>
  <c r="J31" i="25"/>
  <c r="I46" i="25"/>
  <c r="I67" i="25"/>
  <c r="K145" i="25"/>
  <c r="K128" i="25"/>
  <c r="K95" i="25"/>
  <c r="H93" i="25"/>
  <c r="M25" i="20"/>
  <c r="K60" i="25"/>
  <c r="F53" i="25"/>
  <c r="H56" i="25"/>
  <c r="G89" i="25"/>
  <c r="G107" i="25"/>
  <c r="G111" i="25"/>
  <c r="I135" i="25"/>
  <c r="I13" i="19"/>
  <c r="G28" i="19"/>
  <c r="F29" i="19"/>
  <c r="G41" i="19"/>
  <c r="J61" i="19"/>
  <c r="F72" i="19"/>
  <c r="F106" i="19"/>
  <c r="I106" i="19"/>
  <c r="G106" i="19"/>
  <c r="J41" i="19"/>
  <c r="H131" i="19"/>
  <c r="F131" i="19"/>
  <c r="F16" i="3"/>
  <c r="E15" i="3"/>
  <c r="K14" i="3"/>
  <c r="H23" i="10"/>
  <c r="I9" i="3"/>
  <c r="H29" i="10"/>
  <c r="D13" i="5"/>
  <c r="F9" i="3"/>
  <c r="O13" i="5"/>
  <c r="D8" i="3"/>
  <c r="L8" i="3"/>
  <c r="H28" i="9"/>
  <c r="H13" i="19"/>
  <c r="H62" i="25"/>
  <c r="I98" i="25"/>
  <c r="G98" i="25"/>
  <c r="H99" i="25"/>
  <c r="G101" i="25"/>
  <c r="F101" i="25"/>
  <c r="H111" i="25"/>
  <c r="I111" i="25"/>
  <c r="H145" i="25"/>
  <c r="G145" i="25"/>
  <c r="G36" i="19"/>
  <c r="K36" i="19"/>
  <c r="K66" i="19"/>
  <c r="H112" i="19"/>
  <c r="F112" i="19"/>
  <c r="H115" i="19"/>
  <c r="F115" i="19"/>
  <c r="G137" i="19"/>
  <c r="K7" i="25"/>
  <c r="H14" i="4"/>
  <c r="F8" i="2" s="1"/>
  <c r="L10" i="3"/>
  <c r="H101" i="19"/>
  <c r="G95" i="25"/>
  <c r="F8" i="3"/>
  <c r="H105" i="25"/>
  <c r="F105" i="25"/>
  <c r="J139" i="25"/>
  <c r="J95" i="25"/>
  <c r="K106" i="25"/>
  <c r="K69" i="25"/>
  <c r="K56" i="25"/>
  <c r="G12" i="25"/>
  <c r="H50" i="25"/>
  <c r="H51" i="25"/>
  <c r="F51" i="25"/>
  <c r="H127" i="25"/>
  <c r="J14" i="3"/>
  <c r="H94" i="19"/>
  <c r="C25" i="6" l="1"/>
  <c r="F7" i="2"/>
  <c r="G114" i="25"/>
  <c r="O4" i="5"/>
  <c r="H7" i="19"/>
  <c r="G7" i="19"/>
  <c r="J13" i="19"/>
  <c r="G13" i="19"/>
  <c r="K13" i="19"/>
  <c r="H41" i="19"/>
  <c r="I41" i="19"/>
  <c r="K55" i="19"/>
  <c r="J55" i="19"/>
  <c r="H61" i="19"/>
  <c r="F61" i="19"/>
  <c r="I63" i="19"/>
  <c r="H63" i="19"/>
  <c r="J63" i="19"/>
  <c r="K73" i="19"/>
  <c r="J73" i="19"/>
  <c r="F142" i="19"/>
  <c r="I17" i="19"/>
  <c r="B22" i="4"/>
  <c r="J31" i="19"/>
  <c r="F69" i="19"/>
  <c r="G35" i="19"/>
  <c r="H112" i="25"/>
  <c r="F112" i="25"/>
  <c r="G112" i="25"/>
  <c r="G124" i="25"/>
  <c r="I110" i="25"/>
  <c r="F83" i="19"/>
  <c r="H83" i="19"/>
  <c r="I83" i="19"/>
  <c r="G83" i="19"/>
  <c r="G140" i="19"/>
  <c r="F140" i="19"/>
  <c r="G29" i="19"/>
  <c r="H114" i="25"/>
  <c r="G81" i="19"/>
  <c r="M92" i="14"/>
  <c r="J46" i="25"/>
  <c r="J34" i="25"/>
  <c r="J30" i="25"/>
  <c r="I21" i="25"/>
  <c r="I68" i="25"/>
  <c r="I9" i="25"/>
  <c r="K127" i="25"/>
  <c r="K98" i="25"/>
  <c r="K94" i="25"/>
  <c r="K38" i="25"/>
  <c r="F133" i="25"/>
  <c r="G119" i="25"/>
  <c r="B6" i="5"/>
  <c r="B23" i="4"/>
  <c r="K112" i="19"/>
  <c r="J106" i="19"/>
  <c r="K29" i="19"/>
  <c r="E21" i="4"/>
  <c r="I124" i="25"/>
  <c r="H126" i="25"/>
  <c r="H142" i="19"/>
  <c r="I100" i="19"/>
  <c r="J110" i="19"/>
  <c r="F17" i="19"/>
  <c r="G63" i="19"/>
  <c r="K17" i="19"/>
  <c r="F57" i="19"/>
  <c r="K67" i="19"/>
  <c r="G144" i="19"/>
  <c r="H140" i="25"/>
  <c r="I140" i="25"/>
  <c r="G140" i="25"/>
  <c r="I23" i="19"/>
  <c r="F23" i="19"/>
  <c r="H23" i="19"/>
  <c r="J45" i="19"/>
  <c r="G45" i="19"/>
  <c r="J53" i="19"/>
  <c r="I53" i="19"/>
  <c r="F93" i="19"/>
  <c r="F55" i="19"/>
  <c r="K89" i="19"/>
  <c r="F14" i="3"/>
  <c r="J83" i="19"/>
  <c r="H106" i="25"/>
  <c r="K63" i="19"/>
  <c r="G146" i="19"/>
  <c r="J118" i="19"/>
  <c r="G126" i="19"/>
  <c r="J126" i="19"/>
  <c r="G112" i="19"/>
  <c r="I61" i="19"/>
  <c r="I126" i="19"/>
  <c r="F126" i="25"/>
  <c r="I11" i="19"/>
  <c r="K85" i="19"/>
  <c r="H114" i="19"/>
  <c r="K51" i="19"/>
  <c r="F33" i="19"/>
  <c r="H17" i="19"/>
  <c r="F63" i="19"/>
  <c r="J7" i="19"/>
  <c r="K104" i="19"/>
  <c r="H45" i="19"/>
  <c r="F118" i="25"/>
  <c r="F140" i="25"/>
  <c r="H116" i="25"/>
  <c r="G116" i="25"/>
  <c r="I116" i="25"/>
  <c r="J15" i="19"/>
  <c r="G15" i="19"/>
  <c r="I25" i="19"/>
  <c r="J25" i="19"/>
  <c r="G25" i="19"/>
  <c r="F43" i="19"/>
  <c r="G43" i="19"/>
  <c r="J43" i="19"/>
  <c r="G87" i="19"/>
  <c r="J87" i="19"/>
  <c r="K69" i="19"/>
  <c r="H29" i="19"/>
  <c r="H33" i="19"/>
  <c r="J17" i="19"/>
  <c r="F21" i="19"/>
  <c r="F41" i="19"/>
  <c r="G142" i="19"/>
  <c r="L5" i="18"/>
  <c r="K116" i="19"/>
  <c r="J116" i="19"/>
  <c r="G116" i="19"/>
  <c r="K138" i="19"/>
  <c r="H93" i="19"/>
  <c r="G61" i="19"/>
  <c r="H15" i="3"/>
  <c r="K61" i="19"/>
  <c r="F13" i="19"/>
  <c r="G11" i="19"/>
  <c r="F5" i="25"/>
  <c r="G85" i="19"/>
  <c r="H51" i="19"/>
  <c r="K37" i="19"/>
  <c r="Q17" i="7"/>
  <c r="H118" i="25"/>
  <c r="H122" i="25"/>
  <c r="F25" i="6"/>
  <c r="J122" i="19"/>
  <c r="G118" i="19"/>
  <c r="I149" i="15"/>
  <c r="I155" i="15" s="1"/>
  <c r="I151" i="22"/>
  <c r="I157" i="22" s="1"/>
  <c r="G152" i="22"/>
  <c r="G159" i="22" s="1"/>
  <c r="K153" i="22"/>
  <c r="K158" i="22" s="1"/>
  <c r="G153" i="20"/>
  <c r="G160" i="20" s="1"/>
  <c r="G154" i="20"/>
  <c r="G159" i="20" s="1"/>
  <c r="G155" i="21"/>
  <c r="I153" i="21"/>
  <c r="I160" i="21" s="1"/>
  <c r="G149" i="16"/>
  <c r="G155" i="16" s="1"/>
  <c r="I150" i="16"/>
  <c r="I156" i="16" s="1"/>
  <c r="J114" i="19"/>
  <c r="F100" i="19"/>
  <c r="G119" i="19"/>
  <c r="H126" i="19"/>
  <c r="I93" i="19"/>
  <c r="I124" i="19"/>
  <c r="K81" i="19"/>
  <c r="K136" i="19"/>
  <c r="C17" i="5"/>
  <c r="C10" i="6"/>
  <c r="L5" i="16"/>
  <c r="G99" i="19"/>
  <c r="G120" i="19"/>
  <c r="K114" i="19"/>
  <c r="J141" i="25"/>
  <c r="G49" i="25"/>
  <c r="G81" i="25"/>
  <c r="J135" i="25"/>
  <c r="J133" i="25"/>
  <c r="J106" i="25"/>
  <c r="H95" i="25"/>
  <c r="J131" i="25"/>
  <c r="J87" i="25"/>
  <c r="J81" i="25"/>
  <c r="J58" i="25"/>
  <c r="H100" i="25"/>
  <c r="J53" i="25"/>
  <c r="J51" i="25"/>
  <c r="J43" i="25"/>
  <c r="H121" i="25"/>
  <c r="H132" i="25"/>
  <c r="F6" i="19"/>
  <c r="K10" i="19"/>
  <c r="G16" i="19"/>
  <c r="F26" i="19"/>
  <c r="J32" i="19"/>
  <c r="K39" i="19"/>
  <c r="F74" i="19"/>
  <c r="F76" i="19"/>
  <c r="G80" i="19"/>
  <c r="F82" i="19"/>
  <c r="F84" i="19"/>
  <c r="I85" i="19"/>
  <c r="F94" i="19"/>
  <c r="I97" i="19"/>
  <c r="F137" i="19"/>
  <c r="F145" i="19"/>
  <c r="F125" i="25"/>
  <c r="G85" i="25"/>
  <c r="J6" i="25"/>
  <c r="G16" i="25"/>
  <c r="G26" i="25"/>
  <c r="H32" i="25"/>
  <c r="G76" i="25"/>
  <c r="I86" i="25"/>
  <c r="H96" i="25"/>
  <c r="H129" i="25"/>
  <c r="F145" i="25"/>
  <c r="M78" i="20"/>
  <c r="M90" i="20"/>
  <c r="M98" i="20"/>
  <c r="M106" i="20"/>
  <c r="M114" i="20"/>
  <c r="M126" i="20"/>
  <c r="M138" i="20"/>
  <c r="M17" i="20"/>
  <c r="M21" i="20"/>
  <c r="M24" i="20"/>
  <c r="M37" i="20"/>
  <c r="M45" i="20"/>
  <c r="M69" i="20"/>
  <c r="H153" i="18"/>
  <c r="H160" i="18" s="1"/>
  <c r="K149" i="15"/>
  <c r="K155" i="15" s="1"/>
  <c r="J27" i="25"/>
  <c r="J25" i="25"/>
  <c r="J21" i="25"/>
  <c r="J9" i="25"/>
  <c r="I48" i="25"/>
  <c r="I28" i="25"/>
  <c r="I40" i="25"/>
  <c r="I51" i="25"/>
  <c r="I53" i="25"/>
  <c r="I69" i="25"/>
  <c r="I73" i="25"/>
  <c r="I6" i="25"/>
  <c r="I8" i="25"/>
  <c r="I5" i="25"/>
  <c r="K132" i="25"/>
  <c r="K101" i="25"/>
  <c r="K93" i="25"/>
  <c r="K83" i="25"/>
  <c r="K67" i="25"/>
  <c r="K65" i="25"/>
  <c r="K62" i="25"/>
  <c r="K58" i="25"/>
  <c r="K51" i="25"/>
  <c r="K49" i="25"/>
  <c r="K33" i="25"/>
  <c r="K27" i="25"/>
  <c r="K15" i="25"/>
  <c r="K11" i="25"/>
  <c r="H119" i="19"/>
  <c r="H125" i="19"/>
  <c r="F126" i="19"/>
  <c r="M78" i="14"/>
  <c r="M95" i="14"/>
  <c r="M96" i="14"/>
  <c r="M100" i="14"/>
  <c r="M115" i="14"/>
  <c r="M121" i="14"/>
  <c r="M126" i="14"/>
  <c r="M133" i="14"/>
  <c r="J151" i="24"/>
  <c r="J157" i="24" s="1"/>
  <c r="J130" i="25"/>
  <c r="J44" i="25"/>
  <c r="F10" i="25"/>
  <c r="G10" i="25"/>
  <c r="J10" i="25"/>
  <c r="G36" i="25"/>
  <c r="F36" i="25"/>
  <c r="H36" i="25"/>
  <c r="G42" i="25"/>
  <c r="F42" i="25"/>
  <c r="H48" i="25"/>
  <c r="G48" i="25"/>
  <c r="G52" i="25"/>
  <c r="F52" i="25"/>
  <c r="H52" i="25"/>
  <c r="H82" i="25"/>
  <c r="I82" i="25"/>
  <c r="H88" i="25"/>
  <c r="I88" i="25"/>
  <c r="N4" i="5"/>
  <c r="C21" i="4"/>
  <c r="I8" i="19"/>
  <c r="K8" i="19"/>
  <c r="I24" i="19"/>
  <c r="H24" i="19"/>
  <c r="H36" i="19"/>
  <c r="I36" i="19"/>
  <c r="F36" i="19"/>
  <c r="J36" i="19"/>
  <c r="J42" i="19"/>
  <c r="F42" i="19"/>
  <c r="H42" i="19"/>
  <c r="H48" i="19"/>
  <c r="G48" i="19"/>
  <c r="K48" i="19"/>
  <c r="J48" i="19"/>
  <c r="G54" i="19"/>
  <c r="J54" i="19"/>
  <c r="F54" i="19"/>
  <c r="K54" i="19"/>
  <c r="I54" i="19"/>
  <c r="H60" i="19"/>
  <c r="J60" i="19"/>
  <c r="G60" i="19"/>
  <c r="J66" i="19"/>
  <c r="G66" i="19"/>
  <c r="I66" i="19"/>
  <c r="I70" i="19"/>
  <c r="G70" i="19"/>
  <c r="H70" i="19"/>
  <c r="H72" i="19"/>
  <c r="K72" i="19"/>
  <c r="G72" i="19"/>
  <c r="I78" i="19"/>
  <c r="F78" i="19"/>
  <c r="J88" i="19"/>
  <c r="H88" i="19"/>
  <c r="I92" i="19"/>
  <c r="G92" i="19"/>
  <c r="G98" i="19"/>
  <c r="F98" i="19"/>
  <c r="I98" i="19"/>
  <c r="K135" i="19"/>
  <c r="G135" i="19"/>
  <c r="I135" i="19"/>
  <c r="J151" i="14"/>
  <c r="J157" i="14" s="1"/>
  <c r="I130" i="25"/>
  <c r="F98" i="25"/>
  <c r="F48" i="25"/>
  <c r="K145" i="19"/>
  <c r="F26" i="25"/>
  <c r="J92" i="19"/>
  <c r="K42" i="19"/>
  <c r="H135" i="19"/>
  <c r="G8" i="25"/>
  <c r="F8" i="25"/>
  <c r="H8" i="25"/>
  <c r="G44" i="25"/>
  <c r="F44" i="25"/>
  <c r="G62" i="25"/>
  <c r="F62" i="25"/>
  <c r="H66" i="25"/>
  <c r="F66" i="25"/>
  <c r="G66" i="25"/>
  <c r="H78" i="25"/>
  <c r="F78" i="25"/>
  <c r="I78" i="25"/>
  <c r="G78" i="25"/>
  <c r="H86" i="25"/>
  <c r="G86" i="25"/>
  <c r="F86" i="25"/>
  <c r="F32" i="25"/>
  <c r="K10" i="25"/>
  <c r="H12" i="19"/>
  <c r="K12" i="19"/>
  <c r="G18" i="19"/>
  <c r="J18" i="19"/>
  <c r="F18" i="19"/>
  <c r="F30" i="19"/>
  <c r="I30" i="19"/>
  <c r="G30" i="19"/>
  <c r="J30" i="19"/>
  <c r="H30" i="19"/>
  <c r="K30" i="19"/>
  <c r="K34" i="19"/>
  <c r="I34" i="19"/>
  <c r="H34" i="19"/>
  <c r="J34" i="19"/>
  <c r="H40" i="19"/>
  <c r="G40" i="19"/>
  <c r="J40" i="19"/>
  <c r="K46" i="19"/>
  <c r="H46" i="19"/>
  <c r="I46" i="19"/>
  <c r="F52" i="19"/>
  <c r="I52" i="19"/>
  <c r="J52" i="19"/>
  <c r="K52" i="19"/>
  <c r="K58" i="19"/>
  <c r="G58" i="19"/>
  <c r="F58" i="19"/>
  <c r="H58" i="19"/>
  <c r="H64" i="19"/>
  <c r="F64" i="19"/>
  <c r="G64" i="19"/>
  <c r="J64" i="19"/>
  <c r="G86" i="19"/>
  <c r="I86" i="19"/>
  <c r="H90" i="19"/>
  <c r="F90" i="19"/>
  <c r="G96" i="19"/>
  <c r="J96" i="19"/>
  <c r="G133" i="19"/>
  <c r="I133" i="19"/>
  <c r="H139" i="19"/>
  <c r="K139" i="19"/>
  <c r="J139" i="19"/>
  <c r="H143" i="19"/>
  <c r="K143" i="19"/>
  <c r="I143" i="19"/>
  <c r="G143" i="19"/>
  <c r="F143" i="19"/>
  <c r="J6" i="19"/>
  <c r="I72" i="19"/>
  <c r="K16" i="19"/>
  <c r="H82" i="19"/>
  <c r="F149" i="15"/>
  <c r="F155" i="15" s="1"/>
  <c r="G22" i="25"/>
  <c r="I22" i="25"/>
  <c r="H34" i="25"/>
  <c r="F34" i="25"/>
  <c r="G64" i="25"/>
  <c r="H64" i="25"/>
  <c r="H70" i="25"/>
  <c r="F70" i="25"/>
  <c r="G70" i="25"/>
  <c r="F74" i="25"/>
  <c r="G74" i="25"/>
  <c r="H74" i="25"/>
  <c r="F80" i="25"/>
  <c r="G80" i="25"/>
  <c r="H84" i="25"/>
  <c r="F84" i="25"/>
  <c r="G90" i="25"/>
  <c r="F90" i="25"/>
  <c r="I92" i="25"/>
  <c r="H92" i="25"/>
  <c r="G96" i="25"/>
  <c r="I96" i="25"/>
  <c r="B8" i="5"/>
  <c r="B25" i="4"/>
  <c r="G88" i="25"/>
  <c r="I151" i="23"/>
  <c r="I157" i="23" s="1"/>
  <c r="F76" i="25"/>
  <c r="J14" i="19"/>
  <c r="I14" i="19"/>
  <c r="F14" i="19"/>
  <c r="K14" i="19"/>
  <c r="I20" i="19"/>
  <c r="G20" i="19"/>
  <c r="F20" i="19"/>
  <c r="J20" i="19"/>
  <c r="H20" i="19"/>
  <c r="I22" i="19"/>
  <c r="G22" i="19"/>
  <c r="J22" i="19"/>
  <c r="I28" i="19"/>
  <c r="F28" i="19"/>
  <c r="K28" i="19"/>
  <c r="K44" i="19"/>
  <c r="H44" i="19"/>
  <c r="G44" i="19"/>
  <c r="F44" i="19"/>
  <c r="J44" i="19"/>
  <c r="F50" i="19"/>
  <c r="H50" i="19"/>
  <c r="G50" i="19"/>
  <c r="K56" i="19"/>
  <c r="I56" i="19"/>
  <c r="G56" i="19"/>
  <c r="F56" i="19"/>
  <c r="J62" i="19"/>
  <c r="I62" i="19"/>
  <c r="K62" i="19"/>
  <c r="G62" i="19"/>
  <c r="I68" i="19"/>
  <c r="J68" i="19"/>
  <c r="G68" i="19"/>
  <c r="K68" i="19"/>
  <c r="K141" i="19"/>
  <c r="H141" i="19"/>
  <c r="G147" i="19"/>
  <c r="K147" i="19"/>
  <c r="K74" i="19"/>
  <c r="H28" i="19"/>
  <c r="G139" i="19"/>
  <c r="G141" i="19"/>
  <c r="F141" i="19"/>
  <c r="J98" i="19"/>
  <c r="F34" i="19"/>
  <c r="K70" i="19"/>
  <c r="I82" i="19"/>
  <c r="K64" i="19"/>
  <c r="G38" i="19"/>
  <c r="K133" i="19"/>
  <c r="R17" i="7"/>
  <c r="G138" i="25"/>
  <c r="K41" i="19"/>
  <c r="N17" i="5"/>
  <c r="K25" i="19"/>
  <c r="H7" i="4"/>
  <c r="D6" i="2" s="1"/>
  <c r="L14" i="3"/>
  <c r="H23" i="9"/>
  <c r="C19" i="6"/>
  <c r="K100" i="19"/>
  <c r="M124" i="14"/>
  <c r="J36" i="25"/>
  <c r="J32" i="25"/>
  <c r="I57" i="25"/>
  <c r="K84" i="25"/>
  <c r="K57" i="25"/>
  <c r="K52" i="25"/>
  <c r="K48" i="25"/>
  <c r="K40" i="25"/>
  <c r="K24" i="25"/>
  <c r="F99" i="25"/>
  <c r="H77" i="25"/>
  <c r="H135" i="25"/>
  <c r="F135" i="25"/>
  <c r="H137" i="25"/>
  <c r="F137" i="25"/>
  <c r="C18" i="4"/>
  <c r="J137" i="19"/>
  <c r="G14" i="19"/>
  <c r="H95" i="19"/>
  <c r="K22" i="19"/>
  <c r="K92" i="19"/>
  <c r="H123" i="19"/>
  <c r="J26" i="19"/>
  <c r="J84" i="19"/>
  <c r="J138" i="19"/>
  <c r="F22" i="19"/>
  <c r="F81" i="19"/>
  <c r="F92" i="19"/>
  <c r="F122" i="19"/>
  <c r="F136" i="19"/>
  <c r="G79" i="19"/>
  <c r="G90" i="19"/>
  <c r="I26" i="19"/>
  <c r="I74" i="19"/>
  <c r="I84" i="19"/>
  <c r="I94" i="19"/>
  <c r="I138" i="19"/>
  <c r="K82" i="19"/>
  <c r="K137" i="19"/>
  <c r="F147" i="25"/>
  <c r="F133" i="19"/>
  <c r="G32" i="19"/>
  <c r="H27" i="19"/>
  <c r="H145" i="19"/>
  <c r="I137" i="19"/>
  <c r="G17" i="7"/>
  <c r="D17" i="7"/>
  <c r="K7" i="19"/>
  <c r="I7" i="19"/>
  <c r="F7" i="19"/>
  <c r="F9" i="19"/>
  <c r="J9" i="19"/>
  <c r="F11" i="19"/>
  <c r="H11" i="19"/>
  <c r="K11" i="19"/>
  <c r="H15" i="19"/>
  <c r="F15" i="19"/>
  <c r="K15" i="19"/>
  <c r="F19" i="19"/>
  <c r="J19" i="19"/>
  <c r="H19" i="19"/>
  <c r="I19" i="19"/>
  <c r="G19" i="19"/>
  <c r="J21" i="19"/>
  <c r="I21" i="19"/>
  <c r="G21" i="19"/>
  <c r="H21" i="19"/>
  <c r="K23" i="19"/>
  <c r="J23" i="19"/>
  <c r="G23" i="19"/>
  <c r="K31" i="19"/>
  <c r="H31" i="19"/>
  <c r="I33" i="19"/>
  <c r="G33" i="19"/>
  <c r="K33" i="19"/>
  <c r="H35" i="19"/>
  <c r="F35" i="19"/>
  <c r="I35" i="19"/>
  <c r="H37" i="19"/>
  <c r="G37" i="19"/>
  <c r="J37" i="19"/>
  <c r="I37" i="19"/>
  <c r="K43" i="19"/>
  <c r="I43" i="19"/>
  <c r="F45" i="19"/>
  <c r="K45" i="19"/>
  <c r="K47" i="19"/>
  <c r="G51" i="19"/>
  <c r="F51" i="19"/>
  <c r="H53" i="19"/>
  <c r="K53" i="19"/>
  <c r="F53" i="19"/>
  <c r="I55" i="19"/>
  <c r="G55" i="19"/>
  <c r="I57" i="19"/>
  <c r="H57" i="19"/>
  <c r="K57" i="19"/>
  <c r="G57" i="19"/>
  <c r="F59" i="19"/>
  <c r="K59" i="19"/>
  <c r="G59" i="19"/>
  <c r="J59" i="19"/>
  <c r="F65" i="19"/>
  <c r="I65" i="19"/>
  <c r="H65" i="19"/>
  <c r="J65" i="19"/>
  <c r="K65" i="19"/>
  <c r="I67" i="19"/>
  <c r="H67" i="19"/>
  <c r="J69" i="19"/>
  <c r="H69" i="19"/>
  <c r="I71" i="19"/>
  <c r="F71" i="19"/>
  <c r="K71" i="19"/>
  <c r="G71" i="19"/>
  <c r="H71" i="19"/>
  <c r="J71" i="19"/>
  <c r="G73" i="19"/>
  <c r="I73" i="19"/>
  <c r="F73" i="19"/>
  <c r="G75" i="19"/>
  <c r="I75" i="19"/>
  <c r="J75" i="19"/>
  <c r="H75" i="19"/>
  <c r="F75" i="19"/>
  <c r="K75" i="19"/>
  <c r="I81" i="19"/>
  <c r="H87" i="19"/>
  <c r="I87" i="19"/>
  <c r="K87" i="19"/>
  <c r="F87" i="19"/>
  <c r="H89" i="19"/>
  <c r="F89" i="19"/>
  <c r="G89" i="19"/>
  <c r="H91" i="19"/>
  <c r="K91" i="19"/>
  <c r="I91" i="19"/>
  <c r="J91" i="19"/>
  <c r="G95" i="19"/>
  <c r="I95" i="19"/>
  <c r="J95" i="19"/>
  <c r="J134" i="19"/>
  <c r="G134" i="19"/>
  <c r="H134" i="19"/>
  <c r="G136" i="19"/>
  <c r="H140" i="19"/>
  <c r="I140" i="19"/>
  <c r="J140" i="19"/>
  <c r="K144" i="19"/>
  <c r="J144" i="19"/>
  <c r="F146" i="19"/>
  <c r="J146" i="19"/>
  <c r="K146" i="19"/>
  <c r="H146" i="19"/>
  <c r="S17" i="7"/>
  <c r="H97" i="19"/>
  <c r="M18" i="14"/>
  <c r="G27" i="6"/>
  <c r="R9" i="7"/>
  <c r="J79" i="19"/>
  <c r="J90" i="19"/>
  <c r="F10" i="19"/>
  <c r="F77" i="19"/>
  <c r="F118" i="19"/>
  <c r="G74" i="19"/>
  <c r="G84" i="19"/>
  <c r="G94" i="19"/>
  <c r="G138" i="19"/>
  <c r="H49" i="19"/>
  <c r="H81" i="19"/>
  <c r="H122" i="19"/>
  <c r="I16" i="19"/>
  <c r="I79" i="19"/>
  <c r="I90" i="19"/>
  <c r="K78" i="19"/>
  <c r="K88" i="19"/>
  <c r="K97" i="19"/>
  <c r="M26" i="14"/>
  <c r="K153" i="14"/>
  <c r="K160" i="14" s="1"/>
  <c r="H151" i="15"/>
  <c r="H158" i="15" s="1"/>
  <c r="C27" i="6"/>
  <c r="C17" i="7"/>
  <c r="C26" i="6"/>
  <c r="H27" i="6"/>
  <c r="G25" i="6"/>
  <c r="F27" i="6"/>
  <c r="E25" i="6"/>
  <c r="F22" i="4"/>
  <c r="G150" i="22"/>
  <c r="G156" i="22" s="1"/>
  <c r="M6" i="20"/>
  <c r="I151" i="21"/>
  <c r="I157" i="21" s="1"/>
  <c r="K151" i="21"/>
  <c r="K157" i="21" s="1"/>
  <c r="K149" i="16"/>
  <c r="K155" i="16" s="1"/>
  <c r="M81" i="20"/>
  <c r="M85" i="20"/>
  <c r="M86" i="20"/>
  <c r="M93" i="20"/>
  <c r="M105" i="20"/>
  <c r="M133" i="20"/>
  <c r="M141" i="20"/>
  <c r="M145" i="20"/>
  <c r="M8" i="20"/>
  <c r="M16" i="20"/>
  <c r="M20" i="20"/>
  <c r="M28" i="20"/>
  <c r="M32" i="20"/>
  <c r="M33" i="20"/>
  <c r="M36" i="20"/>
  <c r="M40" i="20"/>
  <c r="M44" i="20"/>
  <c r="M48" i="20"/>
  <c r="M52" i="20"/>
  <c r="M60" i="20"/>
  <c r="M68" i="20"/>
  <c r="H123" i="25"/>
  <c r="G10" i="19"/>
  <c r="I27" i="19"/>
  <c r="I47" i="19"/>
  <c r="I152" i="20"/>
  <c r="J127" i="25"/>
  <c r="J123" i="25"/>
  <c r="J119" i="25"/>
  <c r="J93" i="25"/>
  <c r="H25" i="9"/>
  <c r="H30" i="9"/>
  <c r="H151" i="21"/>
  <c r="H157" i="21" s="1"/>
  <c r="F129" i="19"/>
  <c r="H6" i="19"/>
  <c r="J151" i="17"/>
  <c r="J157" i="17" s="1"/>
  <c r="H14" i="19"/>
  <c r="H26" i="19"/>
  <c r="J47" i="19"/>
  <c r="F150" i="15"/>
  <c r="F156" i="15" s="1"/>
  <c r="J111" i="25"/>
  <c r="J100" i="25"/>
  <c r="J66" i="25"/>
  <c r="I61" i="25"/>
  <c r="G127" i="19"/>
  <c r="H118" i="19"/>
  <c r="I131" i="19"/>
  <c r="I129" i="19"/>
  <c r="J5" i="19"/>
  <c r="J127" i="19"/>
  <c r="H155" i="20"/>
  <c r="M83" i="20"/>
  <c r="M87" i="20"/>
  <c r="M119" i="20"/>
  <c r="M123" i="20"/>
  <c r="I151" i="20"/>
  <c r="I157" i="20" s="1"/>
  <c r="M18" i="20"/>
  <c r="M50" i="20"/>
  <c r="H152" i="21"/>
  <c r="H158" i="21" s="1"/>
  <c r="F153" i="21"/>
  <c r="F160" i="21" s="1"/>
  <c r="J154" i="21"/>
  <c r="F150" i="16"/>
  <c r="F156" i="16" s="1"/>
  <c r="J39" i="19"/>
  <c r="G26" i="19"/>
  <c r="I39" i="19"/>
  <c r="K129" i="19"/>
  <c r="K131" i="19"/>
  <c r="I149" i="16"/>
  <c r="I155" i="16" s="1"/>
  <c r="G129" i="19"/>
  <c r="F127" i="19"/>
  <c r="H127" i="19"/>
  <c r="I127" i="19"/>
  <c r="H129" i="19"/>
  <c r="D5" i="5"/>
  <c r="D21" i="5" s="1"/>
  <c r="J153" i="15"/>
  <c r="H149" i="15"/>
  <c r="H155" i="15" s="1"/>
  <c r="H152" i="15"/>
  <c r="H157" i="15" s="1"/>
  <c r="J153" i="23"/>
  <c r="J160" i="23" s="1"/>
  <c r="H153" i="23"/>
  <c r="H160" i="23" s="1"/>
  <c r="M76" i="20"/>
  <c r="M92" i="20"/>
  <c r="M100" i="20"/>
  <c r="M116" i="20"/>
  <c r="M128" i="20"/>
  <c r="M132" i="20"/>
  <c r="M136" i="20"/>
  <c r="M7" i="20"/>
  <c r="M11" i="20"/>
  <c r="M15" i="20"/>
  <c r="M19" i="20"/>
  <c r="M23" i="20"/>
  <c r="M27" i="20"/>
  <c r="M31" i="20"/>
  <c r="M35" i="20"/>
  <c r="M39" i="20"/>
  <c r="I76" i="25"/>
  <c r="K5" i="25"/>
  <c r="K116" i="25"/>
  <c r="K96" i="25"/>
  <c r="K80" i="25"/>
  <c r="K28" i="25"/>
  <c r="K9" i="25"/>
  <c r="F39" i="25"/>
  <c r="F79" i="25"/>
  <c r="H153" i="24"/>
  <c r="H160" i="24" s="1"/>
  <c r="I47" i="25"/>
  <c r="I80" i="25"/>
  <c r="I85" i="25"/>
  <c r="F153" i="20"/>
  <c r="F160" i="20" s="1"/>
  <c r="H25" i="10"/>
  <c r="J85" i="25"/>
  <c r="J77" i="25"/>
  <c r="J67" i="25"/>
  <c r="J62" i="25"/>
  <c r="J49" i="25"/>
  <c r="J29" i="25"/>
  <c r="J16" i="25"/>
  <c r="I24" i="25"/>
  <c r="I36" i="25"/>
  <c r="I44" i="25"/>
  <c r="I56" i="25"/>
  <c r="I60" i="25"/>
  <c r="I75" i="25"/>
  <c r="K122" i="25"/>
  <c r="K153" i="24"/>
  <c r="K160" i="24" s="1"/>
  <c r="K73" i="25"/>
  <c r="K53" i="25"/>
  <c r="K29" i="25"/>
  <c r="K21" i="25"/>
  <c r="K20" i="25"/>
  <c r="F97" i="25"/>
  <c r="F119" i="25"/>
  <c r="G39" i="25"/>
  <c r="G84" i="25"/>
  <c r="H76" i="25"/>
  <c r="H80" i="25"/>
  <c r="H85" i="25"/>
  <c r="I94" i="25"/>
  <c r="I99" i="25"/>
  <c r="I119" i="25"/>
  <c r="I129" i="25"/>
  <c r="H151" i="24"/>
  <c r="H157" i="24" s="1"/>
  <c r="G152" i="24"/>
  <c r="G158" i="24" s="1"/>
  <c r="J150" i="22"/>
  <c r="J156" i="22" s="1"/>
  <c r="F151" i="22"/>
  <c r="F157" i="22" s="1"/>
  <c r="H153" i="22"/>
  <c r="H158" i="22" s="1"/>
  <c r="J151" i="18"/>
  <c r="J157" i="18" s="1"/>
  <c r="H152" i="18"/>
  <c r="H158" i="18" s="1"/>
  <c r="F151" i="20"/>
  <c r="F157" i="20" s="1"/>
  <c r="K151" i="20"/>
  <c r="K157" i="20" s="1"/>
  <c r="I6" i="19"/>
  <c r="F16" i="19"/>
  <c r="K26" i="19"/>
  <c r="H32" i="19"/>
  <c r="H78" i="19"/>
  <c r="J82" i="19"/>
  <c r="F86" i="19"/>
  <c r="H92" i="19"/>
  <c r="H137" i="19"/>
  <c r="H39" i="19"/>
  <c r="F114" i="19"/>
  <c r="M76" i="14"/>
  <c r="K153" i="23"/>
  <c r="K160" i="23" s="1"/>
  <c r="F85" i="25"/>
  <c r="H119" i="25"/>
  <c r="M10" i="14"/>
  <c r="G39" i="19"/>
  <c r="K93" i="19"/>
  <c r="J153" i="14"/>
  <c r="J160" i="14" s="1"/>
  <c r="K151" i="23"/>
  <c r="K157" i="23" s="1"/>
  <c r="F150" i="22"/>
  <c r="F156" i="22" s="1"/>
  <c r="I117" i="25"/>
  <c r="I151" i="18"/>
  <c r="I157" i="18" s="1"/>
  <c r="J155" i="17"/>
  <c r="J161" i="17" s="1"/>
  <c r="H16" i="19"/>
  <c r="F27" i="19"/>
  <c r="J49" i="19"/>
  <c r="F152" i="17"/>
  <c r="F158" i="17" s="1"/>
  <c r="F79" i="19"/>
  <c r="H84" i="19"/>
  <c r="J85" i="19"/>
  <c r="F91" i="19"/>
  <c r="J93" i="19"/>
  <c r="F95" i="19"/>
  <c r="H96" i="19"/>
  <c r="J97" i="19"/>
  <c r="J117" i="19"/>
  <c r="F119" i="19"/>
  <c r="H154" i="17"/>
  <c r="H159" i="17" s="1"/>
  <c r="J129" i="19"/>
  <c r="J145" i="19"/>
  <c r="I151" i="14"/>
  <c r="I157" i="14" s="1"/>
  <c r="F151" i="14"/>
  <c r="F157" i="14" s="1"/>
  <c r="H153" i="14"/>
  <c r="H160" i="14" s="1"/>
  <c r="H154" i="14"/>
  <c r="M84" i="14"/>
  <c r="M93" i="14"/>
  <c r="M99" i="14"/>
  <c r="M127" i="14"/>
  <c r="M136" i="14"/>
  <c r="M88" i="14"/>
  <c r="M47" i="14"/>
  <c r="M23" i="14"/>
  <c r="M6" i="14"/>
  <c r="G153" i="14"/>
  <c r="G160" i="14" s="1"/>
  <c r="I150" i="15"/>
  <c r="I156" i="15" s="1"/>
  <c r="G151" i="15"/>
  <c r="G158" i="15" s="1"/>
  <c r="K152" i="15"/>
  <c r="K157" i="15" s="1"/>
  <c r="J102" i="25"/>
  <c r="J68" i="25"/>
  <c r="J13" i="25"/>
  <c r="F96" i="25"/>
  <c r="F122" i="25"/>
  <c r="G147" i="25"/>
  <c r="M32" i="14"/>
  <c r="M16" i="14"/>
  <c r="H9" i="7"/>
  <c r="H18" i="12"/>
  <c r="Q18" i="12"/>
  <c r="K161" i="24" s="1"/>
  <c r="J152" i="22"/>
  <c r="J159" i="22" s="1"/>
  <c r="G123" i="25"/>
  <c r="J153" i="18"/>
  <c r="J160" i="18" s="1"/>
  <c r="I153" i="18"/>
  <c r="I160" i="18" s="1"/>
  <c r="J153" i="17"/>
  <c r="J160" i="17" s="1"/>
  <c r="N23" i="11"/>
  <c r="P21" i="7" s="1"/>
  <c r="J119" i="19"/>
  <c r="I121" i="19"/>
  <c r="I151" i="17"/>
  <c r="I157" i="17" s="1"/>
  <c r="K151" i="17"/>
  <c r="I10" i="19"/>
  <c r="G49" i="19"/>
  <c r="K79" i="19"/>
  <c r="G93" i="19"/>
  <c r="K95" i="19"/>
  <c r="I153" i="17"/>
  <c r="I160" i="17" s="1"/>
  <c r="I122" i="19"/>
  <c r="I152" i="14"/>
  <c r="I158" i="14" s="1"/>
  <c r="M81" i="14"/>
  <c r="M130" i="14"/>
  <c r="H10" i="25"/>
  <c r="H26" i="25"/>
  <c r="G32" i="25"/>
  <c r="C19" i="9"/>
  <c r="C10" i="10"/>
  <c r="C19" i="10"/>
  <c r="F151" i="24"/>
  <c r="F157" i="24" s="1"/>
  <c r="I123" i="25"/>
  <c r="J154" i="20"/>
  <c r="J159" i="20" s="1"/>
  <c r="J149" i="16"/>
  <c r="J155" i="16" s="1"/>
  <c r="H30" i="10"/>
  <c r="K152" i="20"/>
  <c r="K158" i="20" s="1"/>
  <c r="M71" i="20"/>
  <c r="F155" i="21"/>
  <c r="F161" i="21" s="1"/>
  <c r="F151" i="21"/>
  <c r="F157" i="21" s="1"/>
  <c r="F153" i="16"/>
  <c r="F149" i="16"/>
  <c r="F155" i="16" s="1"/>
  <c r="J154" i="18"/>
  <c r="J159" i="18" s="1"/>
  <c r="G6" i="19"/>
  <c r="G151" i="18"/>
  <c r="G157" i="18" s="1"/>
  <c r="I154" i="18"/>
  <c r="I120" i="19"/>
  <c r="K128" i="19"/>
  <c r="H128" i="19"/>
  <c r="F128" i="19"/>
  <c r="F130" i="19"/>
  <c r="J130" i="19"/>
  <c r="I130" i="19"/>
  <c r="H130" i="19"/>
  <c r="H136" i="19"/>
  <c r="N6" i="7"/>
  <c r="N9" i="7" s="1"/>
  <c r="L11" i="11"/>
  <c r="L27" i="11" s="1"/>
  <c r="N25" i="7" s="1"/>
  <c r="O8" i="7"/>
  <c r="O9" i="7" s="1"/>
  <c r="M11" i="11"/>
  <c r="H6" i="12"/>
  <c r="H5" i="8" s="1"/>
  <c r="H13" i="7"/>
  <c r="H17" i="7" s="1"/>
  <c r="H19" i="11"/>
  <c r="F14" i="7"/>
  <c r="F19" i="11"/>
  <c r="G10" i="9"/>
  <c r="G6" i="4"/>
  <c r="G9" i="4"/>
  <c r="C7" i="2" s="1"/>
  <c r="J15" i="3"/>
  <c r="H24" i="9"/>
  <c r="G19" i="9"/>
  <c r="G14" i="4"/>
  <c r="E8" i="2" s="1"/>
  <c r="J10" i="3"/>
  <c r="G17" i="4"/>
  <c r="J9" i="3"/>
  <c r="H29" i="9"/>
  <c r="I16" i="3"/>
  <c r="H22" i="10"/>
  <c r="G128" i="19"/>
  <c r="H24" i="10"/>
  <c r="G155" i="24"/>
  <c r="G151" i="24"/>
  <c r="G157" i="24" s="1"/>
  <c r="H152" i="24"/>
  <c r="H158" i="24" s="1"/>
  <c r="K150" i="22"/>
  <c r="K156" i="22" s="1"/>
  <c r="G151" i="22"/>
  <c r="G157" i="22" s="1"/>
  <c r="I153" i="22"/>
  <c r="F151" i="23"/>
  <c r="F157" i="23" s="1"/>
  <c r="J151" i="23"/>
  <c r="J157" i="23" s="1"/>
  <c r="J155" i="20"/>
  <c r="J151" i="20"/>
  <c r="J157" i="20" s="1"/>
  <c r="M91" i="20"/>
  <c r="M95" i="20"/>
  <c r="M107" i="20"/>
  <c r="M143" i="20"/>
  <c r="M14" i="20"/>
  <c r="M26" i="20"/>
  <c r="M30" i="20"/>
  <c r="M42" i="20"/>
  <c r="M46" i="20"/>
  <c r="M58" i="20"/>
  <c r="M66" i="20"/>
  <c r="G154" i="24"/>
  <c r="K151" i="18"/>
  <c r="K157" i="18" s="1"/>
  <c r="J152" i="16"/>
  <c r="J157" i="16" s="1"/>
  <c r="J120" i="19"/>
  <c r="D19" i="11"/>
  <c r="H151" i="20"/>
  <c r="H157" i="20" s="1"/>
  <c r="K130" i="19"/>
  <c r="Q19" i="11"/>
  <c r="F11" i="11"/>
  <c r="H22" i="9"/>
  <c r="K157" i="17"/>
  <c r="G97" i="19"/>
  <c r="G151" i="14"/>
  <c r="G157" i="14" s="1"/>
  <c r="G6" i="25"/>
  <c r="H6" i="25"/>
  <c r="F6" i="25"/>
  <c r="F12" i="25"/>
  <c r="H12" i="25"/>
  <c r="F14" i="25"/>
  <c r="G14" i="25"/>
  <c r="H16" i="25"/>
  <c r="F16" i="25"/>
  <c r="F18" i="25"/>
  <c r="H18" i="25"/>
  <c r="H20" i="25"/>
  <c r="F20" i="25"/>
  <c r="G20" i="25"/>
  <c r="H22" i="25"/>
  <c r="F22" i="25"/>
  <c r="F24" i="25"/>
  <c r="G24" i="25"/>
  <c r="H24" i="25"/>
  <c r="H28" i="25"/>
  <c r="G28" i="25"/>
  <c r="F28" i="25"/>
  <c r="G30" i="25"/>
  <c r="H30" i="25"/>
  <c r="F38" i="25"/>
  <c r="G38" i="25"/>
  <c r="H40" i="25"/>
  <c r="F40" i="25"/>
  <c r="H46" i="25"/>
  <c r="F46" i="25"/>
  <c r="G46" i="25"/>
  <c r="G50" i="25"/>
  <c r="F50" i="25"/>
  <c r="H54" i="25"/>
  <c r="G54" i="25"/>
  <c r="G56" i="25"/>
  <c r="F56" i="25"/>
  <c r="G58" i="25"/>
  <c r="H58" i="25"/>
  <c r="G60" i="25"/>
  <c r="H60" i="25"/>
  <c r="F60" i="25"/>
  <c r="H68" i="25"/>
  <c r="G68" i="25"/>
  <c r="F102" i="25"/>
  <c r="H102" i="25"/>
  <c r="G102" i="25"/>
  <c r="I102" i="25"/>
  <c r="G104" i="25"/>
  <c r="F104" i="25"/>
  <c r="H104" i="25"/>
  <c r="G106" i="25"/>
  <c r="I106" i="25"/>
  <c r="H108" i="25"/>
  <c r="G108" i="25"/>
  <c r="H110" i="25"/>
  <c r="F110" i="25"/>
  <c r="F128" i="25"/>
  <c r="I128" i="25"/>
  <c r="G128" i="25"/>
  <c r="H128" i="25"/>
  <c r="G130" i="25"/>
  <c r="H130" i="25"/>
  <c r="F132" i="25"/>
  <c r="I132" i="25"/>
  <c r="G132" i="25"/>
  <c r="F134" i="25"/>
  <c r="H134" i="25"/>
  <c r="H136" i="25"/>
  <c r="F136" i="25"/>
  <c r="H138" i="25"/>
  <c r="I142" i="25"/>
  <c r="G142" i="25"/>
  <c r="G144" i="25"/>
  <c r="F144" i="25"/>
  <c r="P23" i="11"/>
  <c r="R21" i="7" s="1"/>
  <c r="P11" i="11"/>
  <c r="P6" i="7"/>
  <c r="P9" i="7" s="1"/>
  <c r="N11" i="11"/>
  <c r="P14" i="7"/>
  <c r="P17" i="7" s="1"/>
  <c r="N19" i="11"/>
  <c r="C8" i="7"/>
  <c r="C9" i="7" s="1"/>
  <c r="C11" i="11"/>
  <c r="C27" i="11" s="1"/>
  <c r="C25" i="7" s="1"/>
  <c r="E6" i="7"/>
  <c r="E9" i="7" s="1"/>
  <c r="E11" i="11"/>
  <c r="E14" i="7"/>
  <c r="E17" i="7" s="1"/>
  <c r="E19" i="11"/>
  <c r="D8" i="2"/>
  <c r="H5" i="5"/>
  <c r="G152" i="23"/>
  <c r="G158" i="23" s="1"/>
  <c r="K152" i="21"/>
  <c r="G152" i="18"/>
  <c r="G158" i="18" s="1"/>
  <c r="H76" i="19"/>
  <c r="J155" i="15"/>
  <c r="J128" i="19"/>
  <c r="H11" i="11"/>
  <c r="M19" i="11"/>
  <c r="J16" i="3"/>
  <c r="G151" i="21"/>
  <c r="G157" i="21" s="1"/>
  <c r="F151" i="18"/>
  <c r="F157" i="18" s="1"/>
  <c r="I128" i="19"/>
  <c r="M120" i="20"/>
  <c r="Q9" i="7"/>
  <c r="O19" i="11"/>
  <c r="O27" i="11" s="1"/>
  <c r="Q25" i="7" s="1"/>
  <c r="D17" i="5"/>
  <c r="J111" i="19"/>
  <c r="I111" i="19"/>
  <c r="K113" i="19"/>
  <c r="J113" i="19"/>
  <c r="J123" i="19"/>
  <c r="G123" i="19"/>
  <c r="K123" i="19"/>
  <c r="M39" i="14"/>
  <c r="J154" i="14"/>
  <c r="J159" i="14" s="1"/>
  <c r="J152" i="24"/>
  <c r="J158" i="24" s="1"/>
  <c r="I152" i="24"/>
  <c r="F154" i="24"/>
  <c r="F159" i="24" s="1"/>
  <c r="F9" i="7"/>
  <c r="F6" i="12"/>
  <c r="F5" i="8" s="1"/>
  <c r="F13" i="7"/>
  <c r="K151" i="24"/>
  <c r="K157" i="24" s="1"/>
  <c r="F113" i="19"/>
  <c r="H107" i="19"/>
  <c r="G107" i="19"/>
  <c r="F155" i="23"/>
  <c r="F152" i="20"/>
  <c r="F158" i="20" s="1"/>
  <c r="K153" i="20"/>
  <c r="K160" i="20" s="1"/>
  <c r="J155" i="21"/>
  <c r="F152" i="21"/>
  <c r="F158" i="21" s="1"/>
  <c r="H154" i="21"/>
  <c r="H159" i="21" s="1"/>
  <c r="Q17" i="5"/>
  <c r="E17" i="5"/>
  <c r="H99" i="19"/>
  <c r="F99" i="19"/>
  <c r="H103" i="19"/>
  <c r="J103" i="19"/>
  <c r="F117" i="19"/>
  <c r="G125" i="19"/>
  <c r="K125" i="19"/>
  <c r="G155" i="17"/>
  <c r="G161" i="17" s="1"/>
  <c r="G151" i="17"/>
  <c r="G157" i="17" s="1"/>
  <c r="J153" i="24"/>
  <c r="J160" i="24" s="1"/>
  <c r="K152" i="24"/>
  <c r="K158" i="24" s="1"/>
  <c r="I154" i="23"/>
  <c r="I159" i="23" s="1"/>
  <c r="F18" i="12"/>
  <c r="O18" i="12"/>
  <c r="G17" i="5"/>
  <c r="P19" i="11"/>
  <c r="G111" i="19"/>
  <c r="F13" i="5"/>
  <c r="F17" i="5" s="1"/>
  <c r="F103" i="19"/>
  <c r="I113" i="19"/>
  <c r="I101" i="19"/>
  <c r="K109" i="19"/>
  <c r="H150" i="22"/>
  <c r="H156" i="22" s="1"/>
  <c r="F153" i="22"/>
  <c r="F158" i="22" s="1"/>
  <c r="G78" i="19"/>
  <c r="J72" i="19"/>
  <c r="H52" i="19"/>
  <c r="F147" i="19"/>
  <c r="I139" i="19"/>
  <c r="G11" i="11"/>
  <c r="G27" i="11" s="1"/>
  <c r="G25" i="7" s="1"/>
  <c r="H113" i="19"/>
  <c r="K99" i="19"/>
  <c r="H147" i="19"/>
  <c r="I64" i="19"/>
  <c r="I44" i="19"/>
  <c r="D11" i="11"/>
  <c r="F48" i="19"/>
  <c r="G34" i="19"/>
  <c r="I38" i="19"/>
  <c r="H54" i="19"/>
  <c r="I125" i="19"/>
  <c r="I123" i="19"/>
  <c r="J152" i="18"/>
  <c r="J158" i="18" s="1"/>
  <c r="G150" i="16"/>
  <c r="J80" i="19"/>
  <c r="J100" i="19"/>
  <c r="J121" i="19"/>
  <c r="F88" i="19"/>
  <c r="G76" i="19"/>
  <c r="K154" i="18"/>
  <c r="K159" i="18" s="1"/>
  <c r="J102" i="19"/>
  <c r="G102" i="19"/>
  <c r="F104" i="19"/>
  <c r="I104" i="19"/>
  <c r="H104" i="19"/>
  <c r="I108" i="19"/>
  <c r="J108" i="19"/>
  <c r="K110" i="19"/>
  <c r="H110" i="19"/>
  <c r="K122" i="19"/>
  <c r="K49" i="19"/>
  <c r="I152" i="21"/>
  <c r="I158" i="21" s="1"/>
  <c r="K154" i="21"/>
  <c r="K159" i="21" s="1"/>
  <c r="J99" i="19"/>
  <c r="G103" i="19"/>
  <c r="O17" i="7"/>
  <c r="F154" i="22"/>
  <c r="H151" i="22"/>
  <c r="H157" i="22" s="1"/>
  <c r="F152" i="22"/>
  <c r="F159" i="22" s="1"/>
  <c r="J153" i="22"/>
  <c r="F152" i="23"/>
  <c r="F158" i="23" s="1"/>
  <c r="F154" i="20"/>
  <c r="F159" i="20" s="1"/>
  <c r="K154" i="20"/>
  <c r="K159" i="20" s="1"/>
  <c r="H153" i="21"/>
  <c r="H160" i="21" s="1"/>
  <c r="K152" i="18"/>
  <c r="K158" i="18" s="1"/>
  <c r="H149" i="16"/>
  <c r="H155" i="16" s="1"/>
  <c r="K152" i="16"/>
  <c r="K157" i="16" s="1"/>
  <c r="J81" i="19"/>
  <c r="F154" i="18"/>
  <c r="J8" i="19"/>
  <c r="G8" i="19"/>
  <c r="G12" i="19"/>
  <c r="F12" i="19"/>
  <c r="J12" i="19"/>
  <c r="I12" i="19"/>
  <c r="J16" i="19"/>
  <c r="H18" i="19"/>
  <c r="I18" i="19"/>
  <c r="K18" i="19"/>
  <c r="J24" i="19"/>
  <c r="F24" i="19"/>
  <c r="K32" i="19"/>
  <c r="H38" i="19"/>
  <c r="F38" i="19"/>
  <c r="F40" i="19"/>
  <c r="K40" i="19"/>
  <c r="I40" i="19"/>
  <c r="I42" i="19"/>
  <c r="G42" i="19"/>
  <c r="F46" i="19"/>
  <c r="G46" i="19"/>
  <c r="J46" i="19"/>
  <c r="I50" i="19"/>
  <c r="K50" i="19"/>
  <c r="J50" i="19"/>
  <c r="J56" i="19"/>
  <c r="H56" i="19"/>
  <c r="I58" i="19"/>
  <c r="J58" i="19"/>
  <c r="I60" i="19"/>
  <c r="F60" i="19"/>
  <c r="K60" i="19"/>
  <c r="H66" i="19"/>
  <c r="F66" i="19"/>
  <c r="F68" i="19"/>
  <c r="H68" i="19"/>
  <c r="J70" i="19"/>
  <c r="F70" i="19"/>
  <c r="H74" i="19"/>
  <c r="K80" i="19"/>
  <c r="H80" i="19"/>
  <c r="G88" i="19"/>
  <c r="I96" i="19"/>
  <c r="K96" i="19"/>
  <c r="H98" i="19"/>
  <c r="K98" i="19"/>
  <c r="J133" i="19"/>
  <c r="F151" i="17"/>
  <c r="F157" i="17" s="1"/>
  <c r="H152" i="17"/>
  <c r="F153" i="17"/>
  <c r="F160" i="17" s="1"/>
  <c r="J154" i="17"/>
  <c r="J159" i="17" s="1"/>
  <c r="F152" i="14"/>
  <c r="F158" i="14" s="1"/>
  <c r="K150" i="15"/>
  <c r="K156" i="15" s="1"/>
  <c r="I151" i="15"/>
  <c r="I158" i="15" s="1"/>
  <c r="K155" i="17"/>
  <c r="G152" i="17"/>
  <c r="G158" i="17" s="1"/>
  <c r="I154" i="17"/>
  <c r="I159" i="17" s="1"/>
  <c r="I136" i="19"/>
  <c r="J155" i="14"/>
  <c r="I153" i="14"/>
  <c r="I160" i="14" s="1"/>
  <c r="I154" i="14"/>
  <c r="I159" i="14" s="1"/>
  <c r="M74" i="14"/>
  <c r="G153" i="15"/>
  <c r="J150" i="15"/>
  <c r="J156" i="15" s="1"/>
  <c r="J154" i="24"/>
  <c r="J159" i="24" s="1"/>
  <c r="F153" i="24"/>
  <c r="F160" i="24" s="1"/>
  <c r="H154" i="24"/>
  <c r="H159" i="24" s="1"/>
  <c r="I153" i="23"/>
  <c r="I160" i="23" s="1"/>
  <c r="J41" i="25"/>
  <c r="K142" i="25"/>
  <c r="K138" i="25"/>
  <c r="K97" i="25"/>
  <c r="K85" i="25"/>
  <c r="K81" i="25"/>
  <c r="F82" i="25"/>
  <c r="F129" i="25"/>
  <c r="G94" i="25"/>
  <c r="G154" i="23"/>
  <c r="G159" i="23" s="1"/>
  <c r="G137" i="25"/>
  <c r="H47" i="25"/>
  <c r="I90" i="25"/>
  <c r="I154" i="24"/>
  <c r="I159" i="24" s="1"/>
  <c r="J153" i="16"/>
  <c r="H151" i="16"/>
  <c r="H158" i="16" s="1"/>
  <c r="H152" i="16"/>
  <c r="H157" i="16" s="1"/>
  <c r="K151" i="16"/>
  <c r="K158" i="16" s="1"/>
  <c r="G101" i="19"/>
  <c r="H120" i="19"/>
  <c r="J92" i="25"/>
  <c r="J152" i="23"/>
  <c r="J158" i="23" s="1"/>
  <c r="J57" i="25"/>
  <c r="J40" i="25"/>
  <c r="J11" i="25"/>
  <c r="I29" i="25"/>
  <c r="I152" i="23"/>
  <c r="I158" i="23" s="1"/>
  <c r="K141" i="25"/>
  <c r="K152" i="23"/>
  <c r="K158" i="23" s="1"/>
  <c r="K61" i="25"/>
  <c r="F154" i="23"/>
  <c r="F159" i="23" s="1"/>
  <c r="I155" i="17"/>
  <c r="K153" i="17"/>
  <c r="K160" i="17" s="1"/>
  <c r="G154" i="17"/>
  <c r="G159" i="17" s="1"/>
  <c r="F155" i="14"/>
  <c r="H155" i="14"/>
  <c r="G154" i="14"/>
  <c r="H150" i="15"/>
  <c r="H156" i="15" s="1"/>
  <c r="F151" i="15"/>
  <c r="F158" i="15" s="1"/>
  <c r="J152" i="15"/>
  <c r="J157" i="15" s="1"/>
  <c r="F93" i="25"/>
  <c r="G121" i="25"/>
  <c r="I125" i="25"/>
  <c r="N17" i="7"/>
  <c r="H27" i="9"/>
  <c r="D9" i="6"/>
  <c r="D27" i="6" s="1"/>
  <c r="C15" i="3"/>
  <c r="E10" i="9"/>
  <c r="H161" i="14" s="1"/>
  <c r="E19" i="9"/>
  <c r="J151" i="22"/>
  <c r="J157" i="22" s="1"/>
  <c r="H152" i="22"/>
  <c r="H159" i="22" s="1"/>
  <c r="H152" i="23"/>
  <c r="H158" i="23" s="1"/>
  <c r="F155" i="20"/>
  <c r="F161" i="20" s="1"/>
  <c r="H153" i="20"/>
  <c r="H160" i="20" s="1"/>
  <c r="H154" i="20"/>
  <c r="H159" i="20" s="1"/>
  <c r="J152" i="20"/>
  <c r="J158" i="20" s="1"/>
  <c r="H155" i="21"/>
  <c r="J153" i="21"/>
  <c r="J160" i="21" s="1"/>
  <c r="F154" i="21"/>
  <c r="F159" i="21" s="1"/>
  <c r="F155" i="18"/>
  <c r="H153" i="16"/>
  <c r="H159" i="16" s="1"/>
  <c r="J150" i="16"/>
  <c r="F151" i="16"/>
  <c r="F158" i="16" s="1"/>
  <c r="F152" i="16"/>
  <c r="F157" i="16" s="1"/>
  <c r="J74" i="19"/>
  <c r="G154" i="18"/>
  <c r="G159" i="18" s="1"/>
  <c r="G130" i="19"/>
  <c r="H86" i="19"/>
  <c r="I152" i="17"/>
  <c r="I158" i="17" s="1"/>
  <c r="G153" i="17"/>
  <c r="G160" i="17" s="1"/>
  <c r="K154" i="17"/>
  <c r="K159" i="17" s="1"/>
  <c r="G152" i="14"/>
  <c r="G158" i="14" s="1"/>
  <c r="M14" i="14"/>
  <c r="M31" i="14"/>
  <c r="H153" i="15"/>
  <c r="J151" i="15"/>
  <c r="J158" i="15" s="1"/>
  <c r="F152" i="15"/>
  <c r="F157" i="15" s="1"/>
  <c r="K154" i="24"/>
  <c r="K159" i="24" s="1"/>
  <c r="G153" i="24"/>
  <c r="G160" i="24" s="1"/>
  <c r="P17" i="5"/>
  <c r="S9" i="7"/>
  <c r="G154" i="22"/>
  <c r="K151" i="22"/>
  <c r="K157" i="22" s="1"/>
  <c r="I152" i="22"/>
  <c r="I159" i="22" s="1"/>
  <c r="I153" i="20"/>
  <c r="I160" i="20" s="1"/>
  <c r="I154" i="20"/>
  <c r="I159" i="20" s="1"/>
  <c r="I155" i="21"/>
  <c r="K153" i="21"/>
  <c r="K160" i="21" s="1"/>
  <c r="G154" i="21"/>
  <c r="G159" i="21" s="1"/>
  <c r="I153" i="16"/>
  <c r="K150" i="16"/>
  <c r="K156" i="16" s="1"/>
  <c r="G151" i="16"/>
  <c r="G158" i="16" s="1"/>
  <c r="G152" i="16"/>
  <c r="G157" i="16" s="1"/>
  <c r="J76" i="19"/>
  <c r="F124" i="19"/>
  <c r="K84" i="19"/>
  <c r="K94" i="19"/>
  <c r="J152" i="17"/>
  <c r="J158" i="17" s="1"/>
  <c r="H153" i="17"/>
  <c r="H160" i="17" s="1"/>
  <c r="H152" i="14"/>
  <c r="H158" i="14" s="1"/>
  <c r="K154" i="14"/>
  <c r="K159" i="14" s="1"/>
  <c r="I153" i="15"/>
  <c r="K151" i="15"/>
  <c r="K158" i="15" s="1"/>
  <c r="G152" i="15"/>
  <c r="G157" i="15" s="1"/>
  <c r="K154" i="23"/>
  <c r="K159" i="23" s="1"/>
  <c r="G153" i="23"/>
  <c r="G160" i="23" s="1"/>
  <c r="I153" i="24"/>
  <c r="I160" i="24" s="1"/>
  <c r="Q23" i="11"/>
  <c r="S21" i="7" s="1"/>
  <c r="D9" i="7"/>
  <c r="D18" i="12"/>
  <c r="M18" i="12"/>
  <c r="F152" i="24"/>
  <c r="F158" i="24" s="1"/>
  <c r="I150" i="22"/>
  <c r="I156" i="22" s="1"/>
  <c r="K152" i="22"/>
  <c r="K159" i="22" s="1"/>
  <c r="G153" i="22"/>
  <c r="G158" i="22" s="1"/>
  <c r="G155" i="20"/>
  <c r="G152" i="20"/>
  <c r="G158" i="20" s="1"/>
  <c r="J153" i="20"/>
  <c r="J160" i="20" s="1"/>
  <c r="K155" i="21"/>
  <c r="G152" i="21"/>
  <c r="G158" i="21" s="1"/>
  <c r="I154" i="21"/>
  <c r="I159" i="21" s="1"/>
  <c r="F152" i="18"/>
  <c r="F158" i="18" s="1"/>
  <c r="I152" i="18"/>
  <c r="I158" i="18" s="1"/>
  <c r="K117" i="19"/>
  <c r="K153" i="16"/>
  <c r="I151" i="16"/>
  <c r="I158" i="16" s="1"/>
  <c r="I152" i="16"/>
  <c r="I157" i="16" s="1"/>
  <c r="J151" i="16"/>
  <c r="J158" i="16" s="1"/>
  <c r="G82" i="19"/>
  <c r="H100" i="19"/>
  <c r="H121" i="19"/>
  <c r="I88" i="19"/>
  <c r="K153" i="18"/>
  <c r="K160" i="18" s="1"/>
  <c r="H151" i="17"/>
  <c r="H157" i="17" s="1"/>
  <c r="F154" i="17"/>
  <c r="F159" i="17" s="1"/>
  <c r="J152" i="14"/>
  <c r="J158" i="14" s="1"/>
  <c r="F153" i="14"/>
  <c r="F160" i="14" s="1"/>
  <c r="F154" i="14"/>
  <c r="F159" i="14" s="1"/>
  <c r="M22" i="14"/>
  <c r="F153" i="15"/>
  <c r="K153" i="15"/>
  <c r="G150" i="15"/>
  <c r="G156" i="15" s="1"/>
  <c r="I152" i="15"/>
  <c r="I157" i="15" s="1"/>
  <c r="J154" i="23"/>
  <c r="J159" i="23" s="1"/>
  <c r="F153" i="23"/>
  <c r="F160" i="23" s="1"/>
  <c r="H115" i="25"/>
  <c r="H154" i="23"/>
  <c r="H159" i="23" s="1"/>
  <c r="O23" i="11"/>
  <c r="Q21" i="7" s="1"/>
  <c r="J159" i="21"/>
  <c r="G159" i="14"/>
  <c r="K152" i="14"/>
  <c r="K158" i="14" s="1"/>
  <c r="K152" i="17"/>
  <c r="K158" i="17" s="1"/>
  <c r="G153" i="18"/>
  <c r="G160" i="18" s="1"/>
  <c r="I158" i="20"/>
  <c r="K158" i="21"/>
  <c r="G156" i="16"/>
  <c r="H150" i="16"/>
  <c r="H156" i="16" s="1"/>
  <c r="F153" i="18"/>
  <c r="F160" i="18" s="1"/>
  <c r="H154" i="18"/>
  <c r="H159" i="18" s="1"/>
  <c r="H152" i="20"/>
  <c r="H158" i="20" s="1"/>
  <c r="J152" i="21"/>
  <c r="J158" i="21" s="1"/>
  <c r="H155" i="23"/>
  <c r="G155" i="23"/>
  <c r="H13" i="5"/>
  <c r="H17" i="5" s="1"/>
  <c r="E6" i="4"/>
  <c r="E22" i="4" s="1"/>
  <c r="S13" i="5"/>
  <c r="S17" i="5" s="1"/>
  <c r="M23" i="11"/>
  <c r="O21" i="7" s="1"/>
  <c r="G9" i="7"/>
  <c r="C18" i="12"/>
  <c r="G18" i="12"/>
  <c r="E18" i="12"/>
  <c r="L18" i="12"/>
  <c r="P18" i="12"/>
  <c r="N18" i="12"/>
  <c r="H10" i="9"/>
  <c r="F10" i="9"/>
  <c r="D10" i="9"/>
  <c r="H19" i="9"/>
  <c r="F19" i="9"/>
  <c r="D19" i="9"/>
  <c r="P22" i="12"/>
  <c r="R21" i="8" s="1"/>
  <c r="R5" i="8"/>
  <c r="N22" i="12"/>
  <c r="P21" i="8" s="1"/>
  <c r="P5" i="8"/>
  <c r="G5" i="8"/>
  <c r="G22" i="12"/>
  <c r="G21" i="8" s="1"/>
  <c r="E5" i="8"/>
  <c r="E22" i="12"/>
  <c r="E21" i="8" s="1"/>
  <c r="Q22" i="12"/>
  <c r="S21" i="8" s="1"/>
  <c r="S5" i="8"/>
  <c r="O22" i="12"/>
  <c r="Q21" i="8" s="1"/>
  <c r="Q5" i="8"/>
  <c r="M22" i="12"/>
  <c r="O21" i="8" s="1"/>
  <c r="O5" i="8"/>
  <c r="H22" i="12"/>
  <c r="H21" i="8" s="1"/>
  <c r="D5" i="8"/>
  <c r="D22" i="12"/>
  <c r="D21" i="8" s="1"/>
  <c r="O17" i="5"/>
  <c r="P5" i="5"/>
  <c r="L22" i="12"/>
  <c r="N21" i="8" s="1"/>
  <c r="O5" i="5"/>
  <c r="C24" i="4"/>
  <c r="C7" i="5"/>
  <c r="C23" i="5" s="1"/>
  <c r="D25" i="4"/>
  <c r="D8" i="5"/>
  <c r="D24" i="5" s="1"/>
  <c r="D23" i="4"/>
  <c r="D6" i="5"/>
  <c r="D22" i="5" s="1"/>
  <c r="F17" i="3"/>
  <c r="F18" i="3" s="1"/>
  <c r="E8" i="4"/>
  <c r="F25" i="4"/>
  <c r="F8" i="5"/>
  <c r="F24" i="5" s="1"/>
  <c r="F23" i="4"/>
  <c r="F6" i="5"/>
  <c r="F22" i="5" s="1"/>
  <c r="J17" i="3"/>
  <c r="G8" i="4"/>
  <c r="C9" i="2" s="1"/>
  <c r="H25" i="4"/>
  <c r="C16" i="1" s="1"/>
  <c r="F16" i="1" s="1"/>
  <c r="H8" i="5"/>
  <c r="H24" i="5" s="1"/>
  <c r="H23" i="4"/>
  <c r="C15" i="1" s="1"/>
  <c r="F15" i="1" s="1"/>
  <c r="H6" i="5"/>
  <c r="H22" i="5" s="1"/>
  <c r="E16" i="4"/>
  <c r="P7" i="5" s="1"/>
  <c r="P23" i="5" s="1"/>
  <c r="F11" i="3"/>
  <c r="F12" i="3" s="1"/>
  <c r="G16" i="4"/>
  <c r="J11" i="3"/>
  <c r="H6" i="6"/>
  <c r="H10" i="10"/>
  <c r="K159" i="15" s="1"/>
  <c r="F6" i="6"/>
  <c r="F10" i="10"/>
  <c r="D6" i="6"/>
  <c r="D10" i="10"/>
  <c r="D7" i="6"/>
  <c r="D25" i="6" s="1"/>
  <c r="C14" i="3"/>
  <c r="E8" i="6"/>
  <c r="E17" i="3"/>
  <c r="E18" i="3" s="1"/>
  <c r="G8" i="6"/>
  <c r="I17" i="3"/>
  <c r="H19" i="10"/>
  <c r="H15" i="6"/>
  <c r="F19" i="10"/>
  <c r="I161" i="21" s="1"/>
  <c r="F15" i="6"/>
  <c r="D19" i="10"/>
  <c r="G161" i="21" s="1"/>
  <c r="D15" i="6"/>
  <c r="E11" i="3"/>
  <c r="E12" i="3" s="1"/>
  <c r="E17" i="6"/>
  <c r="I11" i="3"/>
  <c r="I12" i="3" s="1"/>
  <c r="G17" i="6"/>
  <c r="F114" i="25"/>
  <c r="L25" i="11"/>
  <c r="N23" i="7" s="1"/>
  <c r="M26" i="11"/>
  <c r="O24" i="7" s="1"/>
  <c r="M24" i="11"/>
  <c r="O22" i="7" s="1"/>
  <c r="N25" i="11"/>
  <c r="P23" i="7" s="1"/>
  <c r="O26" i="11"/>
  <c r="Q24" i="7" s="1"/>
  <c r="O24" i="11"/>
  <c r="Q22" i="7" s="1"/>
  <c r="P25" i="11"/>
  <c r="R23" i="7" s="1"/>
  <c r="Q26" i="11"/>
  <c r="S24" i="7" s="1"/>
  <c r="Q24" i="11"/>
  <c r="S22" i="7" s="1"/>
  <c r="G23" i="11"/>
  <c r="G21" i="7" s="1"/>
  <c r="E23" i="11"/>
  <c r="E21" i="7" s="1"/>
  <c r="C26" i="11"/>
  <c r="C24" i="7" s="1"/>
  <c r="C24" i="11"/>
  <c r="C22" i="7" s="1"/>
  <c r="D25" i="11"/>
  <c r="D23" i="7" s="1"/>
  <c r="E26" i="11"/>
  <c r="E24" i="7" s="1"/>
  <c r="E24" i="11"/>
  <c r="E22" i="7" s="1"/>
  <c r="F25" i="11"/>
  <c r="F23" i="7" s="1"/>
  <c r="G26" i="11"/>
  <c r="G24" i="7" s="1"/>
  <c r="G24" i="11"/>
  <c r="G22" i="7" s="1"/>
  <c r="H25" i="11"/>
  <c r="H23" i="7" s="1"/>
  <c r="C8" i="12"/>
  <c r="D9" i="12"/>
  <c r="D7" i="12"/>
  <c r="E8" i="12"/>
  <c r="F9" i="12"/>
  <c r="F7" i="12"/>
  <c r="G8" i="12"/>
  <c r="H9" i="12"/>
  <c r="H7" i="12"/>
  <c r="L8" i="12"/>
  <c r="M9" i="12"/>
  <c r="M7" i="12"/>
  <c r="N8" i="12"/>
  <c r="O9" i="12"/>
  <c r="O7" i="12"/>
  <c r="P8" i="12"/>
  <c r="Q9" i="12"/>
  <c r="Q7" i="12"/>
  <c r="N23" i="5"/>
  <c r="O24" i="5"/>
  <c r="O22" i="5"/>
  <c r="Q24" i="5"/>
  <c r="Q22" i="5"/>
  <c r="S24" i="5"/>
  <c r="S22" i="5"/>
  <c r="H13" i="8"/>
  <c r="F13" i="8"/>
  <c r="D13" i="8"/>
  <c r="C15" i="8"/>
  <c r="D16" i="8"/>
  <c r="D14" i="8"/>
  <c r="E15" i="8"/>
  <c r="F16" i="8"/>
  <c r="F14" i="8"/>
  <c r="G15" i="8"/>
  <c r="H16" i="8"/>
  <c r="H14" i="8"/>
  <c r="R13" i="8"/>
  <c r="P13" i="8"/>
  <c r="N16" i="8"/>
  <c r="N14" i="8"/>
  <c r="O15" i="8"/>
  <c r="P16" i="8"/>
  <c r="P14" i="8"/>
  <c r="Q15" i="8"/>
  <c r="R16" i="8"/>
  <c r="R14" i="8"/>
  <c r="S15" i="8"/>
  <c r="S5" i="5"/>
  <c r="Q5" i="5"/>
  <c r="Q21" i="5" s="1"/>
  <c r="F5" i="5"/>
  <c r="C5" i="8"/>
  <c r="C6" i="4"/>
  <c r="C10" i="4" s="1"/>
  <c r="C10" i="9"/>
  <c r="C8" i="5"/>
  <c r="C24" i="5" s="1"/>
  <c r="C25" i="4"/>
  <c r="C6" i="5"/>
  <c r="C22" i="5" s="1"/>
  <c r="C23" i="4"/>
  <c r="D17" i="3"/>
  <c r="D18" i="3" s="1"/>
  <c r="D8" i="4"/>
  <c r="E8" i="5"/>
  <c r="E24" i="5" s="1"/>
  <c r="E25" i="4"/>
  <c r="E6" i="5"/>
  <c r="E22" i="5" s="1"/>
  <c r="E23" i="4"/>
  <c r="H17" i="3"/>
  <c r="H18" i="3" s="1"/>
  <c r="F8" i="4"/>
  <c r="G6" i="5"/>
  <c r="G22" i="5" s="1"/>
  <c r="G23" i="4"/>
  <c r="L17" i="3"/>
  <c r="H8" i="4"/>
  <c r="D9" i="2" s="1"/>
  <c r="D11" i="3"/>
  <c r="D12" i="3" s="1"/>
  <c r="D16" i="4"/>
  <c r="O7" i="5" s="1"/>
  <c r="O23" i="5" s="1"/>
  <c r="H11" i="3"/>
  <c r="H12" i="3" s="1"/>
  <c r="F16" i="4"/>
  <c r="Q7" i="5" s="1"/>
  <c r="Q23" i="5" s="1"/>
  <c r="L11" i="3"/>
  <c r="H16" i="4"/>
  <c r="G10" i="10"/>
  <c r="J159" i="15" s="1"/>
  <c r="G6" i="6"/>
  <c r="E10" i="10"/>
  <c r="E6" i="6"/>
  <c r="C17" i="3"/>
  <c r="D8" i="6"/>
  <c r="G17" i="3"/>
  <c r="G18" i="3" s="1"/>
  <c r="F8" i="6"/>
  <c r="K17" i="3"/>
  <c r="K18" i="3" s="1"/>
  <c r="H8" i="6"/>
  <c r="G19" i="10"/>
  <c r="G15" i="6"/>
  <c r="E19" i="10"/>
  <c r="E15" i="6"/>
  <c r="D17" i="6"/>
  <c r="C11" i="3"/>
  <c r="C12" i="3" s="1"/>
  <c r="F17" i="6"/>
  <c r="G11" i="3"/>
  <c r="G12" i="3" s="1"/>
  <c r="H17" i="6"/>
  <c r="K11" i="3"/>
  <c r="K12" i="3" s="1"/>
  <c r="Q27" i="11"/>
  <c r="S25" i="7" s="1"/>
  <c r="F123" i="25"/>
  <c r="J155" i="23"/>
  <c r="I155" i="23"/>
  <c r="K155" i="23"/>
  <c r="L26" i="11"/>
  <c r="N24" i="7" s="1"/>
  <c r="L24" i="11"/>
  <c r="N22" i="7" s="1"/>
  <c r="M25" i="11"/>
  <c r="O23" i="7" s="1"/>
  <c r="N26" i="11"/>
  <c r="P24" i="7" s="1"/>
  <c r="N24" i="11"/>
  <c r="P22" i="7" s="1"/>
  <c r="O25" i="11"/>
  <c r="Q23" i="7" s="1"/>
  <c r="P26" i="11"/>
  <c r="R24" i="7" s="1"/>
  <c r="P24" i="11"/>
  <c r="R22" i="7" s="1"/>
  <c r="Q25" i="11"/>
  <c r="S23" i="7" s="1"/>
  <c r="H23" i="11"/>
  <c r="H21" i="7" s="1"/>
  <c r="F23" i="11"/>
  <c r="F21" i="7" s="1"/>
  <c r="D23" i="11"/>
  <c r="D21" i="7" s="1"/>
  <c r="C25" i="11"/>
  <c r="C23" i="7" s="1"/>
  <c r="D26" i="11"/>
  <c r="D24" i="7" s="1"/>
  <c r="D24" i="11"/>
  <c r="D22" i="7" s="1"/>
  <c r="E25" i="11"/>
  <c r="E23" i="7" s="1"/>
  <c r="F26" i="11"/>
  <c r="F24" i="7" s="1"/>
  <c r="F24" i="11"/>
  <c r="F22" i="7" s="1"/>
  <c r="G25" i="11"/>
  <c r="G23" i="7" s="1"/>
  <c r="H26" i="11"/>
  <c r="H24" i="7" s="1"/>
  <c r="H24" i="11"/>
  <c r="H22" i="7" s="1"/>
  <c r="C9" i="12"/>
  <c r="C7" i="12"/>
  <c r="D8" i="12"/>
  <c r="E9" i="12"/>
  <c r="E7" i="12"/>
  <c r="F8" i="12"/>
  <c r="G9" i="12"/>
  <c r="G7" i="12"/>
  <c r="H8" i="12"/>
  <c r="L9" i="12"/>
  <c r="L7" i="12"/>
  <c r="M8" i="12"/>
  <c r="N9" i="12"/>
  <c r="N7" i="12"/>
  <c r="O8" i="12"/>
  <c r="P9" i="12"/>
  <c r="P7" i="12"/>
  <c r="Q8" i="12"/>
  <c r="N24" i="5"/>
  <c r="N22" i="5"/>
  <c r="P24" i="5"/>
  <c r="P22" i="5"/>
  <c r="R22" i="5"/>
  <c r="G13" i="8"/>
  <c r="E13" i="8"/>
  <c r="C16" i="8"/>
  <c r="C14" i="8"/>
  <c r="D15" i="8"/>
  <c r="E16" i="8"/>
  <c r="E14" i="8"/>
  <c r="F15" i="8"/>
  <c r="G16" i="8"/>
  <c r="G14" i="8"/>
  <c r="H15" i="8"/>
  <c r="S13" i="8"/>
  <c r="Q13" i="8"/>
  <c r="O13" i="8"/>
  <c r="N15" i="8"/>
  <c r="O16" i="8"/>
  <c r="O14" i="8"/>
  <c r="P15" i="8"/>
  <c r="Q16" i="8"/>
  <c r="Q14" i="8"/>
  <c r="R15" i="8"/>
  <c r="S16" i="8"/>
  <c r="S14" i="8"/>
  <c r="I114" i="19"/>
  <c r="I117" i="19"/>
  <c r="F123" i="19"/>
  <c r="M119" i="14"/>
  <c r="J156" i="16"/>
  <c r="J10" i="19"/>
  <c r="H10" i="19"/>
  <c r="H22" i="19"/>
  <c r="H94" i="25"/>
  <c r="I79" i="25"/>
  <c r="I81" i="25"/>
  <c r="I84" i="25"/>
  <c r="G117" i="25"/>
  <c r="G126" i="25"/>
  <c r="H155" i="18"/>
  <c r="M80" i="14"/>
  <c r="M114" i="14"/>
  <c r="M118" i="14"/>
  <c r="M91" i="14"/>
  <c r="M90" i="14"/>
  <c r="I18" i="25"/>
  <c r="H22" i="4"/>
  <c r="H8" i="2" s="1"/>
  <c r="F6" i="2"/>
  <c r="N5" i="5"/>
  <c r="G122" i="25"/>
  <c r="G159" i="15"/>
  <c r="G155" i="14"/>
  <c r="I155" i="14"/>
  <c r="K155" i="14"/>
  <c r="K155" i="18"/>
  <c r="F159" i="18"/>
  <c r="I159" i="18"/>
  <c r="J155" i="18"/>
  <c r="G155" i="18"/>
  <c r="I155" i="18"/>
  <c r="K155" i="20"/>
  <c r="I155" i="20"/>
  <c r="J101" i="25"/>
  <c r="J74" i="25"/>
  <c r="I41" i="25"/>
  <c r="I65" i="25"/>
  <c r="I71" i="25"/>
  <c r="I134" i="25"/>
  <c r="K45" i="25"/>
  <c r="F120" i="25"/>
  <c r="F130" i="25"/>
  <c r="G159" i="24"/>
  <c r="H155" i="24"/>
  <c r="J155" i="24"/>
  <c r="I155" i="24"/>
  <c r="K155" i="24"/>
  <c r="H81" i="25"/>
  <c r="H124" i="25"/>
  <c r="I158" i="24"/>
  <c r="F155" i="24"/>
  <c r="K55" i="25"/>
  <c r="J73" i="25"/>
  <c r="J69" i="25"/>
  <c r="J65" i="25"/>
  <c r="J63" i="25"/>
  <c r="J60" i="25"/>
  <c r="J52" i="25"/>
  <c r="J50" i="25"/>
  <c r="J47" i="25"/>
  <c r="J45" i="25"/>
  <c r="J39" i="25"/>
  <c r="J35" i="25"/>
  <c r="J33" i="25"/>
  <c r="J28" i="25"/>
  <c r="J23" i="25"/>
  <c r="J17" i="25"/>
  <c r="J15" i="25"/>
  <c r="J12" i="25"/>
  <c r="J8" i="25"/>
  <c r="I20" i="25"/>
  <c r="I30" i="25"/>
  <c r="I37" i="25"/>
  <c r="I38" i="25"/>
  <c r="I12" i="25"/>
  <c r="K136" i="25"/>
  <c r="K134" i="25"/>
  <c r="K126" i="25"/>
  <c r="K120" i="25"/>
  <c r="K118" i="25"/>
  <c r="K89" i="25"/>
  <c r="K88" i="25"/>
  <c r="K87" i="25"/>
  <c r="K77" i="25"/>
  <c r="K76" i="25"/>
  <c r="K47" i="25"/>
  <c r="F115" i="25"/>
  <c r="I138" i="25"/>
  <c r="J18" i="25"/>
  <c r="J5" i="25"/>
  <c r="J143" i="25"/>
  <c r="J142" i="25"/>
  <c r="J126" i="25"/>
  <c r="J124" i="25"/>
  <c r="J122" i="25"/>
  <c r="J116" i="25"/>
  <c r="J114" i="25"/>
  <c r="J105" i="25"/>
  <c r="I66" i="25"/>
  <c r="H14" i="25"/>
  <c r="G153" i="16"/>
  <c r="K154" i="22"/>
  <c r="I154" i="22"/>
  <c r="I158" i="22"/>
  <c r="M97" i="20"/>
  <c r="M127" i="20"/>
  <c r="M139" i="20"/>
  <c r="M10" i="20"/>
  <c r="M47" i="20"/>
  <c r="M63" i="20"/>
  <c r="M67" i="20"/>
  <c r="J97" i="25"/>
  <c r="J89" i="25"/>
  <c r="J88" i="25"/>
  <c r="J86" i="25"/>
  <c r="J80" i="25"/>
  <c r="I52" i="25"/>
  <c r="I58" i="25"/>
  <c r="I77" i="25"/>
  <c r="K39" i="25"/>
  <c r="K36" i="25"/>
  <c r="K35" i="25"/>
  <c r="K31" i="25"/>
  <c r="K25" i="25"/>
  <c r="K23" i="25"/>
  <c r="K14" i="25"/>
  <c r="K13" i="25"/>
  <c r="G79" i="25"/>
  <c r="G82" i="25"/>
  <c r="K18" i="25"/>
  <c r="H159" i="14"/>
  <c r="F155" i="17"/>
  <c r="H155" i="17"/>
  <c r="J158" i="22"/>
  <c r="J154" i="22"/>
  <c r="H154" i="22"/>
  <c r="J78" i="25"/>
  <c r="J76" i="25"/>
  <c r="G151" i="23"/>
  <c r="G157" i="23" s="1"/>
  <c r="I16" i="25"/>
  <c r="K129" i="25"/>
  <c r="K41" i="25"/>
  <c r="I62" i="25"/>
  <c r="K107" i="25"/>
  <c r="F92" i="25"/>
  <c r="G91" i="25"/>
  <c r="M34" i="20"/>
  <c r="M77" i="20"/>
  <c r="M80" i="20"/>
  <c r="M84" i="20"/>
  <c r="M41" i="20"/>
  <c r="M56" i="20"/>
  <c r="M75" i="20"/>
  <c r="M110" i="20"/>
  <c r="M121" i="20"/>
  <c r="M53" i="20"/>
  <c r="M59" i="20"/>
  <c r="M61" i="20"/>
  <c r="F138" i="19"/>
  <c r="J78" i="19"/>
  <c r="K86" i="19"/>
  <c r="J94" i="19"/>
  <c r="M94" i="14"/>
  <c r="M122" i="14"/>
  <c r="M125" i="14"/>
  <c r="M138" i="14"/>
  <c r="H151" i="23"/>
  <c r="H157" i="23" s="1"/>
  <c r="M79" i="20"/>
  <c r="M99" i="20"/>
  <c r="M129" i="20"/>
  <c r="M137" i="20"/>
  <c r="M12" i="20"/>
  <c r="M38" i="20"/>
  <c r="M49" i="20"/>
  <c r="M65" i="20"/>
  <c r="H85" i="19"/>
  <c r="K90" i="19"/>
  <c r="M79" i="14"/>
  <c r="M85" i="14"/>
  <c r="M120" i="14"/>
  <c r="M137" i="14"/>
  <c r="M145" i="14"/>
  <c r="G27" i="25"/>
  <c r="I49" i="25"/>
  <c r="G136" i="25"/>
  <c r="K151" i="14"/>
  <c r="K157" i="14" s="1"/>
  <c r="M5" i="20"/>
  <c r="F39" i="19"/>
  <c r="F49" i="19"/>
  <c r="J7" i="25"/>
  <c r="J134" i="25"/>
  <c r="J118" i="25"/>
  <c r="J96" i="25"/>
  <c r="J84" i="25"/>
  <c r="J71" i="25"/>
  <c r="J61" i="25"/>
  <c r="J48" i="25"/>
  <c r="J37" i="25"/>
  <c r="J24" i="25"/>
  <c r="J14" i="25"/>
  <c r="I25" i="25"/>
  <c r="I43" i="25"/>
  <c r="I59" i="25"/>
  <c r="I7" i="25"/>
  <c r="I14" i="25"/>
  <c r="K130" i="25"/>
  <c r="K115" i="25"/>
  <c r="K100" i="25"/>
  <c r="K79" i="25"/>
  <c r="K75" i="25"/>
  <c r="K19" i="25"/>
  <c r="F91" i="25"/>
  <c r="G92" i="25"/>
  <c r="I93" i="25"/>
  <c r="I100" i="25"/>
  <c r="G118" i="25"/>
  <c r="I120" i="25"/>
  <c r="C24" i="6"/>
  <c r="G6" i="2"/>
  <c r="F47" i="19"/>
  <c r="H47" i="19"/>
  <c r="G47" i="19"/>
  <c r="H109" i="19"/>
  <c r="F109" i="19"/>
  <c r="F161" i="23"/>
  <c r="E6" i="2"/>
  <c r="M131" i="20"/>
  <c r="M22" i="20"/>
  <c r="J151" i="21"/>
  <c r="J157" i="21" s="1"/>
  <c r="H151" i="18"/>
  <c r="H157" i="18" s="1"/>
  <c r="J27" i="19"/>
  <c r="H79" i="19"/>
  <c r="F96" i="19"/>
  <c r="H133" i="19"/>
  <c r="H158" i="17"/>
  <c r="H77" i="19"/>
  <c r="J77" i="19"/>
  <c r="F120" i="19"/>
  <c r="K120" i="19"/>
  <c r="F121" i="19"/>
  <c r="J136" i="19"/>
  <c r="L9" i="3"/>
  <c r="L12" i="3" s="1"/>
  <c r="F100" i="25"/>
  <c r="G120" i="25"/>
  <c r="F146" i="25"/>
  <c r="G146" i="25"/>
  <c r="H42" i="25"/>
  <c r="H89" i="25"/>
  <c r="I107" i="25"/>
  <c r="K161" i="23" l="1"/>
  <c r="H7" i="2"/>
  <c r="F159" i="15"/>
  <c r="L18" i="3"/>
  <c r="P27" i="11"/>
  <c r="R25" i="7" s="1"/>
  <c r="R5" i="5"/>
  <c r="R21" i="5" s="1"/>
  <c r="C28" i="6"/>
  <c r="J12" i="3"/>
  <c r="I159" i="15"/>
  <c r="G161" i="20"/>
  <c r="G161" i="24"/>
  <c r="J159" i="16"/>
  <c r="H27" i="11"/>
  <c r="H25" i="7" s="1"/>
  <c r="J161" i="14"/>
  <c r="H161" i="23"/>
  <c r="F21" i="5"/>
  <c r="C22" i="4"/>
  <c r="C26" i="4" s="1"/>
  <c r="J161" i="21"/>
  <c r="I161" i="14"/>
  <c r="F161" i="14"/>
  <c r="F161" i="18"/>
  <c r="H161" i="20"/>
  <c r="F17" i="7"/>
  <c r="E19" i="6"/>
  <c r="K161" i="21"/>
  <c r="H6" i="2"/>
  <c r="I18" i="3"/>
  <c r="J18" i="3"/>
  <c r="E5" i="5"/>
  <c r="E21" i="5" s="1"/>
  <c r="E10" i="4"/>
  <c r="C5" i="5"/>
  <c r="C21" i="5" s="1"/>
  <c r="G10" i="6"/>
  <c r="D27" i="11"/>
  <c r="D25" i="7" s="1"/>
  <c r="D11" i="2"/>
  <c r="M27" i="11"/>
  <c r="O25" i="7" s="1"/>
  <c r="F24" i="6"/>
  <c r="K159" i="16"/>
  <c r="F160" i="22"/>
  <c r="E27" i="11"/>
  <c r="E25" i="7" s="1"/>
  <c r="J161" i="23"/>
  <c r="H159" i="15"/>
  <c r="F159" i="16"/>
  <c r="F27" i="11"/>
  <c r="F25" i="7" s="1"/>
  <c r="H21" i="5"/>
  <c r="R8" i="5"/>
  <c r="R24" i="5" s="1"/>
  <c r="E7" i="2"/>
  <c r="G25" i="4"/>
  <c r="G7" i="2" s="1"/>
  <c r="F22" i="12"/>
  <c r="F21" i="8" s="1"/>
  <c r="G24" i="6"/>
  <c r="H161" i="18"/>
  <c r="H161" i="21"/>
  <c r="K161" i="17"/>
  <c r="J161" i="20"/>
  <c r="G8" i="5"/>
  <c r="G24" i="5" s="1"/>
  <c r="C8" i="2"/>
  <c r="C11" i="2" s="1"/>
  <c r="G22" i="4"/>
  <c r="G8" i="2" s="1"/>
  <c r="G5" i="5"/>
  <c r="G21" i="5" s="1"/>
  <c r="I159" i="16"/>
  <c r="G10" i="4"/>
  <c r="G160" i="22"/>
  <c r="J161" i="18"/>
  <c r="G161" i="23"/>
  <c r="I161" i="23"/>
  <c r="I161" i="17"/>
  <c r="N17" i="8"/>
  <c r="G19" i="6"/>
  <c r="N27" i="11"/>
  <c r="P25" i="7" s="1"/>
  <c r="C17" i="8"/>
  <c r="G10" i="12"/>
  <c r="G26" i="12" s="1"/>
  <c r="G25" i="8" s="1"/>
  <c r="K161" i="14"/>
  <c r="G161" i="14"/>
  <c r="G159" i="16"/>
  <c r="H161" i="17"/>
  <c r="F161" i="17"/>
  <c r="I161" i="18"/>
  <c r="K161" i="18"/>
  <c r="I161" i="20"/>
  <c r="K161" i="20"/>
  <c r="J160" i="22"/>
  <c r="K160" i="22"/>
  <c r="H160" i="22"/>
  <c r="I160" i="22"/>
  <c r="F161" i="24"/>
  <c r="H161" i="24"/>
  <c r="I161" i="24"/>
  <c r="J161" i="24"/>
  <c r="S7" i="5"/>
  <c r="S23" i="5" s="1"/>
  <c r="F9" i="2"/>
  <c r="F11" i="2" s="1"/>
  <c r="R7" i="5"/>
  <c r="R23" i="5" s="1"/>
  <c r="E9" i="2"/>
  <c r="Q10" i="12"/>
  <c r="Q26" i="12" s="1"/>
  <c r="S25" i="8" s="1"/>
  <c r="M10" i="12"/>
  <c r="M26" i="12" s="1"/>
  <c r="O25" i="8" s="1"/>
  <c r="F10" i="12"/>
  <c r="F26" i="12" s="1"/>
  <c r="F25" i="8" s="1"/>
  <c r="H26" i="6"/>
  <c r="F26" i="6"/>
  <c r="D26" i="6"/>
  <c r="C18" i="3"/>
  <c r="E18" i="4"/>
  <c r="G18" i="4"/>
  <c r="N21" i="5"/>
  <c r="N9" i="5"/>
  <c r="N25" i="5" s="1"/>
  <c r="R6" i="8"/>
  <c r="P23" i="12"/>
  <c r="R22" i="8" s="1"/>
  <c r="Q7" i="8"/>
  <c r="O24" i="12"/>
  <c r="Q23" i="8" s="1"/>
  <c r="P8" i="8"/>
  <c r="N25" i="12"/>
  <c r="P24" i="8" s="1"/>
  <c r="N6" i="8"/>
  <c r="L23" i="12"/>
  <c r="N22" i="8" s="1"/>
  <c r="H7" i="8"/>
  <c r="H24" i="12"/>
  <c r="H23" i="8" s="1"/>
  <c r="G8" i="8"/>
  <c r="G25" i="12"/>
  <c r="G24" i="8" s="1"/>
  <c r="E6" i="8"/>
  <c r="E23" i="12"/>
  <c r="E22" i="8" s="1"/>
  <c r="D7" i="8"/>
  <c r="D24" i="12"/>
  <c r="D23" i="8" s="1"/>
  <c r="C8" i="8"/>
  <c r="C25" i="12"/>
  <c r="C24" i="8" s="1"/>
  <c r="S21" i="5"/>
  <c r="S8" i="8"/>
  <c r="Q25" i="12"/>
  <c r="S24" i="8" s="1"/>
  <c r="Q6" i="8"/>
  <c r="O23" i="12"/>
  <c r="Q22" i="8" s="1"/>
  <c r="P7" i="8"/>
  <c r="N24" i="12"/>
  <c r="P23" i="8" s="1"/>
  <c r="O8" i="8"/>
  <c r="M25" i="12"/>
  <c r="O24" i="8" s="1"/>
  <c r="H6" i="8"/>
  <c r="H23" i="12"/>
  <c r="H22" i="8" s="1"/>
  <c r="G7" i="8"/>
  <c r="G24" i="12"/>
  <c r="G23" i="8" s="1"/>
  <c r="F8" i="8"/>
  <c r="F25" i="12"/>
  <c r="F24" i="8" s="1"/>
  <c r="D6" i="8"/>
  <c r="D23" i="12"/>
  <c r="D22" i="8" s="1"/>
  <c r="C7" i="8"/>
  <c r="C24" i="12"/>
  <c r="C23" i="8" s="1"/>
  <c r="D10" i="6"/>
  <c r="D24" i="6"/>
  <c r="H10" i="6"/>
  <c r="H24" i="6"/>
  <c r="P21" i="5"/>
  <c r="P9" i="5"/>
  <c r="P25" i="5" s="1"/>
  <c r="Q17" i="8"/>
  <c r="G17" i="8"/>
  <c r="Q9" i="5"/>
  <c r="Q25" i="5" s="1"/>
  <c r="P17" i="8"/>
  <c r="F17" i="8"/>
  <c r="G26" i="6"/>
  <c r="E26" i="6"/>
  <c r="F10" i="6"/>
  <c r="O9" i="5"/>
  <c r="O25" i="5" s="1"/>
  <c r="O21" i="5"/>
  <c r="P10" i="12"/>
  <c r="P26" i="12" s="1"/>
  <c r="R25" i="8" s="1"/>
  <c r="C17" i="1"/>
  <c r="F17" i="1" s="1"/>
  <c r="S7" i="8"/>
  <c r="Q24" i="12"/>
  <c r="S23" i="8" s="1"/>
  <c r="R8" i="8"/>
  <c r="P25" i="12"/>
  <c r="R24" i="8" s="1"/>
  <c r="P6" i="8"/>
  <c r="N23" i="12"/>
  <c r="P22" i="8" s="1"/>
  <c r="O7" i="8"/>
  <c r="M24" i="12"/>
  <c r="O23" i="8" s="1"/>
  <c r="N8" i="8"/>
  <c r="L25" i="12"/>
  <c r="N24" i="8" s="1"/>
  <c r="G6" i="8"/>
  <c r="G23" i="12"/>
  <c r="G22" i="8" s="1"/>
  <c r="F7" i="8"/>
  <c r="F24" i="12"/>
  <c r="F23" i="8" s="1"/>
  <c r="E8" i="8"/>
  <c r="E25" i="12"/>
  <c r="E24" i="8" s="1"/>
  <c r="C6" i="8"/>
  <c r="C23" i="12"/>
  <c r="C22" i="8" s="1"/>
  <c r="E10" i="6"/>
  <c r="E24" i="6"/>
  <c r="E28" i="6" s="1"/>
  <c r="H7" i="5"/>
  <c r="H24" i="4"/>
  <c r="F7" i="5"/>
  <c r="F23" i="5" s="1"/>
  <c r="F24" i="4"/>
  <c r="F26" i="4" s="1"/>
  <c r="D10" i="4"/>
  <c r="D7" i="5"/>
  <c r="D24" i="4"/>
  <c r="D26" i="4" s="1"/>
  <c r="S6" i="8"/>
  <c r="Q23" i="12"/>
  <c r="S22" i="8" s="1"/>
  <c r="R7" i="8"/>
  <c r="P24" i="12"/>
  <c r="R23" i="8" s="1"/>
  <c r="Q8" i="8"/>
  <c r="O25" i="12"/>
  <c r="Q24" i="8" s="1"/>
  <c r="O6" i="8"/>
  <c r="M23" i="12"/>
  <c r="O22" i="8" s="1"/>
  <c r="N7" i="8"/>
  <c r="L24" i="12"/>
  <c r="N23" i="8" s="1"/>
  <c r="H8" i="8"/>
  <c r="H25" i="12"/>
  <c r="H24" i="8" s="1"/>
  <c r="F6" i="8"/>
  <c r="F23" i="12"/>
  <c r="F22" i="8" s="1"/>
  <c r="E7" i="8"/>
  <c r="E24" i="12"/>
  <c r="E23" i="8" s="1"/>
  <c r="D8" i="8"/>
  <c r="D25" i="12"/>
  <c r="D24" i="8" s="1"/>
  <c r="G24" i="4"/>
  <c r="G7" i="5"/>
  <c r="E24" i="4"/>
  <c r="E26" i="4" s="1"/>
  <c r="E7" i="5"/>
  <c r="E23" i="5" s="1"/>
  <c r="O17" i="8"/>
  <c r="S17" i="8"/>
  <c r="E17" i="8"/>
  <c r="C10" i="12"/>
  <c r="C26" i="12" s="1"/>
  <c r="C25" i="8" s="1"/>
  <c r="F10" i="4"/>
  <c r="F18" i="4"/>
  <c r="H10" i="4"/>
  <c r="H18" i="4"/>
  <c r="R17" i="8"/>
  <c r="D17" i="8"/>
  <c r="H17" i="8"/>
  <c r="D19" i="6"/>
  <c r="F19" i="6"/>
  <c r="H19" i="6"/>
  <c r="D18" i="4"/>
  <c r="L10" i="12"/>
  <c r="L26" i="12" s="1"/>
  <c r="N25" i="8" s="1"/>
  <c r="D10" i="12"/>
  <c r="D26" i="12" s="1"/>
  <c r="D25" i="8" s="1"/>
  <c r="H10" i="12"/>
  <c r="H26" i="12" s="1"/>
  <c r="H25" i="8" s="1"/>
  <c r="O10" i="12"/>
  <c r="O26" i="12" s="1"/>
  <c r="Q25" i="8" s="1"/>
  <c r="E10" i="12"/>
  <c r="E26" i="12" s="1"/>
  <c r="E25" i="8" s="1"/>
  <c r="N10" i="12"/>
  <c r="N26" i="12" s="1"/>
  <c r="P25" i="8" s="1"/>
  <c r="G161" i="18"/>
  <c r="F28" i="6" l="1"/>
  <c r="C9" i="5"/>
  <c r="C25" i="5" s="1"/>
  <c r="R9" i="5"/>
  <c r="R25" i="5" s="1"/>
  <c r="G28" i="6"/>
  <c r="H9" i="8"/>
  <c r="C9" i="8"/>
  <c r="S9" i="5"/>
  <c r="S25" i="5" s="1"/>
  <c r="P9" i="8"/>
  <c r="D28" i="6"/>
  <c r="G9" i="8"/>
  <c r="E11" i="2"/>
  <c r="Q9" i="8"/>
  <c r="H28" i="6"/>
  <c r="G26" i="4"/>
  <c r="G9" i="2"/>
  <c r="G11" i="2" s="1"/>
  <c r="H26" i="4"/>
  <c r="C18" i="1"/>
  <c r="F18" i="1" s="1"/>
  <c r="F19" i="1" s="1"/>
  <c r="H9" i="2"/>
  <c r="H11" i="2" s="1"/>
  <c r="F9" i="8"/>
  <c r="O9" i="8"/>
  <c r="R9" i="8"/>
  <c r="S9" i="8"/>
  <c r="D9" i="8"/>
  <c r="E9" i="8"/>
  <c r="D23" i="5"/>
  <c r="D9" i="5"/>
  <c r="D25" i="5" s="1"/>
  <c r="E9" i="5"/>
  <c r="E25" i="5" s="1"/>
  <c r="G23" i="5"/>
  <c r="G9" i="5"/>
  <c r="G25" i="5" s="1"/>
  <c r="H23" i="5"/>
  <c r="H9" i="5"/>
  <c r="H25" i="5" s="1"/>
  <c r="F9" i="5"/>
  <c r="F25" i="5" s="1"/>
  <c r="N9" i="8"/>
  <c r="C19" i="1" l="1"/>
</calcChain>
</file>

<file path=xl/sharedStrings.xml><?xml version="1.0" encoding="utf-8"?>
<sst xmlns="http://schemas.openxmlformats.org/spreadsheetml/2006/main" count="10419" uniqueCount="480">
  <si>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</si>
  <si>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</si>
  <si>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</si>
  <si>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</si>
  <si>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</si>
  <si>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</si>
  <si>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</si>
  <si>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</si>
  <si>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</si>
  <si>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</si>
  <si>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</si>
  <si>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</si>
  <si>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</si>
  <si>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</si>
  <si>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</si>
  <si>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</si>
  <si>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</si>
  <si>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</si>
  <si>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</si>
  <si>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</si>
  <si>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</si>
  <si>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</si>
  <si>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</si>
  <si>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</si>
  <si>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</si>
  <si>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</si>
  <si>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</si>
  <si>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</si>
  <si>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</si>
  <si>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</si>
  <si>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</si>
  <si>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</si>
  <si>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</si>
  <si>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</si>
  <si>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</si>
  <si>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</si>
  <si>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</si>
  <si>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</si>
  <si>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</si>
  <si>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</si>
  <si>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</si>
  <si>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</si>
  <si>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</si>
  <si>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</si>
  <si>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</si>
  <si>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</si>
  <si>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</si>
  <si>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</si>
  <si>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</si>
  <si>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</si>
  <si>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</si>
  <si>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</si>
  <si>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</si>
  <si>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</si>
  <si>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</si>
  <si>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</si>
  <si>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</si>
  <si>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</si>
  <si>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</si>
  <si>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</si>
  <si>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</si>
  <si>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</si>
  <si>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</si>
  <si>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</si>
  <si>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</si>
  <si>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</si>
  <si>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</si>
  <si>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</si>
  <si>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</si>
  <si>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</si>
  <si>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</si>
  <si>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</si>
  <si>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</si>
  <si>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</si>
  <si>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</si>
  <si>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</si>
  <si>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</si>
  <si>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</si>
  <si>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</si>
  <si>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</si>
  <si>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</si>
  <si>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</si>
  <si>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</si>
  <si>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</si>
  <si>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</si>
  <si>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</si>
  <si>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</si>
  <si>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</si>
  <si>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</si>
  <si>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</si>
  <si>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</si>
  <si>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</si>
  <si>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</si>
  <si>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</si>
  <si>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</si>
  <si>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</si>
  <si>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</si>
  <si>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</si>
  <si>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</si>
  <si>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</si>
  <si>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</si>
  <si>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</si>
  <si>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</si>
  <si>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</si>
  <si>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</si>
  <si>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</si>
  <si>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</si>
  <si>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</si>
  <si>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</si>
  <si>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</si>
  <si>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</si>
  <si>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</si>
  <si>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</si>
  <si>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</si>
  <si>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</si>
  <si>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</si>
  <si>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</si>
  <si>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</si>
  <si>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</si>
  <si>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</si>
  <si>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</si>
  <si>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</si>
  <si>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</si>
  <si>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</si>
  <si>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</si>
  <si>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</si>
  <si>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</si>
  <si>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</si>
  <si>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</si>
  <si>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</si>
  <si>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</si>
  <si>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</si>
  <si>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</si>
  <si>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</si>
  <si>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</si>
  <si>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</si>
  <si>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</si>
  <si>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</si>
  <si>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</si>
  <si>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</si>
  <si>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</si>
  <si>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</si>
  <si>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</si>
  <si>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</si>
  <si>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</si>
  <si>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</si>
  <si>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</si>
  <si>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</si>
  <si>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</si>
  <si>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</si>
  <si>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</si>
  <si>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</si>
  <si>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</si>
  <si>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</si>
  <si>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</si>
  <si>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</si>
  <si>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</si>
  <si>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</si>
  <si>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</si>
  <si>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</si>
  <si>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</si>
  <si>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</si>
  <si>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</si>
  <si>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</si>
  <si>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</si>
  <si>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</si>
  <si>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</si>
  <si>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</si>
  <si>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</si>
  <si>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</si>
  <si>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</si>
  <si>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</si>
  <si>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</si>
  <si>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</si>
  <si>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</si>
  <si>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</si>
  <si>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</si>
  <si>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</si>
  <si>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</si>
  <si>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</si>
  <si>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</si>
  <si>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</si>
  <si>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</si>
  <si>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</si>
  <si>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</si>
  <si>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</si>
  <si>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</si>
  <si>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</si>
  <si>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</si>
  <si>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</si>
  <si>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</si>
  <si>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</si>
  <si>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</si>
  <si>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</si>
  <si>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</si>
  <si>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</si>
  <si>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</si>
  <si>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</si>
  <si>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</si>
  <si>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</si>
  <si>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</si>
  <si>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</si>
  <si>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</si>
  <si>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</si>
  <si>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</si>
  <si>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</si>
  <si>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</si>
  <si>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</si>
  <si>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</si>
  <si>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</si>
  <si>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</si>
  <si>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</si>
  <si>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</si>
  <si>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</si>
  <si>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</si>
  <si>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</si>
  <si>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</si>
  <si>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</si>
  <si>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</si>
  <si>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</si>
  <si>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</si>
  <si>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</si>
  <si>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</si>
  <si>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</si>
  <si>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</si>
  <si>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</si>
  <si>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</si>
  <si>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</si>
  <si>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</si>
  <si>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</si>
  <si>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</si>
  <si>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</si>
  <si>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</si>
  <si>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</si>
  <si>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</si>
  <si>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</si>
  <si>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</si>
  <si>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</si>
  <si>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</si>
  <si>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</si>
  <si>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</si>
  <si>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</si>
  <si>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</si>
  <si>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</si>
  <si>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</si>
  <si>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</si>
  <si>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</si>
  <si>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</si>
  <si>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</si>
  <si>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</si>
  <si>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</si>
  <si>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</si>
  <si>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</si>
  <si>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</si>
  <si>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</si>
  <si>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</si>
  <si>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</si>
  <si>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</si>
  <si>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</si>
  <si>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</si>
  <si>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</si>
  <si>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</si>
  <si>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</si>
  <si>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</si>
  <si>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</si>
  <si>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</si>
  <si>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</si>
  <si>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</si>
  <si>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</si>
  <si>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</si>
  <si>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</si>
  <si>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</si>
  <si>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</si>
  <si>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</si>
  <si>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</si>
  <si>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</si>
  <si>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</si>
  <si>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</si>
  <si>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</si>
  <si>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</si>
  <si>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</si>
  <si>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</si>
  <si>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</si>
  <si>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</si>
  <si>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</si>
  <si>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</si>
  <si>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</si>
  <si>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</si>
  <si>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</si>
  <si>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</si>
  <si>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</si>
  <si>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</si>
  <si>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</si>
  <si>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</si>
  <si>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</si>
  <si>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</si>
  <si>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</si>
  <si>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</si>
  <si>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</si>
  <si>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</si>
  <si>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</si>
  <si>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</si>
  <si>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</si>
  <si>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</si>
  <si>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</si>
  <si>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</si>
  <si>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</si>
  <si>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</si>
  <si>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</si>
  <si>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</si>
  <si>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</si>
  <si>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</si>
  <si>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</si>
  <si>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</si>
  <si>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</si>
  <si>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</si>
  <si>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</si>
  <si>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</si>
  <si>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</si>
  <si>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</si>
  <si>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</si>
  <si>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</si>
  <si>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</si>
  <si>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</si>
  <si>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</si>
  <si>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</si>
  <si>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</si>
  <si>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</si>
  <si>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</si>
  <si>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</si>
  <si>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</si>
  <si>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</si>
  <si>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</si>
  <si>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</si>
  <si>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</si>
  <si>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</si>
  <si>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</si>
  <si>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</si>
  <si>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</si>
  <si>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</si>
  <si>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</si>
  <si>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</si>
  <si>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</si>
  <si>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</si>
  <si>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</si>
  <si>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</si>
  <si>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</si>
  <si>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</si>
  <si>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</si>
  <si>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</si>
  <si>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</si>
  <si>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</si>
  <si>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</si>
  <si>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</si>
  <si>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</si>
  <si>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</si>
  <si>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</si>
  <si>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</si>
  <si>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</si>
  <si>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</si>
  <si>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</si>
  <si>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</si>
  <si>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</si>
  <si>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</si>
  <si>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</si>
  <si>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</si>
  <si>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</si>
  <si>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</si>
  <si>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</si>
  <si>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</si>
  <si>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</si>
  <si>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</si>
  <si>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</si>
  <si>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</si>
  <si>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</si>
  <si>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</si>
  <si>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</si>
  <si>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</si>
  <si>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</si>
  <si>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</si>
  <si>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</si>
  <si>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</si>
  <si>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</si>
  <si>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</si>
  <si>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</si>
  <si>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</si>
  <si>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</si>
  <si>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</si>
  <si>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</si>
  <si>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</si>
  <si>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</si>
  <si>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</si>
  <si>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</si>
  <si>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</si>
  <si>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</si>
  <si>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</si>
  <si>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</si>
  <si>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</si>
  <si>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</si>
  <si>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</si>
  <si>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</si>
  <si>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</si>
  <si>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</si>
  <si>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</si>
  <si>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</si>
  <si>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</si>
  <si>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</si>
  <si>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</si>
  <si>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</si>
  <si>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</si>
  <si>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</si>
  <si>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</si>
  <si>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</si>
  <si>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</si>
  <si>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</si>
  <si>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</si>
  <si>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</si>
  <si>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</si>
  <si>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</si>
  <si>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</si>
  <si>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</si>
  <si>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</si>
  <si>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</si>
  <si>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</si>
  <si>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</si>
  <si>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</si>
  <si>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</si>
  <si>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</si>
  <si>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</si>
  <si>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</si>
  <si>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</si>
  <si>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</si>
  <si>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</si>
  <si>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</si>
  <si>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</si>
  <si>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</si>
  <si>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</t>
  </si>
  <si>
    <t xml:space="preserve">FY11 </t>
  </si>
  <si>
    <t>San Antonio Military Medical Center</t>
  </si>
  <si>
    <t>JTF</t>
  </si>
  <si>
    <t>FY2013 Collection Goals:</t>
  </si>
  <si>
    <t>FY 2013, Projected after 4th Quarter</t>
  </si>
  <si>
    <t>FY2013</t>
  </si>
  <si>
    <t xml:space="preserve">FY09 </t>
  </si>
  <si>
    <t>FY10</t>
  </si>
  <si>
    <t xml:space="preserve">FY12 </t>
  </si>
  <si>
    <t>FY13</t>
  </si>
  <si>
    <t>JTF total</t>
  </si>
  <si>
    <t>Is JTF total for a FY equal to Total Billings tab?</t>
  </si>
  <si>
    <t>JTF toatl</t>
  </si>
  <si>
    <t>NHC New England</t>
  </si>
  <si>
    <t>NMC Portsmouth</t>
  </si>
  <si>
    <t xml:space="preserve"> </t>
  </si>
  <si>
    <t>Is  AF IP FY2013 data greater than FY2012?</t>
  </si>
  <si>
    <t>Is  A IP FY2013 data greater than FY2012?</t>
  </si>
  <si>
    <t>Is  N IP FY2013 data greater than FY2012?</t>
  </si>
  <si>
    <t>Is  AF OP FY2013 data greater than FY2012?</t>
  </si>
  <si>
    <t>Is  A OP FY2013 data greater than FY2012?</t>
  </si>
  <si>
    <t>Is  N OP FY2013 data greater than FY2012?</t>
  </si>
  <si>
    <t>Is  JTF OP FY2013 data greater than FY2012?</t>
  </si>
  <si>
    <t>OP</t>
  </si>
  <si>
    <t>Is JTF IP FY2013 data greater than FY2012?</t>
  </si>
  <si>
    <t>Is JTF OP FY2013 data greater than FY2012?</t>
  </si>
  <si>
    <t>Is JTF total for a FY equal to the total Collections tab?</t>
  </si>
  <si>
    <t>Is JTF total for a FY equal to Collected to Claims Ratio Rpt tab?</t>
  </si>
  <si>
    <t>Is JTF total for a FY equal to Claims per Disp or Visits rpt tab?</t>
  </si>
  <si>
    <t>Is JTF total for a FY equal to Total Billings Rpt tab?</t>
  </si>
  <si>
    <t>FY 2012, after 4th Quarter - JTF seperated</t>
  </si>
  <si>
    <t>FY2012 status, after 4th Quarter</t>
  </si>
  <si>
    <t>Third Party Collections Web Metrics Reporting System Data</t>
  </si>
  <si>
    <t>Is  JTF IP FY2013 data greater than FY2012?</t>
  </si>
  <si>
    <t>3rdQFY08</t>
  </si>
  <si>
    <t>3rdQFY09</t>
  </si>
  <si>
    <t>3rdQFY10</t>
  </si>
  <si>
    <t>3rdQFY11</t>
  </si>
  <si>
    <t>3rdQFY12</t>
  </si>
  <si>
    <t>3rdQFY13</t>
  </si>
  <si>
    <t xml:space="preserve">3rd Quarter </t>
  </si>
  <si>
    <t>Data as of 08/01/2013</t>
  </si>
  <si>
    <t>FY2013 status, after 3rd 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</si>
</sst>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67" formatCode="&quot;$&quot;#,##0.0"/>
    <numFmt numFmtId="168" formatCode="&quot;$&quot;#,##0.0_);[Red]\(&quot;$&quot;#,##0.0\)"/>
    <numFmt numFmtId="169" formatCode="&quot;$&quot;#,##0.00;[Red]&quot;$&quot;#,##0.00"/>
    <numFmt numFmtId="170" formatCode="_(&quot;$&quot;* #,##0.0_);_(&quot;$&quot;* \(#,##0.0\);_(&quot;$&quot;* &quot;-&quot;?_);_(@_)"/>
    <numFmt numFmtId="171" formatCode="#,##0.000"/>
  </numFmts>
  <fonts count="34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CC00CC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0" applyNumberFormat="0" applyBorder="0" applyAlignment="0" applyProtection="0"/>
    <xf numFmtId="0" fontId="19" fillId="31" borderId="22" applyNumberFormat="0" applyAlignment="0" applyProtection="0"/>
    <xf numFmtId="0" fontId="20" fillId="32" borderId="23" applyNumberFormat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0" borderId="24" applyNumberFormat="0" applyFill="0" applyAlignment="0" applyProtection="0"/>
    <xf numFmtId="0" fontId="24" fillId="0" borderId="25" applyNumberFormat="0" applyFill="0" applyAlignment="0" applyProtection="0"/>
    <xf numFmtId="0" fontId="25" fillId="0" borderId="26" applyNumberFormat="0" applyFill="0" applyAlignment="0" applyProtection="0"/>
    <xf numFmtId="0" fontId="25" fillId="0" borderId="0" applyNumberFormat="0" applyFill="0" applyBorder="0" applyAlignment="0" applyProtection="0"/>
    <xf numFmtId="0" fontId="26" fillId="34" borderId="22" applyNumberFormat="0" applyAlignment="0" applyProtection="0"/>
    <xf numFmtId="0" fontId="27" fillId="0" borderId="27" applyNumberFormat="0" applyFill="0" applyAlignment="0" applyProtection="0"/>
    <xf numFmtId="0" fontId="28" fillId="35" borderId="0" applyNumberFormat="0" applyBorder="0" applyAlignment="0" applyProtection="0"/>
    <xf numFmtId="0" fontId="15" fillId="0" borderId="0"/>
    <xf numFmtId="0" fontId="29" fillId="31" borderId="29" applyNumberFormat="0" applyAlignment="0" applyProtection="0"/>
    <xf numFmtId="0" fontId="30" fillId="0" borderId="0" applyNumberFormat="0" applyFill="0" applyBorder="0" applyAlignment="0" applyProtection="0"/>
    <xf numFmtId="0" fontId="31" fillId="0" borderId="30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6" fillId="36" borderId="28" applyNumberFormat="0" applyFont="0" applyAlignment="0" applyProtection="0"/>
    <xf numFmtId="0" fontId="4" fillId="0" borderId="0"/>
    <xf numFmtId="0" fontId="4" fillId="0" borderId="0"/>
  </cellStyleXfs>
  <cellXfs count="163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2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169" fontId="0" fillId="0" borderId="0" xfId="0" applyNumberFormat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165" fontId="0" fillId="0" borderId="0" xfId="0" applyNumberFormat="1" applyBorder="1"/>
    <xf numFmtId="10" fontId="0" fillId="0" borderId="0" xfId="0" applyNumberFormat="1"/>
    <xf numFmtId="10" fontId="0" fillId="0" borderId="0" xfId="0" applyNumberFormat="1" applyFill="1"/>
    <xf numFmtId="0" fontId="0" fillId="2" borderId="0" xfId="0" applyFill="1" applyBorder="1"/>
    <xf numFmtId="0" fontId="0" fillId="2" borderId="1" xfId="0" applyFill="1" applyBorder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167" fontId="0" fillId="0" borderId="9" xfId="0" applyNumberFormat="1" applyBorder="1"/>
    <xf numFmtId="0" fontId="0" fillId="3" borderId="9" xfId="0" applyFill="1" applyBorder="1" applyAlignment="1">
      <alignment horizontal="center"/>
    </xf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9" xfId="0" applyBorder="1" applyAlignment="1">
      <alignment wrapText="1"/>
    </xf>
    <xf numFmtId="44" fontId="0" fillId="2" borderId="11" xfId="0" applyNumberFormat="1" applyFill="1" applyBorder="1"/>
    <xf numFmtId="44" fontId="0" fillId="2" borderId="12" xfId="0" applyNumberFormat="1" applyFill="1" applyBorder="1"/>
    <xf numFmtId="44" fontId="12" fillId="2" borderId="11" xfId="0" applyNumberFormat="1" applyFont="1" applyFill="1" applyBorder="1"/>
    <xf numFmtId="44" fontId="0" fillId="5" borderId="10" xfId="0" applyNumberFormat="1" applyFill="1" applyBorder="1"/>
    <xf numFmtId="44" fontId="0" fillId="5" borderId="12" xfId="0" applyNumberFormat="1" applyFill="1" applyBorder="1"/>
    <xf numFmtId="44" fontId="0" fillId="5" borderId="11" xfId="0" applyNumberFormat="1" applyFill="1" applyBorder="1"/>
    <xf numFmtId="0" fontId="4" fillId="0" borderId="9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16" xfId="0" applyBorder="1"/>
    <xf numFmtId="0" fontId="0" fillId="0" borderId="14" xfId="0" applyBorder="1"/>
    <xf numFmtId="0" fontId="0" fillId="0" borderId="15" xfId="0" applyBorder="1"/>
    <xf numFmtId="0" fontId="3" fillId="0" borderId="0" xfId="0" applyFont="1" applyBorder="1"/>
    <xf numFmtId="0" fontId="4" fillId="0" borderId="0" xfId="0" applyFont="1" applyBorder="1"/>
    <xf numFmtId="3" fontId="8" fillId="0" borderId="0" xfId="0" applyNumberFormat="1" applyFont="1" applyBorder="1"/>
    <xf numFmtId="0" fontId="12" fillId="0" borderId="14" xfId="0" applyFont="1" applyBorder="1"/>
    <xf numFmtId="0" fontId="12" fillId="0" borderId="3" xfId="0" applyFont="1" applyBorder="1"/>
    <xf numFmtId="0" fontId="0" fillId="0" borderId="17" xfId="0" applyBorder="1" applyAlignment="1">
      <alignment wrapText="1"/>
    </xf>
    <xf numFmtId="0" fontId="12" fillId="2" borderId="18" xfId="0" applyFont="1" applyFill="1" applyBorder="1"/>
    <xf numFmtId="0" fontId="0" fillId="2" borderId="4" xfId="0" applyFill="1" applyBorder="1"/>
    <xf numFmtId="0" fontId="0" fillId="2" borderId="18" xfId="0" applyFill="1" applyBorder="1"/>
    <xf numFmtId="44" fontId="0" fillId="2" borderId="19" xfId="0" applyNumberFormat="1" applyFill="1" applyBorder="1"/>
    <xf numFmtId="44" fontId="12" fillId="2" borderId="19" xfId="0" applyNumberFormat="1" applyFont="1" applyFill="1" applyBorder="1"/>
    <xf numFmtId="0" fontId="12" fillId="5" borderId="18" xfId="0" applyFont="1" applyFill="1" applyBorder="1"/>
    <xf numFmtId="44" fontId="0" fillId="5" borderId="19" xfId="0" applyNumberFormat="1" applyFill="1" applyBorder="1"/>
    <xf numFmtId="0" fontId="0" fillId="5" borderId="18" xfId="0" applyFill="1" applyBorder="1"/>
    <xf numFmtId="0" fontId="12" fillId="5" borderId="6" xfId="0" applyFont="1" applyFill="1" applyBorder="1"/>
    <xf numFmtId="44" fontId="12" fillId="5" borderId="8" xfId="0" applyNumberFormat="1" applyFont="1" applyFill="1" applyBorder="1"/>
    <xf numFmtId="44" fontId="12" fillId="5" borderId="7" xfId="0" applyNumberFormat="1" applyFont="1" applyFill="1" applyBorder="1"/>
    <xf numFmtId="164" fontId="0" fillId="0" borderId="15" xfId="0" applyNumberFormat="1" applyBorder="1"/>
    <xf numFmtId="0" fontId="0" fillId="5" borderId="13" xfId="0" applyFill="1" applyBorder="1"/>
    <xf numFmtId="0" fontId="33" fillId="0" borderId="0" xfId="0" applyFont="1"/>
    <xf numFmtId="3" fontId="0" fillId="0" borderId="9" xfId="0" applyNumberFormat="1" applyBorder="1"/>
    <xf numFmtId="3" fontId="7" fillId="0" borderId="35" xfId="0" applyNumberFormat="1" applyFont="1" applyBorder="1"/>
    <xf numFmtId="0" fontId="0" fillId="0" borderId="31" xfId="0" applyBorder="1"/>
    <xf numFmtId="4" fontId="0" fillId="0" borderId="9" xfId="0" applyNumberFormat="1" applyBorder="1"/>
    <xf numFmtId="164" fontId="0" fillId="0" borderId="9" xfId="0" applyNumberFormat="1" applyBorder="1"/>
    <xf numFmtId="3" fontId="0" fillId="0" borderId="17" xfId="0" applyNumberFormat="1" applyBorder="1"/>
    <xf numFmtId="2" fontId="0" fillId="0" borderId="9" xfId="0" applyNumberFormat="1" applyBorder="1"/>
    <xf numFmtId="0" fontId="7" fillId="0" borderId="34" xfId="0" applyFont="1" applyBorder="1"/>
    <xf numFmtId="3" fontId="7" fillId="0" borderId="36" xfId="0" applyNumberFormat="1" applyFont="1" applyBorder="1"/>
    <xf numFmtId="165" fontId="7" fillId="0" borderId="35" xfId="0" applyNumberFormat="1" applyFont="1" applyBorder="1"/>
    <xf numFmtId="0" fontId="0" fillId="0" borderId="31" xfId="0" applyBorder="1" applyAlignment="1">
      <alignment horizontal="right"/>
    </xf>
    <xf numFmtId="165" fontId="0" fillId="0" borderId="9" xfId="0" applyNumberFormat="1" applyBorder="1"/>
    <xf numFmtId="3" fontId="0" fillId="0" borderId="32" xfId="0" applyNumberFormat="1" applyBorder="1"/>
    <xf numFmtId="3" fontId="0" fillId="0" borderId="2" xfId="0" applyNumberFormat="1" applyBorder="1"/>
    <xf numFmtId="164" fontId="0" fillId="0" borderId="17" xfId="0" applyNumberFormat="1" applyBorder="1"/>
    <xf numFmtId="2" fontId="4" fillId="0" borderId="33" xfId="0" applyNumberFormat="1" applyFont="1" applyBorder="1"/>
    <xf numFmtId="3" fontId="0" fillId="0" borderId="31" xfId="0" applyNumberFormat="1" applyBorder="1" applyAlignment="1">
      <alignment horizontal="right"/>
    </xf>
    <xf numFmtId="3" fontId="0" fillId="0" borderId="31" xfId="0" applyNumberFormat="1" applyBorder="1"/>
    <xf numFmtId="0" fontId="0" fillId="0" borderId="2" xfId="0" applyBorder="1" applyAlignment="1">
      <alignment horizontal="left"/>
    </xf>
    <xf numFmtId="165" fontId="0" fillId="0" borderId="17" xfId="0" applyNumberFormat="1" applyBorder="1"/>
    <xf numFmtId="2" fontId="7" fillId="0" borderId="35" xfId="0" applyNumberFormat="1" applyFont="1" applyBorder="1"/>
    <xf numFmtId="2" fontId="0" fillId="0" borderId="17" xfId="0" applyNumberFormat="1" applyBorder="1"/>
    <xf numFmtId="164" fontId="7" fillId="0" borderId="36" xfId="0" applyNumberFormat="1" applyFont="1" applyBorder="1"/>
    <xf numFmtId="3" fontId="0" fillId="0" borderId="9" xfId="0" applyNumberFormat="1" applyFill="1" applyBorder="1"/>
    <xf numFmtId="2" fontId="0" fillId="0" borderId="33" xfId="0" applyNumberFormat="1" applyBorder="1"/>
    <xf numFmtId="164" fontId="7" fillId="0" borderId="35" xfId="0" applyNumberFormat="1" applyFont="1" applyBorder="1"/>
    <xf numFmtId="2" fontId="7" fillId="0" borderId="34" xfId="0" applyNumberFormat="1" applyFont="1" applyBorder="1"/>
    <xf numFmtId="165" fontId="7" fillId="0" borderId="36" xfId="0" applyNumberFormat="1" applyFont="1" applyBorder="1"/>
    <xf numFmtId="2" fontId="7" fillId="0" borderId="36" xfId="0" applyNumberFormat="1" applyFont="1" applyBorder="1"/>
    <xf numFmtId="0" fontId="4" fillId="0" borderId="33" xfId="0" applyFont="1" applyBorder="1"/>
    <xf numFmtId="164" fontId="0" fillId="0" borderId="31" xfId="0" applyNumberFormat="1" applyBorder="1"/>
    <xf numFmtId="0" fontId="0" fillId="0" borderId="32" xfId="0" applyBorder="1"/>
    <xf numFmtId="0" fontId="0" fillId="0" borderId="33" xfId="0" applyBorder="1"/>
    <xf numFmtId="165" fontId="4" fillId="0" borderId="0" xfId="0" applyNumberFormat="1" applyFont="1" applyBorder="1"/>
    <xf numFmtId="165" fontId="0" fillId="0" borderId="9" xfId="0" applyNumberFormat="1" applyFill="1" applyBorder="1"/>
    <xf numFmtId="167" fontId="0" fillId="0" borderId="17" xfId="0" applyNumberFormat="1" applyBorder="1"/>
    <xf numFmtId="167" fontId="7" fillId="0" borderId="35" xfId="0" applyNumberFormat="1" applyFont="1" applyBorder="1"/>
    <xf numFmtId="167" fontId="7" fillId="0" borderId="36" xfId="0" applyNumberFormat="1" applyFont="1" applyBorder="1"/>
    <xf numFmtId="0" fontId="14" fillId="0" borderId="34" xfId="0" applyFont="1" applyBorder="1"/>
    <xf numFmtId="164" fontId="14" fillId="0" borderId="35" xfId="0" applyNumberFormat="1" applyFont="1" applyBorder="1"/>
    <xf numFmtId="164" fontId="14" fillId="0" borderId="36" xfId="0" applyNumberFormat="1" applyFont="1" applyBorder="1"/>
    <xf numFmtId="44" fontId="0" fillId="2" borderId="9" xfId="0" applyNumberFormat="1" applyFill="1" applyBorder="1"/>
    <xf numFmtId="44" fontId="12" fillId="2" borderId="9" xfId="0" applyNumberFormat="1" applyFont="1" applyFill="1" applyBorder="1"/>
    <xf numFmtId="44" fontId="0" fillId="5" borderId="9" xfId="0" applyNumberFormat="1" applyFill="1" applyBorder="1"/>
    <xf numFmtId="44" fontId="12" fillId="5" borderId="35" xfId="0" applyNumberFormat="1" applyFont="1" applyFill="1" applyBorder="1"/>
    <xf numFmtId="0" fontId="0" fillId="3" borderId="33" xfId="0" applyFill="1" applyBorder="1"/>
    <xf numFmtId="0" fontId="0" fillId="3" borderId="17" xfId="0" applyFill="1" applyBorder="1" applyAlignment="1">
      <alignment horizontal="center"/>
    </xf>
    <xf numFmtId="0" fontId="12" fillId="0" borderId="34" xfId="0" applyFont="1" applyBorder="1"/>
    <xf numFmtId="170" fontId="0" fillId="0" borderId="9" xfId="0" applyNumberFormat="1" applyBorder="1"/>
    <xf numFmtId="170" fontId="0" fillId="0" borderId="17" xfId="0" applyNumberFormat="1" applyBorder="1"/>
    <xf numFmtId="170" fontId="12" fillId="0" borderId="35" xfId="0" applyNumberFormat="1" applyFont="1" applyBorder="1"/>
    <xf numFmtId="170" fontId="12" fillId="0" borderId="36" xfId="0" applyNumberFormat="1" applyFont="1" applyBorder="1"/>
    <xf numFmtId="10" fontId="4" fillId="37" borderId="0" xfId="0" applyNumberFormat="1" applyFont="1" applyFill="1"/>
    <xf numFmtId="0" fontId="0" fillId="3" borderId="37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0" fillId="0" borderId="16" xfId="0" applyBorder="1" applyAlignment="1">
      <alignment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wrapText="1"/>
    </xf>
    <xf numFmtId="0" fontId="0" fillId="0" borderId="21" xfId="0" applyBorder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9" xfId="0" applyBorder="1"/>
    <xf numFmtId="0" fontId="0" fillId="0" borderId="9" xfId="0" applyBorder="1" applyAlignment="1">
      <alignment horizontal="right"/>
    </xf>
    <xf numFmtId="0" fontId="7" fillId="0" borderId="9" xfId="0" applyFont="1" applyBorder="1"/>
    <xf numFmtId="167" fontId="7" fillId="0" borderId="9" xfId="0" applyNumberFormat="1" applyFont="1" applyBorder="1"/>
    <xf numFmtId="0" fontId="0" fillId="0" borderId="32" xfId="0" applyBorder="1" applyAlignment="1">
      <alignment horizontal="right"/>
    </xf>
    <xf numFmtId="0" fontId="4" fillId="0" borderId="9" xfId="0" applyFont="1" applyBorder="1"/>
    <xf numFmtId="3" fontId="7" fillId="0" borderId="9" xfId="0" applyNumberFormat="1" applyFont="1" applyBorder="1"/>
    <xf numFmtId="4" fontId="7" fillId="0" borderId="9" xfId="0" applyNumberFormat="1" applyFont="1" applyBorder="1"/>
    <xf numFmtId="171" fontId="7" fillId="0" borderId="9" xfId="0" applyNumberFormat="1" applyFont="1" applyBorder="1"/>
    <xf numFmtId="44" fontId="0" fillId="0" borderId="0" xfId="0" applyNumberFormat="1"/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/>
    <cellStyle name="Normal 2 2 2" xfId="45"/>
    <cellStyle name="Normal 2 3" xfId="44"/>
    <cellStyle name="Normal 3" xfId="42"/>
    <cellStyle name="Note 2" xfId="43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colors>
    <mruColors>
      <color rgb="FFCC00CC"/>
      <color rgb="FFFF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6098AC5-87E3-4317-B751-E4CD7417D2AF}" diskRevisions="1" revisionId="11055" version="6">
  <header guid="{46098AC5-87E3-4317-B751-E4CD7417D2AF}" dateTime="2013-08-08T13:50:40" maxSheetId="28" userName="Matthew Megas" r:id="rId18" minRId="10978" maxRId="11055">
    <sheetIdMap count="27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qref="B5:B10" start="0" length="0">
    <dxf>
      <border>
        <left style="thin">
          <color indexed="64"/>
        </left>
      </border>
    </dxf>
  </rfmt>
  <rfmt sheetId="4" sqref="B5:H5" start="0" length="0">
    <dxf>
      <border>
        <top style="thin">
          <color indexed="64"/>
        </top>
      </border>
    </dxf>
  </rfmt>
  <rfmt sheetId="4" sqref="H5:H10" start="0" length="0">
    <dxf>
      <border>
        <right style="thin">
          <color indexed="64"/>
        </right>
      </border>
    </dxf>
  </rfmt>
  <rfmt sheetId="4" sqref="B10:H10" start="0" length="0">
    <dxf>
      <border>
        <bottom style="thin">
          <color indexed="64"/>
        </bottom>
      </border>
    </dxf>
  </rfmt>
  <rfmt sheetId="4" sqref="B13:B18" start="0" length="0">
    <dxf>
      <border>
        <left style="thin">
          <color indexed="64"/>
        </left>
      </border>
    </dxf>
  </rfmt>
  <rfmt sheetId="4" sqref="B13:H13" start="0" length="0">
    <dxf>
      <border>
        <top style="thin">
          <color indexed="64"/>
        </top>
      </border>
    </dxf>
  </rfmt>
  <rfmt sheetId="4" sqref="H13:H18" start="0" length="0">
    <dxf>
      <border>
        <right style="thin">
          <color indexed="64"/>
        </right>
      </border>
    </dxf>
  </rfmt>
  <rfmt sheetId="4" sqref="B18:H18" start="0" length="0">
    <dxf>
      <border>
        <bottom style="thin">
          <color indexed="64"/>
        </bottom>
      </border>
    </dxf>
  </rfmt>
  <rfmt sheetId="4" sqref="B13:H18">
    <dxf>
      <border>
        <left style="thin">
          <color indexed="64"/>
        </left>
        <right style="thin">
          <color indexed="64"/>
        </right>
        <vertical style="thin">
          <color indexed="64"/>
        </vertical>
      </border>
    </dxf>
  </rfmt>
  <rfmt sheetId="4" sqref="B21:B26" start="0" length="0">
    <dxf>
      <border>
        <left style="thin">
          <color indexed="64"/>
        </left>
      </border>
    </dxf>
  </rfmt>
  <rfmt sheetId="4" sqref="B21:H21" start="0" length="0">
    <dxf>
      <border>
        <top style="thin">
          <color indexed="64"/>
        </top>
      </border>
    </dxf>
  </rfmt>
  <rfmt sheetId="4" sqref="H21:H26" start="0" length="0">
    <dxf>
      <border>
        <right style="thin">
          <color indexed="64"/>
        </right>
      </border>
    </dxf>
  </rfmt>
  <rfmt sheetId="4" sqref="B26:H26" start="0" length="0">
    <dxf>
      <border>
        <bottom style="thin">
          <color indexed="64"/>
        </bottom>
      </border>
    </dxf>
  </rfmt>
  <rfmt sheetId="4" sqref="B21:H26">
    <dxf>
      <border>
        <left style="thin">
          <color indexed="64"/>
        </left>
        <right style="thin">
          <color indexed="64"/>
        </right>
        <vertical style="thin">
          <color indexed="64"/>
        </vertical>
      </border>
    </dxf>
  </rfmt>
  <rfmt sheetId="5" sqref="S20">
    <dxf>
      <alignment horizontal="right" readingOrder="0"/>
    </dxf>
  </rfmt>
  <rfmt sheetId="5" sqref="S12">
    <dxf>
      <alignment horizontal="right" readingOrder="0"/>
    </dxf>
  </rfmt>
  <rfmt sheetId="11" sqref="A4:A28" start="0" length="0">
    <dxf>
      <border>
        <left style="thin">
          <color indexed="64"/>
        </left>
      </border>
    </dxf>
  </rfmt>
  <rfmt sheetId="11" sqref="A4" start="0" length="0">
    <dxf>
      <border>
        <top style="thin">
          <color indexed="64"/>
        </top>
      </border>
    </dxf>
  </rfmt>
  <rfmt sheetId="11" sqref="A4:A28" start="0" length="0">
    <dxf>
      <border>
        <right style="thin">
          <color indexed="64"/>
        </right>
      </border>
    </dxf>
  </rfmt>
  <rfmt sheetId="11" sqref="A28" start="0" length="0">
    <dxf>
      <border>
        <bottom style="thin">
          <color indexed="64"/>
        </bottom>
      </border>
    </dxf>
  </rfmt>
  <rfmt sheetId="11" sqref="A4:A2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1" sqref="A4:A28" start="0" length="0">
    <dxf>
      <border>
        <left/>
      </border>
    </dxf>
  </rfmt>
  <rfmt sheetId="11" sqref="A4" start="0" length="0">
    <dxf>
      <border>
        <top/>
      </border>
    </dxf>
  </rfmt>
  <rfmt sheetId="11" sqref="A4:A28" start="0" length="0">
    <dxf>
      <border>
        <right/>
      </border>
    </dxf>
  </rfmt>
  <rfmt sheetId="11" sqref="A28" start="0" length="0">
    <dxf>
      <border>
        <bottom/>
      </border>
    </dxf>
  </rfmt>
  <rfmt sheetId="11" sqref="A4:A28">
    <dxf>
      <border>
        <top/>
        <bottom/>
        <horizontal/>
      </border>
    </dxf>
  </rfmt>
  <rfmt sheetId="11" sqref="B6:B11" start="0" length="0">
    <dxf>
      <border>
        <left style="thin">
          <color indexed="64"/>
        </left>
      </border>
    </dxf>
  </rfmt>
  <rfmt sheetId="11" sqref="B6:H6" start="0" length="0">
    <dxf>
      <border>
        <top style="thin">
          <color indexed="64"/>
        </top>
      </border>
    </dxf>
  </rfmt>
  <rfmt sheetId="11" sqref="H6:H11" start="0" length="0">
    <dxf>
      <border>
        <right style="thin">
          <color indexed="64"/>
        </right>
      </border>
    </dxf>
  </rfmt>
  <rfmt sheetId="11" sqref="B11:H11" start="0" length="0">
    <dxf>
      <border>
        <bottom style="thin">
          <color indexed="64"/>
        </bottom>
      </border>
    </dxf>
  </rfmt>
  <rfmt sheetId="11" sqref="B14:B19" start="0" length="0">
    <dxf>
      <border>
        <left style="thin">
          <color indexed="64"/>
        </left>
      </border>
    </dxf>
  </rfmt>
  <rfmt sheetId="11" sqref="B14:H14" start="0" length="0">
    <dxf>
      <border>
        <top style="thin">
          <color indexed="64"/>
        </top>
      </border>
    </dxf>
  </rfmt>
  <rfmt sheetId="11" sqref="H14:H19" start="0" length="0">
    <dxf>
      <border>
        <right style="thin">
          <color indexed="64"/>
        </right>
      </border>
    </dxf>
  </rfmt>
  <rfmt sheetId="11" sqref="B19:H19" start="0" length="0">
    <dxf>
      <border>
        <bottom style="thin">
          <color indexed="64"/>
        </bottom>
      </border>
    </dxf>
  </rfmt>
  <rfmt sheetId="11" sqref="B22:B27" start="0" length="0">
    <dxf>
      <border>
        <left style="thin">
          <color indexed="64"/>
        </left>
      </border>
    </dxf>
  </rfmt>
  <rfmt sheetId="11" sqref="B22:H22" start="0" length="0">
    <dxf>
      <border>
        <top style="thin">
          <color indexed="64"/>
        </top>
      </border>
    </dxf>
  </rfmt>
  <rfmt sheetId="11" sqref="H22:H27" start="0" length="0">
    <dxf>
      <border>
        <right style="thin">
          <color indexed="64"/>
        </right>
      </border>
    </dxf>
  </rfmt>
  <rfmt sheetId="11" sqref="B27:H27" start="0" length="0">
    <dxf>
      <border>
        <bottom style="thin">
          <color indexed="64"/>
        </bottom>
      </border>
    </dxf>
  </rfmt>
  <rfmt sheetId="13" sqref="H9">
    <dxf>
      <numFmt numFmtId="34" formatCode="_(&quot;$&quot;* #,##0.00_);_(&quot;$&quot;* \(#,##0.00\);_(&quot;$&quot;* &quot;-&quot;??_);_(@_)"/>
    </dxf>
  </rfmt>
  <rfmt sheetId="13" sqref="H18">
    <dxf>
      <numFmt numFmtId="34" formatCode="_(&quot;$&quot;* #,##0.00_);_(&quot;$&quot;* \(#,##0.00\);_(&quot;$&quot;* &quot;-&quot;??_);_(@_)"/>
    </dxf>
  </rfmt>
  <rcc rId="10978" sId="13">
    <oc r="B10" t="inlineStr">
      <is>
        <t>(4 row(s) a</t>
      </is>
    </oc>
    <nc r="B10"/>
  </rcc>
  <rcc rId="10979" sId="13">
    <oc r="C10" t="inlineStr">
      <is>
        <t>ffected)</t>
      </is>
    </oc>
    <nc r="C10"/>
  </rcc>
  <rcc rId="10980" sId="13">
    <oc r="D10" t="inlineStr">
      <is>
        <t>ffected)</t>
      </is>
    </oc>
    <nc r="D10"/>
  </rcc>
  <rcc rId="10981" sId="13">
    <oc r="E10" t="inlineStr">
      <is>
        <t>ffected)</t>
      </is>
    </oc>
    <nc r="E10"/>
  </rcc>
  <rcc rId="10982" sId="13">
    <oc r="F10" t="inlineStr">
      <is>
        <t>ffected)</t>
      </is>
    </oc>
    <nc r="F10"/>
  </rcc>
  <rcc rId="10983" sId="13">
    <oc r="G10" t="inlineStr">
      <is>
        <t>ffected)</t>
      </is>
    </oc>
    <nc r="G10"/>
  </rcc>
  <rcc rId="10984" sId="13">
    <oc r="H10" t="inlineStr">
      <is>
        <t>ffected)</t>
      </is>
    </oc>
    <nc r="H10"/>
  </rcc>
  <rcc rId="10985" sId="13">
    <oc r="B19" t="inlineStr">
      <is>
        <t>(4 row(s) a</t>
      </is>
    </oc>
    <nc r="B19"/>
  </rcc>
  <rcc rId="10986" sId="13">
    <oc r="C19" t="inlineStr">
      <is>
        <t>ffected)</t>
      </is>
    </oc>
    <nc r="C19"/>
  </rcc>
  <rcc rId="10987" sId="13">
    <oc r="D19" t="inlineStr">
      <is>
        <t>ffected)</t>
      </is>
    </oc>
    <nc r="D19"/>
  </rcc>
  <rcc rId="10988" sId="13">
    <oc r="E19" t="inlineStr">
      <is>
        <t>ffected)</t>
      </is>
    </oc>
    <nc r="E19"/>
  </rcc>
  <rcc rId="10989" sId="13">
    <oc r="F19" t="inlineStr">
      <is>
        <t>ffected)</t>
      </is>
    </oc>
    <nc r="F19"/>
  </rcc>
  <rcc rId="10990" sId="13">
    <oc r="G19" t="inlineStr">
      <is>
        <t>ffected)</t>
      </is>
    </oc>
    <nc r="G19"/>
  </rcc>
  <rcc rId="10991" sId="13">
    <oc r="H19" t="inlineStr">
      <is>
        <t>ffected)</t>
      </is>
    </oc>
    <nc r="H19"/>
  </rcc>
  <rcc rId="10992" sId="13">
    <oc r="B28" t="inlineStr">
      <is>
        <t>(4 row(s) a</t>
      </is>
    </oc>
    <nc r="B28"/>
  </rcc>
  <rcc rId="10993" sId="13">
    <oc r="C28" t="inlineStr">
      <is>
        <t>ffected)</t>
      </is>
    </oc>
    <nc r="C28"/>
  </rcc>
  <rcc rId="10994" sId="13">
    <oc r="D28" t="inlineStr">
      <is>
        <t>ffected)</t>
      </is>
    </oc>
    <nc r="D28"/>
  </rcc>
  <rcc rId="10995" sId="13">
    <oc r="E28" t="inlineStr">
      <is>
        <t>ffected)</t>
      </is>
    </oc>
    <nc r="E28"/>
  </rcc>
  <rcc rId="10996" sId="13">
    <oc r="F28" t="inlineStr">
      <is>
        <t>ffected)</t>
      </is>
    </oc>
    <nc r="F28"/>
  </rcc>
  <rcc rId="10997" sId="13">
    <oc r="G28" t="inlineStr">
      <is>
        <t>ffected)</t>
      </is>
    </oc>
    <nc r="G28"/>
  </rcc>
  <rcc rId="10998" sId="13">
    <oc r="H28" t="inlineStr">
      <is>
        <t>ffected)</t>
      </is>
    </oc>
    <nc r="H28"/>
  </rcc>
  <rcc rId="10999" sId="13">
    <oc r="B37" t="inlineStr">
      <is>
        <t>(4 row(s) a</t>
      </is>
    </oc>
    <nc r="B37"/>
  </rcc>
  <rcc rId="11000" sId="13">
    <oc r="C37" t="inlineStr">
      <is>
        <t>ffected)</t>
      </is>
    </oc>
    <nc r="C37"/>
  </rcc>
  <rcc rId="11001" sId="13">
    <oc r="D37" t="inlineStr">
      <is>
        <t>ffected)</t>
      </is>
    </oc>
    <nc r="D37"/>
  </rcc>
  <rcc rId="11002" sId="13">
    <oc r="E37" t="inlineStr">
      <is>
        <t>ffected)</t>
      </is>
    </oc>
    <nc r="E37"/>
  </rcc>
  <rcc rId="11003" sId="13">
    <oc r="F37" t="inlineStr">
      <is>
        <t>ffected)</t>
      </is>
    </oc>
    <nc r="F37"/>
  </rcc>
  <rcc rId="11004" sId="13">
    <oc r="G37" t="inlineStr">
      <is>
        <t>ffected)</t>
      </is>
    </oc>
    <nc r="G37"/>
  </rcc>
  <rcc rId="11005" sId="13">
    <oc r="H37" t="inlineStr">
      <is>
        <t>ffected)</t>
      </is>
    </oc>
    <nc r="H37"/>
  </rcc>
  <rcc rId="11006" sId="13">
    <oc r="B46" t="inlineStr">
      <is>
        <t>(4 row(s) a</t>
      </is>
    </oc>
    <nc r="B46"/>
  </rcc>
  <rcc rId="11007" sId="13">
    <oc r="C46" t="inlineStr">
      <is>
        <t>ffected)</t>
      </is>
    </oc>
    <nc r="C46"/>
  </rcc>
  <rcc rId="11008" sId="13">
    <oc r="D46" t="inlineStr">
      <is>
        <t>ffected)</t>
      </is>
    </oc>
    <nc r="D46"/>
  </rcc>
  <rcc rId="11009" sId="13">
    <oc r="E46" t="inlineStr">
      <is>
        <t>ffected)</t>
      </is>
    </oc>
    <nc r="E46"/>
  </rcc>
  <rcc rId="11010" sId="13">
    <oc r="F46" t="inlineStr">
      <is>
        <t>ffected)</t>
      </is>
    </oc>
    <nc r="F46"/>
  </rcc>
  <rcc rId="11011" sId="13">
    <oc r="G46" t="inlineStr">
      <is>
        <t>ffected)</t>
      </is>
    </oc>
    <nc r="G46"/>
  </rcc>
  <rcc rId="11012" sId="13">
    <oc r="H46" t="inlineStr">
      <is>
        <t>ffected)</t>
      </is>
    </oc>
    <nc r="H46"/>
  </rcc>
  <rcc rId="11013" sId="13">
    <oc r="B55" t="inlineStr">
      <is>
        <t>(4 row(s) a</t>
      </is>
    </oc>
    <nc r="B55"/>
  </rcc>
  <rcc rId="11014" sId="13">
    <oc r="C55" t="inlineStr">
      <is>
        <t>ffected)</t>
      </is>
    </oc>
    <nc r="C55"/>
  </rcc>
  <rcc rId="11015" sId="13">
    <oc r="D55" t="inlineStr">
      <is>
        <t>ffected)</t>
      </is>
    </oc>
    <nc r="D55"/>
  </rcc>
  <rcc rId="11016" sId="13">
    <oc r="E55" t="inlineStr">
      <is>
        <t>ffected)</t>
      </is>
    </oc>
    <nc r="E55"/>
  </rcc>
  <rcc rId="11017" sId="13">
    <oc r="F55" t="inlineStr">
      <is>
        <t>ffected)</t>
      </is>
    </oc>
    <nc r="F55"/>
  </rcc>
  <rcc rId="11018" sId="13">
    <oc r="G55" t="inlineStr">
      <is>
        <t>ffected)</t>
      </is>
    </oc>
    <nc r="G55"/>
  </rcc>
  <rcc rId="11019" sId="13">
    <oc r="H55" t="inlineStr">
      <is>
        <t>ffected)</t>
      </is>
    </oc>
    <nc r="H55"/>
  </rcc>
  <rcc rId="11020" sId="13">
    <oc r="B64" t="inlineStr">
      <is>
        <t>(4 row(s) a</t>
      </is>
    </oc>
    <nc r="B64"/>
  </rcc>
  <rcc rId="11021" sId="13">
    <oc r="C64" t="inlineStr">
      <is>
        <t>ffected)</t>
      </is>
    </oc>
    <nc r="C64"/>
  </rcc>
  <rcc rId="11022" sId="13">
    <oc r="D64" t="inlineStr">
      <is>
        <t>ffected)</t>
      </is>
    </oc>
    <nc r="D64"/>
  </rcc>
  <rcc rId="11023" sId="13">
    <oc r="E64" t="inlineStr">
      <is>
        <t>ffected)</t>
      </is>
    </oc>
    <nc r="E64"/>
  </rcc>
  <rcc rId="11024" sId="13">
    <oc r="F64" t="inlineStr">
      <is>
        <t>ffected)</t>
      </is>
    </oc>
    <nc r="F64"/>
  </rcc>
  <rcc rId="11025" sId="13">
    <oc r="G64" t="inlineStr">
      <is>
        <t>ffected)</t>
      </is>
    </oc>
    <nc r="G64"/>
  </rcc>
  <rcc rId="11026" sId="13">
    <oc r="H64" t="inlineStr">
      <is>
        <t>ffected)</t>
      </is>
    </oc>
    <nc r="H64"/>
  </rcc>
  <rcc rId="11027" sId="13">
    <oc r="B73" t="inlineStr">
      <is>
        <t>(4 row(s) a</t>
      </is>
    </oc>
    <nc r="B73"/>
  </rcc>
  <rcc rId="11028" sId="13">
    <oc r="C73" t="inlineStr">
      <is>
        <t>ffected)</t>
      </is>
    </oc>
    <nc r="C73"/>
  </rcc>
  <rcc rId="11029" sId="13">
    <oc r="D73" t="inlineStr">
      <is>
        <t>ffected)</t>
      </is>
    </oc>
    <nc r="D73"/>
  </rcc>
  <rcc rId="11030" sId="13">
    <oc r="E73" t="inlineStr">
      <is>
        <t>ffected)</t>
      </is>
    </oc>
    <nc r="E73"/>
  </rcc>
  <rcc rId="11031" sId="13">
    <oc r="F73" t="inlineStr">
      <is>
        <t>ffected)</t>
      </is>
    </oc>
    <nc r="F73"/>
  </rcc>
  <rcc rId="11032" sId="13">
    <oc r="G73" t="inlineStr">
      <is>
        <t>ffected)</t>
      </is>
    </oc>
    <nc r="G73"/>
  </rcc>
  <rcc rId="11033" sId="13">
    <oc r="H73" t="inlineStr">
      <is>
        <t>ffected)</t>
      </is>
    </oc>
    <nc r="H73"/>
  </rcc>
  <rcc rId="11034" sId="13">
    <oc r="B82" t="inlineStr">
      <is>
        <t>(4 row(s) a</t>
      </is>
    </oc>
    <nc r="B82"/>
  </rcc>
  <rcc rId="11035" sId="13">
    <oc r="C82" t="inlineStr">
      <is>
        <t>ffected)</t>
      </is>
    </oc>
    <nc r="C82"/>
  </rcc>
  <rcc rId="11036" sId="13">
    <oc r="D82" t="inlineStr">
      <is>
        <t>ffected)</t>
      </is>
    </oc>
    <nc r="D82"/>
  </rcc>
  <rcc rId="11037" sId="13">
    <oc r="E82" t="inlineStr">
      <is>
        <t>ffected)</t>
      </is>
    </oc>
    <nc r="E82"/>
  </rcc>
  <rcc rId="11038" sId="13">
    <oc r="F82" t="inlineStr">
      <is>
        <t>ffected)</t>
      </is>
    </oc>
    <nc r="F82"/>
  </rcc>
  <rcc rId="11039" sId="13">
    <oc r="G82" t="inlineStr">
      <is>
        <t>ffected)</t>
      </is>
    </oc>
    <nc r="G82"/>
  </rcc>
  <rcc rId="11040" sId="13">
    <oc r="H82" t="inlineStr">
      <is>
        <t>ffected)</t>
      </is>
    </oc>
    <nc r="H82"/>
  </rcc>
  <rcc rId="11041" sId="13">
    <oc r="B91" t="inlineStr">
      <is>
        <t>(4 row(s) a</t>
      </is>
    </oc>
    <nc r="B91"/>
  </rcc>
  <rcc rId="11042" sId="13">
    <oc r="C91" t="inlineStr">
      <is>
        <t>ffected)</t>
      </is>
    </oc>
    <nc r="C91"/>
  </rcc>
  <rcc rId="11043" sId="13">
    <oc r="D91" t="inlineStr">
      <is>
        <t>ffected)</t>
      </is>
    </oc>
    <nc r="D91"/>
  </rcc>
  <rcc rId="11044" sId="13">
    <oc r="E91" t="inlineStr">
      <is>
        <t>ffected)</t>
      </is>
    </oc>
    <nc r="E91"/>
  </rcc>
  <rcc rId="11045" sId="13">
    <oc r="F91" t="inlineStr">
      <is>
        <t>ffected)</t>
      </is>
    </oc>
    <nc r="F91"/>
  </rcc>
  <rcc rId="11046" sId="13">
    <oc r="G91" t="inlineStr">
      <is>
        <t>ffected)</t>
      </is>
    </oc>
    <nc r="G91"/>
  </rcc>
  <rcc rId="11047" sId="13">
    <oc r="H91" t="inlineStr">
      <is>
        <t>ffected)</t>
      </is>
    </oc>
    <nc r="H91"/>
  </rcc>
  <rm rId="11048" sheetId="13" source="A1" destination="B1" sourceSheetId="13"/>
  <rrc rId="11049" sId="13" ref="A1:A1048576" action="deleteCol">
    <rfmt sheetId="13" xfDxf="1" sqref="A1:A1048576" start="0" length="0"/>
  </rrc>
  <rfmt sheetId="13" sqref="A1:XFD1048576">
    <dxf>
      <numFmt numFmtId="34" formatCode="_(&quot;$&quot;* #,##0.00_);_(&quot;$&quot;* \(#,##0.00\);_(&quot;$&quot;* &quot;-&quot;??_);_(@_)"/>
    </dxf>
  </rfmt>
  <rcc rId="11050" sId="13">
    <oc r="B2" t="inlineStr">
      <is>
        <t>2ndQFY08</t>
      </is>
    </oc>
    <nc r="B2" t="inlineStr">
      <is>
        <t>3rdQFY08</t>
      </is>
    </nc>
  </rcc>
  <rcc rId="11051" sId="13">
    <oc r="C2" t="inlineStr">
      <is>
        <t>2ndQFY09</t>
      </is>
    </oc>
    <nc r="C2" t="inlineStr">
      <is>
        <t>3rdQFY09</t>
      </is>
    </nc>
  </rcc>
  <rcc rId="11052" sId="13">
    <oc r="D2" t="inlineStr">
      <is>
        <t>2ndQFY10</t>
      </is>
    </oc>
    <nc r="D2" t="inlineStr">
      <is>
        <t>3rdQFY10</t>
      </is>
    </nc>
  </rcc>
  <rcc rId="11053" sId="13">
    <oc r="E2" t="inlineStr">
      <is>
        <t>2ndQFY11</t>
      </is>
    </oc>
    <nc r="E2" t="inlineStr">
      <is>
        <t>3rdQFY11</t>
      </is>
    </nc>
  </rcc>
  <rcc rId="11054" sId="13">
    <oc r="F2" t="inlineStr">
      <is>
        <t>2ndQFY12</t>
      </is>
    </oc>
    <nc r="F2" t="inlineStr">
      <is>
        <t>3rdQFY12</t>
      </is>
    </nc>
  </rcc>
  <rcc rId="11055" sId="13">
    <oc r="G2" t="inlineStr">
      <is>
        <t>2ndQFY13</t>
      </is>
    </oc>
    <nc r="G2" t="inlineStr">
      <is>
        <t>3rdQFY13</t>
      </is>
    </nc>
  </rcc>
  <rcv guid="{8E6CF98D-1634-4ED3-81CA-763BCE5C79CD}" action="delete"/>
  <rcv guid="{8E6CF98D-1634-4ED3-81CA-763BCE5C79CD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46098AC5-87E3-4317-B751-E4CD7417D2AF}" name="Meyle, Jessica, CTR, OASD(HA)/TMA" id="-1044696413" dateTime="2015-09-11T07:28:22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7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4" Type="http://schemas.openxmlformats.org/officeDocument/2006/relationships/printerSettings" Target="../printerSettings/printerSettings76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8.bin"/><Relationship Id="rId1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8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3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4" Type="http://schemas.openxmlformats.org/officeDocument/2006/relationships/printerSettings" Target="../printerSettings/printerSettings8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8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1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4" Type="http://schemas.openxmlformats.org/officeDocument/2006/relationships/printerSettings" Target="../printerSettings/printerSettings92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4.bin"/><Relationship Id="rId1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6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9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4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1"/>
  <sheetViews>
    <sheetView zoomScaleNormal="100" workbookViewId="0">
      <selection activeCell="C11" sqref="C11"/>
    </sheetView>
  </sheetViews>
  <sheetFormatPr defaultRowHeight="12.75" x14ac:dyDescent="0.2"/>
  <cols>
    <col min="8" max="8" width="13.42578125" customWidth="1"/>
    <col min="9" max="9" width="2.5703125" customWidth="1"/>
  </cols>
  <sheetData>
    <row r="1" spans="1:13" x14ac:dyDescent="0.2">
      <c r="A1" t="s">
        <v>469</v>
      </c>
    </row>
    <row r="2" spans="1:13" x14ac:dyDescent="0.2">
      <c r="A2" t="s">
        <v>477</v>
      </c>
      <c r="F2" t="s">
        <v>478</v>
      </c>
      <c r="G2" s="37"/>
    </row>
    <row r="3" spans="1:13" x14ac:dyDescent="0.2">
      <c r="F3" s="19"/>
    </row>
    <row r="5" spans="1:13" x14ac:dyDescent="0.2">
      <c r="B5" t="s">
        <v>440</v>
      </c>
    </row>
    <row r="7" spans="1:13" x14ac:dyDescent="0.2">
      <c r="B7" t="s">
        <v>298</v>
      </c>
      <c r="C7" s="23">
        <v>65.5</v>
      </c>
      <c r="D7" t="s">
        <v>299</v>
      </c>
    </row>
    <row r="8" spans="1:13" x14ac:dyDescent="0.2">
      <c r="B8" t="s">
        <v>300</v>
      </c>
      <c r="C8" s="23">
        <v>29.7</v>
      </c>
      <c r="D8" t="s">
        <v>299</v>
      </c>
    </row>
    <row r="9" spans="1:13" x14ac:dyDescent="0.2">
      <c r="B9" t="s">
        <v>301</v>
      </c>
      <c r="C9" s="23">
        <v>64.5</v>
      </c>
      <c r="D9" t="s">
        <v>299</v>
      </c>
    </row>
    <row r="10" spans="1:13" x14ac:dyDescent="0.2">
      <c r="B10" t="s">
        <v>439</v>
      </c>
      <c r="C10" s="23">
        <v>19.100000000000001</v>
      </c>
      <c r="D10" s="6" t="s">
        <v>299</v>
      </c>
    </row>
    <row r="11" spans="1:13" x14ac:dyDescent="0.2">
      <c r="B11" t="s">
        <v>5</v>
      </c>
      <c r="C11" s="23">
        <f>SUM(C7:C10)</f>
        <v>178.79999999999998</v>
      </c>
      <c r="D11" t="s">
        <v>299</v>
      </c>
    </row>
    <row r="12" spans="1:13" x14ac:dyDescent="0.2">
      <c r="C12" s="23"/>
    </row>
    <row r="13" spans="1:13" x14ac:dyDescent="0.2">
      <c r="B13" t="s">
        <v>479</v>
      </c>
      <c r="F13" t="s">
        <v>441</v>
      </c>
      <c r="J13" t="s">
        <v>468</v>
      </c>
      <c r="M13" t="s">
        <v>467</v>
      </c>
    </row>
    <row r="15" spans="1:13" x14ac:dyDescent="0.2">
      <c r="B15" t="s">
        <v>298</v>
      </c>
      <c r="C15" s="22">
        <f>'Total Collections Rpt'!H23</f>
        <v>48</v>
      </c>
      <c r="D15" t="s">
        <v>299</v>
      </c>
      <c r="F15" s="1">
        <f>C15*(12/9)</f>
        <v>64</v>
      </c>
      <c r="G15" t="s">
        <v>299</v>
      </c>
      <c r="J15" s="22">
        <v>72</v>
      </c>
      <c r="M15">
        <v>64.900000000000006</v>
      </c>
    </row>
    <row r="16" spans="1:13" x14ac:dyDescent="0.2">
      <c r="B16" t="s">
        <v>300</v>
      </c>
      <c r="C16" s="22">
        <f>'Total Collections Rpt'!H25</f>
        <v>15.8</v>
      </c>
      <c r="D16" t="s">
        <v>299</v>
      </c>
      <c r="F16" s="1">
        <f>C16*(12/9)</f>
        <v>21.066666666666666</v>
      </c>
      <c r="G16" t="s">
        <v>299</v>
      </c>
      <c r="J16" s="22">
        <v>32.4</v>
      </c>
      <c r="M16">
        <v>22.5</v>
      </c>
    </row>
    <row r="17" spans="1:13" x14ac:dyDescent="0.2">
      <c r="B17" t="s">
        <v>301</v>
      </c>
      <c r="C17" s="22">
        <f>'Total Collections Rpt'!H22</f>
        <v>43.199999999999996</v>
      </c>
      <c r="D17" t="s">
        <v>299</v>
      </c>
      <c r="F17" s="1">
        <f>C17*(12/9)</f>
        <v>57.599999999999994</v>
      </c>
      <c r="G17" t="s">
        <v>299</v>
      </c>
      <c r="J17" s="22">
        <v>63.9</v>
      </c>
      <c r="M17">
        <v>63.9</v>
      </c>
    </row>
    <row r="18" spans="1:13" x14ac:dyDescent="0.2">
      <c r="B18" t="s">
        <v>439</v>
      </c>
      <c r="C18" s="22">
        <f>'Total Collections Rpt'!H24</f>
        <v>13.6</v>
      </c>
      <c r="D18" t="s">
        <v>299</v>
      </c>
      <c r="F18" s="1">
        <f>C18*(12/9)</f>
        <v>18.133333333333333</v>
      </c>
      <c r="G18" t="s">
        <v>299</v>
      </c>
      <c r="M18">
        <v>16.899999999999999</v>
      </c>
    </row>
    <row r="19" spans="1:13" x14ac:dyDescent="0.2">
      <c r="B19" t="s">
        <v>5</v>
      </c>
      <c r="C19" s="22">
        <f>SUM(C15:C18)</f>
        <v>120.6</v>
      </c>
      <c r="D19" t="s">
        <v>299</v>
      </c>
      <c r="F19" s="1">
        <f>SUM(F15:F18)</f>
        <v>160.79999999999998</v>
      </c>
      <c r="G19" t="s">
        <v>299</v>
      </c>
      <c r="J19" s="22">
        <v>168.3</v>
      </c>
      <c r="M19">
        <v>168.20000000000002</v>
      </c>
    </row>
    <row r="20" spans="1:13" x14ac:dyDescent="0.2">
      <c r="A20" s="6"/>
      <c r="B20" s="6"/>
      <c r="C20" s="22"/>
      <c r="E20" s="27"/>
    </row>
    <row r="21" spans="1:13" x14ac:dyDescent="0.2">
      <c r="B21" s="6"/>
    </row>
  </sheetData>
  <customSheetViews>
    <customSheetView guid="{8E6CF98D-1634-4ED3-81CA-763BCE5C79CD}">
      <selection activeCell="C11" sqref="C11"/>
      <pageMargins left="0.75" right="0.75" top="1" bottom="1" header="0.5" footer="0.5"/>
      <pageSetup orientation="landscape" r:id="rId1"/>
      <headerFooter alignWithMargins="0">
        <oddFooter>&amp;LAltarum Institute
&amp;F</oddFooter>
      </headerFooter>
    </customSheetView>
    <customSheetView guid="{E0D8F7CE-EC41-4756-A129-66C546DEF30F}" scale="85">
      <pageMargins left="0.75" right="0.75" top="1" bottom="1" header="0.5" footer="0.5"/>
      <pageSetup orientation="landscape" r:id="rId2"/>
      <headerFooter alignWithMargins="0">
        <oddFooter>&amp;LAltarum Institute
&amp;F</oddFooter>
      </headerFooter>
    </customSheetView>
    <customSheetView guid="{36755EE3-F52E-4D4E-9A42-3A861C777B27}" scale="85">
      <selection activeCell="E55" sqref="E55"/>
      <pageMargins left="0.75" right="0.75" top="1" bottom="1" header="0.5" footer="0.5"/>
      <pageSetup orientation="landscape" r:id="rId3"/>
      <headerFooter alignWithMargins="0">
        <oddFooter>&amp;LAltarum Institute
&amp;F</oddFooter>
      </headerFooter>
    </customSheetView>
  </customSheetViews>
  <phoneticPr fontId="0" type="noConversion"/>
  <pageMargins left="0.75" right="0.75" top="1" bottom="1" header="0.5" footer="0.5"/>
  <pageSetup orientation="landscape" r:id="rId4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4"/>
  <sheetViews>
    <sheetView workbookViewId="0">
      <selection activeCell="H11" sqref="H11"/>
    </sheetView>
  </sheetViews>
  <sheetFormatPr defaultRowHeight="12.75" x14ac:dyDescent="0.2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 x14ac:dyDescent="0.2">
      <c r="A1" t="s">
        <v>374</v>
      </c>
    </row>
    <row r="2" spans="1:8" x14ac:dyDescent="0.2">
      <c r="A2" t="str">
        <f>Summary!A2</f>
        <v xml:space="preserve">3rd Quarter </v>
      </c>
    </row>
    <row r="3" spans="1:8" ht="13.5" thickBot="1" x14ac:dyDescent="0.25"/>
    <row r="4" spans="1:8" x14ac:dyDescent="0.2">
      <c r="B4" s="61"/>
      <c r="C4" s="136" t="s">
        <v>346</v>
      </c>
      <c r="D4" s="137"/>
      <c r="E4" s="138" t="s">
        <v>347</v>
      </c>
      <c r="F4" s="138"/>
      <c r="G4" s="136" t="s">
        <v>0</v>
      </c>
      <c r="H4" s="139"/>
    </row>
    <row r="5" spans="1:8" x14ac:dyDescent="0.2">
      <c r="B5" s="128" t="s">
        <v>4</v>
      </c>
      <c r="C5" s="41" t="s">
        <v>436</v>
      </c>
      <c r="D5" s="41" t="s">
        <v>442</v>
      </c>
      <c r="E5" s="41" t="s">
        <v>436</v>
      </c>
      <c r="F5" s="41" t="s">
        <v>442</v>
      </c>
      <c r="G5" s="41" t="s">
        <v>436</v>
      </c>
      <c r="H5" s="129" t="s">
        <v>442</v>
      </c>
    </row>
    <row r="6" spans="1:8" x14ac:dyDescent="0.2">
      <c r="B6" s="115" t="s">
        <v>2</v>
      </c>
      <c r="C6" s="131">
        <f>'Total Collections Rpt'!G7</f>
        <v>16.399999999999999</v>
      </c>
      <c r="D6" s="131">
        <f>'Total Collections Rpt'!H7</f>
        <v>16.399999999999999</v>
      </c>
      <c r="E6" s="131">
        <f>'Total Collections Rpt'!G15</f>
        <v>32.4</v>
      </c>
      <c r="F6" s="131">
        <f>'Total Collections Rpt'!H15</f>
        <v>31.6</v>
      </c>
      <c r="G6" s="131">
        <f>'Total Collections Rpt'!G23</f>
        <v>48.8</v>
      </c>
      <c r="H6" s="132">
        <f>'Total Collections Rpt'!H23</f>
        <v>48</v>
      </c>
    </row>
    <row r="7" spans="1:8" x14ac:dyDescent="0.2">
      <c r="B7" s="115" t="s">
        <v>3</v>
      </c>
      <c r="C7" s="131">
        <f>'Total Collections Rpt'!G9</f>
        <v>3.3</v>
      </c>
      <c r="D7" s="131">
        <f>'Total Collections Rpt'!H9</f>
        <v>3.3</v>
      </c>
      <c r="E7" s="131">
        <f>'Total Collections Rpt'!G17</f>
        <v>13.7</v>
      </c>
      <c r="F7" s="131">
        <f>'Total Collections Rpt'!H17</f>
        <v>12.5</v>
      </c>
      <c r="G7" s="131">
        <f>'Total Collections Rpt'!G25</f>
        <v>17</v>
      </c>
      <c r="H7" s="132">
        <f>'Total Collections Rpt'!H25</f>
        <v>15.8</v>
      </c>
    </row>
    <row r="8" spans="1:8" x14ac:dyDescent="0.2">
      <c r="B8" s="115" t="s">
        <v>1</v>
      </c>
      <c r="C8" s="131">
        <f>'Total Collections Rpt'!G6</f>
        <v>3.7</v>
      </c>
      <c r="D8" s="131">
        <f>'Total Collections Rpt'!H6</f>
        <v>3.4</v>
      </c>
      <c r="E8" s="131">
        <f>'Total Collections Rpt'!G14</f>
        <v>43.8</v>
      </c>
      <c r="F8" s="131">
        <f>'Total Collections Rpt'!H14</f>
        <v>39.799999999999997</v>
      </c>
      <c r="G8" s="131">
        <f>'Total Collections Rpt'!G22</f>
        <v>47.5</v>
      </c>
      <c r="H8" s="132">
        <f>'Total Collections Rpt'!H22</f>
        <v>43.199999999999996</v>
      </c>
    </row>
    <row r="9" spans="1:8" x14ac:dyDescent="0.2">
      <c r="B9" s="115" t="s">
        <v>439</v>
      </c>
      <c r="C9" s="131">
        <f>'Total Collections Rpt'!G8</f>
        <v>2.6</v>
      </c>
      <c r="D9" s="131">
        <f>'Total Collections Rpt'!H8</f>
        <v>4.5</v>
      </c>
      <c r="E9" s="131">
        <f>'Total Collections Rpt'!G16</f>
        <v>9.4</v>
      </c>
      <c r="F9" s="131">
        <f>'Total Collections Rpt'!H16</f>
        <v>9.1</v>
      </c>
      <c r="G9" s="131">
        <f>'Total Collections Rpt'!G24</f>
        <v>12</v>
      </c>
      <c r="H9" s="132">
        <f>'Total Collections Rpt'!H24</f>
        <v>13.6</v>
      </c>
    </row>
    <row r="10" spans="1:8" x14ac:dyDescent="0.2">
      <c r="B10" s="115"/>
      <c r="C10" s="131"/>
      <c r="D10" s="131"/>
      <c r="E10" s="131"/>
      <c r="F10" s="131"/>
      <c r="G10" s="131"/>
      <c r="H10" s="132"/>
    </row>
    <row r="11" spans="1:8" ht="13.5" thickBot="1" x14ac:dyDescent="0.25">
      <c r="B11" s="130" t="s">
        <v>5</v>
      </c>
      <c r="C11" s="133">
        <f t="shared" ref="C11:H11" si="0">SUM(C6:C9)</f>
        <v>26</v>
      </c>
      <c r="D11" s="133">
        <f t="shared" si="0"/>
        <v>27.599999999999998</v>
      </c>
      <c r="E11" s="133">
        <f t="shared" si="0"/>
        <v>99.3</v>
      </c>
      <c r="F11" s="133">
        <f t="shared" si="0"/>
        <v>93</v>
      </c>
      <c r="G11" s="133">
        <f t="shared" si="0"/>
        <v>125.3</v>
      </c>
      <c r="H11" s="134">
        <f t="shared" si="0"/>
        <v>120.6</v>
      </c>
    </row>
    <row r="13" spans="1:8" x14ac:dyDescent="0.2">
      <c r="B13" t="str">
        <f>Summary!F2</f>
        <v>Data as of 08/01/2013</v>
      </c>
      <c r="C13" s="37"/>
    </row>
    <row r="14" spans="1:8" x14ac:dyDescent="0.2">
      <c r="B14" t="s">
        <v>348</v>
      </c>
    </row>
  </sheetData>
  <customSheetViews>
    <customSheetView guid="{8E6CF98D-1634-4ED3-81CA-763BCE5C79CD}">
      <selection activeCell="H11" sqref="H11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selection activeCell="C29" sqref="C29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36755EE3-F52E-4D4E-9A42-3A861C777B27}">
      <selection activeCell="D45" sqref="D45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</customSheetViews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r:id="rId4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2"/>
  <sheetViews>
    <sheetView workbookViewId="0">
      <selection activeCell="C24" sqref="C24"/>
    </sheetView>
  </sheetViews>
  <sheetFormatPr defaultRowHeight="12.75" x14ac:dyDescent="0.2"/>
  <cols>
    <col min="2" max="2" width="20.42578125" customWidth="1"/>
    <col min="3" max="3" width="9.85546875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</cols>
  <sheetData>
    <row r="1" spans="1:12" x14ac:dyDescent="0.2">
      <c r="A1" t="s">
        <v>360</v>
      </c>
    </row>
    <row r="2" spans="1:12" x14ac:dyDescent="0.2">
      <c r="A2" t="str">
        <f>Summary!A2</f>
        <v xml:space="preserve">3rd Quarter </v>
      </c>
    </row>
    <row r="4" spans="1:12" ht="13.5" thickBot="1" x14ac:dyDescent="0.25"/>
    <row r="5" spans="1:12" x14ac:dyDescent="0.2">
      <c r="B5" s="66" t="s">
        <v>4</v>
      </c>
      <c r="C5" s="142" t="s">
        <v>443</v>
      </c>
      <c r="D5" s="143"/>
      <c r="E5" s="140" t="s">
        <v>444</v>
      </c>
      <c r="F5" s="144"/>
      <c r="G5" s="140" t="s">
        <v>437</v>
      </c>
      <c r="H5" s="144"/>
      <c r="I5" s="140" t="s">
        <v>445</v>
      </c>
      <c r="J5" s="145"/>
      <c r="K5" s="140" t="s">
        <v>446</v>
      </c>
      <c r="L5" s="141"/>
    </row>
    <row r="6" spans="1:12" x14ac:dyDescent="0.2">
      <c r="B6" s="67"/>
      <c r="C6" s="56" t="s">
        <v>428</v>
      </c>
      <c r="D6" s="49" t="s">
        <v>363</v>
      </c>
      <c r="E6" s="56" t="s">
        <v>429</v>
      </c>
      <c r="F6" s="49" t="s">
        <v>363</v>
      </c>
      <c r="G6" s="56" t="s">
        <v>428</v>
      </c>
      <c r="H6" s="49" t="s">
        <v>363</v>
      </c>
      <c r="I6" s="56" t="s">
        <v>428</v>
      </c>
      <c r="J6" s="49" t="s">
        <v>363</v>
      </c>
      <c r="K6" s="56" t="s">
        <v>428</v>
      </c>
      <c r="L6" s="68" t="s">
        <v>363</v>
      </c>
    </row>
    <row r="7" spans="1:12" ht="17.25" customHeight="1" x14ac:dyDescent="0.2">
      <c r="B7" s="69" t="s">
        <v>361</v>
      </c>
      <c r="C7" s="36"/>
      <c r="D7" s="35"/>
      <c r="E7" s="36"/>
      <c r="F7" s="35"/>
      <c r="G7" s="36"/>
      <c r="H7" s="35"/>
      <c r="I7" s="36"/>
      <c r="J7" s="35"/>
      <c r="K7" s="36"/>
      <c r="L7" s="70"/>
    </row>
    <row r="8" spans="1:12" ht="16.5" customHeight="1" x14ac:dyDescent="0.2">
      <c r="B8" s="71" t="s">
        <v>2</v>
      </c>
      <c r="C8" s="124">
        <f>ROUND('Total Billings'!D16/1000000,1)</f>
        <v>72.099999999999994</v>
      </c>
      <c r="D8" s="50">
        <f>ROUND('Total Collections'!D16/1000000,1)</f>
        <v>45.1</v>
      </c>
      <c r="E8" s="124">
        <f>ROUND('Total Billings'!E16/1000000,1)</f>
        <v>64.7</v>
      </c>
      <c r="F8" s="50">
        <f>ROUND('Total Collections'!E16/1000000,1)</f>
        <v>46.1</v>
      </c>
      <c r="G8" s="124">
        <f>ROUND('Total Billings'!F16/1000000,1)</f>
        <v>64.7</v>
      </c>
      <c r="H8" s="50">
        <f>ROUND('Total Collections'!F16/1000000,1)</f>
        <v>38</v>
      </c>
      <c r="I8" s="124">
        <f>ROUND('Total Billings'!G16/1000000,1)</f>
        <v>55.3</v>
      </c>
      <c r="J8" s="50">
        <f>ROUND('Total Collections'!G16/1000000,1)</f>
        <v>32.4</v>
      </c>
      <c r="K8" s="124">
        <f>ROUND('Total Billings'!H16/1000000,1)</f>
        <v>50.6</v>
      </c>
      <c r="L8" s="72">
        <f>ROUND('Total Collections'!H16/1000000,1)</f>
        <v>31.6</v>
      </c>
    </row>
    <row r="9" spans="1:12" ht="16.5" customHeight="1" x14ac:dyDescent="0.2">
      <c r="B9" s="71" t="s">
        <v>300</v>
      </c>
      <c r="C9" s="124">
        <f>ROUND('Total Billings'!D18/1000000,1)</f>
        <v>34.9</v>
      </c>
      <c r="D9" s="51">
        <f>ROUND('Total Collections'!D18/1000000,1)</f>
        <v>23.6</v>
      </c>
      <c r="E9" s="124">
        <f>ROUND('Total Billings'!E18/1000000,1)</f>
        <v>29.8</v>
      </c>
      <c r="F9" s="51">
        <f>ROUND('Total Collections'!E18/1000000,1)</f>
        <v>22.6</v>
      </c>
      <c r="G9" s="124">
        <f>ROUND('Total Billings'!F18/1000000,1)</f>
        <v>26.9</v>
      </c>
      <c r="H9" s="51">
        <f>ROUND('Total Collections'!F18/1000000,1)</f>
        <v>16.5</v>
      </c>
      <c r="I9" s="124">
        <f>ROUND('Total Billings'!G18/1000000,1)</f>
        <v>25.1</v>
      </c>
      <c r="J9" s="50">
        <f>ROUND('Total Collections'!G18/1000000,1)</f>
        <v>13.7</v>
      </c>
      <c r="K9" s="124">
        <f>ROUND('Total Billings'!H18/1000000,1)</f>
        <v>22.9</v>
      </c>
      <c r="L9" s="72">
        <f>ROUND('Total Collections'!H18/1000000,1)</f>
        <v>12.5</v>
      </c>
    </row>
    <row r="10" spans="1:12" ht="17.25" customHeight="1" x14ac:dyDescent="0.2">
      <c r="B10" s="71" t="s">
        <v>1</v>
      </c>
      <c r="C10" s="124">
        <f>ROUND('Total Billings'!D15/1000000,1)</f>
        <v>154.1</v>
      </c>
      <c r="D10" s="51">
        <f>ROUND('Total Collections'!D15/1000000,1)</f>
        <v>69.8</v>
      </c>
      <c r="E10" s="124">
        <f>ROUND('Total Billings'!E15/1000000,1)</f>
        <v>121.1</v>
      </c>
      <c r="F10" s="51">
        <f>ROUND('Total Collections'!E15/1000000,1)</f>
        <v>62.6</v>
      </c>
      <c r="G10" s="124">
        <f>ROUND('Total Billings'!F15/1000000,1)</f>
        <v>105.1</v>
      </c>
      <c r="H10" s="51">
        <f>ROUND('Total Collections'!F15/1000000,1)</f>
        <v>53.2</v>
      </c>
      <c r="I10" s="124">
        <f>ROUND('Total Billings'!G15/1000000,1)</f>
        <v>97.9</v>
      </c>
      <c r="J10" s="50">
        <f>ROUND('Total Collections'!G15/1000000,1)</f>
        <v>43.8</v>
      </c>
      <c r="K10" s="124">
        <f>ROUND('Total Billings'!H15/1000000,1)</f>
        <v>91.5</v>
      </c>
      <c r="L10" s="72">
        <f>ROUND('Total Collections'!H15/1000000,1)</f>
        <v>39.799999999999997</v>
      </c>
    </row>
    <row r="11" spans="1:12" ht="17.25" customHeight="1" x14ac:dyDescent="0.2">
      <c r="B11" s="71" t="s">
        <v>439</v>
      </c>
      <c r="C11" s="124">
        <f>ROUND('Total Billings'!D17/1000000,1)</f>
        <v>12.1</v>
      </c>
      <c r="D11" s="51">
        <f>ROUND('Total Collections'!D17/1000000,1)</f>
        <v>8.1</v>
      </c>
      <c r="E11" s="124">
        <f>ROUND('Total Billings'!E17/1000000,1)</f>
        <v>9.1999999999999993</v>
      </c>
      <c r="F11" s="51">
        <f>ROUND('Total Collections'!E17/1000000,1)</f>
        <v>7.2</v>
      </c>
      <c r="G11" s="124">
        <f>ROUND('Total Billings'!F17/1000000,1)</f>
        <v>10.4</v>
      </c>
      <c r="H11" s="51">
        <f>ROUND('Total Collections'!F17/1000000,1)</f>
        <v>6.2</v>
      </c>
      <c r="I11" s="124">
        <f>ROUND('Total Billings'!G17/1000000,1)</f>
        <v>18.2</v>
      </c>
      <c r="J11" s="51">
        <f>ROUND('Total Collections'!G17/1000000,1)</f>
        <v>9.4</v>
      </c>
      <c r="K11" s="124">
        <f>ROUND('Total Billings'!H17/1000000,1)</f>
        <v>17.3</v>
      </c>
      <c r="L11" s="72">
        <f>ROUND('Total Collections'!H17/1000000,1)</f>
        <v>9.1</v>
      </c>
    </row>
    <row r="12" spans="1:12" ht="15.75" customHeight="1" x14ac:dyDescent="0.2">
      <c r="B12" s="69" t="s">
        <v>5</v>
      </c>
      <c r="C12" s="125">
        <f>SUM(C8:C11)</f>
        <v>273.20000000000005</v>
      </c>
      <c r="D12" s="52">
        <f t="shared" ref="D12:L12" si="0">SUM(D8:D11)</f>
        <v>146.6</v>
      </c>
      <c r="E12" s="125">
        <f t="shared" si="0"/>
        <v>224.79999999999998</v>
      </c>
      <c r="F12" s="52">
        <f t="shared" si="0"/>
        <v>138.5</v>
      </c>
      <c r="G12" s="125">
        <f t="shared" si="0"/>
        <v>207.1</v>
      </c>
      <c r="H12" s="52">
        <f t="shared" si="0"/>
        <v>113.9</v>
      </c>
      <c r="I12" s="125">
        <f t="shared" si="0"/>
        <v>196.5</v>
      </c>
      <c r="J12" s="52">
        <f t="shared" si="0"/>
        <v>99.3</v>
      </c>
      <c r="K12" s="125">
        <f t="shared" si="0"/>
        <v>182.3</v>
      </c>
      <c r="L12" s="73">
        <f t="shared" si="0"/>
        <v>93</v>
      </c>
    </row>
    <row r="13" spans="1:12" ht="17.25" customHeight="1" x14ac:dyDescent="0.2">
      <c r="B13" s="74" t="s">
        <v>362</v>
      </c>
      <c r="C13" s="53"/>
      <c r="D13" s="54"/>
      <c r="E13" s="53"/>
      <c r="F13" s="54"/>
      <c r="G13" s="53"/>
      <c r="H13" s="54"/>
      <c r="I13" s="53"/>
      <c r="J13" s="55"/>
      <c r="K13" s="53"/>
      <c r="L13" s="75"/>
    </row>
    <row r="14" spans="1:12" ht="18" customHeight="1" x14ac:dyDescent="0.2">
      <c r="B14" s="76" t="s">
        <v>2</v>
      </c>
      <c r="C14" s="126">
        <f>ROUND('Total Billings'!D7/1000000,1)</f>
        <v>43.8</v>
      </c>
      <c r="D14" s="54">
        <f>ROUND('Total Collections'!D7/1000000,1)</f>
        <v>21.8</v>
      </c>
      <c r="E14" s="126">
        <f>ROUND('Total Billings'!E7/1000000,1)</f>
        <v>38.1</v>
      </c>
      <c r="F14" s="54">
        <f>ROUND('Total Collections'!E7/1000000,1)</f>
        <v>18.3</v>
      </c>
      <c r="G14" s="126">
        <f>ROUND('Total Billings'!F7/1000000,1)</f>
        <v>41.9</v>
      </c>
      <c r="H14" s="54">
        <f>ROUND('Total Collections'!F7/1000000,1)</f>
        <v>16</v>
      </c>
      <c r="I14" s="126">
        <f>ROUND('Total Billings'!G7/1000000,1)</f>
        <v>38.6</v>
      </c>
      <c r="J14" s="55">
        <f>ROUND('Total Collections'!G7/1000000,1)</f>
        <v>16.399999999999999</v>
      </c>
      <c r="K14" s="126">
        <f>ROUND('Total Billings'!H7/1000000,1)</f>
        <v>30.9</v>
      </c>
      <c r="L14" s="75">
        <f>ROUND('Total Collections'!H7/1000000,1)</f>
        <v>16.399999999999999</v>
      </c>
    </row>
    <row r="15" spans="1:12" ht="18.75" customHeight="1" x14ac:dyDescent="0.2">
      <c r="B15" s="76" t="s">
        <v>300</v>
      </c>
      <c r="C15" s="126">
        <f>ROUND('Total Billings'!D9/1000000,1)</f>
        <v>9.6999999999999993</v>
      </c>
      <c r="D15" s="54">
        <f>ROUND('Total Collections'!D9/1000000,1)</f>
        <v>3.8</v>
      </c>
      <c r="E15" s="126">
        <f>ROUND('Total Billings'!E9/1000000,1)</f>
        <v>8.6999999999999993</v>
      </c>
      <c r="F15" s="54">
        <f>ROUND('Total Collections'!E9/1000000,1)</f>
        <v>3.4</v>
      </c>
      <c r="G15" s="126">
        <f>ROUND('Total Billings'!F9/1000000,1)</f>
        <v>8.9</v>
      </c>
      <c r="H15" s="54">
        <f>ROUND('Total Collections'!F9/1000000,1)</f>
        <v>3.5</v>
      </c>
      <c r="I15" s="126">
        <f>ROUND('Total Billings'!G9/1000000,1)</f>
        <v>9.5</v>
      </c>
      <c r="J15" s="55">
        <f>ROUND('Total Collections'!G9/1000000,1)</f>
        <v>3.3</v>
      </c>
      <c r="K15" s="126">
        <f>ROUND('Total Billings'!H9/1000000,1)</f>
        <v>8.1999999999999993</v>
      </c>
      <c r="L15" s="75">
        <f>ROUND('Total Collections'!H9/1000000,1)</f>
        <v>3.3</v>
      </c>
    </row>
    <row r="16" spans="1:12" ht="15.75" customHeight="1" x14ac:dyDescent="0.2">
      <c r="B16" s="76" t="s">
        <v>1</v>
      </c>
      <c r="C16" s="126">
        <f>ROUND('Total Billings'!D6/1000000,1)</f>
        <v>18.3</v>
      </c>
      <c r="D16" s="54">
        <f>ROUND('Total Collections'!D6/1000000,1)</f>
        <v>6.1</v>
      </c>
      <c r="E16" s="126">
        <f>ROUND('Total Billings'!E6/1000000,1)</f>
        <v>21.1</v>
      </c>
      <c r="F16" s="54">
        <f>ROUND('Total Collections'!E6/1000000,1)</f>
        <v>12.9</v>
      </c>
      <c r="G16" s="126">
        <f>ROUND('Total Billings'!F6/1000000,1)</f>
        <v>14.3</v>
      </c>
      <c r="H16" s="54">
        <f>ROUND('Total Collections'!F6/1000000,1)</f>
        <v>6.6</v>
      </c>
      <c r="I16" s="126">
        <f>ROUND('Total Billings'!G6/1000000,1)</f>
        <v>11.8</v>
      </c>
      <c r="J16" s="55">
        <f>ROUND('Total Collections'!G6/1000000,1)</f>
        <v>3.7</v>
      </c>
      <c r="K16" s="126">
        <f>ROUND('Total Billings'!H6/1000000,1)</f>
        <v>11.9</v>
      </c>
      <c r="L16" s="75">
        <f>ROUND('Total Collections'!H6/1000000,1)</f>
        <v>3.4</v>
      </c>
    </row>
    <row r="17" spans="2:12" ht="15.75" customHeight="1" x14ac:dyDescent="0.2">
      <c r="B17" s="81" t="s">
        <v>439</v>
      </c>
      <c r="C17" s="126">
        <f>ROUND('Total Billings'!D8/1000000,1)</f>
        <v>4.7</v>
      </c>
      <c r="D17" s="54">
        <f>ROUND('Total Collections'!D8/1000000,1)</f>
        <v>1.8</v>
      </c>
      <c r="E17" s="126">
        <f>ROUND('Total Billings'!E8/1000000,1)</f>
        <v>4.3</v>
      </c>
      <c r="F17" s="54">
        <f>ROUND('Total Collections'!E8/1000000,1)</f>
        <v>3.4</v>
      </c>
      <c r="G17" s="126">
        <f>ROUND('Total Billings'!F8/1000000,1)</f>
        <v>4.9000000000000004</v>
      </c>
      <c r="H17" s="54">
        <f>ROUND('Total Collections'!F8/1000000,1)</f>
        <v>2</v>
      </c>
      <c r="I17" s="126">
        <f>ROUND('Total Billings'!G8/1000000,1)</f>
        <v>10.6</v>
      </c>
      <c r="J17" s="54">
        <f>ROUND('Total Collections'!G8/1000000,1)</f>
        <v>2.6</v>
      </c>
      <c r="K17" s="126">
        <f>ROUND('Total Billings'!H8/1000000,1)</f>
        <v>5.2</v>
      </c>
      <c r="L17" s="75">
        <f>ROUND('Total Collections'!H8/1000000,1)</f>
        <v>4.5</v>
      </c>
    </row>
    <row r="18" spans="2:12" ht="18" customHeight="1" thickBot="1" x14ac:dyDescent="0.25">
      <c r="B18" s="77" t="s">
        <v>5</v>
      </c>
      <c r="C18" s="127">
        <f>SUM(C14:C17)</f>
        <v>76.5</v>
      </c>
      <c r="D18" s="78">
        <f t="shared" ref="D18:L18" si="1">SUM(D14:D17)</f>
        <v>33.5</v>
      </c>
      <c r="E18" s="127">
        <f t="shared" si="1"/>
        <v>72.2</v>
      </c>
      <c r="F18" s="78">
        <f t="shared" si="1"/>
        <v>38</v>
      </c>
      <c r="G18" s="127">
        <f t="shared" si="1"/>
        <v>70</v>
      </c>
      <c r="H18" s="78">
        <f t="shared" si="1"/>
        <v>28.1</v>
      </c>
      <c r="I18" s="127">
        <f t="shared" si="1"/>
        <v>70.5</v>
      </c>
      <c r="J18" s="78">
        <f t="shared" si="1"/>
        <v>26</v>
      </c>
      <c r="K18" s="127">
        <f t="shared" si="1"/>
        <v>56.199999999999996</v>
      </c>
      <c r="L18" s="79">
        <f t="shared" si="1"/>
        <v>27.599999999999998</v>
      </c>
    </row>
    <row r="20" spans="2:12" x14ac:dyDescent="0.2">
      <c r="B20" t="str">
        <f>Summary!F2</f>
        <v>Data as of 08/01/2013</v>
      </c>
      <c r="C20" s="37"/>
    </row>
    <row r="21" spans="2:12" x14ac:dyDescent="0.2">
      <c r="B21" t="s">
        <v>348</v>
      </c>
    </row>
    <row r="22" spans="2:12" x14ac:dyDescent="0.2">
      <c r="B22" t="s">
        <v>364</v>
      </c>
    </row>
  </sheetData>
  <customSheetViews>
    <customSheetView guid="{8E6CF98D-1634-4ED3-81CA-763BCE5C79CD}">
      <selection activeCell="C24" sqref="C24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selection activeCell="K8" sqref="K8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36755EE3-F52E-4D4E-9A42-3A861C777B27}">
      <selection activeCell="K12" sqref="K12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</customSheetViews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4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8"/>
  <sheetViews>
    <sheetView workbookViewId="0">
      <selection activeCell="J44" sqref="J44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345</v>
      </c>
    </row>
    <row r="2" spans="1:12" x14ac:dyDescent="0.2">
      <c r="A2" t="str">
        <f>Summary!A2</f>
        <v xml:space="preserve">3rd Quarter </v>
      </c>
    </row>
    <row r="4" spans="1:12" x14ac:dyDescent="0.2">
      <c r="B4" s="7" t="s">
        <v>304</v>
      </c>
    </row>
    <row r="5" spans="1:12" x14ac:dyDescent="0.2">
      <c r="B5" s="153" t="s">
        <v>4</v>
      </c>
      <c r="C5" s="154" t="str">
        <f>'Total Collections'!C5</f>
        <v>FY2008</v>
      </c>
      <c r="D5" s="154" t="str">
        <f>'Total Collections'!D5</f>
        <v>FY2009</v>
      </c>
      <c r="E5" s="154" t="str">
        <f>'Total Collections'!E5</f>
        <v>FY2010</v>
      </c>
      <c r="F5" s="154" t="str">
        <f>'Total Collections'!F5</f>
        <v>FY2011</v>
      </c>
      <c r="G5" s="154" t="str">
        <f>'Total Collections'!G5</f>
        <v>FY2012</v>
      </c>
      <c r="H5" s="153" t="str">
        <f>'Total Collections'!H5</f>
        <v>FY2013</v>
      </c>
    </row>
    <row r="6" spans="1:12" x14ac:dyDescent="0.2">
      <c r="B6" s="153" t="str">
        <f>'Total Collections'!B6</f>
        <v>Air Force</v>
      </c>
      <c r="C6" s="40">
        <f>ROUND('Total Collections'!C6/1000000,1)</f>
        <v>9.6999999999999993</v>
      </c>
      <c r="D6" s="40">
        <f>ROUND('Total Collections'!D6/1000000,1)</f>
        <v>6.1</v>
      </c>
      <c r="E6" s="40">
        <f>ROUND('Total Collections'!E6/1000000,1)</f>
        <v>12.9</v>
      </c>
      <c r="F6" s="40">
        <f>ROUND('Total Collections'!F6/1000000,1)</f>
        <v>6.6</v>
      </c>
      <c r="G6" s="40">
        <f>ROUND('Total Collections'!G6/1000000,1)</f>
        <v>3.7</v>
      </c>
      <c r="H6" s="40">
        <f>ROUND('Total Collections'!H6/1000000,1)</f>
        <v>3.4</v>
      </c>
      <c r="J6" s="12"/>
      <c r="K6" s="13"/>
      <c r="L6" s="7"/>
    </row>
    <row r="7" spans="1:12" x14ac:dyDescent="0.2">
      <c r="B7" s="153" t="str">
        <f>'Total Collections'!B7</f>
        <v>Army</v>
      </c>
      <c r="C7" s="40">
        <f>ROUND('Total Collections'!C7/1000000,1)</f>
        <v>17.600000000000001</v>
      </c>
      <c r="D7" s="40">
        <f>ROUND('Total Collections'!D7/1000000,1)</f>
        <v>21.8</v>
      </c>
      <c r="E7" s="40">
        <f>ROUND('Total Collections'!E7/1000000,1)</f>
        <v>18.3</v>
      </c>
      <c r="F7" s="40">
        <f>ROUND('Total Collections'!F7/1000000,1)</f>
        <v>16</v>
      </c>
      <c r="G7" s="40">
        <f>ROUND('Total Collections'!G7/1000000,1)</f>
        <v>16.399999999999999</v>
      </c>
      <c r="H7" s="40">
        <f>ROUND('Total Collections'!H7/1000000,1)</f>
        <v>16.399999999999999</v>
      </c>
      <c r="K7" s="1"/>
      <c r="L7" s="22"/>
    </row>
    <row r="8" spans="1:12" x14ac:dyDescent="0.2">
      <c r="B8" s="153" t="s">
        <v>439</v>
      </c>
      <c r="C8" s="40">
        <f>ROUND('Total Collections'!C8/1000000,1)</f>
        <v>3.6</v>
      </c>
      <c r="D8" s="40">
        <f>ROUND('Total Collections'!D8/1000000,1)</f>
        <v>1.8</v>
      </c>
      <c r="E8" s="40">
        <f>ROUND('Total Collections'!E8/1000000,1)</f>
        <v>3.4</v>
      </c>
      <c r="F8" s="40">
        <f>ROUND('Total Collections'!F8/1000000,1)</f>
        <v>2</v>
      </c>
      <c r="G8" s="40">
        <f>ROUND('Total Collections'!G8/1000000,1)</f>
        <v>2.6</v>
      </c>
      <c r="H8" s="40">
        <f>ROUND('Total Collections'!H8/1000000,1)</f>
        <v>4.5</v>
      </c>
      <c r="J8" s="12"/>
      <c r="K8" s="13"/>
      <c r="L8" s="7"/>
    </row>
    <row r="9" spans="1:12" x14ac:dyDescent="0.2">
      <c r="B9" s="153" t="str">
        <f>'Total Collections'!B9</f>
        <v>Navy</v>
      </c>
      <c r="C9" s="40">
        <f>ROUND('Total Collections'!C9/1000000,1)</f>
        <v>3.2</v>
      </c>
      <c r="D9" s="40">
        <f>ROUND('Total Collections'!D9/1000000,1)</f>
        <v>3.8</v>
      </c>
      <c r="E9" s="40">
        <f>ROUND('Total Collections'!E9/1000000,1)</f>
        <v>3.4</v>
      </c>
      <c r="F9" s="40">
        <f>ROUND('Total Collections'!F9/1000000,1)</f>
        <v>3.5</v>
      </c>
      <c r="G9" s="40">
        <f>ROUND('Total Collections'!G9/1000000,1)</f>
        <v>3.3</v>
      </c>
      <c r="H9" s="40">
        <f>ROUND('Total Collections'!H9/1000000,1)</f>
        <v>3.3</v>
      </c>
      <c r="J9" s="12"/>
      <c r="K9" s="13"/>
      <c r="L9" s="7"/>
    </row>
    <row r="10" spans="1:12" x14ac:dyDescent="0.2">
      <c r="B10" s="155" t="s">
        <v>5</v>
      </c>
      <c r="C10" s="156">
        <f t="shared" ref="C10:H10" si="0">SUM(C6:C9)</f>
        <v>34.1</v>
      </c>
      <c r="D10" s="156">
        <f t="shared" si="0"/>
        <v>33.5</v>
      </c>
      <c r="E10" s="156">
        <f t="shared" si="0"/>
        <v>38</v>
      </c>
      <c r="F10" s="156">
        <f t="shared" si="0"/>
        <v>28.1</v>
      </c>
      <c r="G10" s="156">
        <f t="shared" si="0"/>
        <v>26</v>
      </c>
      <c r="H10" s="156">
        <f t="shared" si="0"/>
        <v>27.599999999999998</v>
      </c>
      <c r="J10" s="12"/>
      <c r="L10" s="7"/>
    </row>
    <row r="11" spans="1:12" x14ac:dyDescent="0.2">
      <c r="J11" s="12"/>
    </row>
    <row r="12" spans="1:12" x14ac:dyDescent="0.2">
      <c r="B12" s="7" t="s">
        <v>305</v>
      </c>
      <c r="J12" s="12"/>
    </row>
    <row r="13" spans="1:12" x14ac:dyDescent="0.2">
      <c r="B13" s="153" t="s">
        <v>4</v>
      </c>
      <c r="C13" s="154" t="str">
        <f>'Total Collections'!C14</f>
        <v>FY2008</v>
      </c>
      <c r="D13" s="154" t="str">
        <f>'Total Collections'!D14</f>
        <v>FY2009</v>
      </c>
      <c r="E13" s="154" t="str">
        <f>'Total Collections'!E14</f>
        <v>FY2010</v>
      </c>
      <c r="F13" s="154" t="str">
        <f>'Total Collections'!F14</f>
        <v>FY2011</v>
      </c>
      <c r="G13" s="154" t="str">
        <f>'Total Collections'!G14</f>
        <v>FY2012</v>
      </c>
      <c r="H13" s="153" t="str">
        <f>'Total Collections'!H5</f>
        <v>FY2013</v>
      </c>
      <c r="I13" s="12"/>
    </row>
    <row r="14" spans="1:12" x14ac:dyDescent="0.2">
      <c r="B14" s="153" t="str">
        <f>'Total Collections'!B15</f>
        <v>Air Force</v>
      </c>
      <c r="C14" s="40">
        <f>ROUND('Total Collections'!C15/1000000,1)</f>
        <v>63.1</v>
      </c>
      <c r="D14" s="40">
        <f>ROUND('Total Collections'!D15/1000000,1)</f>
        <v>69.8</v>
      </c>
      <c r="E14" s="40">
        <f>ROUND('Total Collections'!E15/1000000,1)</f>
        <v>62.6</v>
      </c>
      <c r="F14" s="40">
        <f>ROUND('Total Collections'!F15/1000000,1)</f>
        <v>53.2</v>
      </c>
      <c r="G14" s="40">
        <f>ROUND('Total Collections'!G15/1000000,1)</f>
        <v>43.8</v>
      </c>
      <c r="H14" s="40">
        <f>ROUND('Total Collections'!H15/1000000,1)</f>
        <v>39.799999999999997</v>
      </c>
      <c r="J14" s="12"/>
      <c r="K14" s="13"/>
    </row>
    <row r="15" spans="1:12" x14ac:dyDescent="0.2">
      <c r="B15" s="153" t="str">
        <f>'Total Collections'!B16</f>
        <v>Army</v>
      </c>
      <c r="C15" s="40">
        <f>ROUND('Total Collections'!C16/1000000,1)</f>
        <v>35.799999999999997</v>
      </c>
      <c r="D15" s="40">
        <f>ROUND('Total Collections'!D16/1000000,1)</f>
        <v>45.1</v>
      </c>
      <c r="E15" s="40">
        <f>ROUND('Total Collections'!E16/1000000,1)</f>
        <v>46.1</v>
      </c>
      <c r="F15" s="40">
        <f>ROUND('Total Collections'!F16/1000000,1)</f>
        <v>38</v>
      </c>
      <c r="G15" s="40">
        <f>ROUND('Total Collections'!G16/1000000,1)</f>
        <v>32.4</v>
      </c>
      <c r="H15" s="40">
        <f>ROUND('Total Collections'!H16/1000000,1)</f>
        <v>31.6</v>
      </c>
      <c r="J15" s="12"/>
      <c r="K15" s="13"/>
    </row>
    <row r="16" spans="1:12" x14ac:dyDescent="0.2">
      <c r="B16" s="153" t="s">
        <v>439</v>
      </c>
      <c r="C16" s="40">
        <f>ROUND('Total Collections'!C17/1000000,1)</f>
        <v>6.9</v>
      </c>
      <c r="D16" s="40">
        <f>ROUND('Total Collections'!D17/1000000,1)</f>
        <v>8.1</v>
      </c>
      <c r="E16" s="40">
        <f>ROUND('Total Collections'!E17/1000000,1)</f>
        <v>7.2</v>
      </c>
      <c r="F16" s="40">
        <f>ROUND('Total Collections'!F17/1000000,1)</f>
        <v>6.2</v>
      </c>
      <c r="G16" s="40">
        <f>ROUND('Total Collections'!G17/1000000,1)</f>
        <v>9.4</v>
      </c>
      <c r="H16" s="40">
        <f>ROUND('Total Collections'!H17/1000000,1)</f>
        <v>9.1</v>
      </c>
      <c r="J16" s="12"/>
      <c r="K16" s="13"/>
    </row>
    <row r="17" spans="1:11" x14ac:dyDescent="0.2">
      <c r="B17" s="153" t="str">
        <f>'Total Collections'!B18</f>
        <v>Navy</v>
      </c>
      <c r="C17" s="40">
        <f>ROUND('Total Collections'!C18/1000000,1)</f>
        <v>20.5</v>
      </c>
      <c r="D17" s="40">
        <f>ROUND('Total Collections'!D18/1000000,1)</f>
        <v>23.6</v>
      </c>
      <c r="E17" s="40">
        <f>ROUND('Total Collections'!E18/1000000,1)</f>
        <v>22.6</v>
      </c>
      <c r="F17" s="40">
        <f>ROUND('Total Collections'!F18/1000000,1)</f>
        <v>16.5</v>
      </c>
      <c r="G17" s="40">
        <f>ROUND('Total Collections'!G18/1000000,1)</f>
        <v>13.7</v>
      </c>
      <c r="H17" s="40">
        <f>ROUND('Total Collections'!H18/1000000,1)</f>
        <v>12.5</v>
      </c>
      <c r="J17" s="12"/>
      <c r="K17" s="13"/>
    </row>
    <row r="18" spans="1:11" x14ac:dyDescent="0.2">
      <c r="B18" s="155" t="s">
        <v>5</v>
      </c>
      <c r="C18" s="156">
        <f t="shared" ref="C18:H18" si="1">SUM(C14:C17)</f>
        <v>126.30000000000001</v>
      </c>
      <c r="D18" s="156">
        <f t="shared" si="1"/>
        <v>146.6</v>
      </c>
      <c r="E18" s="156">
        <f t="shared" si="1"/>
        <v>138.5</v>
      </c>
      <c r="F18" s="156">
        <f t="shared" si="1"/>
        <v>113.9</v>
      </c>
      <c r="G18" s="156">
        <f t="shared" si="1"/>
        <v>99.3</v>
      </c>
      <c r="H18" s="156">
        <f t="shared" si="1"/>
        <v>93</v>
      </c>
      <c r="J18" s="12"/>
    </row>
    <row r="19" spans="1:11" x14ac:dyDescent="0.2">
      <c r="J19" s="12"/>
    </row>
    <row r="20" spans="1:11" ht="16.5" customHeight="1" x14ac:dyDescent="0.2">
      <c r="A20" s="3"/>
      <c r="B20" s="148" t="s">
        <v>342</v>
      </c>
      <c r="C20" s="149"/>
      <c r="D20" s="149"/>
      <c r="E20" s="149"/>
      <c r="F20" s="149"/>
      <c r="G20" s="149"/>
      <c r="H20" s="149"/>
    </row>
    <row r="21" spans="1:11" x14ac:dyDescent="0.2">
      <c r="A21" s="3"/>
      <c r="B21" s="153" t="s">
        <v>4</v>
      </c>
      <c r="C21" s="154" t="str">
        <f>C13</f>
        <v>FY2008</v>
      </c>
      <c r="D21" s="154" t="str">
        <f>D13</f>
        <v>FY2009</v>
      </c>
      <c r="E21" s="154" t="str">
        <f>E13</f>
        <v>FY2010</v>
      </c>
      <c r="F21" s="154" t="str">
        <f>F13</f>
        <v>FY2011</v>
      </c>
      <c r="G21" s="154" t="str">
        <f>G13</f>
        <v>FY2012</v>
      </c>
      <c r="H21" s="153" t="str">
        <f>'Total Collections'!H5</f>
        <v>FY2013</v>
      </c>
    </row>
    <row r="22" spans="1:11" x14ac:dyDescent="0.2">
      <c r="A22" s="3"/>
      <c r="B22" s="153" t="str">
        <f>B6</f>
        <v>Air Force</v>
      </c>
      <c r="C22" s="40">
        <f t="shared" ref="C22:H22" si="2">C6+C14</f>
        <v>72.8</v>
      </c>
      <c r="D22" s="40">
        <f t="shared" si="2"/>
        <v>75.899999999999991</v>
      </c>
      <c r="E22" s="40">
        <f t="shared" si="2"/>
        <v>75.5</v>
      </c>
      <c r="F22" s="40">
        <f t="shared" si="2"/>
        <v>59.800000000000004</v>
      </c>
      <c r="G22" s="40">
        <f t="shared" si="2"/>
        <v>47.5</v>
      </c>
      <c r="H22" s="40">
        <f t="shared" si="2"/>
        <v>43.199999999999996</v>
      </c>
    </row>
    <row r="23" spans="1:11" x14ac:dyDescent="0.2">
      <c r="A23" s="3"/>
      <c r="B23" s="153" t="str">
        <f>B7</f>
        <v>Army</v>
      </c>
      <c r="C23" s="40">
        <f t="shared" ref="C23:H25" si="3">C7+C15</f>
        <v>53.4</v>
      </c>
      <c r="D23" s="40">
        <f t="shared" si="3"/>
        <v>66.900000000000006</v>
      </c>
      <c r="E23" s="40">
        <f t="shared" si="3"/>
        <v>64.400000000000006</v>
      </c>
      <c r="F23" s="40">
        <f t="shared" si="3"/>
        <v>54</v>
      </c>
      <c r="G23" s="40">
        <f t="shared" si="3"/>
        <v>48.8</v>
      </c>
      <c r="H23" s="40">
        <f t="shared" si="3"/>
        <v>48</v>
      </c>
    </row>
    <row r="24" spans="1:11" x14ac:dyDescent="0.2">
      <c r="A24" s="3"/>
      <c r="B24" s="153" t="s">
        <v>439</v>
      </c>
      <c r="C24" s="40">
        <f t="shared" si="3"/>
        <v>10.5</v>
      </c>
      <c r="D24" s="40">
        <f t="shared" si="3"/>
        <v>9.9</v>
      </c>
      <c r="E24" s="40">
        <f t="shared" si="3"/>
        <v>10.6</v>
      </c>
      <c r="F24" s="40">
        <f t="shared" si="3"/>
        <v>8.1999999999999993</v>
      </c>
      <c r="G24" s="40">
        <f t="shared" si="3"/>
        <v>12</v>
      </c>
      <c r="H24" s="40">
        <f t="shared" si="3"/>
        <v>13.6</v>
      </c>
    </row>
    <row r="25" spans="1:11" x14ac:dyDescent="0.2">
      <c r="B25" s="153" t="str">
        <f>B9</f>
        <v>Navy</v>
      </c>
      <c r="C25" s="40">
        <f t="shared" si="3"/>
        <v>23.7</v>
      </c>
      <c r="D25" s="40">
        <f t="shared" si="3"/>
        <v>27.400000000000002</v>
      </c>
      <c r="E25" s="40">
        <f t="shared" si="3"/>
        <v>26</v>
      </c>
      <c r="F25" s="40">
        <f t="shared" si="3"/>
        <v>20</v>
      </c>
      <c r="G25" s="40">
        <f t="shared" si="3"/>
        <v>17</v>
      </c>
      <c r="H25" s="40">
        <f t="shared" si="3"/>
        <v>15.8</v>
      </c>
    </row>
    <row r="26" spans="1:11" x14ac:dyDescent="0.2">
      <c r="A26" s="3"/>
      <c r="B26" s="155" t="s">
        <v>5</v>
      </c>
      <c r="C26" s="156">
        <f t="shared" ref="C26:H26" si="4">SUM(C22:C25)</f>
        <v>160.39999999999998</v>
      </c>
      <c r="D26" s="156">
        <f t="shared" si="4"/>
        <v>180.10000000000002</v>
      </c>
      <c r="E26" s="156">
        <f t="shared" si="4"/>
        <v>176.5</v>
      </c>
      <c r="F26" s="156">
        <f t="shared" si="4"/>
        <v>142</v>
      </c>
      <c r="G26" s="156">
        <f t="shared" si="4"/>
        <v>125.3</v>
      </c>
      <c r="H26" s="156">
        <f t="shared" si="4"/>
        <v>120.59999999999998</v>
      </c>
    </row>
    <row r="27" spans="1:11" x14ac:dyDescent="0.2">
      <c r="A27" s="3"/>
      <c r="B27" s="3"/>
      <c r="H27" s="3"/>
    </row>
    <row r="28" spans="1:11" x14ac:dyDescent="0.2">
      <c r="I28" s="27"/>
    </row>
  </sheetData>
  <customSheetViews>
    <customSheetView guid="{8E6CF98D-1634-4ED3-81CA-763BCE5C79CD}">
      <selection activeCell="J44" sqref="J44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C33" sqref="C33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36755EE3-F52E-4D4E-9A42-3A861C777B27}" topLeftCell="A13">
      <selection activeCell="J45" sqref="J45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1">
    <mergeCell ref="B20:H20"/>
  </mergeCells>
  <phoneticPr fontId="0" type="noConversion"/>
  <conditionalFormatting sqref="H27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workbookViewId="0">
      <selection activeCell="S12" sqref="S12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385</v>
      </c>
    </row>
    <row r="2" spans="1:21" x14ac:dyDescent="0.2">
      <c r="A2" t="str">
        <f>Summary!A2</f>
        <v xml:space="preserve">3rd Quarter </v>
      </c>
    </row>
    <row r="3" spans="1:21" ht="24.75" customHeight="1" thickBot="1" x14ac:dyDescent="0.25">
      <c r="B3" s="146" t="s">
        <v>386</v>
      </c>
      <c r="C3" s="146"/>
      <c r="D3" s="146"/>
      <c r="E3" s="146"/>
      <c r="F3" s="146"/>
      <c r="G3" s="146"/>
      <c r="H3" s="147"/>
      <c r="I3" s="147"/>
      <c r="M3" s="146" t="s">
        <v>387</v>
      </c>
      <c r="N3" s="146"/>
      <c r="O3" s="146"/>
      <c r="P3" s="146"/>
      <c r="Q3" s="146"/>
      <c r="R3" s="146"/>
      <c r="S3" s="147"/>
      <c r="T3" s="147"/>
    </row>
    <row r="4" spans="1:21" x14ac:dyDescent="0.2">
      <c r="B4" s="16" t="str">
        <f>'Total Collections Rpt'!B5</f>
        <v>Service</v>
      </c>
      <c r="C4" s="85" t="str">
        <f>'Total Collections Rpt'!C5</f>
        <v>FY2008</v>
      </c>
      <c r="D4" s="85" t="str">
        <f>'Total Collections Rpt'!D5</f>
        <v>FY2009</v>
      </c>
      <c r="E4" s="85" t="str">
        <f>'Total Collections Rpt'!E5</f>
        <v>FY2010</v>
      </c>
      <c r="F4" s="85" t="str">
        <f>'Total Collections Rpt'!F5</f>
        <v>FY2011</v>
      </c>
      <c r="G4" s="85" t="str">
        <f>'Total Collections Rpt'!G5</f>
        <v>FY2012</v>
      </c>
      <c r="H4" s="114" t="str">
        <f>'Total Collections'!H5</f>
        <v>FY2013</v>
      </c>
      <c r="M4" s="16" t="str">
        <f>'Total Collections Rpt'!B13</f>
        <v>Service</v>
      </c>
      <c r="N4" s="85" t="str">
        <f>'Total Collections Rpt'!C13</f>
        <v>FY2008</v>
      </c>
      <c r="O4" s="85" t="str">
        <f>'Total Collections Rpt'!D13</f>
        <v>FY2009</v>
      </c>
      <c r="P4" s="85" t="str">
        <f>'Total Collections Rpt'!E13</f>
        <v>FY2010</v>
      </c>
      <c r="Q4" s="85" t="str">
        <f>'Total Collections Rpt'!F13</f>
        <v>FY2011</v>
      </c>
      <c r="R4" s="85" t="str">
        <f>'Total Collections Rpt'!G13</f>
        <v>FY2012</v>
      </c>
      <c r="S4" s="114" t="str">
        <f>'Total Collections'!H5</f>
        <v>FY2013</v>
      </c>
    </row>
    <row r="5" spans="1:21" x14ac:dyDescent="0.2">
      <c r="B5" s="115" t="str">
        <f>'Total Collections Rpt'!B6</f>
        <v>Air Force</v>
      </c>
      <c r="C5" s="87">
        <f>'Total Collections Rpt'!C6</f>
        <v>9.6999999999999993</v>
      </c>
      <c r="D5" s="87">
        <f>'Total Collections Rpt'!D6</f>
        <v>6.1</v>
      </c>
      <c r="E5" s="87">
        <f>'Total Collections Rpt'!E6</f>
        <v>12.9</v>
      </c>
      <c r="F5" s="87">
        <f>'Total Collections Rpt'!F6</f>
        <v>6.6</v>
      </c>
      <c r="G5" s="87">
        <f>'Total Collections Rpt'!G6</f>
        <v>3.7</v>
      </c>
      <c r="H5" s="97">
        <f>'Total Collections Rpt'!H6</f>
        <v>3.4</v>
      </c>
      <c r="M5" s="115" t="str">
        <f>'Total Collections Rpt'!B14</f>
        <v>Air Force</v>
      </c>
      <c r="N5" s="87">
        <f>'Total Collections Rpt'!C14</f>
        <v>63.1</v>
      </c>
      <c r="O5" s="87">
        <f>'Total Collections Rpt'!D14</f>
        <v>69.8</v>
      </c>
      <c r="P5" s="87">
        <f>'Total Collections Rpt'!E14</f>
        <v>62.6</v>
      </c>
      <c r="Q5" s="87">
        <f>'Total Collections Rpt'!F14</f>
        <v>53.2</v>
      </c>
      <c r="R5" s="87">
        <f>'Total Collections Rpt'!G14</f>
        <v>43.8</v>
      </c>
      <c r="S5" s="97">
        <f>'Total Collections Rpt'!H14</f>
        <v>39.799999999999997</v>
      </c>
    </row>
    <row r="6" spans="1:21" x14ac:dyDescent="0.2">
      <c r="B6" s="115" t="str">
        <f>'Total Collections Rpt'!B7</f>
        <v>Army</v>
      </c>
      <c r="C6" s="87">
        <f>'Total Collections Rpt'!C7</f>
        <v>17.600000000000001</v>
      </c>
      <c r="D6" s="87">
        <f>'Total Collections Rpt'!D7</f>
        <v>21.8</v>
      </c>
      <c r="E6" s="87">
        <f>'Total Collections Rpt'!E7</f>
        <v>18.3</v>
      </c>
      <c r="F6" s="87">
        <f>'Total Collections Rpt'!F7</f>
        <v>16</v>
      </c>
      <c r="G6" s="87">
        <f>'Total Collections Rpt'!G7</f>
        <v>16.399999999999999</v>
      </c>
      <c r="H6" s="97">
        <f>'Total Collections Rpt'!H7</f>
        <v>16.399999999999999</v>
      </c>
      <c r="I6" s="6"/>
      <c r="J6" s="6"/>
      <c r="M6" s="115" t="str">
        <f>'Total Collections Rpt'!B15</f>
        <v>Army</v>
      </c>
      <c r="N6" s="87">
        <f>'Total Collections Rpt'!C15</f>
        <v>35.799999999999997</v>
      </c>
      <c r="O6" s="87">
        <f>'Total Collections Rpt'!D15</f>
        <v>45.1</v>
      </c>
      <c r="P6" s="87">
        <f>'Total Collections Rpt'!E15</f>
        <v>46.1</v>
      </c>
      <c r="Q6" s="87">
        <f>'Total Collections Rpt'!F15</f>
        <v>38</v>
      </c>
      <c r="R6" s="87">
        <f>'Total Collections Rpt'!G15</f>
        <v>32.4</v>
      </c>
      <c r="S6" s="97">
        <f>'Total Collections Rpt'!H15</f>
        <v>31.6</v>
      </c>
    </row>
    <row r="7" spans="1:21" x14ac:dyDescent="0.2">
      <c r="B7" s="115" t="s">
        <v>439</v>
      </c>
      <c r="C7" s="87">
        <f>'Total Collections Rpt'!C8</f>
        <v>3.6</v>
      </c>
      <c r="D7" s="87">
        <f>'Total Collections Rpt'!D8</f>
        <v>1.8</v>
      </c>
      <c r="E7" s="87">
        <f>'Total Collections Rpt'!E8</f>
        <v>3.4</v>
      </c>
      <c r="F7" s="87">
        <f>'Total Collections Rpt'!F8</f>
        <v>2</v>
      </c>
      <c r="G7" s="87">
        <f>'Total Collections Rpt'!G8</f>
        <v>2.6</v>
      </c>
      <c r="H7" s="97">
        <f>'Total Collections Rpt'!H8</f>
        <v>4.5</v>
      </c>
      <c r="M7" s="115" t="s">
        <v>439</v>
      </c>
      <c r="N7" s="87">
        <f>'Total Collections Rpt'!C16</f>
        <v>6.9</v>
      </c>
      <c r="O7" s="87">
        <f>'Total Collections Rpt'!D16</f>
        <v>8.1</v>
      </c>
      <c r="P7" s="87">
        <f>'Total Collections Rpt'!E16</f>
        <v>7.2</v>
      </c>
      <c r="Q7" s="87">
        <f>'Total Collections Rpt'!F16</f>
        <v>6.2</v>
      </c>
      <c r="R7" s="87">
        <f>'Total Collections Rpt'!G16</f>
        <v>9.4</v>
      </c>
      <c r="S7" s="97">
        <f>'Total Collections Rpt'!H16</f>
        <v>9.1</v>
      </c>
    </row>
    <row r="8" spans="1:21" x14ac:dyDescent="0.2">
      <c r="B8" s="115" t="str">
        <f>'Total Collections Rpt'!B9</f>
        <v>Navy</v>
      </c>
      <c r="C8" s="87">
        <f>'Total Collections Rpt'!C9</f>
        <v>3.2</v>
      </c>
      <c r="D8" s="87">
        <f>'Total Collections Rpt'!D9</f>
        <v>3.8</v>
      </c>
      <c r="E8" s="87">
        <f>'Total Collections Rpt'!E9</f>
        <v>3.4</v>
      </c>
      <c r="F8" s="87">
        <f>'Total Collections Rpt'!F9</f>
        <v>3.5</v>
      </c>
      <c r="G8" s="87">
        <f>'Total Collections Rpt'!G9</f>
        <v>3.3</v>
      </c>
      <c r="H8" s="97">
        <f>'Total Collections Rpt'!H9</f>
        <v>3.3</v>
      </c>
      <c r="M8" s="115" t="str">
        <f>'Total Collections Rpt'!B17</f>
        <v>Navy</v>
      </c>
      <c r="N8" s="87">
        <f>'Total Collections Rpt'!C17</f>
        <v>20.5</v>
      </c>
      <c r="O8" s="87">
        <f>'Total Collections Rpt'!D17</f>
        <v>23.6</v>
      </c>
      <c r="P8" s="87">
        <f>'Total Collections Rpt'!E17</f>
        <v>22.6</v>
      </c>
      <c r="Q8" s="87">
        <f>'Total Collections Rpt'!F17</f>
        <v>16.5</v>
      </c>
      <c r="R8" s="87">
        <f>'Total Collections Rpt'!G17</f>
        <v>13.7</v>
      </c>
      <c r="S8" s="97">
        <f>'Total Collections Rpt'!H17</f>
        <v>12.5</v>
      </c>
    </row>
    <row r="9" spans="1:21" ht="13.5" thickBot="1" x14ac:dyDescent="0.25">
      <c r="B9" s="121" t="str">
        <f>'Total Collections Rpt'!B10</f>
        <v>Total</v>
      </c>
      <c r="C9" s="122">
        <f t="shared" ref="C9:H9" si="0">SUM(C5:C8)</f>
        <v>34.1</v>
      </c>
      <c r="D9" s="122">
        <f t="shared" si="0"/>
        <v>33.5</v>
      </c>
      <c r="E9" s="122">
        <f t="shared" si="0"/>
        <v>38</v>
      </c>
      <c r="F9" s="122">
        <f t="shared" si="0"/>
        <v>28.1</v>
      </c>
      <c r="G9" s="122">
        <f t="shared" si="0"/>
        <v>26</v>
      </c>
      <c r="H9" s="123">
        <f t="shared" si="0"/>
        <v>27.599999999999998</v>
      </c>
      <c r="I9" s="9"/>
      <c r="J9" s="9"/>
      <c r="K9" s="9"/>
      <c r="L9" s="9"/>
      <c r="M9" s="121" t="str">
        <f>'Total Collections Rpt'!B18</f>
        <v>Total</v>
      </c>
      <c r="N9" s="122">
        <f t="shared" ref="N9:S9" si="1">SUM(N5:N8)</f>
        <v>126.30000000000001</v>
      </c>
      <c r="O9" s="122">
        <f t="shared" si="1"/>
        <v>146.6</v>
      </c>
      <c r="P9" s="122">
        <f t="shared" si="1"/>
        <v>138.5</v>
      </c>
      <c r="Q9" s="122">
        <f t="shared" si="1"/>
        <v>113.9</v>
      </c>
      <c r="R9" s="122">
        <f t="shared" si="1"/>
        <v>99.3</v>
      </c>
      <c r="S9" s="123">
        <f t="shared" si="1"/>
        <v>93</v>
      </c>
      <c r="T9" s="9"/>
      <c r="U9" s="9"/>
    </row>
    <row r="11" spans="1:21" ht="22.5" customHeight="1" thickBot="1" x14ac:dyDescent="0.25">
      <c r="B11" s="146" t="s">
        <v>312</v>
      </c>
      <c r="C11" s="146"/>
      <c r="D11" s="146"/>
      <c r="E11" s="146"/>
      <c r="F11" s="146"/>
      <c r="G11" s="146"/>
      <c r="H11" s="147"/>
      <c r="I11" s="147"/>
      <c r="M11" s="146" t="s">
        <v>313</v>
      </c>
      <c r="N11" s="146"/>
      <c r="O11" s="146"/>
      <c r="P11" s="146"/>
      <c r="Q11" s="146"/>
      <c r="R11" s="146"/>
      <c r="S11" s="147"/>
      <c r="T11" s="147"/>
    </row>
    <row r="12" spans="1:21" x14ac:dyDescent="0.2">
      <c r="B12" s="16" t="s">
        <v>4</v>
      </c>
      <c r="C12" s="93" t="str">
        <f>'Collected to Claims Ratio'!C14</f>
        <v>FY2008</v>
      </c>
      <c r="D12" s="93" t="str">
        <f>'Collected to Claims Ratio'!D14</f>
        <v>FY2009</v>
      </c>
      <c r="E12" s="93" t="str">
        <f>'Collected to Claims Ratio'!E14</f>
        <v>FY2010</v>
      </c>
      <c r="F12" s="93" t="str">
        <f>'Collected to Claims Ratio'!F14</f>
        <v>FY2011</v>
      </c>
      <c r="G12" s="93" t="str">
        <f>'Collected to Claims Ratio'!G14</f>
        <v>FY2012</v>
      </c>
      <c r="H12" s="114" t="str">
        <f>'Total Collections'!H5</f>
        <v>FY2013</v>
      </c>
      <c r="M12" s="16" t="s">
        <v>4</v>
      </c>
      <c r="N12" s="93" t="str">
        <f>'Collected to Claims Ratio'!L14</f>
        <v>FY2008</v>
      </c>
      <c r="O12" s="93" t="str">
        <f>'Collected to Claims Ratio'!M14</f>
        <v>FY2009</v>
      </c>
      <c r="P12" s="93" t="str">
        <f>'Collected to Claims Ratio'!N14</f>
        <v>FY2010</v>
      </c>
      <c r="Q12" s="93" t="str">
        <f>'Collected to Claims Ratio'!O14</f>
        <v>FY2011</v>
      </c>
      <c r="R12" s="93" t="str">
        <f>'Collected to Claims Ratio'!P14</f>
        <v>FY2012</v>
      </c>
      <c r="S12" s="157" t="str">
        <f>'Total Collections'!H5</f>
        <v>FY2013</v>
      </c>
    </row>
    <row r="13" spans="1:21" x14ac:dyDescent="0.2">
      <c r="B13" s="115" t="str">
        <f>'Claims per Disp or Visits'!B14</f>
        <v>Air Force</v>
      </c>
      <c r="C13" s="83">
        <f>'Claims per Disp or Visits'!C14</f>
        <v>24568</v>
      </c>
      <c r="D13" s="83">
        <f>'Claims per Disp or Visits'!D14</f>
        <v>26661</v>
      </c>
      <c r="E13" s="83">
        <f>'Claims per Disp or Visits'!E14</f>
        <v>27550</v>
      </c>
      <c r="F13" s="83">
        <f>'Claims per Disp or Visits'!F14</f>
        <v>24992</v>
      </c>
      <c r="G13" s="83">
        <f>'Claims per Disp or Visits'!G14</f>
        <v>19176</v>
      </c>
      <c r="H13" s="88">
        <f>'Claims per Disp or Visits'!H14</f>
        <v>20480</v>
      </c>
      <c r="I13" s="6"/>
      <c r="J13" s="6"/>
      <c r="M13" s="115" t="str">
        <f>'Claims per Disp or Visits'!K14</f>
        <v>Air Force</v>
      </c>
      <c r="N13" s="83">
        <f>'Claims per Disp or Visits'!L14</f>
        <v>2702671</v>
      </c>
      <c r="O13" s="83">
        <f>'Claims per Disp or Visits'!M14</f>
        <v>2129021</v>
      </c>
      <c r="P13" s="83">
        <f>'Claims per Disp or Visits'!N14</f>
        <v>2550493</v>
      </c>
      <c r="Q13" s="83">
        <f>'Claims per Disp or Visits'!O14</f>
        <v>2378344</v>
      </c>
      <c r="R13" s="83">
        <f>'Claims per Disp or Visits'!P14</f>
        <v>2227765</v>
      </c>
      <c r="S13" s="88">
        <f>'Claims per Disp or Visits'!Q14</f>
        <v>2314227</v>
      </c>
    </row>
    <row r="14" spans="1:21" x14ac:dyDescent="0.2">
      <c r="B14" s="115" t="str">
        <f>'Claims per Disp or Visits'!B15</f>
        <v>Army</v>
      </c>
      <c r="C14" s="83">
        <f>'Claims per Disp or Visits'!C15</f>
        <v>73223</v>
      </c>
      <c r="D14" s="83">
        <f>'Claims per Disp or Visits'!D15</f>
        <v>73080</v>
      </c>
      <c r="E14" s="83">
        <f>'Claims per Disp or Visits'!E15</f>
        <v>76279</v>
      </c>
      <c r="F14" s="83">
        <f>'Claims per Disp or Visits'!F15</f>
        <v>60871</v>
      </c>
      <c r="G14" s="83">
        <f>'Claims per Disp or Visits'!G15</f>
        <v>75040</v>
      </c>
      <c r="H14" s="88">
        <f>'Claims per Disp or Visits'!H15</f>
        <v>81005</v>
      </c>
      <c r="I14" s="6"/>
      <c r="J14" s="6"/>
      <c r="M14" s="115" t="str">
        <f>'Claims per Disp or Visits'!K15</f>
        <v>Army</v>
      </c>
      <c r="N14" s="83">
        <f>'Claims per Disp or Visits'!L15</f>
        <v>4773554</v>
      </c>
      <c r="O14" s="83">
        <f>'Claims per Disp or Visits'!M15</f>
        <v>4484447</v>
      </c>
      <c r="P14" s="83">
        <f>'Claims per Disp or Visits'!N15</f>
        <v>4509105</v>
      </c>
      <c r="Q14" s="83">
        <f>'Claims per Disp or Visits'!O15</f>
        <v>5400150</v>
      </c>
      <c r="R14" s="83">
        <f>'Claims per Disp or Visits'!P15</f>
        <v>4742153</v>
      </c>
      <c r="S14" s="88">
        <f>'Claims per Disp or Visits'!Q15</f>
        <v>4335527</v>
      </c>
    </row>
    <row r="15" spans="1:21" x14ac:dyDescent="0.2">
      <c r="B15" s="115" t="s">
        <v>439</v>
      </c>
      <c r="C15" s="83">
        <f>'Claims per Disp or Visits'!C16</f>
        <v>7741</v>
      </c>
      <c r="D15" s="83">
        <f>'Claims per Disp or Visits'!D16</f>
        <v>7529</v>
      </c>
      <c r="E15" s="83">
        <f>'Claims per Disp or Visits'!E16</f>
        <v>7152</v>
      </c>
      <c r="F15" s="83">
        <f>'Claims per Disp or Visits'!F16</f>
        <v>6719</v>
      </c>
      <c r="G15" s="83">
        <f>'Claims per Disp or Visits'!G16</f>
        <v>12151</v>
      </c>
      <c r="H15" s="88">
        <f>'Claims per Disp or Visits'!H16</f>
        <v>12428</v>
      </c>
      <c r="I15" s="6"/>
      <c r="J15" s="6"/>
      <c r="M15" s="115" t="s">
        <v>439</v>
      </c>
      <c r="N15" s="83">
        <f>'Claims per Disp or Visits'!L16</f>
        <v>671291</v>
      </c>
      <c r="O15" s="83">
        <f>'Claims per Disp or Visits'!M16</f>
        <v>762370</v>
      </c>
      <c r="P15" s="83">
        <f>'Claims per Disp or Visits'!N16</f>
        <v>709579</v>
      </c>
      <c r="Q15" s="83">
        <f>'Claims per Disp or Visits'!O16</f>
        <v>576360</v>
      </c>
      <c r="R15" s="83">
        <f>'Claims per Disp or Visits'!P16</f>
        <v>748764</v>
      </c>
      <c r="S15" s="88">
        <f>'Claims per Disp or Visits'!Q16</f>
        <v>799246</v>
      </c>
    </row>
    <row r="16" spans="1:21" x14ac:dyDescent="0.2">
      <c r="B16" s="115" t="str">
        <f>'Claims per Disp or Visits'!B17</f>
        <v>Navy</v>
      </c>
      <c r="C16" s="83">
        <f>'Claims per Disp or Visits'!C17</f>
        <v>36694</v>
      </c>
      <c r="D16" s="83">
        <f>'Claims per Disp or Visits'!D17</f>
        <v>36225</v>
      </c>
      <c r="E16" s="83">
        <f>'Claims per Disp or Visits'!E17</f>
        <v>37546</v>
      </c>
      <c r="F16" s="83">
        <f>'Claims per Disp or Visits'!F17</f>
        <v>36628</v>
      </c>
      <c r="G16" s="83">
        <f>'Claims per Disp or Visits'!G17</f>
        <v>36558</v>
      </c>
      <c r="H16" s="88">
        <f>'Claims per Disp or Visits'!H17</f>
        <v>37041</v>
      </c>
      <c r="I16" s="6"/>
      <c r="J16" s="6"/>
      <c r="M16" s="115" t="str">
        <f>'Claims per Disp or Visits'!K17</f>
        <v>Navy</v>
      </c>
      <c r="N16" s="83">
        <f>'Claims per Disp or Visits'!L17</f>
        <v>2370759</v>
      </c>
      <c r="O16" s="83">
        <f>'Claims per Disp or Visits'!M17</f>
        <v>2838885</v>
      </c>
      <c r="P16" s="83">
        <f>'Claims per Disp or Visits'!N17</f>
        <v>2459833</v>
      </c>
      <c r="Q16" s="83">
        <f>'Claims per Disp or Visits'!O17</f>
        <v>2223176</v>
      </c>
      <c r="R16" s="83">
        <f>'Claims per Disp or Visits'!P17</f>
        <v>2161095</v>
      </c>
      <c r="S16" s="88">
        <f>'Claims per Disp or Visits'!Q17</f>
        <v>2586624</v>
      </c>
    </row>
    <row r="17" spans="2:21" ht="13.5" thickBot="1" x14ac:dyDescent="0.25">
      <c r="B17" s="90" t="s">
        <v>5</v>
      </c>
      <c r="C17" s="84">
        <f t="shared" ref="C17:H17" si="2">SUM(C13:C16)</f>
        <v>142226</v>
      </c>
      <c r="D17" s="84">
        <f t="shared" si="2"/>
        <v>143495</v>
      </c>
      <c r="E17" s="84">
        <f t="shared" si="2"/>
        <v>148527</v>
      </c>
      <c r="F17" s="84">
        <f t="shared" si="2"/>
        <v>129210</v>
      </c>
      <c r="G17" s="84">
        <f t="shared" si="2"/>
        <v>142925</v>
      </c>
      <c r="H17" s="84">
        <f t="shared" si="2"/>
        <v>150954</v>
      </c>
      <c r="I17" s="9"/>
      <c r="J17" s="9"/>
      <c r="K17" s="9"/>
      <c r="L17" s="9"/>
      <c r="M17" s="90" t="s">
        <v>5</v>
      </c>
      <c r="N17" s="84">
        <f t="shared" ref="N17:S17" si="3">SUM(N13:N16)</f>
        <v>10518275</v>
      </c>
      <c r="O17" s="84">
        <f t="shared" si="3"/>
        <v>10214723</v>
      </c>
      <c r="P17" s="84">
        <f t="shared" si="3"/>
        <v>10229010</v>
      </c>
      <c r="Q17" s="84">
        <f t="shared" si="3"/>
        <v>10578030</v>
      </c>
      <c r="R17" s="84">
        <f t="shared" si="3"/>
        <v>9879777</v>
      </c>
      <c r="S17" s="91">
        <f t="shared" si="3"/>
        <v>10035624</v>
      </c>
      <c r="T17" s="9"/>
      <c r="U17" s="9"/>
    </row>
    <row r="19" spans="2:21" ht="23.25" customHeight="1" thickBot="1" x14ac:dyDescent="0.25">
      <c r="B19" s="146" t="s">
        <v>388</v>
      </c>
      <c r="C19" s="146"/>
      <c r="D19" s="146"/>
      <c r="E19" s="146"/>
      <c r="F19" s="146"/>
      <c r="G19" s="146"/>
      <c r="H19" s="147"/>
      <c r="I19" s="147"/>
      <c r="J19" s="6"/>
      <c r="K19" s="6"/>
      <c r="L19" s="6"/>
      <c r="M19" s="146" t="s">
        <v>389</v>
      </c>
      <c r="N19" s="146"/>
      <c r="O19" s="146"/>
      <c r="P19" s="146"/>
      <c r="Q19" s="146"/>
      <c r="R19" s="146"/>
      <c r="S19" s="147"/>
      <c r="T19" s="147"/>
      <c r="U19" s="6"/>
    </row>
    <row r="20" spans="2:21" x14ac:dyDescent="0.2">
      <c r="B20" s="16" t="s">
        <v>4</v>
      </c>
      <c r="C20" s="93" t="str">
        <f>'Collected to Claims Ratio'!C22</f>
        <v>FY2008</v>
      </c>
      <c r="D20" s="93" t="str">
        <f>'Collected to Claims Ratio'!D22</f>
        <v>FY2009</v>
      </c>
      <c r="E20" s="93" t="str">
        <f>'Collected to Claims Ratio'!E22</f>
        <v>FY2010</v>
      </c>
      <c r="F20" s="93" t="str">
        <f>'Collected to Claims Ratio'!F22</f>
        <v>FY2011</v>
      </c>
      <c r="G20" s="93" t="str">
        <f>'Collected to Claims Ratio'!G22</f>
        <v>FY2012</v>
      </c>
      <c r="H20" s="114" t="str">
        <f>'Total Collections'!H5</f>
        <v>FY2013</v>
      </c>
      <c r="M20" s="16" t="s">
        <v>4</v>
      </c>
      <c r="N20" s="93" t="str">
        <f>'Collected to Claims Ratio'!L22</f>
        <v>FY2008</v>
      </c>
      <c r="O20" s="93" t="str">
        <f>'Collected to Claims Ratio'!M22</f>
        <v>FY2009</v>
      </c>
      <c r="P20" s="93" t="str">
        <f>'Collected to Claims Ratio'!N22</f>
        <v>FY2010</v>
      </c>
      <c r="Q20" s="93" t="str">
        <f>'Collected to Claims Ratio'!O22</f>
        <v>FY2011</v>
      </c>
      <c r="R20" s="93" t="str">
        <f>'Collected to Claims Ratio'!P22</f>
        <v>FY2012</v>
      </c>
      <c r="S20" s="157" t="str">
        <f>'Total Collections'!H5</f>
        <v>FY2013</v>
      </c>
    </row>
    <row r="21" spans="2:21" x14ac:dyDescent="0.2">
      <c r="B21" s="115" t="str">
        <f>'Claims per Disp or Visits'!B22</f>
        <v>Air Force</v>
      </c>
      <c r="C21" s="87">
        <f t="shared" ref="C21:H21" si="4">(C5/C13)*1000000</f>
        <v>394.82253337675024</v>
      </c>
      <c r="D21" s="87">
        <f t="shared" si="4"/>
        <v>228.79861970668765</v>
      </c>
      <c r="E21" s="87">
        <f t="shared" si="4"/>
        <v>468.23956442831218</v>
      </c>
      <c r="F21" s="87">
        <f t="shared" si="4"/>
        <v>264.08450704225351</v>
      </c>
      <c r="G21" s="87">
        <f t="shared" si="4"/>
        <v>192.94952023362538</v>
      </c>
      <c r="H21" s="97">
        <f t="shared" si="4"/>
        <v>166.01562499999997</v>
      </c>
      <c r="I21" s="5"/>
      <c r="J21" s="5"/>
      <c r="M21" s="115" t="str">
        <f>'Claims per Disp or Visits'!K22</f>
        <v>Air Force</v>
      </c>
      <c r="N21" s="87">
        <f t="shared" ref="N21:S21" si="5">(N5/N13)*1000000</f>
        <v>23.347273863522421</v>
      </c>
      <c r="O21" s="87">
        <f t="shared" si="5"/>
        <v>32.785021848070073</v>
      </c>
      <c r="P21" s="87">
        <f t="shared" si="5"/>
        <v>24.544274381462721</v>
      </c>
      <c r="Q21" s="87">
        <f t="shared" si="5"/>
        <v>22.368505144756185</v>
      </c>
      <c r="R21" s="87">
        <f t="shared" si="5"/>
        <v>19.660960648901476</v>
      </c>
      <c r="S21" s="97">
        <f t="shared" si="5"/>
        <v>17.197967182994581</v>
      </c>
      <c r="T21" s="5"/>
    </row>
    <row r="22" spans="2:21" x14ac:dyDescent="0.2">
      <c r="B22" s="115" t="str">
        <f>'Claims per Disp or Visits'!B23</f>
        <v>Army</v>
      </c>
      <c r="C22" s="87">
        <f t="shared" ref="C22:H24" si="6">(C6/C14)*1000000</f>
        <v>240.3616350053945</v>
      </c>
      <c r="D22" s="87">
        <f t="shared" si="6"/>
        <v>298.30322933771208</v>
      </c>
      <c r="E22" s="87">
        <f t="shared" si="6"/>
        <v>239.90875601410613</v>
      </c>
      <c r="F22" s="87">
        <f t="shared" si="6"/>
        <v>262.85094708481876</v>
      </c>
      <c r="G22" s="87">
        <f t="shared" si="6"/>
        <v>218.5501066098081</v>
      </c>
      <c r="H22" s="97">
        <f t="shared" si="6"/>
        <v>202.4566384791062</v>
      </c>
      <c r="I22" s="5"/>
      <c r="J22" s="5"/>
      <c r="M22" s="115" t="str">
        <f>'Claims per Disp or Visits'!K23</f>
        <v>Army</v>
      </c>
      <c r="N22" s="87">
        <f t="shared" ref="N22:S24" si="7">(N6/N14)*1000000</f>
        <v>7.4996532981506014</v>
      </c>
      <c r="O22" s="87">
        <f t="shared" si="7"/>
        <v>10.056981384772749</v>
      </c>
      <c r="P22" s="87">
        <f t="shared" si="7"/>
        <v>10.223758373335729</v>
      </c>
      <c r="Q22" s="87">
        <f t="shared" si="7"/>
        <v>7.0368415692156701</v>
      </c>
      <c r="R22" s="87">
        <f t="shared" si="7"/>
        <v>6.8323396566918015</v>
      </c>
      <c r="S22" s="97">
        <f t="shared" si="7"/>
        <v>7.2886179696262996</v>
      </c>
      <c r="T22" s="5"/>
    </row>
    <row r="23" spans="2:21" x14ac:dyDescent="0.2">
      <c r="B23" s="115" t="s">
        <v>439</v>
      </c>
      <c r="C23" s="87">
        <f t="shared" si="6"/>
        <v>465.05619429014342</v>
      </c>
      <c r="D23" s="87">
        <f t="shared" si="6"/>
        <v>239.07557444547749</v>
      </c>
      <c r="E23" s="87">
        <f t="shared" si="6"/>
        <v>475.39149888143174</v>
      </c>
      <c r="F23" s="87">
        <f t="shared" si="6"/>
        <v>297.66334275933917</v>
      </c>
      <c r="G23" s="87">
        <f t="shared" si="6"/>
        <v>213.97415850547281</v>
      </c>
      <c r="H23" s="97">
        <f t="shared" si="6"/>
        <v>362.08561313163824</v>
      </c>
      <c r="I23" s="5"/>
      <c r="J23" s="5"/>
      <c r="M23" s="115" t="s">
        <v>439</v>
      </c>
      <c r="N23" s="87">
        <f t="shared" si="7"/>
        <v>10.278701785067877</v>
      </c>
      <c r="O23" s="87">
        <f t="shared" si="7"/>
        <v>10.624762254548317</v>
      </c>
      <c r="P23" s="87">
        <f t="shared" si="7"/>
        <v>10.146861730688197</v>
      </c>
      <c r="Q23" s="87">
        <f t="shared" si="7"/>
        <v>10.75716566035117</v>
      </c>
      <c r="R23" s="87">
        <f t="shared" si="7"/>
        <v>12.554022362186217</v>
      </c>
      <c r="S23" s="97">
        <f t="shared" si="7"/>
        <v>11.385731051516053</v>
      </c>
      <c r="T23" s="5"/>
    </row>
    <row r="24" spans="2:21" x14ac:dyDescent="0.2">
      <c r="B24" s="115" t="str">
        <f>'Claims per Disp or Visits'!B25</f>
        <v>Navy</v>
      </c>
      <c r="C24" s="87">
        <f t="shared" si="6"/>
        <v>87.207717883032643</v>
      </c>
      <c r="D24" s="87">
        <f t="shared" si="6"/>
        <v>104.8999309868875</v>
      </c>
      <c r="E24" s="87">
        <f t="shared" si="6"/>
        <v>90.555585148884035</v>
      </c>
      <c r="F24" s="87">
        <f t="shared" si="6"/>
        <v>95.55531287539587</v>
      </c>
      <c r="G24" s="87">
        <f t="shared" si="6"/>
        <v>90.267520105038571</v>
      </c>
      <c r="H24" s="97">
        <f t="shared" si="6"/>
        <v>89.090467319996762</v>
      </c>
      <c r="I24" s="5"/>
      <c r="J24" s="5"/>
      <c r="M24" s="115" t="str">
        <f>'Claims per Disp or Visits'!K25</f>
        <v>Navy</v>
      </c>
      <c r="N24" s="87">
        <f t="shared" si="7"/>
        <v>8.6470197940828228</v>
      </c>
      <c r="O24" s="87">
        <f t="shared" si="7"/>
        <v>8.3131229338278931</v>
      </c>
      <c r="P24" s="87">
        <f t="shared" si="7"/>
        <v>9.1876155820334162</v>
      </c>
      <c r="Q24" s="87">
        <f t="shared" si="7"/>
        <v>7.4218145571920529</v>
      </c>
      <c r="R24" s="87">
        <f t="shared" si="7"/>
        <v>6.3393788796883053</v>
      </c>
      <c r="S24" s="97">
        <f t="shared" si="7"/>
        <v>4.832553939034046</v>
      </c>
      <c r="T24" s="5"/>
    </row>
    <row r="25" spans="2:21" ht="13.5" thickBot="1" x14ac:dyDescent="0.25">
      <c r="B25" s="90" t="s">
        <v>5</v>
      </c>
      <c r="C25" s="108">
        <f t="shared" ref="C25:H25" si="8">(C9/C17)*1000000</f>
        <v>239.75925639475204</v>
      </c>
      <c r="D25" s="108">
        <f t="shared" si="8"/>
        <v>233.45761176347608</v>
      </c>
      <c r="E25" s="108">
        <f t="shared" si="8"/>
        <v>255.84573848525855</v>
      </c>
      <c r="F25" s="108">
        <f t="shared" si="8"/>
        <v>217.47542759848312</v>
      </c>
      <c r="G25" s="108">
        <f t="shared" si="8"/>
        <v>181.91359104425396</v>
      </c>
      <c r="H25" s="105">
        <f t="shared" si="8"/>
        <v>182.83715568981279</v>
      </c>
      <c r="I25" s="10"/>
      <c r="J25" s="10"/>
      <c r="M25" s="90" t="s">
        <v>5</v>
      </c>
      <c r="N25" s="108">
        <f t="shared" ref="N25:S25" si="9">(N9/N17)*1000000</f>
        <v>12.00767236072455</v>
      </c>
      <c r="O25" s="108">
        <f t="shared" si="9"/>
        <v>14.351833133409491</v>
      </c>
      <c r="P25" s="108">
        <f t="shared" si="9"/>
        <v>13.539922240764257</v>
      </c>
      <c r="Q25" s="108">
        <f t="shared" si="9"/>
        <v>10.767600394402361</v>
      </c>
      <c r="R25" s="108">
        <f t="shared" si="9"/>
        <v>10.050834143321252</v>
      </c>
      <c r="S25" s="105">
        <f t="shared" si="9"/>
        <v>9.2669872844977057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8E6CF98D-1634-4ED3-81CA-763BCE5C79CD}">
      <selection activeCell="S12" sqref="S12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S14" sqref="S14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topLeftCell="A19">
      <selection activeCell="B4" sqref="B4"/>
      <pageMargins left="0.75" right="0.75" top="1" bottom="1" header="0.5" footer="0.5"/>
      <pageSetup orientation="portrait" r:id="rId3"/>
      <headerFooter alignWithMargins="0"/>
    </customSheetView>
  </customSheetViews>
  <mergeCells count="6">
    <mergeCell ref="B19:I19"/>
    <mergeCell ref="M19:T19"/>
    <mergeCell ref="B3:I3"/>
    <mergeCell ref="M3:T3"/>
    <mergeCell ref="B11:I11"/>
    <mergeCell ref="M11:T11"/>
  </mergeCells>
  <phoneticPr fontId="10" type="noConversion"/>
  <pageMargins left="0.75" right="0.75" top="1" bottom="1" header="0.5" footer="0.5"/>
  <pageSetup orientation="portrait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30"/>
  <sheetViews>
    <sheetView workbookViewId="0">
      <selection activeCell="A6" sqref="A6"/>
    </sheetView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343</v>
      </c>
    </row>
    <row r="2" spans="1:12" x14ac:dyDescent="0.2">
      <c r="A2" t="str">
        <f>Summary!A2</f>
        <v xml:space="preserve">3rd Quarter </v>
      </c>
    </row>
    <row r="4" spans="1:12" ht="13.5" thickBot="1" x14ac:dyDescent="0.25">
      <c r="B4" s="7" t="s">
        <v>339</v>
      </c>
    </row>
    <row r="5" spans="1:12" x14ac:dyDescent="0.2">
      <c r="B5" s="16" t="s">
        <v>4</v>
      </c>
      <c r="C5" s="93" t="str">
        <f>'Total Billings'!C5</f>
        <v>FY2008</v>
      </c>
      <c r="D5" s="93" t="str">
        <f>'Total Billings'!D5</f>
        <v>FY2009</v>
      </c>
      <c r="E5" s="93" t="str">
        <f>'Total Billings'!E5</f>
        <v>FY2010</v>
      </c>
      <c r="F5" s="93" t="str">
        <f>'Total Billings'!F5</f>
        <v>FY2011</v>
      </c>
      <c r="G5" s="93" t="str">
        <f>'Total Billings'!G5</f>
        <v>FY2012</v>
      </c>
      <c r="H5" s="114" t="str">
        <f>'Total Collections'!H5</f>
        <v>FY2013</v>
      </c>
    </row>
    <row r="6" spans="1:12" x14ac:dyDescent="0.2">
      <c r="B6" s="115" t="str">
        <f>'Total Collections'!B6</f>
        <v>Air Force</v>
      </c>
      <c r="C6" s="40">
        <f>ROUND('Total Billings'!C6/1000000,1)</f>
        <v>21.5</v>
      </c>
      <c r="D6" s="40">
        <f>ROUND('Total Billings'!D6/1000000,1)</f>
        <v>18.3</v>
      </c>
      <c r="E6" s="40">
        <f>ROUND('Total Billings'!E6/1000000,1)</f>
        <v>21.1</v>
      </c>
      <c r="F6" s="40">
        <f>ROUND('Total Billings'!F6/1000000,1)</f>
        <v>14.3</v>
      </c>
      <c r="G6" s="40">
        <f>ROUND('Total Billings'!G6/1000000,1)</f>
        <v>11.8</v>
      </c>
      <c r="H6" s="118">
        <f>ROUND('Total Billings'!H6/1000000,1)</f>
        <v>11.9</v>
      </c>
      <c r="J6" s="12"/>
      <c r="K6" s="13"/>
      <c r="L6" s="7"/>
    </row>
    <row r="7" spans="1:12" x14ac:dyDescent="0.2">
      <c r="B7" s="115" t="str">
        <f>'Total Collections'!B7</f>
        <v>Army</v>
      </c>
      <c r="C7" s="40">
        <f>ROUND('Total Billings'!C7/1000000,1)</f>
        <v>41.8</v>
      </c>
      <c r="D7" s="40">
        <f>ROUND('Total Billings'!D7/1000000,1)</f>
        <v>43.8</v>
      </c>
      <c r="E7" s="40">
        <f>ROUND('Total Billings'!E7/1000000,1)</f>
        <v>38.1</v>
      </c>
      <c r="F7" s="40">
        <f>ROUND('Total Billings'!F7/1000000,1)</f>
        <v>41.9</v>
      </c>
      <c r="G7" s="40">
        <f>ROUND('Total Billings'!G7/1000000,1)</f>
        <v>38.6</v>
      </c>
      <c r="H7" s="118">
        <f>ROUND('Total Billings'!H7/1000000,1)</f>
        <v>30.9</v>
      </c>
      <c r="K7" s="1"/>
      <c r="L7" s="22"/>
    </row>
    <row r="8" spans="1:12" x14ac:dyDescent="0.2">
      <c r="B8" s="115" t="s">
        <v>439</v>
      </c>
      <c r="C8" s="40">
        <f>ROUND('Total Billings'!C8/1000000,1)</f>
        <v>8.6999999999999993</v>
      </c>
      <c r="D8" s="40">
        <f>ROUND('Total Billings'!D8/1000000,1)</f>
        <v>4.7</v>
      </c>
      <c r="E8" s="40">
        <f>ROUND('Total Billings'!E8/1000000,1)</f>
        <v>4.3</v>
      </c>
      <c r="F8" s="40">
        <f>ROUND('Total Billings'!F8/1000000,1)</f>
        <v>4.9000000000000004</v>
      </c>
      <c r="G8" s="40">
        <f>ROUND('Total Billings'!G8/1000000,1)</f>
        <v>10.6</v>
      </c>
      <c r="H8" s="118">
        <f>ROUND('Total Billings'!H8/1000000,1)</f>
        <v>5.2</v>
      </c>
      <c r="J8" s="12"/>
      <c r="K8" s="13"/>
      <c r="L8" s="7"/>
    </row>
    <row r="9" spans="1:12" x14ac:dyDescent="0.2">
      <c r="B9" s="115" t="str">
        <f>'Total Collections'!B9</f>
        <v>Navy</v>
      </c>
      <c r="C9" s="40">
        <f>ROUND('Total Billings'!C9/1000000,1)</f>
        <v>9</v>
      </c>
      <c r="D9" s="40">
        <f>ROUND('Total Billings'!D9/1000000,1)</f>
        <v>9.6999999999999993</v>
      </c>
      <c r="E9" s="40">
        <f>ROUND('Total Billings'!E9/1000000,1)</f>
        <v>8.6999999999999993</v>
      </c>
      <c r="F9" s="40">
        <f>ROUND('Total Billings'!F9/1000000,1)</f>
        <v>8.9</v>
      </c>
      <c r="G9" s="40">
        <f>ROUND('Total Billings'!G9/1000000,1)</f>
        <v>9.5</v>
      </c>
      <c r="H9" s="118">
        <f>ROUND('Total Billings'!H9/1000000,1)</f>
        <v>8.1999999999999993</v>
      </c>
      <c r="J9" s="12"/>
      <c r="K9" s="13"/>
      <c r="L9" s="7"/>
    </row>
    <row r="10" spans="1:12" ht="13.5" thickBot="1" x14ac:dyDescent="0.25">
      <c r="B10" s="90" t="s">
        <v>5</v>
      </c>
      <c r="C10" s="119">
        <f t="shared" ref="C10:H10" si="0">SUM(C6:C9)</f>
        <v>81</v>
      </c>
      <c r="D10" s="119">
        <f t="shared" si="0"/>
        <v>76.5</v>
      </c>
      <c r="E10" s="119">
        <f t="shared" si="0"/>
        <v>72.2</v>
      </c>
      <c r="F10" s="119">
        <f t="shared" si="0"/>
        <v>70</v>
      </c>
      <c r="G10" s="119">
        <f t="shared" si="0"/>
        <v>70.5</v>
      </c>
      <c r="H10" s="120">
        <f t="shared" si="0"/>
        <v>56.2</v>
      </c>
      <c r="J10" s="12"/>
      <c r="L10" s="7"/>
    </row>
    <row r="11" spans="1:12" x14ac:dyDescent="0.2">
      <c r="J11" s="12"/>
    </row>
    <row r="12" spans="1:12" x14ac:dyDescent="0.2">
      <c r="J12" s="12"/>
    </row>
    <row r="13" spans="1:12" ht="13.5" thickBot="1" x14ac:dyDescent="0.25">
      <c r="B13" s="7" t="s">
        <v>340</v>
      </c>
      <c r="J13" s="12"/>
    </row>
    <row r="14" spans="1:12" x14ac:dyDescent="0.2">
      <c r="B14" s="16" t="s">
        <v>4</v>
      </c>
      <c r="C14" s="93" t="str">
        <f>'Total Billings'!C14</f>
        <v>FY2008</v>
      </c>
      <c r="D14" s="93" t="str">
        <f>'Total Billings'!D14</f>
        <v>FY2009</v>
      </c>
      <c r="E14" s="93" t="str">
        <f>'Total Billings'!E14</f>
        <v>FY2010</v>
      </c>
      <c r="F14" s="93" t="str">
        <f>'Total Billings'!F14</f>
        <v>FY2011</v>
      </c>
      <c r="G14" s="93" t="str">
        <f>'Total Billings'!G14</f>
        <v>FY2012</v>
      </c>
      <c r="H14" s="114" t="str">
        <f>'Total Collections'!H5</f>
        <v>FY2013</v>
      </c>
      <c r="I14" s="12"/>
    </row>
    <row r="15" spans="1:12" x14ac:dyDescent="0.2">
      <c r="B15" s="115" t="str">
        <f>'Total Collections'!B15</f>
        <v>Air Force</v>
      </c>
      <c r="C15" s="40">
        <f>ROUND('Total Billings'!C15/1000000,1)</f>
        <v>152.4</v>
      </c>
      <c r="D15" s="40">
        <f>ROUND('Total Billings'!D15/1000000,1)</f>
        <v>154.1</v>
      </c>
      <c r="E15" s="40">
        <f>ROUND('Total Billings'!E15/1000000,1)</f>
        <v>121.1</v>
      </c>
      <c r="F15" s="40">
        <f>ROUND('Total Billings'!F15/1000000,1)</f>
        <v>105.1</v>
      </c>
      <c r="G15" s="40">
        <f>ROUND('Total Billings'!G15/1000000,1)</f>
        <v>97.9</v>
      </c>
      <c r="H15" s="118">
        <f>ROUND('Total Billings'!H15/1000000,1)</f>
        <v>91.5</v>
      </c>
      <c r="J15" s="12"/>
      <c r="K15" s="13"/>
    </row>
    <row r="16" spans="1:12" x14ac:dyDescent="0.2">
      <c r="B16" s="115" t="str">
        <f>'Total Collections'!B16</f>
        <v>Army</v>
      </c>
      <c r="C16" s="40">
        <f>ROUND('Total Billings'!C16/1000000,1)</f>
        <v>67.3</v>
      </c>
      <c r="D16" s="40">
        <f>ROUND('Total Billings'!D16/1000000,1)</f>
        <v>72.099999999999994</v>
      </c>
      <c r="E16" s="40">
        <f>ROUND('Total Billings'!E16/1000000,1)</f>
        <v>64.7</v>
      </c>
      <c r="F16" s="40">
        <f>ROUND('Total Billings'!F16/1000000,1)</f>
        <v>64.7</v>
      </c>
      <c r="G16" s="40">
        <f>ROUND('Total Billings'!G16/1000000,1)</f>
        <v>55.3</v>
      </c>
      <c r="H16" s="118">
        <f>ROUND('Total Billings'!H16/1000000,1)</f>
        <v>50.6</v>
      </c>
      <c r="J16" s="12"/>
      <c r="K16" s="13"/>
    </row>
    <row r="17" spans="1:11" x14ac:dyDescent="0.2">
      <c r="B17" s="115" t="s">
        <v>439</v>
      </c>
      <c r="C17" s="40">
        <f>ROUND('Total Billings'!C17/1000000,1)</f>
        <v>10.7</v>
      </c>
      <c r="D17" s="40">
        <f>ROUND('Total Billings'!D17/1000000,1)</f>
        <v>12.1</v>
      </c>
      <c r="E17" s="40">
        <f>ROUND('Total Billings'!E17/1000000,1)</f>
        <v>9.1999999999999993</v>
      </c>
      <c r="F17" s="40">
        <f>ROUND('Total Billings'!F17/1000000,1)</f>
        <v>10.4</v>
      </c>
      <c r="G17" s="40">
        <f>ROUND('Total Billings'!G17/1000000,1)</f>
        <v>18.2</v>
      </c>
      <c r="H17" s="118">
        <f>ROUND('Total Billings'!H17/1000000,1)</f>
        <v>17.3</v>
      </c>
      <c r="J17" s="12"/>
      <c r="K17" s="13"/>
    </row>
    <row r="18" spans="1:11" x14ac:dyDescent="0.2">
      <c r="B18" s="115" t="str">
        <f>'Total Collections'!B18</f>
        <v>Navy</v>
      </c>
      <c r="C18" s="40">
        <f>ROUND('Total Billings'!C18/1000000,1)</f>
        <v>31.8</v>
      </c>
      <c r="D18" s="40">
        <f>ROUND('Total Billings'!D18/1000000,1)</f>
        <v>34.9</v>
      </c>
      <c r="E18" s="40">
        <f>ROUND('Total Billings'!E18/1000000,1)</f>
        <v>29.8</v>
      </c>
      <c r="F18" s="40">
        <f>ROUND('Total Billings'!F18/1000000,1)</f>
        <v>26.9</v>
      </c>
      <c r="G18" s="40">
        <f>ROUND('Total Billings'!G18/1000000,1)</f>
        <v>25.1</v>
      </c>
      <c r="H18" s="118">
        <f>ROUND('Total Billings'!H18/1000000,1)</f>
        <v>22.9</v>
      </c>
      <c r="J18" s="12"/>
      <c r="K18" s="13"/>
    </row>
    <row r="19" spans="1:11" ht="13.5" thickBot="1" x14ac:dyDescent="0.25">
      <c r="B19" s="90" t="s">
        <v>5</v>
      </c>
      <c r="C19" s="119">
        <f t="shared" ref="C19:H19" si="1">SUM(C15:C18)</f>
        <v>262.2</v>
      </c>
      <c r="D19" s="119">
        <f t="shared" si="1"/>
        <v>273.2</v>
      </c>
      <c r="E19" s="119">
        <f t="shared" si="1"/>
        <v>224.8</v>
      </c>
      <c r="F19" s="119">
        <f t="shared" si="1"/>
        <v>207.10000000000002</v>
      </c>
      <c r="G19" s="119">
        <f t="shared" si="1"/>
        <v>196.49999999999997</v>
      </c>
      <c r="H19" s="120">
        <f t="shared" si="1"/>
        <v>182.3</v>
      </c>
      <c r="J19" s="12"/>
    </row>
    <row r="20" spans="1:11" x14ac:dyDescent="0.2">
      <c r="J20" s="12"/>
    </row>
    <row r="21" spans="1:11" x14ac:dyDescent="0.2">
      <c r="J21" s="12"/>
    </row>
    <row r="22" spans="1:11" ht="17.25" customHeight="1" thickBot="1" x14ac:dyDescent="0.25">
      <c r="A22" s="3"/>
      <c r="B22" s="148" t="s">
        <v>341</v>
      </c>
      <c r="C22" s="149"/>
      <c r="D22" s="149"/>
      <c r="E22" s="149"/>
      <c r="F22" s="149"/>
      <c r="G22" s="149"/>
      <c r="H22" s="149"/>
    </row>
    <row r="23" spans="1:11" x14ac:dyDescent="0.2">
      <c r="A23" s="3"/>
      <c r="B23" s="16" t="s">
        <v>4</v>
      </c>
      <c r="C23" s="93" t="str">
        <f>C14</f>
        <v>FY2008</v>
      </c>
      <c r="D23" s="93" t="str">
        <f>D14</f>
        <v>FY2009</v>
      </c>
      <c r="E23" s="93" t="str">
        <f>E14</f>
        <v>FY2010</v>
      </c>
      <c r="F23" s="93" t="str">
        <f>F14</f>
        <v>FY2011</v>
      </c>
      <c r="G23" s="93" t="str">
        <f>G14</f>
        <v>FY2012</v>
      </c>
      <c r="H23" s="114" t="str">
        <f>'Total Collections'!H5</f>
        <v>FY2013</v>
      </c>
    </row>
    <row r="24" spans="1:11" x14ac:dyDescent="0.2">
      <c r="A24" s="3"/>
      <c r="B24" s="115" t="str">
        <f>B6</f>
        <v>Air Force</v>
      </c>
      <c r="C24" s="87">
        <f t="shared" ref="C24:H24" si="2">C6+C15</f>
        <v>173.9</v>
      </c>
      <c r="D24" s="40">
        <f t="shared" si="2"/>
        <v>172.4</v>
      </c>
      <c r="E24" s="40">
        <f t="shared" si="2"/>
        <v>142.19999999999999</v>
      </c>
      <c r="F24" s="40">
        <f t="shared" si="2"/>
        <v>119.39999999999999</v>
      </c>
      <c r="G24" s="40">
        <f t="shared" si="2"/>
        <v>109.7</v>
      </c>
      <c r="H24" s="118">
        <f t="shared" si="2"/>
        <v>103.4</v>
      </c>
    </row>
    <row r="25" spans="1:11" x14ac:dyDescent="0.2">
      <c r="A25" s="3"/>
      <c r="B25" s="115" t="str">
        <f>B7</f>
        <v>Army</v>
      </c>
      <c r="C25" s="87">
        <f t="shared" ref="C25:H27" si="3">C7+C16</f>
        <v>109.1</v>
      </c>
      <c r="D25" s="40">
        <f t="shared" si="3"/>
        <v>115.89999999999999</v>
      </c>
      <c r="E25" s="40">
        <f t="shared" si="3"/>
        <v>102.80000000000001</v>
      </c>
      <c r="F25" s="40">
        <f t="shared" si="3"/>
        <v>106.6</v>
      </c>
      <c r="G25" s="40">
        <f t="shared" si="3"/>
        <v>93.9</v>
      </c>
      <c r="H25" s="118">
        <f t="shared" si="3"/>
        <v>81.5</v>
      </c>
    </row>
    <row r="26" spans="1:11" x14ac:dyDescent="0.2">
      <c r="A26" s="3"/>
      <c r="B26" s="115" t="s">
        <v>439</v>
      </c>
      <c r="C26" s="87">
        <f t="shared" si="3"/>
        <v>19.399999999999999</v>
      </c>
      <c r="D26" s="40">
        <f t="shared" si="3"/>
        <v>16.8</v>
      </c>
      <c r="E26" s="40">
        <f t="shared" si="3"/>
        <v>13.5</v>
      </c>
      <c r="F26" s="40">
        <f t="shared" si="3"/>
        <v>15.3</v>
      </c>
      <c r="G26" s="40">
        <f t="shared" si="3"/>
        <v>28.799999999999997</v>
      </c>
      <c r="H26" s="118">
        <f t="shared" si="3"/>
        <v>22.5</v>
      </c>
    </row>
    <row r="27" spans="1:11" x14ac:dyDescent="0.2">
      <c r="B27" s="115" t="str">
        <f>B9</f>
        <v>Navy</v>
      </c>
      <c r="C27" s="87">
        <f t="shared" si="3"/>
        <v>40.799999999999997</v>
      </c>
      <c r="D27" s="40">
        <f t="shared" si="3"/>
        <v>44.599999999999994</v>
      </c>
      <c r="E27" s="40">
        <f t="shared" si="3"/>
        <v>38.5</v>
      </c>
      <c r="F27" s="40">
        <f t="shared" si="3"/>
        <v>35.799999999999997</v>
      </c>
      <c r="G27" s="40">
        <f t="shared" si="3"/>
        <v>34.6</v>
      </c>
      <c r="H27" s="118">
        <f t="shared" si="3"/>
        <v>31.099999999999998</v>
      </c>
    </row>
    <row r="28" spans="1:11" ht="13.5" thickBot="1" x14ac:dyDescent="0.25">
      <c r="A28" s="3"/>
      <c r="B28" s="90" t="s">
        <v>5</v>
      </c>
      <c r="C28" s="108">
        <f t="shared" ref="C28:H28" si="4">SUM(C24:C27)</f>
        <v>343.2</v>
      </c>
      <c r="D28" s="119">
        <f t="shared" si="4"/>
        <v>349.70000000000005</v>
      </c>
      <c r="E28" s="119">
        <f t="shared" si="4"/>
        <v>297</v>
      </c>
      <c r="F28" s="119">
        <f t="shared" si="4"/>
        <v>277.10000000000002</v>
      </c>
      <c r="G28" s="119">
        <f t="shared" si="4"/>
        <v>267.00000000000006</v>
      </c>
      <c r="H28" s="120">
        <f t="shared" si="4"/>
        <v>238.5</v>
      </c>
    </row>
    <row r="29" spans="1:11" x14ac:dyDescent="0.2">
      <c r="A29" s="3"/>
      <c r="B29" s="3"/>
      <c r="H29" s="3"/>
    </row>
    <row r="30" spans="1:11" x14ac:dyDescent="0.2">
      <c r="I30" s="27"/>
    </row>
  </sheetData>
  <customSheetViews>
    <customSheetView guid="{8E6CF98D-1634-4ED3-81CA-763BCE5C79CD}">
      <selection activeCell="A6" sqref="A6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D6" sqref="D6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36755EE3-F52E-4D4E-9A42-3A861C777B27}" topLeftCell="A37">
      <selection activeCell="D6" sqref="D6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1">
    <mergeCell ref="B22:H22"/>
  </mergeCells>
  <phoneticPr fontId="0" type="noConversion"/>
  <conditionalFormatting sqref="H29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31"/>
  <sheetViews>
    <sheetView workbookViewId="0">
      <selection activeCell="S24" sqref="S24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352</v>
      </c>
    </row>
    <row r="2" spans="1:21" x14ac:dyDescent="0.2">
      <c r="A2" t="str">
        <f>Summary!A2</f>
        <v xml:space="preserve">3rd Quarter </v>
      </c>
    </row>
    <row r="3" spans="1:21" ht="24" customHeight="1" thickBot="1" x14ac:dyDescent="0.25">
      <c r="B3" s="146" t="s">
        <v>306</v>
      </c>
      <c r="C3" s="146"/>
      <c r="D3" s="146"/>
      <c r="E3" s="146"/>
      <c r="F3" s="146"/>
      <c r="G3" s="146"/>
      <c r="H3" s="150"/>
      <c r="I3" s="150"/>
      <c r="M3" s="146" t="s">
        <v>307</v>
      </c>
      <c r="N3" s="146"/>
      <c r="O3" s="146"/>
      <c r="P3" s="146"/>
      <c r="Q3" s="146"/>
      <c r="R3" s="146"/>
      <c r="S3" s="147"/>
      <c r="T3" s="147"/>
    </row>
    <row r="4" spans="1:21" x14ac:dyDescent="0.2">
      <c r="B4" s="16" t="s">
        <v>4</v>
      </c>
      <c r="C4" s="85" t="s">
        <v>390</v>
      </c>
      <c r="D4" s="85" t="s">
        <v>404</v>
      </c>
      <c r="E4" s="85" t="s">
        <v>408</v>
      </c>
      <c r="F4" s="113" t="s">
        <v>430</v>
      </c>
      <c r="G4" s="85" t="s">
        <v>436</v>
      </c>
      <c r="H4" s="114" t="s">
        <v>442</v>
      </c>
      <c r="I4" s="13"/>
      <c r="J4" s="13"/>
      <c r="K4" s="13"/>
      <c r="L4" s="13"/>
      <c r="M4" s="16" t="s">
        <v>4</v>
      </c>
      <c r="N4" s="85" t="s">
        <v>390</v>
      </c>
      <c r="O4" s="85" t="s">
        <v>404</v>
      </c>
      <c r="P4" s="85" t="s">
        <v>408</v>
      </c>
      <c r="Q4" s="113" t="s">
        <v>430</v>
      </c>
      <c r="R4" s="85" t="s">
        <v>436</v>
      </c>
      <c r="S4" s="114" t="s">
        <v>442</v>
      </c>
      <c r="T4" s="13"/>
    </row>
    <row r="5" spans="1:21" x14ac:dyDescent="0.2">
      <c r="B5" s="115" t="str">
        <f>'Collected to Claims Ratio'!B7</f>
        <v>Air Force</v>
      </c>
      <c r="C5" s="83">
        <f>'Collected to Claims Ratio'!C7</f>
        <v>529</v>
      </c>
      <c r="D5" s="83">
        <f>'Collected to Claims Ratio'!D7</f>
        <v>438</v>
      </c>
      <c r="E5" s="83">
        <f>'Collected to Claims Ratio'!E7</f>
        <v>544</v>
      </c>
      <c r="F5" s="83">
        <f>'Collected to Claims Ratio'!F7</f>
        <v>467</v>
      </c>
      <c r="G5" s="83">
        <f>'Collected to Claims Ratio'!G7</f>
        <v>275</v>
      </c>
      <c r="H5" s="88">
        <f>'Collected to Claims Ratio'!H7</f>
        <v>281</v>
      </c>
      <c r="I5" s="13"/>
      <c r="J5" s="13"/>
      <c r="K5" s="13"/>
      <c r="L5" s="13"/>
      <c r="M5" s="115" t="str">
        <f>'Collected to Claims Ratio'!K7</f>
        <v>Air Force</v>
      </c>
      <c r="N5" s="83">
        <f>'Collected to Claims Ratio'!L7</f>
        <v>323605</v>
      </c>
      <c r="O5" s="83">
        <f>'Collected to Claims Ratio'!M7</f>
        <v>394815</v>
      </c>
      <c r="P5" s="83">
        <f>'Collected to Claims Ratio'!N7</f>
        <v>340527</v>
      </c>
      <c r="Q5" s="83">
        <f>'Collected to Claims Ratio'!O7</f>
        <v>312371</v>
      </c>
      <c r="R5" s="83">
        <f>'Collected to Claims Ratio'!P7</f>
        <v>300546</v>
      </c>
      <c r="S5" s="88">
        <f>'Collected to Claims Ratio'!Q7</f>
        <v>249358</v>
      </c>
      <c r="T5" s="13"/>
    </row>
    <row r="6" spans="1:21" ht="13.5" customHeight="1" x14ac:dyDescent="0.2">
      <c r="B6" s="115" t="str">
        <f>'Collected to Claims Ratio'!B8</f>
        <v>Army</v>
      </c>
      <c r="C6" s="83">
        <f>'Collected to Claims Ratio'!C8</f>
        <v>1027</v>
      </c>
      <c r="D6" s="83">
        <f>'Collected to Claims Ratio'!D8</f>
        <v>1149</v>
      </c>
      <c r="E6" s="83">
        <f>'Collected to Claims Ratio'!E8</f>
        <v>1120</v>
      </c>
      <c r="F6" s="83">
        <f>'Collected to Claims Ratio'!F8</f>
        <v>996</v>
      </c>
      <c r="G6" s="83">
        <f>'Collected to Claims Ratio'!G8</f>
        <v>1122</v>
      </c>
      <c r="H6" s="88">
        <f>'Collected to Claims Ratio'!H8</f>
        <v>902</v>
      </c>
      <c r="I6" s="13"/>
      <c r="J6" s="13"/>
      <c r="K6" s="13"/>
      <c r="L6" s="13"/>
      <c r="M6" s="115" t="str">
        <f>'Collected to Claims Ratio'!K8</f>
        <v>Army</v>
      </c>
      <c r="N6" s="83">
        <f>'Collected to Claims Ratio'!L8</f>
        <v>262340</v>
      </c>
      <c r="O6" s="83">
        <f>'Collected to Claims Ratio'!M8</f>
        <v>255219</v>
      </c>
      <c r="P6" s="83">
        <f>'Collected to Claims Ratio'!N8</f>
        <v>301956</v>
      </c>
      <c r="Q6" s="83">
        <f>'Collected to Claims Ratio'!O8</f>
        <v>266100</v>
      </c>
      <c r="R6" s="83">
        <f>'Collected to Claims Ratio'!P8</f>
        <v>334753</v>
      </c>
      <c r="S6" s="88">
        <f>'Collected to Claims Ratio'!Q8</f>
        <v>226182</v>
      </c>
      <c r="T6" s="13"/>
    </row>
    <row r="7" spans="1:21" x14ac:dyDescent="0.2">
      <c r="B7" s="115" t="s">
        <v>439</v>
      </c>
      <c r="C7" s="83">
        <f>'Collected to Claims Ratio'!C9</f>
        <v>213</v>
      </c>
      <c r="D7" s="83">
        <f>'Collected to Claims Ratio'!D9</f>
        <v>113</v>
      </c>
      <c r="E7" s="83">
        <f>'Collected to Claims Ratio'!E9</f>
        <v>145</v>
      </c>
      <c r="F7" s="83">
        <f>'Collected to Claims Ratio'!F9</f>
        <v>140</v>
      </c>
      <c r="G7" s="83">
        <f>'Collected to Claims Ratio'!G9</f>
        <v>175</v>
      </c>
      <c r="H7" s="88">
        <f>'Collected to Claims Ratio'!H9</f>
        <v>115</v>
      </c>
      <c r="I7" s="13"/>
      <c r="J7" s="13"/>
      <c r="K7" s="13"/>
      <c r="L7" s="13"/>
      <c r="M7" s="115" t="s">
        <v>439</v>
      </c>
      <c r="N7" s="83">
        <f>'Collected to Claims Ratio'!L9</f>
        <v>38747</v>
      </c>
      <c r="O7" s="83">
        <f>'Collected to Claims Ratio'!M9</f>
        <v>43618</v>
      </c>
      <c r="P7" s="83">
        <f>'Collected to Claims Ratio'!N9</f>
        <v>40112</v>
      </c>
      <c r="Q7" s="83">
        <f>'Collected to Claims Ratio'!O9</f>
        <v>29713</v>
      </c>
      <c r="R7" s="83">
        <f>'Collected to Claims Ratio'!P9</f>
        <v>57594</v>
      </c>
      <c r="S7" s="88">
        <f>'Collected to Claims Ratio'!Q9</f>
        <v>64935</v>
      </c>
      <c r="T7" s="13"/>
    </row>
    <row r="8" spans="1:21" x14ac:dyDescent="0.2">
      <c r="B8" s="115" t="str">
        <f>'Collected to Claims Ratio'!B10</f>
        <v>Navy</v>
      </c>
      <c r="C8" s="83">
        <f>'Collected to Claims Ratio'!C10</f>
        <v>226</v>
      </c>
      <c r="D8" s="83">
        <f>'Collected to Claims Ratio'!D10</f>
        <v>236</v>
      </c>
      <c r="E8" s="83">
        <f>'Collected to Claims Ratio'!E10</f>
        <v>245</v>
      </c>
      <c r="F8" s="83">
        <f>'Collected to Claims Ratio'!F10</f>
        <v>218</v>
      </c>
      <c r="G8" s="83">
        <f>'Collected to Claims Ratio'!G10</f>
        <v>202</v>
      </c>
      <c r="H8" s="88">
        <f>'Collected to Claims Ratio'!H10</f>
        <v>224</v>
      </c>
      <c r="I8" s="13"/>
      <c r="J8" s="13"/>
      <c r="K8" s="13"/>
      <c r="L8" s="13"/>
      <c r="M8" s="115" t="str">
        <f>'Collected to Claims Ratio'!K10</f>
        <v>Navy</v>
      </c>
      <c r="N8" s="83">
        <f>'Collected to Claims Ratio'!L10</f>
        <v>119025</v>
      </c>
      <c r="O8" s="83">
        <f>'Collected to Claims Ratio'!M10</f>
        <v>137206</v>
      </c>
      <c r="P8" s="83">
        <f>'Collected to Claims Ratio'!N10</f>
        <v>136351</v>
      </c>
      <c r="Q8" s="83">
        <f>'Collected to Claims Ratio'!O10</f>
        <v>128690</v>
      </c>
      <c r="R8" s="83">
        <f>'Collected to Claims Ratio'!P10</f>
        <v>113495</v>
      </c>
      <c r="S8" s="88">
        <f>'Collected to Claims Ratio'!Q10</f>
        <v>99455</v>
      </c>
      <c r="T8" s="13"/>
    </row>
    <row r="9" spans="1:21" ht="13.5" thickBot="1" x14ac:dyDescent="0.25">
      <c r="B9" s="90" t="s">
        <v>5</v>
      </c>
      <c r="C9" s="84">
        <f t="shared" ref="C9:H9" si="0">SUM(C5:C8)</f>
        <v>1995</v>
      </c>
      <c r="D9" s="84">
        <f t="shared" si="0"/>
        <v>1936</v>
      </c>
      <c r="E9" s="84">
        <f t="shared" si="0"/>
        <v>2054</v>
      </c>
      <c r="F9" s="84">
        <f t="shared" si="0"/>
        <v>1821</v>
      </c>
      <c r="G9" s="84">
        <f t="shared" si="0"/>
        <v>1774</v>
      </c>
      <c r="H9" s="91">
        <f t="shared" si="0"/>
        <v>1522</v>
      </c>
      <c r="I9" s="57"/>
      <c r="J9" s="57"/>
      <c r="K9" s="13"/>
      <c r="L9" s="13"/>
      <c r="M9" s="90" t="s">
        <v>5</v>
      </c>
      <c r="N9" s="84">
        <f t="shared" ref="N9:S9" si="1">SUM(N5:N8)</f>
        <v>743717</v>
      </c>
      <c r="O9" s="84">
        <f t="shared" si="1"/>
        <v>830858</v>
      </c>
      <c r="P9" s="84">
        <f t="shared" si="1"/>
        <v>818946</v>
      </c>
      <c r="Q9" s="84">
        <f t="shared" si="1"/>
        <v>736874</v>
      </c>
      <c r="R9" s="84">
        <f t="shared" si="1"/>
        <v>806388</v>
      </c>
      <c r="S9" s="91">
        <f t="shared" si="1"/>
        <v>639930</v>
      </c>
      <c r="T9" s="57"/>
      <c r="U9" s="9"/>
    </row>
    <row r="10" spans="1:21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ht="24.75" customHeight="1" thickBot="1" x14ac:dyDescent="0.25">
      <c r="B11" s="151" t="s">
        <v>308</v>
      </c>
      <c r="C11" s="151"/>
      <c r="D11" s="151"/>
      <c r="E11" s="151"/>
      <c r="F11" s="151"/>
      <c r="G11" s="151"/>
      <c r="H11" s="152"/>
      <c r="I11" s="152"/>
      <c r="J11" s="13"/>
      <c r="K11" s="13"/>
      <c r="L11" s="13"/>
      <c r="M11" s="151" t="s">
        <v>309</v>
      </c>
      <c r="N11" s="151"/>
      <c r="O11" s="151"/>
      <c r="P11" s="151"/>
      <c r="Q11" s="151"/>
      <c r="R11" s="151"/>
      <c r="S11" s="152"/>
      <c r="T11" s="152"/>
    </row>
    <row r="12" spans="1:21" x14ac:dyDescent="0.2">
      <c r="B12" s="16" t="s">
        <v>4</v>
      </c>
      <c r="C12" s="85" t="s">
        <v>390</v>
      </c>
      <c r="D12" s="85" t="s">
        <v>404</v>
      </c>
      <c r="E12" s="85" t="s">
        <v>408</v>
      </c>
      <c r="F12" s="113" t="s">
        <v>430</v>
      </c>
      <c r="G12" s="85" t="s">
        <v>436</v>
      </c>
      <c r="H12" s="114" t="s">
        <v>442</v>
      </c>
      <c r="I12" s="13"/>
      <c r="J12" s="13"/>
      <c r="K12" s="13"/>
      <c r="L12" s="13"/>
      <c r="M12" s="16" t="s">
        <v>4</v>
      </c>
      <c r="N12" s="85" t="s">
        <v>390</v>
      </c>
      <c r="O12" s="85" t="s">
        <v>404</v>
      </c>
      <c r="P12" s="85" t="s">
        <v>408</v>
      </c>
      <c r="Q12" s="113" t="s">
        <v>430</v>
      </c>
      <c r="R12" s="85" t="s">
        <v>436</v>
      </c>
      <c r="S12" s="114" t="s">
        <v>442</v>
      </c>
      <c r="T12" s="13"/>
    </row>
    <row r="13" spans="1:21" x14ac:dyDescent="0.2">
      <c r="B13" s="115" t="str">
        <f>'Collected to Claims Ratio'!B15</f>
        <v>Air Force</v>
      </c>
      <c r="C13" s="83">
        <f>'Collected to Claims Ratio'!C15</f>
        <v>1225</v>
      </c>
      <c r="D13" s="83">
        <f>'Collected to Claims Ratio'!D15</f>
        <v>1165</v>
      </c>
      <c r="E13" s="83">
        <f>'Collected to Claims Ratio'!E15</f>
        <v>1290</v>
      </c>
      <c r="F13" s="83">
        <f>'Collected to Claims Ratio'!F15</f>
        <v>1077</v>
      </c>
      <c r="G13" s="83">
        <f>'Collected to Claims Ratio'!G15</f>
        <v>863</v>
      </c>
      <c r="H13" s="88">
        <f>'Collected to Claims Ratio'!H15</f>
        <v>813</v>
      </c>
      <c r="I13" s="63"/>
      <c r="J13" s="13"/>
      <c r="K13" s="13"/>
      <c r="L13" s="13"/>
      <c r="M13" s="115" t="str">
        <f>'Collected to Claims Ratio'!K15</f>
        <v>Air Force</v>
      </c>
      <c r="N13" s="83">
        <f>'Collected to Claims Ratio'!L15</f>
        <v>978005</v>
      </c>
      <c r="O13" s="83">
        <f>'Collected to Claims Ratio'!M15</f>
        <v>1016480</v>
      </c>
      <c r="P13" s="83">
        <f>'Collected to Claims Ratio'!N15</f>
        <v>946256</v>
      </c>
      <c r="Q13" s="83">
        <f>'Collected to Claims Ratio'!O15</f>
        <v>923611</v>
      </c>
      <c r="R13" s="83">
        <f>'Collected to Claims Ratio'!P15</f>
        <v>873891</v>
      </c>
      <c r="S13" s="88">
        <f>'Collected to Claims Ratio'!Q15</f>
        <v>824150</v>
      </c>
      <c r="T13" s="13"/>
    </row>
    <row r="14" spans="1:21" x14ac:dyDescent="0.2">
      <c r="B14" s="115" t="str">
        <f>'Collected to Claims Ratio'!B16</f>
        <v>Army</v>
      </c>
      <c r="C14" s="83">
        <f>'Collected to Claims Ratio'!C16</f>
        <v>2206</v>
      </c>
      <c r="D14" s="83">
        <f>'Collected to Claims Ratio'!D16</f>
        <v>2319</v>
      </c>
      <c r="E14" s="83">
        <f>'Collected to Claims Ratio'!E16</f>
        <v>2130</v>
      </c>
      <c r="F14" s="83">
        <f>'Collected to Claims Ratio'!F16</f>
        <v>2115</v>
      </c>
      <c r="G14" s="83">
        <f>'Collected to Claims Ratio'!G16</f>
        <v>1976</v>
      </c>
      <c r="H14" s="88">
        <f>'Collected to Claims Ratio'!H16</f>
        <v>1797</v>
      </c>
      <c r="I14" s="63"/>
      <c r="J14" s="63"/>
      <c r="K14" s="13"/>
      <c r="L14" s="13"/>
      <c r="M14" s="115" t="str">
        <f>'Collected to Claims Ratio'!K16</f>
        <v>Army</v>
      </c>
      <c r="N14" s="83">
        <f>'Collected to Claims Ratio'!L16</f>
        <v>573603</v>
      </c>
      <c r="O14" s="83">
        <f>'Collected to Claims Ratio'!M16</f>
        <v>611892</v>
      </c>
      <c r="P14" s="83">
        <f>'Collected to Claims Ratio'!N16</f>
        <v>639205</v>
      </c>
      <c r="Q14" s="83">
        <f>'Collected to Claims Ratio'!O16</f>
        <v>683437</v>
      </c>
      <c r="R14" s="83">
        <f>'Collected to Claims Ratio'!P16</f>
        <v>605902</v>
      </c>
      <c r="S14" s="88">
        <f>'Collected to Claims Ratio'!Q16</f>
        <v>550528</v>
      </c>
      <c r="T14" s="13"/>
    </row>
    <row r="15" spans="1:21" x14ac:dyDescent="0.2">
      <c r="B15" s="115" t="s">
        <v>439</v>
      </c>
      <c r="C15" s="83">
        <f>'Collected to Claims Ratio'!C17</f>
        <v>394</v>
      </c>
      <c r="D15" s="83">
        <f>'Collected to Claims Ratio'!D17</f>
        <v>270</v>
      </c>
      <c r="E15" s="83">
        <f>'Collected to Claims Ratio'!E17</f>
        <v>252</v>
      </c>
      <c r="F15" s="83">
        <f>'Collected to Claims Ratio'!F17</f>
        <v>283</v>
      </c>
      <c r="G15" s="83">
        <f>'Collected to Claims Ratio'!G17</f>
        <v>534</v>
      </c>
      <c r="H15" s="88">
        <f>'Collected to Claims Ratio'!H17</f>
        <v>295</v>
      </c>
      <c r="I15" s="63"/>
      <c r="J15" s="13"/>
      <c r="K15" s="13"/>
      <c r="L15" s="13"/>
      <c r="M15" s="115" t="s">
        <v>439</v>
      </c>
      <c r="N15" s="83">
        <f>'Collected to Claims Ratio'!L17</f>
        <v>75517</v>
      </c>
      <c r="O15" s="83">
        <f>'Collected to Claims Ratio'!M17</f>
        <v>90428</v>
      </c>
      <c r="P15" s="83">
        <f>'Collected to Claims Ratio'!N17</f>
        <v>79546</v>
      </c>
      <c r="Q15" s="83">
        <f>'Collected to Claims Ratio'!O17</f>
        <v>100194</v>
      </c>
      <c r="R15" s="83">
        <f>'Collected to Claims Ratio'!P17</f>
        <v>193974</v>
      </c>
      <c r="S15" s="88">
        <f>'Collected to Claims Ratio'!Q17</f>
        <v>172037</v>
      </c>
      <c r="T15" s="13"/>
    </row>
    <row r="16" spans="1:21" x14ac:dyDescent="0.2">
      <c r="B16" s="115" t="str">
        <f>'Collected to Claims Ratio'!B18</f>
        <v>Navy</v>
      </c>
      <c r="C16" s="83">
        <f>'Collected to Claims Ratio'!C18</f>
        <v>608</v>
      </c>
      <c r="D16" s="83">
        <f>'Collected to Claims Ratio'!D18</f>
        <v>598</v>
      </c>
      <c r="E16" s="83">
        <f>'Collected to Claims Ratio'!E18</f>
        <v>576</v>
      </c>
      <c r="F16" s="83">
        <f>'Collected to Claims Ratio'!F18</f>
        <v>551</v>
      </c>
      <c r="G16" s="83">
        <f>'Collected to Claims Ratio'!G18</f>
        <v>562</v>
      </c>
      <c r="H16" s="88">
        <f>'Collected to Claims Ratio'!H18</f>
        <v>550</v>
      </c>
      <c r="I16" s="13"/>
      <c r="J16" s="13"/>
      <c r="K16" s="13"/>
      <c r="L16" s="13"/>
      <c r="M16" s="115" t="str">
        <f>'Collected to Claims Ratio'!K18</f>
        <v>Navy</v>
      </c>
      <c r="N16" s="83">
        <f>'Collected to Claims Ratio'!L18</f>
        <v>247621</v>
      </c>
      <c r="O16" s="83">
        <f>'Collected to Claims Ratio'!M18</f>
        <v>270959</v>
      </c>
      <c r="P16" s="83">
        <f>'Collected to Claims Ratio'!N18</f>
        <v>278113</v>
      </c>
      <c r="Q16" s="83">
        <f>'Collected to Claims Ratio'!O18</f>
        <v>282516</v>
      </c>
      <c r="R16" s="83">
        <f>'Collected to Claims Ratio'!P18</f>
        <v>267876</v>
      </c>
      <c r="S16" s="88">
        <f>'Collected to Claims Ratio'!Q18</f>
        <v>240495</v>
      </c>
      <c r="T16" s="13"/>
    </row>
    <row r="17" spans="2:21" ht="13.5" thickBot="1" x14ac:dyDescent="0.25">
      <c r="B17" s="90" t="s">
        <v>5</v>
      </c>
      <c r="C17" s="84">
        <f t="shared" ref="C17:H17" si="2">SUM(C13:C16)</f>
        <v>4433</v>
      </c>
      <c r="D17" s="84">
        <f t="shared" si="2"/>
        <v>4352</v>
      </c>
      <c r="E17" s="84">
        <f t="shared" si="2"/>
        <v>4248</v>
      </c>
      <c r="F17" s="84">
        <f t="shared" si="2"/>
        <v>4026</v>
      </c>
      <c r="G17" s="84">
        <f t="shared" si="2"/>
        <v>3935</v>
      </c>
      <c r="H17" s="91">
        <f t="shared" si="2"/>
        <v>3455</v>
      </c>
      <c r="I17" s="57"/>
      <c r="J17" s="57"/>
      <c r="K17" s="13"/>
      <c r="L17" s="13"/>
      <c r="M17" s="90" t="s">
        <v>5</v>
      </c>
      <c r="N17" s="84">
        <f t="shared" ref="N17:S17" si="3">SUM(N13:N16)</f>
        <v>1874746</v>
      </c>
      <c r="O17" s="84">
        <f t="shared" si="3"/>
        <v>1989759</v>
      </c>
      <c r="P17" s="84">
        <f t="shared" si="3"/>
        <v>1943120</v>
      </c>
      <c r="Q17" s="84">
        <f t="shared" si="3"/>
        <v>1989758</v>
      </c>
      <c r="R17" s="84">
        <f t="shared" si="3"/>
        <v>1941643</v>
      </c>
      <c r="S17" s="91">
        <f t="shared" si="3"/>
        <v>1787210</v>
      </c>
      <c r="T17" s="57"/>
      <c r="U17" s="9"/>
    </row>
    <row r="18" spans="2:21" x14ac:dyDescent="0.2"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4"/>
    </row>
    <row r="19" spans="2:21" ht="23.25" customHeight="1" thickBot="1" x14ac:dyDescent="0.25">
      <c r="B19" s="148" t="s">
        <v>310</v>
      </c>
      <c r="C19" s="148"/>
      <c r="D19" s="148"/>
      <c r="E19" s="148"/>
      <c r="F19" s="148"/>
      <c r="G19" s="148"/>
      <c r="H19" s="152"/>
      <c r="I19" s="152"/>
      <c r="J19" s="64"/>
      <c r="K19" s="64"/>
      <c r="L19" s="64"/>
      <c r="M19" s="148" t="s">
        <v>311</v>
      </c>
      <c r="N19" s="148"/>
      <c r="O19" s="148"/>
      <c r="P19" s="148"/>
      <c r="Q19" s="148"/>
      <c r="R19" s="148"/>
      <c r="S19" s="152"/>
      <c r="T19" s="152"/>
      <c r="U19" s="6"/>
    </row>
    <row r="20" spans="2:21" x14ac:dyDescent="0.2">
      <c r="B20" s="16" t="s">
        <v>4</v>
      </c>
      <c r="C20" s="85" t="s">
        <v>390</v>
      </c>
      <c r="D20" s="85" t="s">
        <v>404</v>
      </c>
      <c r="E20" s="85" t="s">
        <v>408</v>
      </c>
      <c r="F20" s="113" t="s">
        <v>430</v>
      </c>
      <c r="G20" s="85" t="s">
        <v>436</v>
      </c>
      <c r="H20" s="114" t="s">
        <v>442</v>
      </c>
      <c r="I20" s="13"/>
      <c r="J20" s="13"/>
      <c r="K20" s="13"/>
      <c r="L20" s="13"/>
      <c r="M20" s="16" t="s">
        <v>4</v>
      </c>
      <c r="N20" s="85" t="s">
        <v>390</v>
      </c>
      <c r="O20" s="85" t="s">
        <v>404</v>
      </c>
      <c r="P20" s="85" t="s">
        <v>408</v>
      </c>
      <c r="Q20" s="113" t="s">
        <v>430</v>
      </c>
      <c r="R20" s="85" t="s">
        <v>436</v>
      </c>
      <c r="S20" s="114" t="s">
        <v>442</v>
      </c>
      <c r="T20" s="13"/>
    </row>
    <row r="21" spans="2:21" x14ac:dyDescent="0.2">
      <c r="B21" s="115" t="str">
        <f>'Collected to Claims Ratio'!B23</f>
        <v>Air Force</v>
      </c>
      <c r="C21" s="94">
        <f>'Collected to Claims Ratio'!C23</f>
        <v>0.43183673469387757</v>
      </c>
      <c r="D21" s="117">
        <f>'Collected to Claims Ratio'!D23</f>
        <v>0.37596566523605152</v>
      </c>
      <c r="E21" s="117">
        <f>'Collected to Claims Ratio'!E23</f>
        <v>0.42170542635658914</v>
      </c>
      <c r="F21" s="117">
        <f>'Collected to Claims Ratio'!F23</f>
        <v>0.43361188486536678</v>
      </c>
      <c r="G21" s="94">
        <f>'Collected to Claims Ratio'!G23</f>
        <v>0.3186558516801854</v>
      </c>
      <c r="H21" s="102">
        <f>'Collected to Claims Ratio'!H23</f>
        <v>0.34563345633456333</v>
      </c>
      <c r="I21" s="32"/>
      <c r="J21" s="32"/>
      <c r="K21" s="13"/>
      <c r="L21" s="13"/>
      <c r="M21" s="115" t="str">
        <f>'Collected to Claims Ratio'!K23</f>
        <v>Air Force</v>
      </c>
      <c r="N21" s="94">
        <f>'Collected to Claims Ratio'!L23</f>
        <v>0.33088276644802428</v>
      </c>
      <c r="O21" s="94">
        <f>'Collected to Claims Ratio'!M23</f>
        <v>0.3884139382968676</v>
      </c>
      <c r="P21" s="94">
        <f>'Collected to Claims Ratio'!N23</f>
        <v>0.35986773135388311</v>
      </c>
      <c r="Q21" s="94">
        <f>'Collected to Claims Ratio'!O23</f>
        <v>0.3382062361751863</v>
      </c>
      <c r="R21" s="94">
        <f>'Collected to Claims Ratio'!P23</f>
        <v>0.3439170331311342</v>
      </c>
      <c r="S21" s="102">
        <f>'Collected to Claims Ratio'!Q23</f>
        <v>0.30256385366741489</v>
      </c>
      <c r="T21" s="13"/>
    </row>
    <row r="22" spans="2:21" x14ac:dyDescent="0.2">
      <c r="B22" s="115" t="str">
        <f>'Collected to Claims Ratio'!B24</f>
        <v>Army</v>
      </c>
      <c r="C22" s="94">
        <f>'Collected to Claims Ratio'!C24</f>
        <v>0.46554850407978243</v>
      </c>
      <c r="D22" s="117">
        <f>'Collected to Claims Ratio'!D24</f>
        <v>0.49547218628719275</v>
      </c>
      <c r="E22" s="117">
        <f>'Collected to Claims Ratio'!E24</f>
        <v>0.5258215962441315</v>
      </c>
      <c r="F22" s="117">
        <f>'Collected to Claims Ratio'!F24</f>
        <v>0.47092198581560285</v>
      </c>
      <c r="G22" s="94">
        <f>'Collected to Claims Ratio'!G24</f>
        <v>0.56781376518218618</v>
      </c>
      <c r="H22" s="102">
        <f>'Collected to Claims Ratio'!H24</f>
        <v>0.50194769059543687</v>
      </c>
      <c r="I22" s="32"/>
      <c r="J22" s="32"/>
      <c r="K22" s="13"/>
      <c r="L22" s="13"/>
      <c r="M22" s="115" t="str">
        <f>'Collected to Claims Ratio'!K24</f>
        <v>Army</v>
      </c>
      <c r="N22" s="94">
        <f>'Collected to Claims Ratio'!L24</f>
        <v>0.45735465121346996</v>
      </c>
      <c r="O22" s="94">
        <f>'Collected to Claims Ratio'!M24</f>
        <v>0.41709811535368985</v>
      </c>
      <c r="P22" s="94">
        <f>'Collected to Claims Ratio'!N24</f>
        <v>0.47239305074271948</v>
      </c>
      <c r="Q22" s="94">
        <f>'Collected to Claims Ratio'!O24</f>
        <v>0.38935556605802729</v>
      </c>
      <c r="R22" s="94">
        <f>'Collected to Claims Ratio'!P24</f>
        <v>0.55248703585728387</v>
      </c>
      <c r="S22" s="102">
        <f>'Collected to Claims Ratio'!Q24</f>
        <v>0.4108455882352941</v>
      </c>
      <c r="T22" s="13"/>
    </row>
    <row r="23" spans="2:21" x14ac:dyDescent="0.2">
      <c r="B23" s="115" t="s">
        <v>439</v>
      </c>
      <c r="C23" s="94">
        <f>'Collected to Claims Ratio'!C25</f>
        <v>0.54060913705583757</v>
      </c>
      <c r="D23" s="117">
        <f>'Collected to Claims Ratio'!D25</f>
        <v>0.41851851851851851</v>
      </c>
      <c r="E23" s="117">
        <f>'Collected to Claims Ratio'!E25</f>
        <v>0.57539682539682535</v>
      </c>
      <c r="F23" s="117">
        <f>'Collected to Claims Ratio'!F25</f>
        <v>0.49469964664310956</v>
      </c>
      <c r="G23" s="94">
        <f>'Collected to Claims Ratio'!G25</f>
        <v>0.32771535580524347</v>
      </c>
      <c r="H23" s="102">
        <f>'Collected to Claims Ratio'!H25</f>
        <v>0.38983050847457629</v>
      </c>
      <c r="I23" s="32"/>
      <c r="J23" s="116" t="s">
        <v>452</v>
      </c>
      <c r="K23" s="13"/>
      <c r="L23" s="13"/>
      <c r="M23" s="115" t="s">
        <v>439</v>
      </c>
      <c r="N23" s="94">
        <f>'Collected to Claims Ratio'!L25</f>
        <v>0.51308976786683791</v>
      </c>
      <c r="O23" s="94">
        <f>'Collected to Claims Ratio'!M25</f>
        <v>0.48235059937187597</v>
      </c>
      <c r="P23" s="94">
        <f>'Collected to Claims Ratio'!N25</f>
        <v>0.50426168506273095</v>
      </c>
      <c r="Q23" s="94">
        <f>'Collected to Claims Ratio'!O25</f>
        <v>0.29655468391320838</v>
      </c>
      <c r="R23" s="94">
        <f>'Collected to Claims Ratio'!P25</f>
        <v>0.29691608153670079</v>
      </c>
      <c r="S23" s="102">
        <f>'Collected to Claims Ratio'!Q25</f>
        <v>0.3774478745851183</v>
      </c>
      <c r="T23" s="13"/>
    </row>
    <row r="24" spans="2:21" x14ac:dyDescent="0.2">
      <c r="B24" s="115" t="str">
        <f>'Collected to Claims Ratio'!B26</f>
        <v>Navy</v>
      </c>
      <c r="C24" s="94">
        <f>'Collected to Claims Ratio'!C26</f>
        <v>0.37171052631578949</v>
      </c>
      <c r="D24" s="117">
        <f>'Collected to Claims Ratio'!D26</f>
        <v>0.39464882943143814</v>
      </c>
      <c r="E24" s="117">
        <f>'Collected to Claims Ratio'!E26</f>
        <v>0.42534722222222221</v>
      </c>
      <c r="F24" s="117">
        <f>'Collected to Claims Ratio'!F26</f>
        <v>0.39564428312159711</v>
      </c>
      <c r="G24" s="94">
        <f>'Collected to Claims Ratio'!G26</f>
        <v>0.35943060498220641</v>
      </c>
      <c r="H24" s="102">
        <f>'Collected to Claims Ratio'!H26</f>
        <v>0.40727272727272729</v>
      </c>
      <c r="I24" s="32"/>
      <c r="J24" s="32"/>
      <c r="K24" s="13"/>
      <c r="L24" s="13"/>
      <c r="M24" s="115" t="str">
        <f>'Collected to Claims Ratio'!K26</f>
        <v>Navy</v>
      </c>
      <c r="N24" s="94">
        <f>'Collected to Claims Ratio'!L26</f>
        <v>0.4806740946850227</v>
      </c>
      <c r="O24" s="94">
        <f>'Collected to Claims Ratio'!M26</f>
        <v>0.50637181270967191</v>
      </c>
      <c r="P24" s="94">
        <f>'Collected to Claims Ratio'!N26</f>
        <v>0.49027193982302159</v>
      </c>
      <c r="Q24" s="94">
        <f>'Collected to Claims Ratio'!O26</f>
        <v>0.45551402398448232</v>
      </c>
      <c r="R24" s="94">
        <f>'Collected to Claims Ratio'!P26</f>
        <v>0.4236848392539832</v>
      </c>
      <c r="S24" s="102">
        <f>'Collected to Claims Ratio'!Q26</f>
        <v>0.41354290109981495</v>
      </c>
      <c r="T24" s="13"/>
    </row>
    <row r="25" spans="2:21" ht="13.5" thickBot="1" x14ac:dyDescent="0.25">
      <c r="B25" s="90" t="s">
        <v>5</v>
      </c>
      <c r="C25" s="92">
        <f>'Collected to Claims Ratio'!C27</f>
        <v>0.45003383713061135</v>
      </c>
      <c r="D25" s="92">
        <f>'Collected to Claims Ratio'!D27</f>
        <v>0.44485294117647056</v>
      </c>
      <c r="E25" s="92">
        <f>'Collected to Claims Ratio'!E27</f>
        <v>0.4835216572504708</v>
      </c>
      <c r="F25" s="92">
        <f>'Collected to Claims Ratio'!F27</f>
        <v>0.45230998509687032</v>
      </c>
      <c r="G25" s="92">
        <f>'Collected to Claims Ratio'!G27</f>
        <v>0.45082592121982212</v>
      </c>
      <c r="H25" s="110">
        <f>'Collected to Claims Ratio'!H27</f>
        <v>0.44052098408104196</v>
      </c>
      <c r="I25" s="59"/>
      <c r="J25" s="59"/>
      <c r="K25" s="13"/>
      <c r="L25" s="13"/>
      <c r="M25" s="90" t="s">
        <v>5</v>
      </c>
      <c r="N25" s="92">
        <f>'Collected to Claims Ratio'!L27</f>
        <v>0.39670280667354402</v>
      </c>
      <c r="O25" s="92">
        <f>'Collected to Claims Ratio'!M27</f>
        <v>0.41756715260491345</v>
      </c>
      <c r="P25" s="92">
        <f>'Collected to Claims Ratio'!N27</f>
        <v>0.42145930256494707</v>
      </c>
      <c r="Q25" s="92">
        <f>'Collected to Claims Ratio'!O27</f>
        <v>0.37033347773950398</v>
      </c>
      <c r="R25" s="92">
        <f>'Collected to Claims Ratio'!P27</f>
        <v>0.41531218663781139</v>
      </c>
      <c r="S25" s="110">
        <f>'Collected to Claims Ratio'!Q27</f>
        <v>0.35806088820004367</v>
      </c>
      <c r="T25" s="59"/>
      <c r="U25" s="10"/>
    </row>
    <row r="27" spans="2:21" x14ac:dyDescent="0.2">
      <c r="I27" s="27"/>
    </row>
    <row r="31" spans="2:21" x14ac:dyDescent="0.2">
      <c r="E31" s="1"/>
    </row>
  </sheetData>
  <customSheetViews>
    <customSheetView guid="{8E6CF98D-1634-4ED3-81CA-763BCE5C79CD}">
      <selection activeCell="S24" sqref="S24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S24" sqref="S24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36755EE3-F52E-4D4E-9A42-3A861C777B27}" topLeftCell="A30">
      <selection activeCell="C21" sqref="C21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33"/>
  <sheetViews>
    <sheetView workbookViewId="0">
      <selection activeCell="G23" sqref="G23:H23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302</v>
      </c>
    </row>
    <row r="2" spans="1:21" x14ac:dyDescent="0.2">
      <c r="A2" t="str">
        <f>Summary!A2</f>
        <v xml:space="preserve">3rd Quarter </v>
      </c>
    </row>
    <row r="3" spans="1:21" ht="24.75" customHeight="1" thickBot="1" x14ac:dyDescent="0.25">
      <c r="B3" s="146" t="s">
        <v>308</v>
      </c>
      <c r="C3" s="146"/>
      <c r="D3" s="146"/>
      <c r="E3" s="146"/>
      <c r="F3" s="146"/>
      <c r="G3" s="146"/>
      <c r="H3" s="147"/>
      <c r="I3" s="147"/>
      <c r="M3" s="146" t="s">
        <v>309</v>
      </c>
      <c r="N3" s="146"/>
      <c r="O3" s="146"/>
      <c r="P3" s="146"/>
      <c r="Q3" s="146"/>
      <c r="R3" s="146"/>
      <c r="S3" s="147"/>
      <c r="T3" s="147"/>
    </row>
    <row r="4" spans="1:21" x14ac:dyDescent="0.2">
      <c r="B4" s="16" t="s">
        <v>4</v>
      </c>
      <c r="C4" s="93" t="str">
        <f>'Collected to Claims Ratio'!C6</f>
        <v>FY2008</v>
      </c>
      <c r="D4" s="93" t="str">
        <f>'Collected to Claims Ratio'!D6</f>
        <v>FY2009</v>
      </c>
      <c r="E4" s="93" t="str">
        <f>'Collected to Claims Ratio'!E6</f>
        <v>FY2010</v>
      </c>
      <c r="F4" s="93" t="str">
        <f>'Collected to Claims Ratio'!F6</f>
        <v>FY2011</v>
      </c>
      <c r="G4" s="93" t="str">
        <f>'Collected to Claims Ratio'!G6</f>
        <v>FY2012</v>
      </c>
      <c r="H4" s="114" t="str">
        <f>'Collected to Claims Ratio'!H6</f>
        <v>FY2013</v>
      </c>
      <c r="L4" s="13"/>
      <c r="M4" s="101" t="s">
        <v>4</v>
      </c>
      <c r="N4" s="93" t="str">
        <f>'Collected to Claims Ratio'!L6</f>
        <v>FY2008</v>
      </c>
      <c r="O4" s="93" t="str">
        <f>'Collected to Claims Ratio'!M6</f>
        <v>FY2009</v>
      </c>
      <c r="P4" s="93" t="str">
        <f>'Collected to Claims Ratio'!N6</f>
        <v>FY2010</v>
      </c>
      <c r="Q4" s="93" t="str">
        <f>'Collected to Claims Ratio'!O6</f>
        <v>FY2011</v>
      </c>
      <c r="R4" s="93" t="str">
        <f>'Collected to Claims Ratio'!P6</f>
        <v>FY2012</v>
      </c>
      <c r="S4" s="95" t="str">
        <f>'Collected to Claims Ratio'!Q6</f>
        <v>FY2013</v>
      </c>
    </row>
    <row r="5" spans="1:21" x14ac:dyDescent="0.2">
      <c r="B5" s="115" t="str">
        <f>'Claims per Disp or Visits'!B6</f>
        <v>Air Force</v>
      </c>
      <c r="C5" s="83">
        <f>'Claims per Disp or Visits'!C6</f>
        <v>1225</v>
      </c>
      <c r="D5" s="83">
        <f>'Claims per Disp or Visits'!D6</f>
        <v>1165</v>
      </c>
      <c r="E5" s="83">
        <f>'Claims per Disp or Visits'!E6</f>
        <v>1290</v>
      </c>
      <c r="F5" s="83">
        <f>'Claims per Disp or Visits'!F6</f>
        <v>1077</v>
      </c>
      <c r="G5" s="83">
        <f>'Claims per Disp or Visits'!G6</f>
        <v>863</v>
      </c>
      <c r="H5" s="88">
        <f>'Claims per Disp or Visits'!H6</f>
        <v>813</v>
      </c>
      <c r="L5" s="13"/>
      <c r="M5" s="115" t="str">
        <f>'Claims per Disp or Visits'!K6</f>
        <v>Air Force</v>
      </c>
      <c r="N5" s="83">
        <f>'Claims per Disp or Visits'!L6</f>
        <v>978005</v>
      </c>
      <c r="O5" s="83">
        <f>'Claims per Disp or Visits'!M6</f>
        <v>1016480</v>
      </c>
      <c r="P5" s="83">
        <f>'Claims per Disp or Visits'!N6</f>
        <v>946256</v>
      </c>
      <c r="Q5" s="83">
        <f>'Claims per Disp or Visits'!O6</f>
        <v>923611</v>
      </c>
      <c r="R5" s="83">
        <f>'Claims per Disp or Visits'!P6</f>
        <v>873891</v>
      </c>
      <c r="S5" s="88">
        <f>'Claims per Disp or Visits'!Q6</f>
        <v>824150</v>
      </c>
    </row>
    <row r="6" spans="1:21" x14ac:dyDescent="0.2">
      <c r="B6" s="115" t="str">
        <f>'Claims per Disp or Visits'!B7</f>
        <v>Army</v>
      </c>
      <c r="C6" s="83">
        <f>'Claims per Disp or Visits'!C7</f>
        <v>2206</v>
      </c>
      <c r="D6" s="83">
        <f>'Claims per Disp or Visits'!D7</f>
        <v>2319</v>
      </c>
      <c r="E6" s="83">
        <f>'Claims per Disp or Visits'!E7</f>
        <v>2130</v>
      </c>
      <c r="F6" s="83">
        <f>'Claims per Disp or Visits'!F7</f>
        <v>2115</v>
      </c>
      <c r="G6" s="83">
        <f>'Claims per Disp or Visits'!G7</f>
        <v>1976</v>
      </c>
      <c r="H6" s="88">
        <f>'Claims per Disp or Visits'!H7</f>
        <v>1797</v>
      </c>
      <c r="I6" s="6"/>
      <c r="J6" s="6"/>
      <c r="L6" s="13"/>
      <c r="M6" s="115" t="str">
        <f>'Claims per Disp or Visits'!K7</f>
        <v>Army</v>
      </c>
      <c r="N6" s="83">
        <f>'Claims per Disp or Visits'!L7</f>
        <v>573603</v>
      </c>
      <c r="O6" s="83">
        <f>'Claims per Disp or Visits'!M7</f>
        <v>611892</v>
      </c>
      <c r="P6" s="83">
        <f>'Claims per Disp or Visits'!N7</f>
        <v>639205</v>
      </c>
      <c r="Q6" s="83">
        <f>'Claims per Disp or Visits'!O7</f>
        <v>683437</v>
      </c>
      <c r="R6" s="83">
        <f>'Claims per Disp or Visits'!P7</f>
        <v>605902</v>
      </c>
      <c r="S6" s="88">
        <f>'Claims per Disp or Visits'!Q7</f>
        <v>550528</v>
      </c>
    </row>
    <row r="7" spans="1:21" x14ac:dyDescent="0.2">
      <c r="B7" s="115" t="s">
        <v>439</v>
      </c>
      <c r="C7" s="83">
        <f>'Claims per Disp or Visits'!C8</f>
        <v>394</v>
      </c>
      <c r="D7" s="83">
        <f>'Claims per Disp or Visits'!D8</f>
        <v>270</v>
      </c>
      <c r="E7" s="83">
        <f>'Claims per Disp or Visits'!E8</f>
        <v>252</v>
      </c>
      <c r="F7" s="83">
        <f>'Claims per Disp or Visits'!F8</f>
        <v>283</v>
      </c>
      <c r="G7" s="83">
        <f>'Claims per Disp or Visits'!G8</f>
        <v>534</v>
      </c>
      <c r="H7" s="88">
        <f>'Claims per Disp or Visits'!H8</f>
        <v>295</v>
      </c>
      <c r="L7" s="13"/>
      <c r="M7" s="115" t="s">
        <v>439</v>
      </c>
      <c r="N7" s="83">
        <f>'Claims per Disp or Visits'!L8</f>
        <v>75517</v>
      </c>
      <c r="O7" s="83">
        <f>'Claims per Disp or Visits'!M8</f>
        <v>90428</v>
      </c>
      <c r="P7" s="83">
        <f>'Claims per Disp or Visits'!N8</f>
        <v>79546</v>
      </c>
      <c r="Q7" s="83">
        <f>'Claims per Disp or Visits'!O8</f>
        <v>100194</v>
      </c>
      <c r="R7" s="83">
        <f>'Claims per Disp or Visits'!P8</f>
        <v>193974</v>
      </c>
      <c r="S7" s="88">
        <f>'Claims per Disp or Visits'!Q8</f>
        <v>172037</v>
      </c>
    </row>
    <row r="8" spans="1:21" x14ac:dyDescent="0.2">
      <c r="B8" s="115" t="str">
        <f>'Claims per Disp or Visits'!B9</f>
        <v>Navy</v>
      </c>
      <c r="C8" s="83">
        <f>'Claims per Disp or Visits'!C9</f>
        <v>608</v>
      </c>
      <c r="D8" s="83">
        <f>'Claims per Disp or Visits'!D9</f>
        <v>598</v>
      </c>
      <c r="E8" s="83">
        <f>'Claims per Disp or Visits'!E9</f>
        <v>576</v>
      </c>
      <c r="F8" s="83">
        <f>'Claims per Disp or Visits'!F9</f>
        <v>551</v>
      </c>
      <c r="G8" s="83">
        <f>'Claims per Disp or Visits'!G9</f>
        <v>562</v>
      </c>
      <c r="H8" s="88">
        <f>'Claims per Disp or Visits'!H9</f>
        <v>550</v>
      </c>
      <c r="L8" s="13"/>
      <c r="M8" s="115" t="str">
        <f>'Claims per Disp or Visits'!K9</f>
        <v>Navy</v>
      </c>
      <c r="N8" s="83">
        <f>'Claims per Disp or Visits'!L9</f>
        <v>247621</v>
      </c>
      <c r="O8" s="83">
        <f>'Claims per Disp or Visits'!M9</f>
        <v>270959</v>
      </c>
      <c r="P8" s="83">
        <f>'Claims per Disp or Visits'!N9</f>
        <v>278113</v>
      </c>
      <c r="Q8" s="83">
        <f>'Claims per Disp or Visits'!O9</f>
        <v>282516</v>
      </c>
      <c r="R8" s="83">
        <f>'Claims per Disp or Visits'!P9</f>
        <v>267876</v>
      </c>
      <c r="S8" s="88">
        <f>'Claims per Disp or Visits'!Q9</f>
        <v>240495</v>
      </c>
    </row>
    <row r="9" spans="1:21" ht="13.5" thickBot="1" x14ac:dyDescent="0.25">
      <c r="B9" s="90" t="s">
        <v>5</v>
      </c>
      <c r="C9" s="84">
        <f t="shared" ref="C9:H9" si="0">SUM(C5:C8)</f>
        <v>4433</v>
      </c>
      <c r="D9" s="84">
        <f t="shared" si="0"/>
        <v>4352</v>
      </c>
      <c r="E9" s="84">
        <f t="shared" si="0"/>
        <v>4248</v>
      </c>
      <c r="F9" s="84">
        <f t="shared" si="0"/>
        <v>4026</v>
      </c>
      <c r="G9" s="84">
        <f t="shared" si="0"/>
        <v>3935</v>
      </c>
      <c r="H9" s="91">
        <f t="shared" si="0"/>
        <v>3455</v>
      </c>
      <c r="I9" s="9"/>
      <c r="J9" s="9"/>
      <c r="K9" s="9"/>
      <c r="L9" s="57"/>
      <c r="M9" s="90" t="s">
        <v>5</v>
      </c>
      <c r="N9" s="84">
        <f t="shared" ref="N9:S9" si="1">SUM(N5:N8)</f>
        <v>1874746</v>
      </c>
      <c r="O9" s="84">
        <f t="shared" si="1"/>
        <v>1989759</v>
      </c>
      <c r="P9" s="84">
        <f t="shared" si="1"/>
        <v>1943120</v>
      </c>
      <c r="Q9" s="84">
        <f t="shared" si="1"/>
        <v>1989758</v>
      </c>
      <c r="R9" s="84">
        <f t="shared" si="1"/>
        <v>1941643</v>
      </c>
      <c r="S9" s="91">
        <f t="shared" si="1"/>
        <v>1787210</v>
      </c>
      <c r="T9" s="9"/>
      <c r="U9" s="9"/>
    </row>
    <row r="11" spans="1:21" ht="22.5" customHeight="1" thickBot="1" x14ac:dyDescent="0.25">
      <c r="B11" s="146" t="s">
        <v>312</v>
      </c>
      <c r="C11" s="146"/>
      <c r="D11" s="146"/>
      <c r="E11" s="146"/>
      <c r="F11" s="146"/>
      <c r="G11" s="146"/>
      <c r="H11" s="147"/>
      <c r="I11" s="147"/>
      <c r="M11" s="146" t="s">
        <v>313</v>
      </c>
      <c r="N11" s="146"/>
      <c r="O11" s="146"/>
      <c r="P11" s="146"/>
      <c r="Q11" s="146"/>
      <c r="R11" s="146"/>
      <c r="S11" s="147"/>
      <c r="T11" s="147"/>
    </row>
    <row r="12" spans="1:21" x14ac:dyDescent="0.2">
      <c r="B12" s="16" t="s">
        <v>4</v>
      </c>
      <c r="C12" s="93" t="str">
        <f>'Collected to Claims Ratio'!C14</f>
        <v>FY2008</v>
      </c>
      <c r="D12" s="93" t="str">
        <f>'Collected to Claims Ratio'!D14</f>
        <v>FY2009</v>
      </c>
      <c r="E12" s="93" t="str">
        <f>'Collected to Claims Ratio'!E14</f>
        <v>FY2010</v>
      </c>
      <c r="F12" s="93" t="str">
        <f>'Collected to Claims Ratio'!F14</f>
        <v>FY2011</v>
      </c>
      <c r="G12" s="93" t="str">
        <f>'Collected to Claims Ratio'!G14</f>
        <v>FY2012</v>
      </c>
      <c r="H12" s="114" t="str">
        <f>'Collected to Claims Ratio'!H14</f>
        <v>FY2013</v>
      </c>
      <c r="L12" s="13"/>
      <c r="M12" s="101" t="s">
        <v>4</v>
      </c>
      <c r="N12" s="93" t="str">
        <f>'Collected to Claims Ratio'!L14</f>
        <v>FY2008</v>
      </c>
      <c r="O12" s="93" t="str">
        <f>'Collected to Claims Ratio'!M14</f>
        <v>FY2009</v>
      </c>
      <c r="P12" s="93" t="str">
        <f>'Collected to Claims Ratio'!N14</f>
        <v>FY2010</v>
      </c>
      <c r="Q12" s="93" t="str">
        <f>'Collected to Claims Ratio'!O14</f>
        <v>FY2011</v>
      </c>
      <c r="R12" s="99" t="str">
        <f>'Collected to Claims Ratio'!P14</f>
        <v>FY2012</v>
      </c>
      <c r="S12" s="95" t="str">
        <f>'Collected to Claims Ratio'!Q14</f>
        <v>FY2013</v>
      </c>
    </row>
    <row r="13" spans="1:21" x14ac:dyDescent="0.2">
      <c r="B13" s="115" t="str">
        <f>'Claims per Disp or Visits'!B14</f>
        <v>Air Force</v>
      </c>
      <c r="C13" s="83">
        <f>'Claims per Disp or Visits'!C14</f>
        <v>24568</v>
      </c>
      <c r="D13" s="83">
        <f>'Claims per Disp or Visits'!D14</f>
        <v>26661</v>
      </c>
      <c r="E13" s="83">
        <f>'Claims per Disp or Visits'!E14</f>
        <v>27550</v>
      </c>
      <c r="F13" s="83">
        <f>'Claims per Disp or Visits'!F14</f>
        <v>24992</v>
      </c>
      <c r="G13" s="83">
        <f>'Claims per Disp or Visits'!G14</f>
        <v>19176</v>
      </c>
      <c r="H13" s="88">
        <f>'Claims per Disp or Visits'!H14</f>
        <v>20480</v>
      </c>
      <c r="I13" s="6"/>
      <c r="J13" s="6"/>
      <c r="L13" s="13"/>
      <c r="M13" s="115" t="str">
        <f>'Claims per Disp or Visits'!K14</f>
        <v>Air Force</v>
      </c>
      <c r="N13" s="83">
        <f>'Claims per Disp or Visits'!L14</f>
        <v>2702671</v>
      </c>
      <c r="O13" s="83">
        <f>'Claims per Disp or Visits'!M14</f>
        <v>2129021</v>
      </c>
      <c r="P13" s="83">
        <f>'Claims per Disp or Visits'!N14</f>
        <v>2550493</v>
      </c>
      <c r="Q13" s="83">
        <f>'Claims per Disp or Visits'!O14</f>
        <v>2378344</v>
      </c>
      <c r="R13" s="83">
        <f>'Claims per Disp or Visits'!P14</f>
        <v>2227765</v>
      </c>
      <c r="S13" s="88">
        <f>'Claims per Disp or Visits'!Q14</f>
        <v>2314227</v>
      </c>
    </row>
    <row r="14" spans="1:21" x14ac:dyDescent="0.2">
      <c r="B14" s="115" t="str">
        <f>'Claims per Disp or Visits'!B15</f>
        <v>Army</v>
      </c>
      <c r="C14" s="83">
        <f>'Claims per Disp or Visits'!C15</f>
        <v>73223</v>
      </c>
      <c r="D14" s="83">
        <f>'Claims per Disp or Visits'!D15</f>
        <v>73080</v>
      </c>
      <c r="E14" s="83">
        <f>'Claims per Disp or Visits'!E15</f>
        <v>76279</v>
      </c>
      <c r="F14" s="83">
        <f>'Claims per Disp or Visits'!F15</f>
        <v>60871</v>
      </c>
      <c r="G14" s="83">
        <f>'Claims per Disp or Visits'!G15</f>
        <v>75040</v>
      </c>
      <c r="H14" s="88">
        <f>'Claims per Disp or Visits'!H15</f>
        <v>81005</v>
      </c>
      <c r="I14" s="6"/>
      <c r="J14" s="6"/>
      <c r="L14" s="13"/>
      <c r="M14" s="115" t="str">
        <f>'Claims per Disp or Visits'!K15</f>
        <v>Army</v>
      </c>
      <c r="N14" s="83">
        <f>'Claims per Disp or Visits'!L15</f>
        <v>4773554</v>
      </c>
      <c r="O14" s="83">
        <f>'Claims per Disp or Visits'!M15</f>
        <v>4484447</v>
      </c>
      <c r="P14" s="83">
        <f>'Claims per Disp or Visits'!N15</f>
        <v>4509105</v>
      </c>
      <c r="Q14" s="83">
        <f>'Claims per Disp or Visits'!O15</f>
        <v>5400150</v>
      </c>
      <c r="R14" s="83">
        <f>'Claims per Disp or Visits'!P15</f>
        <v>4742153</v>
      </c>
      <c r="S14" s="88">
        <f>'Claims per Disp or Visits'!Q15</f>
        <v>4335527</v>
      </c>
    </row>
    <row r="15" spans="1:21" x14ac:dyDescent="0.2">
      <c r="B15" s="115" t="s">
        <v>439</v>
      </c>
      <c r="C15" s="83">
        <f>'Claims per Disp or Visits'!C16</f>
        <v>7741</v>
      </c>
      <c r="D15" s="83">
        <f>'Claims per Disp or Visits'!D16</f>
        <v>7529</v>
      </c>
      <c r="E15" s="83">
        <f>'Claims per Disp or Visits'!E16</f>
        <v>7152</v>
      </c>
      <c r="F15" s="83">
        <f>'Claims per Disp or Visits'!F16</f>
        <v>6719</v>
      </c>
      <c r="G15" s="83">
        <f>'Claims per Disp or Visits'!G16</f>
        <v>12151</v>
      </c>
      <c r="H15" s="88">
        <f>'Claims per Disp or Visits'!H16</f>
        <v>12428</v>
      </c>
      <c r="I15" s="6"/>
      <c r="J15" s="6"/>
      <c r="L15" s="13"/>
      <c r="M15" s="115" t="s">
        <v>439</v>
      </c>
      <c r="N15" s="83">
        <f>'Claims per Disp or Visits'!L16</f>
        <v>671291</v>
      </c>
      <c r="O15" s="83">
        <f>'Claims per Disp or Visits'!M16</f>
        <v>762370</v>
      </c>
      <c r="P15" s="83">
        <f>'Claims per Disp or Visits'!N16</f>
        <v>709579</v>
      </c>
      <c r="Q15" s="83">
        <f>'Claims per Disp or Visits'!O16</f>
        <v>576360</v>
      </c>
      <c r="R15" s="83">
        <f>'Claims per Disp or Visits'!P16</f>
        <v>748764</v>
      </c>
      <c r="S15" s="88">
        <f>'Claims per Disp or Visits'!Q16</f>
        <v>799246</v>
      </c>
    </row>
    <row r="16" spans="1:21" x14ac:dyDescent="0.2">
      <c r="B16" s="115" t="str">
        <f>'Claims per Disp or Visits'!B17</f>
        <v>Navy</v>
      </c>
      <c r="C16" s="83">
        <f>'Claims per Disp or Visits'!C17</f>
        <v>36694</v>
      </c>
      <c r="D16" s="83">
        <f>'Claims per Disp or Visits'!D17</f>
        <v>36225</v>
      </c>
      <c r="E16" s="83">
        <f>'Claims per Disp or Visits'!E17</f>
        <v>37546</v>
      </c>
      <c r="F16" s="83">
        <f>'Claims per Disp or Visits'!F17</f>
        <v>36628</v>
      </c>
      <c r="G16" s="83">
        <f>'Claims per Disp or Visits'!G17</f>
        <v>36558</v>
      </c>
      <c r="H16" s="88">
        <f>'Claims per Disp or Visits'!H17</f>
        <v>37041</v>
      </c>
      <c r="I16" s="6"/>
      <c r="J16" s="6"/>
      <c r="L16" s="13"/>
      <c r="M16" s="115" t="str">
        <f>'Claims per Disp or Visits'!K17</f>
        <v>Navy</v>
      </c>
      <c r="N16" s="83">
        <f>'Claims per Disp or Visits'!L17</f>
        <v>2370759</v>
      </c>
      <c r="O16" s="83">
        <f>'Claims per Disp or Visits'!M17</f>
        <v>2838885</v>
      </c>
      <c r="P16" s="83">
        <f>'Claims per Disp or Visits'!N17</f>
        <v>2459833</v>
      </c>
      <c r="Q16" s="83">
        <f>'Claims per Disp or Visits'!O17</f>
        <v>2223176</v>
      </c>
      <c r="R16" s="83">
        <f>'Claims per Disp or Visits'!P17</f>
        <v>2161095</v>
      </c>
      <c r="S16" s="88">
        <f>'Claims per Disp or Visits'!Q17</f>
        <v>2586624</v>
      </c>
    </row>
    <row r="17" spans="2:21" ht="13.5" thickBot="1" x14ac:dyDescent="0.25">
      <c r="B17" s="90" t="s">
        <v>5</v>
      </c>
      <c r="C17" s="84">
        <f t="shared" ref="C17:H17" si="2">SUM(C13:C16)</f>
        <v>142226</v>
      </c>
      <c r="D17" s="84">
        <f t="shared" si="2"/>
        <v>143495</v>
      </c>
      <c r="E17" s="84">
        <f t="shared" si="2"/>
        <v>148527</v>
      </c>
      <c r="F17" s="84">
        <f t="shared" si="2"/>
        <v>129210</v>
      </c>
      <c r="G17" s="84">
        <f t="shared" si="2"/>
        <v>142925</v>
      </c>
      <c r="H17" s="91">
        <f t="shared" si="2"/>
        <v>150954</v>
      </c>
      <c r="I17" s="9"/>
      <c r="J17" s="9"/>
      <c r="K17" s="9"/>
      <c r="L17" s="57"/>
      <c r="M17" s="90" t="s">
        <v>5</v>
      </c>
      <c r="N17" s="84">
        <f t="shared" ref="N17:S17" si="3">SUM(N13:N16)</f>
        <v>10518275</v>
      </c>
      <c r="O17" s="84">
        <f t="shared" si="3"/>
        <v>10214723</v>
      </c>
      <c r="P17" s="84">
        <f t="shared" si="3"/>
        <v>10229010</v>
      </c>
      <c r="Q17" s="84">
        <f t="shared" si="3"/>
        <v>10578030</v>
      </c>
      <c r="R17" s="84">
        <f t="shared" si="3"/>
        <v>9879777</v>
      </c>
      <c r="S17" s="91">
        <f t="shared" si="3"/>
        <v>10035624</v>
      </c>
      <c r="T17" s="9"/>
      <c r="U17" s="9"/>
    </row>
    <row r="19" spans="2:21" ht="23.25" customHeight="1" thickBot="1" x14ac:dyDescent="0.25">
      <c r="B19" s="146" t="s">
        <v>315</v>
      </c>
      <c r="C19" s="146"/>
      <c r="D19" s="146"/>
      <c r="E19" s="146"/>
      <c r="F19" s="146"/>
      <c r="G19" s="146"/>
      <c r="H19" s="147"/>
      <c r="I19" s="147"/>
      <c r="J19" s="6"/>
      <c r="K19" s="6"/>
      <c r="L19" s="6"/>
      <c r="M19" s="146" t="s">
        <v>314</v>
      </c>
      <c r="N19" s="146"/>
      <c r="O19" s="146"/>
      <c r="P19" s="146"/>
      <c r="Q19" s="146"/>
      <c r="R19" s="146"/>
      <c r="S19" s="147"/>
      <c r="T19" s="147"/>
      <c r="U19" s="6"/>
    </row>
    <row r="20" spans="2:21" x14ac:dyDescent="0.2">
      <c r="B20" s="16" t="s">
        <v>4</v>
      </c>
      <c r="C20" s="93" t="str">
        <f>'Collected to Claims Ratio'!C22</f>
        <v>FY2008</v>
      </c>
      <c r="D20" s="93" t="str">
        <f>'Collected to Claims Ratio'!D22</f>
        <v>FY2009</v>
      </c>
      <c r="E20" s="93" t="str">
        <f>'Collected to Claims Ratio'!E22</f>
        <v>FY2010</v>
      </c>
      <c r="F20" s="93" t="str">
        <f>'Collected to Claims Ratio'!F22</f>
        <v>FY2011</v>
      </c>
      <c r="G20" s="93" t="str">
        <f>'Collected to Claims Ratio'!G22</f>
        <v>FY2012</v>
      </c>
      <c r="H20" s="114" t="str">
        <f>'Collected to Claims Ratio'!H22</f>
        <v>FY2013</v>
      </c>
      <c r="L20" s="13"/>
      <c r="M20" s="101" t="s">
        <v>4</v>
      </c>
      <c r="N20" s="93" t="str">
        <f>'Collected to Claims Ratio'!L22</f>
        <v>FY2008</v>
      </c>
      <c r="O20" s="93" t="str">
        <f>'Collected to Claims Ratio'!M22</f>
        <v>FY2009</v>
      </c>
      <c r="P20" s="93" t="str">
        <f>'Collected to Claims Ratio'!N22</f>
        <v>FY2010</v>
      </c>
      <c r="Q20" s="93" t="str">
        <f>'Collected to Claims Ratio'!O22</f>
        <v>FY2011</v>
      </c>
      <c r="R20" s="93" t="str">
        <f>'Collected to Claims Ratio'!P22</f>
        <v>FY2012</v>
      </c>
      <c r="S20" s="95" t="str">
        <f>'Collected to Claims Ratio'!Q22</f>
        <v>FY2013</v>
      </c>
    </row>
    <row r="21" spans="2:21" x14ac:dyDescent="0.2">
      <c r="B21" s="115" t="str">
        <f>'Claims per Disp or Visits'!B22</f>
        <v>Air Force</v>
      </c>
      <c r="C21" s="94">
        <f>'Claims per Disp or Visits'!C22</f>
        <v>4.9861608596548354E-2</v>
      </c>
      <c r="D21" s="94">
        <f>'Claims per Disp or Visits'!D22</f>
        <v>4.3696785566932975E-2</v>
      </c>
      <c r="E21" s="94">
        <f>'Claims per Disp or Visits'!E22</f>
        <v>4.6823956442831216E-2</v>
      </c>
      <c r="F21" s="94">
        <f>'Claims per Disp or Visits'!F22</f>
        <v>4.3093790012804098E-2</v>
      </c>
      <c r="G21" s="94">
        <f>'Claims per Disp or Visits'!G22</f>
        <v>4.5004171881518562E-2</v>
      </c>
      <c r="H21" s="102">
        <f>'Claims per Disp or Visits'!H22</f>
        <v>3.9697265624999999E-2</v>
      </c>
      <c r="I21" s="5"/>
      <c r="J21" s="5"/>
      <c r="L21" s="13"/>
      <c r="M21" s="115" t="str">
        <f>'Claims per Disp or Visits'!K22</f>
        <v>Air Force</v>
      </c>
      <c r="N21" s="94">
        <f>'Claims per Disp or Visits'!L22</f>
        <v>0.36186609468929071</v>
      </c>
      <c r="O21" s="94">
        <f>'Claims per Disp or Visits'!M22</f>
        <v>0.47744010040295515</v>
      </c>
      <c r="P21" s="94">
        <f>'Claims per Disp or Visits'!N22</f>
        <v>0.37100905589625222</v>
      </c>
      <c r="Q21" s="94">
        <f>'Claims per Disp or Visits'!O22</f>
        <v>0.38834205648972564</v>
      </c>
      <c r="R21" s="94">
        <f>'Claims per Disp or Visits'!P22</f>
        <v>0.39227252425637354</v>
      </c>
      <c r="S21" s="102">
        <f>'Claims per Disp or Visits'!Q22</f>
        <v>0.35612323250917044</v>
      </c>
      <c r="T21" s="5"/>
    </row>
    <row r="22" spans="2:21" x14ac:dyDescent="0.2">
      <c r="B22" s="115" t="str">
        <f>'Claims per Disp or Visits'!B23</f>
        <v>Army</v>
      </c>
      <c r="C22" s="94">
        <f>'Claims per Disp or Visits'!C23</f>
        <v>3.0127145842153421E-2</v>
      </c>
      <c r="D22" s="94">
        <f>'Claims per Disp or Visits'!D23</f>
        <v>3.1732348111658454E-2</v>
      </c>
      <c r="E22" s="94">
        <f>'Claims per Disp or Visits'!E23</f>
        <v>2.7923806027871367E-2</v>
      </c>
      <c r="F22" s="94">
        <f>'Claims per Disp or Visits'!F23</f>
        <v>3.4745609567774477E-2</v>
      </c>
      <c r="G22" s="94">
        <f>'Claims per Disp or Visits'!G23</f>
        <v>2.6332622601279318E-2</v>
      </c>
      <c r="H22" s="102">
        <f>'Claims per Disp or Visits'!H23</f>
        <v>2.2183815813838652E-2</v>
      </c>
      <c r="I22" s="5"/>
      <c r="J22" s="5"/>
      <c r="L22" s="13"/>
      <c r="M22" s="115" t="str">
        <f>'Claims per Disp or Visits'!K23</f>
        <v>Army</v>
      </c>
      <c r="N22" s="94">
        <f>'Claims per Disp or Visits'!L23</f>
        <v>0.12016267125081229</v>
      </c>
      <c r="O22" s="94">
        <f>'Claims per Disp or Visits'!M23</f>
        <v>0.13644759320379971</v>
      </c>
      <c r="P22" s="94">
        <f>'Claims per Disp or Visits'!N23</f>
        <v>0.14175873039106429</v>
      </c>
      <c r="Q22" s="94">
        <f>'Claims per Disp or Visits'!O23</f>
        <v>0.12655889188263289</v>
      </c>
      <c r="R22" s="94">
        <f>'Claims per Disp or Visits'!P23</f>
        <v>0.12776939082311348</v>
      </c>
      <c r="S22" s="102">
        <f>'Claims per Disp or Visits'!Q23</f>
        <v>0.12698064156906416</v>
      </c>
      <c r="T22" s="5"/>
    </row>
    <row r="23" spans="2:21" x14ac:dyDescent="0.2">
      <c r="B23" s="115" t="s">
        <v>439</v>
      </c>
      <c r="C23" s="94">
        <f>'Claims per Disp or Visits'!C24</f>
        <v>5.0897816819532357E-2</v>
      </c>
      <c r="D23" s="94">
        <f>'Claims per Disp or Visits'!D24</f>
        <v>3.586133616682162E-2</v>
      </c>
      <c r="E23" s="94">
        <f>'Claims per Disp or Visits'!E24</f>
        <v>3.5234899328859058E-2</v>
      </c>
      <c r="F23" s="94">
        <f>'Claims per Disp or Visits'!F24</f>
        <v>4.2119363000446497E-2</v>
      </c>
      <c r="G23" s="94">
        <f>'Claims per Disp or Visits'!G24</f>
        <v>4.3947000246893263E-2</v>
      </c>
      <c r="H23" s="102">
        <f>'Claims per Disp or Visits'!H24</f>
        <v>2.3736723527518506E-2</v>
      </c>
      <c r="I23" s="5"/>
      <c r="J23" s="5"/>
      <c r="L23" s="13"/>
      <c r="M23" s="115" t="s">
        <v>439</v>
      </c>
      <c r="N23" s="94">
        <f>'Claims per Disp or Visits'!L24</f>
        <v>0.11249517720332911</v>
      </c>
      <c r="O23" s="94">
        <f>'Claims per Disp or Visits'!M24</f>
        <v>0.11861432113015989</v>
      </c>
      <c r="P23" s="94">
        <f>'Claims per Disp or Visits'!N24</f>
        <v>0.11210309211518379</v>
      </c>
      <c r="Q23" s="94">
        <f>'Claims per Disp or Visits'!O24</f>
        <v>0.17383926712471373</v>
      </c>
      <c r="R23" s="94">
        <f>'Claims per Disp or Visits'!P24</f>
        <v>0.2590589291151818</v>
      </c>
      <c r="S23" s="102">
        <f>'Claims per Disp or Visits'!Q24</f>
        <v>0.21524912229776563</v>
      </c>
      <c r="T23" s="5"/>
    </row>
    <row r="24" spans="2:21" x14ac:dyDescent="0.2">
      <c r="B24" s="115" t="str">
        <f>'Claims per Disp or Visits'!B25</f>
        <v>Navy</v>
      </c>
      <c r="C24" s="94">
        <f>'Claims per Disp or Visits'!C25</f>
        <v>1.6569466397776202E-2</v>
      </c>
      <c r="D24" s="94">
        <f>'Claims per Disp or Visits'!D25</f>
        <v>1.650793650793651E-2</v>
      </c>
      <c r="E24" s="94">
        <f>'Claims per Disp or Visits'!E25</f>
        <v>1.5341181484046236E-2</v>
      </c>
      <c r="F24" s="94">
        <f>'Claims per Disp or Visits'!F25</f>
        <v>1.504313639838375E-2</v>
      </c>
      <c r="G24" s="94">
        <f>'Claims per Disp or Visits'!G25</f>
        <v>1.537283221182778E-2</v>
      </c>
      <c r="H24" s="102">
        <f>'Claims per Disp or Visits'!H25</f>
        <v>1.484841121999946E-2</v>
      </c>
      <c r="I24" s="5"/>
      <c r="J24" s="5"/>
      <c r="L24" s="13"/>
      <c r="M24" s="115" t="str">
        <f>'Claims per Disp or Visits'!K25</f>
        <v>Navy</v>
      </c>
      <c r="N24" s="94">
        <f>'Claims per Disp or Visits'!L25</f>
        <v>0.10444798480149184</v>
      </c>
      <c r="O24" s="94">
        <f>'Claims per Disp or Visits'!M25</f>
        <v>9.5445571060469164E-2</v>
      </c>
      <c r="P24" s="94">
        <f>'Claims per Disp or Visits'!N25</f>
        <v>0.1130617403701796</v>
      </c>
      <c r="Q24" s="94">
        <f>'Claims per Disp or Visits'!O25</f>
        <v>0.12707765826907091</v>
      </c>
      <c r="R24" s="94">
        <f>'Claims per Disp or Visits'!P25</f>
        <v>0.12395382896170691</v>
      </c>
      <c r="S24" s="102">
        <f>'Claims per Disp or Visits'!Q25</f>
        <v>9.2976404765439433E-2</v>
      </c>
      <c r="T24" s="5"/>
    </row>
    <row r="25" spans="2:21" ht="13.5" thickBot="1" x14ac:dyDescent="0.25">
      <c r="B25" s="90" t="s">
        <v>5</v>
      </c>
      <c r="C25" s="92">
        <f>'Claims per Disp or Visits'!C26</f>
        <v>3.116870333131776E-2</v>
      </c>
      <c r="D25" s="92">
        <f>'Claims per Disp or Visits'!D26</f>
        <v>3.0328582877452177E-2</v>
      </c>
      <c r="E25" s="92">
        <f>'Claims per Disp or Visits'!E26</f>
        <v>2.8600860449615222E-2</v>
      </c>
      <c r="F25" s="92">
        <f>'Claims per Disp or Visits'!F26</f>
        <v>3.1158579057348503E-2</v>
      </c>
      <c r="G25" s="92">
        <f>'Claims per Disp or Visits'!G26</f>
        <v>2.7531922336889978E-2</v>
      </c>
      <c r="H25" s="110">
        <f>'Claims per Disp or Visits'!H26</f>
        <v>2.2887767134358812E-2</v>
      </c>
      <c r="I25" s="10"/>
      <c r="J25" s="10"/>
      <c r="L25" s="13"/>
      <c r="M25" s="90" t="s">
        <v>5</v>
      </c>
      <c r="N25" s="92">
        <f>'Claims per Disp or Visits'!L26</f>
        <v>0.17823702080426687</v>
      </c>
      <c r="O25" s="92">
        <f>'Claims per Disp or Visits'!M26</f>
        <v>0.194793241089357</v>
      </c>
      <c r="P25" s="92">
        <f>'Claims per Disp or Visits'!N26</f>
        <v>0.18996168739692307</v>
      </c>
      <c r="Q25" s="92">
        <f>'Claims per Disp or Visits'!O26</f>
        <v>0.18810288872313655</v>
      </c>
      <c r="R25" s="92">
        <f>'Claims per Disp or Visits'!P26</f>
        <v>0.19652700663182984</v>
      </c>
      <c r="S25" s="110">
        <f>'Claims per Disp or Visits'!Q26</f>
        <v>0.17808658435190478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8E6CF98D-1634-4ED3-81CA-763BCE5C79CD}">
      <selection activeCell="G23" sqref="G23:H23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C8" sqref="C8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36755EE3-F52E-4D4E-9A42-3A861C777B27}" topLeftCell="A25">
      <selection activeCell="N25" sqref="N25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4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30"/>
  <sheetViews>
    <sheetView zoomScaleNormal="100" workbookViewId="0">
      <selection activeCell="H30" sqref="H30"/>
    </sheetView>
  </sheetViews>
  <sheetFormatPr defaultRowHeight="12.75" x14ac:dyDescent="0.2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3rd Quarter </v>
      </c>
    </row>
    <row r="4" spans="1:12" ht="13.5" thickBot="1" x14ac:dyDescent="0.25">
      <c r="C4" t="s">
        <v>132</v>
      </c>
    </row>
    <row r="5" spans="1:12" x14ac:dyDescent="0.2">
      <c r="B5" s="16" t="s">
        <v>4</v>
      </c>
      <c r="C5" s="85" t="s">
        <v>390</v>
      </c>
      <c r="D5" s="85" t="s">
        <v>404</v>
      </c>
      <c r="E5" s="85" t="s">
        <v>408</v>
      </c>
      <c r="F5" s="113" t="s">
        <v>430</v>
      </c>
      <c r="G5" s="85" t="s">
        <v>436</v>
      </c>
      <c r="H5" s="114" t="s">
        <v>442</v>
      </c>
      <c r="K5" s="8"/>
    </row>
    <row r="6" spans="1:12" x14ac:dyDescent="0.2">
      <c r="B6" s="115" t="s">
        <v>1</v>
      </c>
      <c r="C6" s="87">
        <f>Details!B5</f>
        <v>9716334.1699999999</v>
      </c>
      <c r="D6" s="87">
        <f>Details!C5</f>
        <v>6072175.7400000002</v>
      </c>
      <c r="E6" s="87">
        <f>Details!D5</f>
        <v>12919599.98</v>
      </c>
      <c r="F6" s="87">
        <f>Details!E5</f>
        <v>6642309.04</v>
      </c>
      <c r="G6" s="87">
        <f>Details!F5</f>
        <v>3749980.65</v>
      </c>
      <c r="H6" s="97">
        <f>Details!G5</f>
        <v>3429676.48</v>
      </c>
      <c r="K6" s="13"/>
      <c r="L6" s="7"/>
    </row>
    <row r="7" spans="1:12" x14ac:dyDescent="0.2">
      <c r="B7" s="115" t="s">
        <v>2</v>
      </c>
      <c r="C7" s="87">
        <f>Details!B6</f>
        <v>17551456.670000002</v>
      </c>
      <c r="D7" s="87">
        <f>Details!C6</f>
        <v>21813349.649999999</v>
      </c>
      <c r="E7" s="87">
        <f>Details!D6</f>
        <v>18281846.670000002</v>
      </c>
      <c r="F7" s="87">
        <f>Details!E6</f>
        <v>16008388.060000001</v>
      </c>
      <c r="G7" s="87">
        <f>Details!F6</f>
        <v>16442900.66</v>
      </c>
      <c r="H7" s="97">
        <f>Details!G6</f>
        <v>16389528.060000001</v>
      </c>
      <c r="I7" s="4"/>
      <c r="K7" s="13"/>
      <c r="L7" s="7"/>
    </row>
    <row r="8" spans="1:12" x14ac:dyDescent="0.2">
      <c r="B8" s="115" t="s">
        <v>439</v>
      </c>
      <c r="C8" s="87">
        <f>Details!B7</f>
        <v>3612898.3</v>
      </c>
      <c r="D8" s="87">
        <f>Details!C7</f>
        <v>1767985.91</v>
      </c>
      <c r="E8" s="87">
        <f>Details!D7</f>
        <v>3372211.66</v>
      </c>
      <c r="F8" s="87">
        <f>Details!E7</f>
        <v>1982956.87</v>
      </c>
      <c r="G8" s="87">
        <f>Details!F7</f>
        <v>2609692.23</v>
      </c>
      <c r="H8" s="97">
        <f>Details!G7</f>
        <v>4549084.9000000004</v>
      </c>
      <c r="K8" s="13"/>
      <c r="L8" s="7"/>
    </row>
    <row r="9" spans="1:12" x14ac:dyDescent="0.2">
      <c r="B9" s="115" t="s">
        <v>3</v>
      </c>
      <c r="C9" s="87">
        <f>Details!B8</f>
        <v>3211970.71</v>
      </c>
      <c r="D9" s="87">
        <f>Details!C8</f>
        <v>3772418.33</v>
      </c>
      <c r="E9" s="87">
        <f>Details!D8</f>
        <v>3445634.98</v>
      </c>
      <c r="F9" s="87">
        <f>Details!E8</f>
        <v>3491283.1</v>
      </c>
      <c r="G9" s="87">
        <f>Details!F8</f>
        <v>3278611.39</v>
      </c>
      <c r="H9" s="97">
        <f>Details!G8</f>
        <v>3266439.23</v>
      </c>
      <c r="K9" s="13"/>
      <c r="L9" s="7"/>
    </row>
    <row r="10" spans="1:12" ht="13.5" thickBot="1" x14ac:dyDescent="0.25">
      <c r="B10" s="90" t="s">
        <v>5</v>
      </c>
      <c r="C10" s="108">
        <f t="shared" ref="C10:H10" si="0">SUM(C6:C9)</f>
        <v>34092659.850000001</v>
      </c>
      <c r="D10" s="108">
        <f t="shared" si="0"/>
        <v>33425929.630000003</v>
      </c>
      <c r="E10" s="108">
        <f t="shared" si="0"/>
        <v>38019293.289999999</v>
      </c>
      <c r="F10" s="108">
        <f t="shared" si="0"/>
        <v>28124937.070000004</v>
      </c>
      <c r="G10" s="108">
        <f t="shared" si="0"/>
        <v>26081184.93</v>
      </c>
      <c r="H10" s="105">
        <f t="shared" si="0"/>
        <v>27634728.669999998</v>
      </c>
      <c r="L10" s="7"/>
    </row>
    <row r="13" spans="1:12" ht="13.5" thickBot="1" x14ac:dyDescent="0.25">
      <c r="C13" t="s">
        <v>365</v>
      </c>
    </row>
    <row r="14" spans="1:12" x14ac:dyDescent="0.2">
      <c r="B14" s="16" t="s">
        <v>4</v>
      </c>
      <c r="C14" s="85" t="s">
        <v>390</v>
      </c>
      <c r="D14" s="85" t="s">
        <v>404</v>
      </c>
      <c r="E14" s="85" t="s">
        <v>408</v>
      </c>
      <c r="F14" s="113" t="s">
        <v>430</v>
      </c>
      <c r="G14" s="85" t="s">
        <v>436</v>
      </c>
      <c r="H14" s="114" t="s">
        <v>442</v>
      </c>
    </row>
    <row r="15" spans="1:12" x14ac:dyDescent="0.2">
      <c r="B15" s="115" t="s">
        <v>1</v>
      </c>
      <c r="C15" s="87">
        <f>Details!B14</f>
        <v>63100515.280000001</v>
      </c>
      <c r="D15" s="87">
        <f>Details!C14</f>
        <v>69794881.390000001</v>
      </c>
      <c r="E15" s="87">
        <f>Details!D14</f>
        <v>62579343.420000002</v>
      </c>
      <c r="F15" s="87">
        <f>Details!E14</f>
        <v>53245250.310000002</v>
      </c>
      <c r="G15" s="87">
        <f>Details!F14</f>
        <v>43811225.100000001</v>
      </c>
      <c r="H15" s="97">
        <f>Details!G14</f>
        <v>39753765.619999997</v>
      </c>
      <c r="K15" s="13"/>
      <c r="L15" s="4"/>
    </row>
    <row r="16" spans="1:12" x14ac:dyDescent="0.2">
      <c r="B16" s="115" t="s">
        <v>2</v>
      </c>
      <c r="C16" s="87">
        <f>Details!B15</f>
        <v>35801487.259999998</v>
      </c>
      <c r="D16" s="87">
        <f>Details!C15</f>
        <v>45139483.140000001</v>
      </c>
      <c r="E16" s="87">
        <f>Details!D15</f>
        <v>46052999.780000001</v>
      </c>
      <c r="F16" s="87">
        <f>Details!E15</f>
        <v>38021557.729999997</v>
      </c>
      <c r="G16" s="87">
        <f>Details!F15</f>
        <v>32422327.550000001</v>
      </c>
      <c r="H16" s="97">
        <f>Details!G15</f>
        <v>31577757.199999999</v>
      </c>
      <c r="K16" s="13"/>
      <c r="L16" s="4"/>
    </row>
    <row r="17" spans="1:11" x14ac:dyDescent="0.2">
      <c r="B17" s="115" t="s">
        <v>439</v>
      </c>
      <c r="C17" s="87">
        <f>Details!B16</f>
        <v>6944630.6100000003</v>
      </c>
      <c r="D17" s="87">
        <f>Details!C16</f>
        <v>8085934.7800000003</v>
      </c>
      <c r="E17" s="87">
        <f>Details!D16</f>
        <v>7243825.4500000002</v>
      </c>
      <c r="F17" s="87">
        <f>Details!E16</f>
        <v>6182614.7400000002</v>
      </c>
      <c r="G17" s="87">
        <f>Details!F16</f>
        <v>9401764.5800000001</v>
      </c>
      <c r="H17" s="97">
        <f>Details!G16</f>
        <v>9084839.9499999993</v>
      </c>
      <c r="K17" s="13"/>
    </row>
    <row r="18" spans="1:11" x14ac:dyDescent="0.2">
      <c r="B18" s="115" t="s">
        <v>3</v>
      </c>
      <c r="C18" s="87">
        <f>Details!B17</f>
        <v>20494949.57</v>
      </c>
      <c r="D18" s="87">
        <f>Details!C17</f>
        <v>23646494.670000002</v>
      </c>
      <c r="E18" s="87">
        <f>Details!D17</f>
        <v>22560252.399999999</v>
      </c>
      <c r="F18" s="87">
        <f>Details!E17</f>
        <v>16544329.640000001</v>
      </c>
      <c r="G18" s="87">
        <f>Details!F17</f>
        <v>13690163.640000001</v>
      </c>
      <c r="H18" s="97">
        <f>Details!G17</f>
        <v>12481346.699999999</v>
      </c>
      <c r="K18" s="13"/>
    </row>
    <row r="19" spans="1:11" ht="13.5" thickBot="1" x14ac:dyDescent="0.25">
      <c r="B19" s="90" t="s">
        <v>5</v>
      </c>
      <c r="C19" s="108">
        <f t="shared" ref="C19:H19" si="1">SUM(C15:C18)</f>
        <v>126341582.72</v>
      </c>
      <c r="D19" s="108">
        <f t="shared" si="1"/>
        <v>146666793.98000002</v>
      </c>
      <c r="E19" s="108">
        <f t="shared" si="1"/>
        <v>138436421.05000001</v>
      </c>
      <c r="F19" s="108">
        <f t="shared" si="1"/>
        <v>113993752.41999999</v>
      </c>
      <c r="G19" s="108">
        <f t="shared" si="1"/>
        <v>99325480.870000005</v>
      </c>
      <c r="H19" s="105">
        <f t="shared" si="1"/>
        <v>92897709.469999999</v>
      </c>
    </row>
    <row r="21" spans="1:11" x14ac:dyDescent="0.2">
      <c r="A21" t="s">
        <v>338</v>
      </c>
    </row>
    <row r="22" spans="1:11" x14ac:dyDescent="0.2">
      <c r="A22" s="3" t="s">
        <v>453</v>
      </c>
      <c r="B22" s="3"/>
      <c r="C22" s="3"/>
      <c r="D22" s="3"/>
      <c r="H22" s="3" t="str">
        <f>IF(H6-G6&gt;0,"yes","no")</f>
        <v>no</v>
      </c>
      <c r="J22" s="25"/>
    </row>
    <row r="23" spans="1:11" x14ac:dyDescent="0.2">
      <c r="A23" s="3" t="s">
        <v>454</v>
      </c>
      <c r="B23" s="3"/>
      <c r="C23" s="3"/>
      <c r="D23" s="3"/>
      <c r="H23" s="3" t="str">
        <f>IF(H7-G7&gt;0,"yes","no")</f>
        <v>no</v>
      </c>
      <c r="J23" s="25"/>
    </row>
    <row r="24" spans="1:11" x14ac:dyDescent="0.2">
      <c r="A24" s="3" t="s">
        <v>455</v>
      </c>
      <c r="B24" s="3"/>
      <c r="C24" s="3"/>
      <c r="D24" s="3"/>
      <c r="H24" s="3" t="str">
        <f>IF(H9-G9&gt;0,"yes","no")</f>
        <v>no</v>
      </c>
      <c r="J24" s="25"/>
    </row>
    <row r="25" spans="1:11" x14ac:dyDescent="0.2">
      <c r="A25" s="82" t="s">
        <v>470</v>
      </c>
      <c r="H25" s="3" t="str">
        <f>IF(H8-G8&gt;0,"yes","no")</f>
        <v>yes</v>
      </c>
    </row>
    <row r="26" spans="1:11" x14ac:dyDescent="0.2">
      <c r="A26" s="6" t="s">
        <v>460</v>
      </c>
    </row>
    <row r="27" spans="1:11" x14ac:dyDescent="0.2">
      <c r="A27" s="3" t="s">
        <v>456</v>
      </c>
      <c r="B27" s="3"/>
      <c r="C27" s="3"/>
      <c r="D27" s="3"/>
      <c r="H27" s="3" t="str">
        <f>IF(H15-G15&gt;0,"yes","no")</f>
        <v>no</v>
      </c>
    </row>
    <row r="28" spans="1:11" x14ac:dyDescent="0.2">
      <c r="A28" s="3" t="s">
        <v>457</v>
      </c>
      <c r="B28" s="3"/>
      <c r="C28" s="3"/>
      <c r="D28" s="3"/>
      <c r="H28" s="3" t="str">
        <f>IF(H16-G16&gt;0,"yes","no")</f>
        <v>no</v>
      </c>
    </row>
    <row r="29" spans="1:11" x14ac:dyDescent="0.2">
      <c r="A29" s="3" t="s">
        <v>458</v>
      </c>
      <c r="B29" s="3"/>
      <c r="C29" s="3"/>
      <c r="D29" s="3"/>
      <c r="H29" s="3" t="str">
        <f>IF(H18-G18&gt;0,"yes","no")</f>
        <v>no</v>
      </c>
    </row>
    <row r="30" spans="1:11" x14ac:dyDescent="0.2">
      <c r="A30" s="3" t="s">
        <v>459</v>
      </c>
      <c r="B30" s="3"/>
      <c r="C30" s="3"/>
      <c r="D30" s="3"/>
      <c r="H30" s="3" t="str">
        <f>IF(H17-G17&gt;0,"yes","no")</f>
        <v>no</v>
      </c>
    </row>
  </sheetData>
  <customSheetViews>
    <customSheetView guid="{8E6CF98D-1634-4ED3-81CA-763BCE5C79CD}">
      <selection activeCell="H30" sqref="H3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I18" sqref="I18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topLeftCell="A13">
      <selection activeCell="H25" sqref="H2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conditionalFormatting sqref="H22:H24 H27:H29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30"/>
  <sheetViews>
    <sheetView workbookViewId="0">
      <selection activeCell="H34" sqref="H34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343</v>
      </c>
    </row>
    <row r="2" spans="1:13" x14ac:dyDescent="0.2">
      <c r="A2" t="str">
        <f>Summary!A2</f>
        <v xml:space="preserve">3rd Quarter </v>
      </c>
    </row>
    <row r="4" spans="1:13" ht="13.5" thickBot="1" x14ac:dyDescent="0.25">
      <c r="C4" t="s">
        <v>366</v>
      </c>
    </row>
    <row r="5" spans="1:13" x14ac:dyDescent="0.2">
      <c r="B5" s="16" t="s">
        <v>4</v>
      </c>
      <c r="C5" s="85" t="s">
        <v>390</v>
      </c>
      <c r="D5" s="85" t="s">
        <v>404</v>
      </c>
      <c r="E5" s="85" t="s">
        <v>408</v>
      </c>
      <c r="F5" s="113" t="s">
        <v>430</v>
      </c>
      <c r="G5" s="85" t="s">
        <v>436</v>
      </c>
      <c r="H5" s="114" t="s">
        <v>442</v>
      </c>
    </row>
    <row r="6" spans="1:13" x14ac:dyDescent="0.2">
      <c r="B6" s="115" t="s">
        <v>1</v>
      </c>
      <c r="C6" s="87">
        <f>Details!B23</f>
        <v>21513984</v>
      </c>
      <c r="D6" s="87">
        <f>Details!C23</f>
        <v>18345513.239999998</v>
      </c>
      <c r="E6" s="87">
        <f>Details!D23</f>
        <v>21122300.41</v>
      </c>
      <c r="F6" s="87">
        <f>Details!E23</f>
        <v>14257131.119999999</v>
      </c>
      <c r="G6" s="87">
        <f>Details!F23</f>
        <v>11803000.18</v>
      </c>
      <c r="H6" s="97">
        <f>Details!G23</f>
        <v>11924189.92</v>
      </c>
      <c r="J6" s="1"/>
      <c r="K6" s="1"/>
      <c r="L6" s="28"/>
      <c r="M6" s="1"/>
    </row>
    <row r="7" spans="1:13" x14ac:dyDescent="0.2">
      <c r="B7" s="115" t="s">
        <v>2</v>
      </c>
      <c r="C7" s="87">
        <f>Details!B24</f>
        <v>41796650.18</v>
      </c>
      <c r="D7" s="87">
        <f>Details!C24</f>
        <v>43840983.850000001</v>
      </c>
      <c r="E7" s="87">
        <f>Details!D24</f>
        <v>38071562.939999998</v>
      </c>
      <c r="F7" s="87">
        <f>Details!E24</f>
        <v>41875744.409999996</v>
      </c>
      <c r="G7" s="87">
        <f>Details!F24</f>
        <v>38551742.920000002</v>
      </c>
      <c r="H7" s="97">
        <f>Details!G24</f>
        <v>30921259.48</v>
      </c>
      <c r="I7" s="4"/>
      <c r="J7" s="1"/>
      <c r="K7" s="1"/>
      <c r="L7" s="1"/>
      <c r="M7" s="1"/>
    </row>
    <row r="8" spans="1:13" x14ac:dyDescent="0.2">
      <c r="B8" s="112" t="s">
        <v>439</v>
      </c>
      <c r="C8" s="87">
        <f>Details!B25</f>
        <v>8693683.1899999995</v>
      </c>
      <c r="D8" s="87">
        <f>Details!C25</f>
        <v>4677848.2</v>
      </c>
      <c r="E8" s="87">
        <f>Details!D25</f>
        <v>4283310.2300000004</v>
      </c>
      <c r="F8" s="87">
        <f>Details!E25</f>
        <v>4905576.91</v>
      </c>
      <c r="G8" s="87">
        <f>Details!F25</f>
        <v>10642653.380000001</v>
      </c>
      <c r="H8" s="97">
        <f>Details!G25</f>
        <v>5223259.16</v>
      </c>
      <c r="I8" s="4"/>
      <c r="J8" s="1"/>
      <c r="K8" s="1"/>
      <c r="L8" s="1"/>
      <c r="M8" s="1"/>
    </row>
    <row r="9" spans="1:13" x14ac:dyDescent="0.2">
      <c r="B9" s="115" t="s">
        <v>3</v>
      </c>
      <c r="C9" s="87">
        <f>Details!B26</f>
        <v>8975998</v>
      </c>
      <c r="D9" s="87">
        <f>Details!C26</f>
        <v>9742174.0899999999</v>
      </c>
      <c r="E9" s="87">
        <f>Details!D26</f>
        <v>8710275.8900000006</v>
      </c>
      <c r="F9" s="87">
        <f>Details!E26</f>
        <v>8865577.75</v>
      </c>
      <c r="G9" s="87">
        <f>Details!F26</f>
        <v>9483844.7899999991</v>
      </c>
      <c r="H9" s="97">
        <f>Details!G26</f>
        <v>8231457.71</v>
      </c>
      <c r="J9" s="1"/>
      <c r="K9" s="1"/>
      <c r="L9" s="1"/>
      <c r="M9" s="1"/>
    </row>
    <row r="10" spans="1:13" ht="13.5" thickBot="1" x14ac:dyDescent="0.25">
      <c r="B10" s="90" t="s">
        <v>5</v>
      </c>
      <c r="C10" s="108">
        <f t="shared" ref="C10:H10" si="0">SUM(C6:C9)</f>
        <v>80980315.370000005</v>
      </c>
      <c r="D10" s="108">
        <f t="shared" si="0"/>
        <v>76606519.38000001</v>
      </c>
      <c r="E10" s="108">
        <f t="shared" si="0"/>
        <v>72187449.469999999</v>
      </c>
      <c r="F10" s="108">
        <f t="shared" si="0"/>
        <v>69904030.189999998</v>
      </c>
      <c r="G10" s="108">
        <f t="shared" si="0"/>
        <v>70481241.270000011</v>
      </c>
      <c r="H10" s="105">
        <f t="shared" si="0"/>
        <v>56300166.270000003</v>
      </c>
      <c r="J10" s="11"/>
      <c r="K10" s="11"/>
      <c r="L10" s="11"/>
      <c r="M10" s="11"/>
    </row>
    <row r="13" spans="1:13" ht="13.5" thickBot="1" x14ac:dyDescent="0.25">
      <c r="C13" t="s">
        <v>367</v>
      </c>
    </row>
    <row r="14" spans="1:13" x14ac:dyDescent="0.2">
      <c r="B14" s="16" t="s">
        <v>4</v>
      </c>
      <c r="C14" s="85" t="s">
        <v>390</v>
      </c>
      <c r="D14" s="85" t="s">
        <v>404</v>
      </c>
      <c r="E14" s="85" t="s">
        <v>408</v>
      </c>
      <c r="F14" s="113" t="s">
        <v>430</v>
      </c>
      <c r="G14" s="85" t="s">
        <v>436</v>
      </c>
      <c r="H14" s="114" t="s">
        <v>442</v>
      </c>
    </row>
    <row r="15" spans="1:13" x14ac:dyDescent="0.2">
      <c r="B15" s="115" t="s">
        <v>1</v>
      </c>
      <c r="C15" s="87">
        <f>Details!B32</f>
        <v>152374165.53</v>
      </c>
      <c r="D15" s="87">
        <f>Details!C32</f>
        <v>154114893.56999999</v>
      </c>
      <c r="E15" s="87">
        <f>Details!D32</f>
        <v>121072183.08</v>
      </c>
      <c r="F15" s="87">
        <f>Details!E32</f>
        <v>105136655.06999999</v>
      </c>
      <c r="G15" s="87">
        <f>Details!F32</f>
        <v>97883038.989999995</v>
      </c>
      <c r="H15" s="97">
        <f>Details!G32</f>
        <v>91464514.900000006</v>
      </c>
      <c r="J15" s="1"/>
      <c r="K15" s="1"/>
      <c r="L15" s="20"/>
      <c r="M15" s="20"/>
    </row>
    <row r="16" spans="1:13" x14ac:dyDescent="0.2">
      <c r="B16" s="115" t="s">
        <v>2</v>
      </c>
      <c r="C16" s="87">
        <f>Details!B33</f>
        <v>67262075.170000002</v>
      </c>
      <c r="D16" s="87">
        <f>Details!C33</f>
        <v>72076132.549999997</v>
      </c>
      <c r="E16" s="87">
        <f>Details!D33</f>
        <v>64730744.93</v>
      </c>
      <c r="F16" s="87">
        <f>Details!E33</f>
        <v>64686510.340000004</v>
      </c>
      <c r="G16" s="87">
        <f>Details!F33</f>
        <v>55311283.210000001</v>
      </c>
      <c r="H16" s="97">
        <f>Details!G33</f>
        <v>50591638.93</v>
      </c>
      <c r="J16" s="1"/>
      <c r="K16" s="1"/>
      <c r="L16" s="20"/>
      <c r="M16" s="20"/>
    </row>
    <row r="17" spans="1:13" x14ac:dyDescent="0.2">
      <c r="B17" s="112" t="s">
        <v>439</v>
      </c>
      <c r="C17" s="87">
        <f>Details!B34</f>
        <v>10702412</v>
      </c>
      <c r="D17" s="87">
        <f>Details!C34</f>
        <v>12104980.35</v>
      </c>
      <c r="E17" s="87">
        <f>Details!D34</f>
        <v>9163763.7100000009</v>
      </c>
      <c r="F17" s="87">
        <f>Details!E34</f>
        <v>10404782.369999999</v>
      </c>
      <c r="G17" s="87">
        <f>Details!F34</f>
        <v>18202416.420000002</v>
      </c>
      <c r="H17" s="97">
        <f>Details!G34</f>
        <v>17338168.960000001</v>
      </c>
      <c r="J17" s="1"/>
      <c r="K17" s="1"/>
      <c r="L17" s="20"/>
      <c r="M17" s="20"/>
    </row>
    <row r="18" spans="1:13" x14ac:dyDescent="0.2">
      <c r="B18" s="115" t="s">
        <v>3</v>
      </c>
      <c r="C18" s="87">
        <f>Details!B35</f>
        <v>31798546.57</v>
      </c>
      <c r="D18" s="87">
        <f>Details!C35</f>
        <v>34869405.530000001</v>
      </c>
      <c r="E18" s="87">
        <f>Details!D35</f>
        <v>29845266.079999998</v>
      </c>
      <c r="F18" s="87">
        <f>Details!E35</f>
        <v>26906158.02</v>
      </c>
      <c r="G18" s="87">
        <f>Details!F35</f>
        <v>25143031.870000001</v>
      </c>
      <c r="H18" s="97">
        <f>Details!G35</f>
        <v>22917638.829999998</v>
      </c>
      <c r="J18" s="1"/>
      <c r="K18" s="1"/>
      <c r="L18" s="1"/>
      <c r="M18" s="1"/>
    </row>
    <row r="19" spans="1:13" ht="13.5" thickBot="1" x14ac:dyDescent="0.25">
      <c r="B19" s="90" t="s">
        <v>5</v>
      </c>
      <c r="C19" s="108">
        <f t="shared" ref="C19:H19" si="1">SUM(C15:C18)</f>
        <v>262137199.26999998</v>
      </c>
      <c r="D19" s="108">
        <f t="shared" si="1"/>
        <v>273165412</v>
      </c>
      <c r="E19" s="108">
        <f t="shared" si="1"/>
        <v>224811957.80000001</v>
      </c>
      <c r="F19" s="108">
        <f t="shared" si="1"/>
        <v>207134105.80000001</v>
      </c>
      <c r="G19" s="108">
        <f t="shared" si="1"/>
        <v>196539770.49000001</v>
      </c>
      <c r="H19" s="105">
        <f t="shared" si="1"/>
        <v>182311961.62</v>
      </c>
      <c r="J19" s="11"/>
      <c r="K19" s="11"/>
      <c r="L19" s="11"/>
      <c r="M19" s="11"/>
    </row>
    <row r="21" spans="1:13" x14ac:dyDescent="0.2">
      <c r="A21" t="s">
        <v>338</v>
      </c>
    </row>
    <row r="22" spans="1:13" x14ac:dyDescent="0.2">
      <c r="A22" s="3" t="s">
        <v>453</v>
      </c>
      <c r="B22" s="3"/>
      <c r="C22" s="3"/>
      <c r="H22" s="3" t="str">
        <f>IF(H6-G6&gt;0,"yes","no")</f>
        <v>yes</v>
      </c>
      <c r="J22" s="25"/>
    </row>
    <row r="23" spans="1:13" x14ac:dyDescent="0.2">
      <c r="A23" s="3" t="s">
        <v>454</v>
      </c>
      <c r="B23" s="3"/>
      <c r="C23" s="3"/>
      <c r="H23" s="3" t="str">
        <f>IF(H7-G7&gt;0,"yes","no")</f>
        <v>no</v>
      </c>
      <c r="J23" s="25"/>
    </row>
    <row r="24" spans="1:13" x14ac:dyDescent="0.2">
      <c r="A24" s="3" t="s">
        <v>455</v>
      </c>
      <c r="B24" s="3"/>
      <c r="C24" s="3"/>
      <c r="H24" s="3" t="str">
        <f>IF(H9-G9&gt;0,"yes","no")</f>
        <v>no</v>
      </c>
      <c r="J24" s="25"/>
    </row>
    <row r="25" spans="1:13" x14ac:dyDescent="0.2">
      <c r="A25" s="3" t="s">
        <v>461</v>
      </c>
      <c r="B25" s="3"/>
      <c r="C25" s="3"/>
      <c r="H25" s="3" t="str">
        <f>IF(H8-G8&gt;0,"yes","no")</f>
        <v>no</v>
      </c>
      <c r="J25" s="25"/>
    </row>
    <row r="27" spans="1:13" x14ac:dyDescent="0.2">
      <c r="A27" s="3" t="s">
        <v>456</v>
      </c>
      <c r="B27" s="3"/>
      <c r="C27" s="3"/>
      <c r="H27" s="3" t="str">
        <f>IF(H15-G15&gt;0,"yes","no")</f>
        <v>no</v>
      </c>
    </row>
    <row r="28" spans="1:13" x14ac:dyDescent="0.2">
      <c r="A28" s="3" t="s">
        <v>457</v>
      </c>
      <c r="B28" s="3"/>
      <c r="C28" s="3"/>
      <c r="H28" s="3" t="str">
        <f>IF(H16-G16&gt;0,"yes","no")</f>
        <v>no</v>
      </c>
    </row>
    <row r="29" spans="1:13" x14ac:dyDescent="0.2">
      <c r="A29" s="3" t="s">
        <v>458</v>
      </c>
      <c r="B29" s="3"/>
      <c r="C29" s="3"/>
      <c r="H29" s="3" t="str">
        <f>IF(H18-G18&gt;0,"yes","no")</f>
        <v>no</v>
      </c>
    </row>
    <row r="30" spans="1:13" x14ac:dyDescent="0.2">
      <c r="A30" s="3" t="s">
        <v>462</v>
      </c>
      <c r="H30" s="3" t="str">
        <f>IF(H17-G17&gt;0,"yes","no")</f>
        <v>no</v>
      </c>
    </row>
  </sheetData>
  <customSheetViews>
    <customSheetView guid="{8E6CF98D-1634-4ED3-81CA-763BCE5C79CD}">
      <selection activeCell="H34" sqref="H3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F26" sqref="F26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topLeftCell="A10">
      <selection activeCell="F27" sqref="F27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conditionalFormatting sqref="H22:H25 H27:H29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4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8"/>
  <sheetViews>
    <sheetView workbookViewId="0">
      <selection activeCell="E17" sqref="E17"/>
    </sheetView>
  </sheetViews>
  <sheetFormatPr defaultRowHeight="12.75" x14ac:dyDescent="0.2"/>
  <cols>
    <col min="1" max="1" width="5" customWidth="1"/>
    <col min="3" max="8" width="9.140625" style="17"/>
    <col min="9" max="9" width="6.7109375" customWidth="1"/>
    <col min="10" max="10" width="4.28515625" customWidth="1"/>
    <col min="12" max="17" width="9.140625" style="17"/>
  </cols>
  <sheetData>
    <row r="1" spans="1:18" x14ac:dyDescent="0.2">
      <c r="A1" t="s">
        <v>119</v>
      </c>
    </row>
    <row r="2" spans="1:18" x14ac:dyDescent="0.2">
      <c r="A2" t="str">
        <f>Summary!A2</f>
        <v xml:space="preserve">3rd Quarter </v>
      </c>
    </row>
    <row r="4" spans="1:18" x14ac:dyDescent="0.2">
      <c r="A4" s="13"/>
    </row>
    <row r="5" spans="1:18" ht="13.5" thickBot="1" x14ac:dyDescent="0.25">
      <c r="A5" s="13"/>
      <c r="C5" s="31" t="s">
        <v>145</v>
      </c>
      <c r="D5" s="31"/>
      <c r="E5" s="31"/>
      <c r="F5" s="31"/>
      <c r="G5" s="31"/>
      <c r="H5" s="31"/>
      <c r="I5" s="13"/>
      <c r="J5" s="13"/>
      <c r="K5" s="13"/>
      <c r="L5" s="31" t="s">
        <v>148</v>
      </c>
      <c r="M5" s="31"/>
      <c r="N5" s="31"/>
      <c r="O5" s="31"/>
      <c r="P5" s="31"/>
      <c r="Q5" s="31"/>
    </row>
    <row r="6" spans="1:18" x14ac:dyDescent="0.2">
      <c r="A6" s="13"/>
      <c r="B6" s="153" t="s">
        <v>4</v>
      </c>
      <c r="C6" s="153" t="s">
        <v>390</v>
      </c>
      <c r="D6" s="153" t="s">
        <v>404</v>
      </c>
      <c r="E6" s="153" t="s">
        <v>408</v>
      </c>
      <c r="F6" s="87" t="s">
        <v>430</v>
      </c>
      <c r="G6" s="153" t="s">
        <v>436</v>
      </c>
      <c r="H6" s="153" t="s">
        <v>442</v>
      </c>
      <c r="I6" s="13"/>
      <c r="J6" s="13"/>
      <c r="K6" s="16" t="s">
        <v>4</v>
      </c>
      <c r="L6" s="85" t="s">
        <v>390</v>
      </c>
      <c r="M6" s="85" t="s">
        <v>404</v>
      </c>
      <c r="N6" s="85" t="s">
        <v>408</v>
      </c>
      <c r="O6" s="113" t="s">
        <v>430</v>
      </c>
      <c r="P6" s="85" t="s">
        <v>436</v>
      </c>
      <c r="Q6" s="114" t="s">
        <v>442</v>
      </c>
    </row>
    <row r="7" spans="1:18" x14ac:dyDescent="0.2">
      <c r="A7" s="13"/>
      <c r="B7" s="153" t="s">
        <v>1</v>
      </c>
      <c r="C7" s="106">
        <f>Details!B41</f>
        <v>529</v>
      </c>
      <c r="D7" s="106">
        <f>Details!C41</f>
        <v>438</v>
      </c>
      <c r="E7" s="106">
        <f>Details!D41</f>
        <v>544</v>
      </c>
      <c r="F7" s="106">
        <f>Details!E41</f>
        <v>467</v>
      </c>
      <c r="G7" s="106">
        <f>Details!F41</f>
        <v>275</v>
      </c>
      <c r="H7" s="106">
        <f>Details!G41</f>
        <v>281</v>
      </c>
      <c r="I7" s="13"/>
      <c r="J7" s="13"/>
      <c r="K7" s="115" t="s">
        <v>1</v>
      </c>
      <c r="L7" s="83">
        <f>Details!B68</f>
        <v>323605</v>
      </c>
      <c r="M7" s="83">
        <f>Details!C68</f>
        <v>394815</v>
      </c>
      <c r="N7" s="83">
        <f>Details!D68</f>
        <v>340527</v>
      </c>
      <c r="O7" s="83">
        <f>Details!E68</f>
        <v>312371</v>
      </c>
      <c r="P7" s="83">
        <f>Details!F68</f>
        <v>300546</v>
      </c>
      <c r="Q7" s="88">
        <f>Details!G68</f>
        <v>249358</v>
      </c>
    </row>
    <row r="8" spans="1:18" x14ac:dyDescent="0.2">
      <c r="A8" s="13"/>
      <c r="B8" s="153" t="s">
        <v>2</v>
      </c>
      <c r="C8" s="106">
        <f>Details!B42</f>
        <v>1027</v>
      </c>
      <c r="D8" s="106">
        <f>Details!C42</f>
        <v>1149</v>
      </c>
      <c r="E8" s="106">
        <f>Details!D42</f>
        <v>1120</v>
      </c>
      <c r="F8" s="106">
        <f>Details!E42</f>
        <v>996</v>
      </c>
      <c r="G8" s="106">
        <f>Details!F42</f>
        <v>1122</v>
      </c>
      <c r="H8" s="106">
        <f>Details!G42</f>
        <v>902</v>
      </c>
      <c r="I8" s="64"/>
      <c r="J8" s="13"/>
      <c r="K8" s="115" t="s">
        <v>2</v>
      </c>
      <c r="L8" s="83">
        <f>Details!B69</f>
        <v>262340</v>
      </c>
      <c r="M8" s="83">
        <f>Details!C69</f>
        <v>255219</v>
      </c>
      <c r="N8" s="83">
        <f>Details!D69</f>
        <v>301956</v>
      </c>
      <c r="O8" s="83">
        <f>Details!E69</f>
        <v>266100</v>
      </c>
      <c r="P8" s="83">
        <f>Details!F69</f>
        <v>334753</v>
      </c>
      <c r="Q8" s="88">
        <f>Details!G69</f>
        <v>226182</v>
      </c>
    </row>
    <row r="9" spans="1:18" x14ac:dyDescent="0.2">
      <c r="A9" s="13"/>
      <c r="B9" s="158" t="s">
        <v>439</v>
      </c>
      <c r="C9" s="106">
        <f>Details!B43</f>
        <v>213</v>
      </c>
      <c r="D9" s="106">
        <f>Details!C43</f>
        <v>113</v>
      </c>
      <c r="E9" s="106">
        <f>Details!D43</f>
        <v>145</v>
      </c>
      <c r="F9" s="106">
        <f>Details!E43</f>
        <v>140</v>
      </c>
      <c r="G9" s="106">
        <f>Details!F43</f>
        <v>175</v>
      </c>
      <c r="H9" s="106">
        <f>Details!G43</f>
        <v>115</v>
      </c>
      <c r="I9" s="64"/>
      <c r="J9" s="13"/>
      <c r="K9" s="112" t="s">
        <v>439</v>
      </c>
      <c r="L9" s="83">
        <f>Details!B70</f>
        <v>38747</v>
      </c>
      <c r="M9" s="83">
        <f>Details!C70</f>
        <v>43618</v>
      </c>
      <c r="N9" s="83">
        <f>Details!D70</f>
        <v>40112</v>
      </c>
      <c r="O9" s="83">
        <f>Details!E70</f>
        <v>29713</v>
      </c>
      <c r="P9" s="83">
        <f>Details!F70</f>
        <v>57594</v>
      </c>
      <c r="Q9" s="88">
        <f>Details!G70</f>
        <v>64935</v>
      </c>
    </row>
    <row r="10" spans="1:18" x14ac:dyDescent="0.2">
      <c r="A10" s="13"/>
      <c r="B10" s="153" t="s">
        <v>3</v>
      </c>
      <c r="C10" s="106">
        <f>Details!B44</f>
        <v>226</v>
      </c>
      <c r="D10" s="106">
        <f>Details!C44</f>
        <v>236</v>
      </c>
      <c r="E10" s="106">
        <f>Details!D44</f>
        <v>245</v>
      </c>
      <c r="F10" s="106">
        <f>Details!E44</f>
        <v>218</v>
      </c>
      <c r="G10" s="106">
        <f>Details!F44</f>
        <v>202</v>
      </c>
      <c r="H10" s="106">
        <f>Details!G44</f>
        <v>224</v>
      </c>
      <c r="I10" s="13"/>
      <c r="J10" s="13"/>
      <c r="K10" s="115" t="s">
        <v>3</v>
      </c>
      <c r="L10" s="83">
        <f>Details!B71</f>
        <v>119025</v>
      </c>
      <c r="M10" s="83">
        <f>Details!C71</f>
        <v>137206</v>
      </c>
      <c r="N10" s="83">
        <f>Details!D71</f>
        <v>136351</v>
      </c>
      <c r="O10" s="83">
        <f>Details!E71</f>
        <v>128690</v>
      </c>
      <c r="P10" s="83">
        <f>Details!F71</f>
        <v>113495</v>
      </c>
      <c r="Q10" s="88">
        <f>Details!G71</f>
        <v>99455</v>
      </c>
    </row>
    <row r="11" spans="1:18" ht="13.5" thickBot="1" x14ac:dyDescent="0.25">
      <c r="A11" s="13"/>
      <c r="B11" s="155" t="s">
        <v>5</v>
      </c>
      <c r="C11" s="159">
        <f t="shared" ref="C11:H11" si="0">SUM(C7:C10)</f>
        <v>1995</v>
      </c>
      <c r="D11" s="159">
        <f t="shared" si="0"/>
        <v>1936</v>
      </c>
      <c r="E11" s="159">
        <f t="shared" si="0"/>
        <v>2054</v>
      </c>
      <c r="F11" s="159">
        <f t="shared" si="0"/>
        <v>1821</v>
      </c>
      <c r="G11" s="159">
        <f t="shared" si="0"/>
        <v>1774</v>
      </c>
      <c r="H11" s="159">
        <f t="shared" si="0"/>
        <v>1522</v>
      </c>
      <c r="I11" s="58"/>
      <c r="J11" s="13"/>
      <c r="K11" s="90" t="s">
        <v>5</v>
      </c>
      <c r="L11" s="84">
        <f t="shared" ref="L11:Q11" si="1">SUM(L7:L10)</f>
        <v>743717</v>
      </c>
      <c r="M11" s="84">
        <f t="shared" si="1"/>
        <v>830858</v>
      </c>
      <c r="N11" s="84">
        <f t="shared" si="1"/>
        <v>818946</v>
      </c>
      <c r="O11" s="84">
        <f t="shared" si="1"/>
        <v>736874</v>
      </c>
      <c r="P11" s="84">
        <f t="shared" si="1"/>
        <v>806388</v>
      </c>
      <c r="Q11" s="91">
        <f t="shared" si="1"/>
        <v>639930</v>
      </c>
      <c r="R11" s="18"/>
    </row>
    <row r="12" spans="1:18" x14ac:dyDescent="0.2">
      <c r="A12" s="13"/>
      <c r="B12" s="57"/>
      <c r="C12" s="31"/>
      <c r="D12" s="31"/>
      <c r="E12" s="31"/>
      <c r="F12" s="31"/>
      <c r="G12" s="31"/>
      <c r="H12" s="31"/>
      <c r="I12" s="13"/>
      <c r="J12" s="13"/>
      <c r="K12" s="13"/>
      <c r="L12" s="31"/>
      <c r="M12" s="31"/>
      <c r="N12" s="31"/>
      <c r="O12" s="31"/>
      <c r="P12" s="31"/>
      <c r="Q12" s="31"/>
    </row>
    <row r="13" spans="1:18" ht="13.5" thickBot="1" x14ac:dyDescent="0.25">
      <c r="A13" s="13"/>
      <c r="B13" s="13"/>
      <c r="C13" s="31" t="s">
        <v>146</v>
      </c>
      <c r="D13" s="31"/>
      <c r="E13" s="31"/>
      <c r="F13" s="31"/>
      <c r="G13" s="31"/>
      <c r="H13" s="31"/>
      <c r="I13" s="13"/>
      <c r="J13" s="13"/>
      <c r="K13" s="13"/>
      <c r="L13" s="31" t="s">
        <v>149</v>
      </c>
      <c r="M13" s="31"/>
      <c r="N13" s="31"/>
      <c r="O13" s="31"/>
      <c r="P13" s="31"/>
      <c r="Q13" s="31"/>
    </row>
    <row r="14" spans="1:18" x14ac:dyDescent="0.2">
      <c r="A14" s="13"/>
      <c r="B14" s="153" t="s">
        <v>4</v>
      </c>
      <c r="C14" s="153" t="s">
        <v>390</v>
      </c>
      <c r="D14" s="153" t="s">
        <v>404</v>
      </c>
      <c r="E14" s="153" t="s">
        <v>408</v>
      </c>
      <c r="F14" s="87" t="s">
        <v>430</v>
      </c>
      <c r="G14" s="153" t="s">
        <v>436</v>
      </c>
      <c r="H14" s="153" t="s">
        <v>442</v>
      </c>
      <c r="I14" s="13"/>
      <c r="J14" s="13"/>
      <c r="K14" s="16" t="s">
        <v>4</v>
      </c>
      <c r="L14" s="85" t="s">
        <v>390</v>
      </c>
      <c r="M14" s="85" t="s">
        <v>404</v>
      </c>
      <c r="N14" s="85" t="s">
        <v>408</v>
      </c>
      <c r="O14" s="113" t="s">
        <v>430</v>
      </c>
      <c r="P14" s="85" t="s">
        <v>436</v>
      </c>
      <c r="Q14" s="114" t="s">
        <v>442</v>
      </c>
    </row>
    <row r="15" spans="1:18" x14ac:dyDescent="0.2">
      <c r="A15" s="13"/>
      <c r="B15" s="153" t="s">
        <v>1</v>
      </c>
      <c r="C15" s="83">
        <f>Details!B50</f>
        <v>1225</v>
      </c>
      <c r="D15" s="83">
        <f>Details!C50</f>
        <v>1165</v>
      </c>
      <c r="E15" s="83">
        <f>Details!D50</f>
        <v>1290</v>
      </c>
      <c r="F15" s="83">
        <f>Details!E50</f>
        <v>1077</v>
      </c>
      <c r="G15" s="83">
        <f>Details!F50</f>
        <v>863</v>
      </c>
      <c r="H15" s="83">
        <f>Details!G50</f>
        <v>813</v>
      </c>
      <c r="I15" s="13"/>
      <c r="J15" s="13"/>
      <c r="K15" s="115" t="s">
        <v>1</v>
      </c>
      <c r="L15" s="83">
        <f>Details!B77</f>
        <v>978005</v>
      </c>
      <c r="M15" s="83">
        <f>Details!C77</f>
        <v>1016480</v>
      </c>
      <c r="N15" s="83">
        <f>Details!D77</f>
        <v>946256</v>
      </c>
      <c r="O15" s="83">
        <f>Details!E77</f>
        <v>923611</v>
      </c>
      <c r="P15" s="83">
        <f>Details!F77</f>
        <v>873891</v>
      </c>
      <c r="Q15" s="88">
        <f>Details!G77</f>
        <v>824150</v>
      </c>
    </row>
    <row r="16" spans="1:18" x14ac:dyDescent="0.2">
      <c r="A16" s="13"/>
      <c r="B16" s="153" t="s">
        <v>2</v>
      </c>
      <c r="C16" s="83">
        <f>Details!B51</f>
        <v>2206</v>
      </c>
      <c r="D16" s="83">
        <f>Details!C51</f>
        <v>2319</v>
      </c>
      <c r="E16" s="83">
        <f>Details!D51</f>
        <v>2130</v>
      </c>
      <c r="F16" s="83">
        <f>Details!E51</f>
        <v>2115</v>
      </c>
      <c r="G16" s="83">
        <f>Details!F51</f>
        <v>1976</v>
      </c>
      <c r="H16" s="83">
        <f>Details!G51</f>
        <v>1797</v>
      </c>
      <c r="I16" s="13"/>
      <c r="J16" s="13"/>
      <c r="K16" s="115" t="s">
        <v>2</v>
      </c>
      <c r="L16" s="83">
        <f>Details!B78</f>
        <v>573603</v>
      </c>
      <c r="M16" s="83">
        <f>Details!C78</f>
        <v>611892</v>
      </c>
      <c r="N16" s="83">
        <f>Details!D78</f>
        <v>639205</v>
      </c>
      <c r="O16" s="83">
        <f>Details!E78</f>
        <v>683437</v>
      </c>
      <c r="P16" s="83">
        <f>Details!F78</f>
        <v>605902</v>
      </c>
      <c r="Q16" s="88">
        <f>Details!G78</f>
        <v>550528</v>
      </c>
    </row>
    <row r="17" spans="1:18" x14ac:dyDescent="0.2">
      <c r="A17" s="13"/>
      <c r="B17" s="158" t="s">
        <v>439</v>
      </c>
      <c r="C17" s="83">
        <f>Details!B52</f>
        <v>394</v>
      </c>
      <c r="D17" s="83">
        <f>Details!C52</f>
        <v>270</v>
      </c>
      <c r="E17" s="83">
        <f>Details!D52</f>
        <v>252</v>
      </c>
      <c r="F17" s="83">
        <f>Details!E52</f>
        <v>283</v>
      </c>
      <c r="G17" s="83">
        <f>Details!F52</f>
        <v>534</v>
      </c>
      <c r="H17" s="83">
        <f>Details!G52</f>
        <v>295</v>
      </c>
      <c r="I17" s="13"/>
      <c r="J17" s="13"/>
      <c r="K17" s="112" t="s">
        <v>439</v>
      </c>
      <c r="L17" s="83">
        <f>Details!B79</f>
        <v>75517</v>
      </c>
      <c r="M17" s="83">
        <f>Details!C79</f>
        <v>90428</v>
      </c>
      <c r="N17" s="83">
        <f>Details!D79</f>
        <v>79546</v>
      </c>
      <c r="O17" s="83">
        <f>Details!E79</f>
        <v>100194</v>
      </c>
      <c r="P17" s="83">
        <f>Details!F79</f>
        <v>193974</v>
      </c>
      <c r="Q17" s="88">
        <f>Details!G79</f>
        <v>172037</v>
      </c>
    </row>
    <row r="18" spans="1:18" x14ac:dyDescent="0.2">
      <c r="A18" s="13"/>
      <c r="B18" s="153" t="s">
        <v>3</v>
      </c>
      <c r="C18" s="83">
        <f>Details!B53</f>
        <v>608</v>
      </c>
      <c r="D18" s="83">
        <f>Details!C53</f>
        <v>598</v>
      </c>
      <c r="E18" s="83">
        <f>Details!D53</f>
        <v>576</v>
      </c>
      <c r="F18" s="83">
        <f>Details!E53</f>
        <v>551</v>
      </c>
      <c r="G18" s="83">
        <f>Details!F53</f>
        <v>562</v>
      </c>
      <c r="H18" s="83">
        <f>Details!G53</f>
        <v>550</v>
      </c>
      <c r="I18" s="13"/>
      <c r="J18" s="13"/>
      <c r="K18" s="115" t="s">
        <v>3</v>
      </c>
      <c r="L18" s="83">
        <f>Details!B80</f>
        <v>247621</v>
      </c>
      <c r="M18" s="83">
        <f>Details!C80</f>
        <v>270959</v>
      </c>
      <c r="N18" s="83">
        <f>Details!D80</f>
        <v>278113</v>
      </c>
      <c r="O18" s="83">
        <f>Details!E80</f>
        <v>282516</v>
      </c>
      <c r="P18" s="83">
        <f>Details!F80</f>
        <v>267876</v>
      </c>
      <c r="Q18" s="88">
        <f>Details!G80</f>
        <v>240495</v>
      </c>
    </row>
    <row r="19" spans="1:18" ht="13.5" thickBot="1" x14ac:dyDescent="0.25">
      <c r="A19" s="13"/>
      <c r="B19" s="155" t="s">
        <v>5</v>
      </c>
      <c r="C19" s="159">
        <f t="shared" ref="C19:H19" si="2">SUM(C15:C18)</f>
        <v>4433</v>
      </c>
      <c r="D19" s="159">
        <f t="shared" si="2"/>
        <v>4352</v>
      </c>
      <c r="E19" s="159">
        <f t="shared" si="2"/>
        <v>4248</v>
      </c>
      <c r="F19" s="159">
        <f t="shared" si="2"/>
        <v>4026</v>
      </c>
      <c r="G19" s="159">
        <f t="shared" si="2"/>
        <v>3935</v>
      </c>
      <c r="H19" s="159">
        <f t="shared" si="2"/>
        <v>3455</v>
      </c>
      <c r="I19" s="58"/>
      <c r="J19" s="13"/>
      <c r="K19" s="90" t="s">
        <v>5</v>
      </c>
      <c r="L19" s="84">
        <f t="shared" ref="L19:Q19" si="3">SUM(L15:L18)</f>
        <v>1874746</v>
      </c>
      <c r="M19" s="84">
        <f t="shared" si="3"/>
        <v>1989759</v>
      </c>
      <c r="N19" s="84">
        <f t="shared" si="3"/>
        <v>1943120</v>
      </c>
      <c r="O19" s="84">
        <f t="shared" si="3"/>
        <v>1989758</v>
      </c>
      <c r="P19" s="84">
        <f t="shared" si="3"/>
        <v>1941643</v>
      </c>
      <c r="Q19" s="91">
        <f t="shared" si="3"/>
        <v>1787210</v>
      </c>
      <c r="R19" s="18"/>
    </row>
    <row r="20" spans="1:18" x14ac:dyDescent="0.2">
      <c r="A20" s="13"/>
      <c r="B20" s="13"/>
      <c r="C20" s="31"/>
      <c r="D20" s="31"/>
      <c r="E20" s="31"/>
      <c r="F20" s="31"/>
      <c r="G20" s="31"/>
      <c r="H20" s="31"/>
      <c r="I20" s="13"/>
      <c r="J20" s="13"/>
      <c r="K20" s="13"/>
      <c r="L20" s="31"/>
      <c r="M20" s="31"/>
      <c r="N20" s="31"/>
      <c r="O20" s="31"/>
      <c r="P20" s="31"/>
      <c r="Q20" s="31"/>
    </row>
    <row r="21" spans="1:18" ht="13.5" thickBot="1" x14ac:dyDescent="0.25">
      <c r="A21" s="13"/>
      <c r="B21" s="13"/>
      <c r="C21" s="31" t="s">
        <v>147</v>
      </c>
      <c r="D21" s="31"/>
      <c r="E21" s="31"/>
      <c r="F21" s="31"/>
      <c r="G21" s="31"/>
      <c r="H21" s="31"/>
      <c r="I21" s="13"/>
      <c r="J21" s="13"/>
      <c r="K21" s="13"/>
      <c r="L21" s="65" t="s">
        <v>150</v>
      </c>
      <c r="M21" s="31"/>
      <c r="N21" s="31"/>
      <c r="O21" s="65"/>
      <c r="P21" s="31"/>
      <c r="Q21" s="31"/>
    </row>
    <row r="22" spans="1:18" x14ac:dyDescent="0.2">
      <c r="A22" s="13"/>
      <c r="B22" s="153" t="s">
        <v>4</v>
      </c>
      <c r="C22" s="153" t="s">
        <v>390</v>
      </c>
      <c r="D22" s="153" t="s">
        <v>404</v>
      </c>
      <c r="E22" s="153" t="s">
        <v>408</v>
      </c>
      <c r="F22" s="87" t="s">
        <v>430</v>
      </c>
      <c r="G22" s="153" t="s">
        <v>436</v>
      </c>
      <c r="H22" s="153" t="s">
        <v>442</v>
      </c>
      <c r="I22" s="13"/>
      <c r="J22" s="13"/>
      <c r="K22" s="96" t="s">
        <v>4</v>
      </c>
      <c r="L22" s="85" t="s">
        <v>390</v>
      </c>
      <c r="M22" s="85" t="s">
        <v>404</v>
      </c>
      <c r="N22" s="85" t="s">
        <v>408</v>
      </c>
      <c r="O22" s="113" t="s">
        <v>430</v>
      </c>
      <c r="P22" s="85" t="s">
        <v>436</v>
      </c>
      <c r="Q22" s="114" t="s">
        <v>442</v>
      </c>
    </row>
    <row r="23" spans="1:18" x14ac:dyDescent="0.2">
      <c r="A23" s="13"/>
      <c r="B23" s="153" t="s">
        <v>1</v>
      </c>
      <c r="C23" s="86">
        <f>C7/C15</f>
        <v>0.43183673469387757</v>
      </c>
      <c r="D23" s="86">
        <f t="shared" ref="D23:H23" si="4">D7/D15</f>
        <v>0.37596566523605152</v>
      </c>
      <c r="E23" s="86">
        <f t="shared" si="4"/>
        <v>0.42170542635658914</v>
      </c>
      <c r="F23" s="86">
        <f t="shared" si="4"/>
        <v>0.43361188486536678</v>
      </c>
      <c r="G23" s="86">
        <f t="shared" si="4"/>
        <v>0.3186558516801854</v>
      </c>
      <c r="H23" s="86">
        <f t="shared" si="4"/>
        <v>0.34563345633456333</v>
      </c>
      <c r="I23" s="13"/>
      <c r="J23" s="13"/>
      <c r="K23" s="107" t="s">
        <v>1</v>
      </c>
      <c r="L23" s="89">
        <f>L7/L15</f>
        <v>0.33088276644802428</v>
      </c>
      <c r="M23" s="89">
        <f t="shared" ref="M23:Q23" si="5">M7/M15</f>
        <v>0.3884139382968676</v>
      </c>
      <c r="N23" s="89">
        <f t="shared" si="5"/>
        <v>0.35986773135388311</v>
      </c>
      <c r="O23" s="89">
        <f t="shared" si="5"/>
        <v>0.3382062361751863</v>
      </c>
      <c r="P23" s="89">
        <f t="shared" si="5"/>
        <v>0.3439170331311342</v>
      </c>
      <c r="Q23" s="104">
        <f t="shared" si="5"/>
        <v>0.30256385366741489</v>
      </c>
    </row>
    <row r="24" spans="1:18" x14ac:dyDescent="0.2">
      <c r="A24" s="13"/>
      <c r="B24" s="153" t="s">
        <v>2</v>
      </c>
      <c r="C24" s="86">
        <f t="shared" ref="C24:H26" si="6">C8/C16</f>
        <v>0.46554850407978243</v>
      </c>
      <c r="D24" s="86">
        <f t="shared" si="6"/>
        <v>0.49547218628719275</v>
      </c>
      <c r="E24" s="86">
        <f t="shared" si="6"/>
        <v>0.5258215962441315</v>
      </c>
      <c r="F24" s="86">
        <f t="shared" si="6"/>
        <v>0.47092198581560285</v>
      </c>
      <c r="G24" s="86">
        <f t="shared" si="6"/>
        <v>0.56781376518218618</v>
      </c>
      <c r="H24" s="86">
        <f t="shared" si="6"/>
        <v>0.50194769059543687</v>
      </c>
      <c r="I24" s="13"/>
      <c r="J24" s="13"/>
      <c r="K24" s="107" t="s">
        <v>2</v>
      </c>
      <c r="L24" s="89">
        <f t="shared" ref="L24:Q26" si="7">L8/L16</f>
        <v>0.45735465121346996</v>
      </c>
      <c r="M24" s="89">
        <f t="shared" si="7"/>
        <v>0.41709811535368985</v>
      </c>
      <c r="N24" s="89">
        <f t="shared" si="7"/>
        <v>0.47239305074271948</v>
      </c>
      <c r="O24" s="89">
        <f t="shared" si="7"/>
        <v>0.38935556605802729</v>
      </c>
      <c r="P24" s="89">
        <f t="shared" si="7"/>
        <v>0.55248703585728387</v>
      </c>
      <c r="Q24" s="104">
        <f t="shared" si="7"/>
        <v>0.4108455882352941</v>
      </c>
    </row>
    <row r="25" spans="1:18" x14ac:dyDescent="0.2">
      <c r="A25" s="13"/>
      <c r="B25" s="158" t="s">
        <v>439</v>
      </c>
      <c r="C25" s="86">
        <f t="shared" si="6"/>
        <v>0.54060913705583757</v>
      </c>
      <c r="D25" s="86">
        <f t="shared" si="6"/>
        <v>0.41851851851851851</v>
      </c>
      <c r="E25" s="86">
        <f t="shared" si="6"/>
        <v>0.57539682539682535</v>
      </c>
      <c r="F25" s="86">
        <f t="shared" si="6"/>
        <v>0.49469964664310956</v>
      </c>
      <c r="G25" s="86">
        <f t="shared" si="6"/>
        <v>0.32771535580524347</v>
      </c>
      <c r="H25" s="86">
        <f t="shared" si="6"/>
        <v>0.38983050847457629</v>
      </c>
      <c r="I25" s="13"/>
      <c r="J25" s="13"/>
      <c r="K25" s="98" t="s">
        <v>439</v>
      </c>
      <c r="L25" s="89">
        <f t="shared" si="7"/>
        <v>0.51308976786683791</v>
      </c>
      <c r="M25" s="89">
        <f t="shared" si="7"/>
        <v>0.48235059937187597</v>
      </c>
      <c r="N25" s="89">
        <f t="shared" si="7"/>
        <v>0.50426168506273095</v>
      </c>
      <c r="O25" s="89">
        <f t="shared" si="7"/>
        <v>0.29655468391320838</v>
      </c>
      <c r="P25" s="89">
        <f t="shared" si="7"/>
        <v>0.29691608153670079</v>
      </c>
      <c r="Q25" s="104">
        <f t="shared" si="7"/>
        <v>0.3774478745851183</v>
      </c>
    </row>
    <row r="26" spans="1:18" x14ac:dyDescent="0.2">
      <c r="A26" s="13"/>
      <c r="B26" s="153" t="s">
        <v>3</v>
      </c>
      <c r="C26" s="86">
        <f t="shared" si="6"/>
        <v>0.37171052631578949</v>
      </c>
      <c r="D26" s="86">
        <f t="shared" si="6"/>
        <v>0.39464882943143814</v>
      </c>
      <c r="E26" s="86">
        <f t="shared" si="6"/>
        <v>0.42534722222222221</v>
      </c>
      <c r="F26" s="86">
        <f t="shared" si="6"/>
        <v>0.39564428312159711</v>
      </c>
      <c r="G26" s="86">
        <f t="shared" si="6"/>
        <v>0.35943060498220641</v>
      </c>
      <c r="H26" s="86">
        <f t="shared" si="6"/>
        <v>0.40727272727272729</v>
      </c>
      <c r="I26" s="32"/>
      <c r="J26" s="13"/>
      <c r="K26" s="107" t="s">
        <v>3</v>
      </c>
      <c r="L26" s="89">
        <f t="shared" si="7"/>
        <v>0.4806740946850227</v>
      </c>
      <c r="M26" s="89">
        <f t="shared" si="7"/>
        <v>0.50637181270967191</v>
      </c>
      <c r="N26" s="89">
        <f t="shared" si="7"/>
        <v>0.49027193982302159</v>
      </c>
      <c r="O26" s="89">
        <f t="shared" si="7"/>
        <v>0.45551402398448232</v>
      </c>
      <c r="P26" s="89">
        <f t="shared" si="7"/>
        <v>0.4236848392539832</v>
      </c>
      <c r="Q26" s="104">
        <f t="shared" si="7"/>
        <v>0.41354290109981495</v>
      </c>
      <c r="R26" s="5"/>
    </row>
    <row r="27" spans="1:18" ht="13.5" thickBot="1" x14ac:dyDescent="0.25">
      <c r="A27" s="13"/>
      <c r="B27" s="155" t="s">
        <v>5</v>
      </c>
      <c r="C27" s="160">
        <f t="shared" ref="C27:H27" si="8">C11/C19</f>
        <v>0.45003383713061135</v>
      </c>
      <c r="D27" s="160">
        <f t="shared" si="8"/>
        <v>0.44485294117647056</v>
      </c>
      <c r="E27" s="160">
        <f t="shared" si="8"/>
        <v>0.4835216572504708</v>
      </c>
      <c r="F27" s="160">
        <f t="shared" si="8"/>
        <v>0.45230998509687032</v>
      </c>
      <c r="G27" s="161">
        <f t="shared" si="8"/>
        <v>0.45082592121982212</v>
      </c>
      <c r="H27" s="160">
        <f t="shared" si="8"/>
        <v>0.44052098408104196</v>
      </c>
      <c r="I27" s="59"/>
      <c r="J27" s="13"/>
      <c r="K27" s="109" t="s">
        <v>5</v>
      </c>
      <c r="L27" s="103">
        <f t="shared" ref="L27:Q27" si="9">L11/L19</f>
        <v>0.39670280667354402</v>
      </c>
      <c r="M27" s="103">
        <f t="shared" si="9"/>
        <v>0.41756715260491345</v>
      </c>
      <c r="N27" s="103">
        <f t="shared" si="9"/>
        <v>0.42145930256494707</v>
      </c>
      <c r="O27" s="103">
        <f t="shared" si="9"/>
        <v>0.37033347773950398</v>
      </c>
      <c r="P27" s="103">
        <f t="shared" si="9"/>
        <v>0.41531218663781139</v>
      </c>
      <c r="Q27" s="111">
        <f t="shared" si="9"/>
        <v>0.35806088820004367</v>
      </c>
      <c r="R27" s="10"/>
    </row>
    <row r="28" spans="1:18" x14ac:dyDescent="0.2">
      <c r="A28" s="13"/>
    </row>
  </sheetData>
  <customSheetViews>
    <customSheetView guid="{8E6CF98D-1634-4ED3-81CA-763BCE5C79CD}">
      <selection activeCell="E17" sqref="E17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R19" sqref="R19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topLeftCell="A19">
      <selection activeCell="H15" sqref="H15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6"/>
  <sheetViews>
    <sheetView workbookViewId="0">
      <selection activeCell="A4" sqref="A4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122</v>
      </c>
    </row>
    <row r="2" spans="1:20" x14ac:dyDescent="0.2">
      <c r="A2" t="str">
        <f>Summary!A2</f>
        <v xml:space="preserve">3rd Quarter </v>
      </c>
    </row>
    <row r="4" spans="1:20" ht="13.5" thickBot="1" x14ac:dyDescent="0.25">
      <c r="B4" s="13"/>
      <c r="C4" s="13" t="str">
        <f>'Collected to Claims Ratio'!C13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Ratio'!L13</f>
        <v>Num of OP Claims for CFY</v>
      </c>
      <c r="M4" s="13"/>
      <c r="N4" s="13"/>
      <c r="O4" s="13"/>
      <c r="P4" s="13"/>
      <c r="Q4" s="13"/>
    </row>
    <row r="5" spans="1:20" x14ac:dyDescent="0.2">
      <c r="B5" s="16" t="str">
        <f>'Collected to Claims Ratio'!B14</f>
        <v>Service</v>
      </c>
      <c r="C5" s="85" t="str">
        <f>'Collected to Claims Ratio'!C14</f>
        <v>FY2008</v>
      </c>
      <c r="D5" s="85" t="str">
        <f>'Collected to Claims Ratio'!D14</f>
        <v>FY2009</v>
      </c>
      <c r="E5" s="85" t="str">
        <f>'Collected to Claims Ratio'!E14</f>
        <v>FY2010</v>
      </c>
      <c r="F5" s="85" t="str">
        <f>'Collected to Claims Ratio'!F14</f>
        <v>FY2011</v>
      </c>
      <c r="G5" s="85" t="str">
        <f>'Collected to Claims Ratio'!G14</f>
        <v>FY2012</v>
      </c>
      <c r="H5" s="114" t="s">
        <v>442</v>
      </c>
      <c r="I5" s="13"/>
      <c r="J5" s="13"/>
      <c r="K5" s="16" t="s">
        <v>4</v>
      </c>
      <c r="L5" s="85" t="str">
        <f>'Collected to Claims Ratio'!L14</f>
        <v>FY2008</v>
      </c>
      <c r="M5" s="85" t="str">
        <f>'Collected to Claims Ratio'!M14</f>
        <v>FY2009</v>
      </c>
      <c r="N5" s="85" t="str">
        <f>'Collected to Claims Ratio'!N14</f>
        <v>FY2010</v>
      </c>
      <c r="O5" s="85" t="str">
        <f>'Collected to Claims Ratio'!O14</f>
        <v>FY2011</v>
      </c>
      <c r="P5" s="85" t="str">
        <f>'Collected to Claims Ratio'!P14</f>
        <v>FY2012</v>
      </c>
      <c r="Q5" s="114" t="s">
        <v>442</v>
      </c>
    </row>
    <row r="6" spans="1:20" x14ac:dyDescent="0.2">
      <c r="B6" s="115" t="str">
        <f>'Collected to Claims Ratio'!B15</f>
        <v>Air Force</v>
      </c>
      <c r="C6" s="83">
        <f>'Collected to Claims Ratio'!C15</f>
        <v>1225</v>
      </c>
      <c r="D6" s="83">
        <f>'Collected to Claims Ratio'!D15</f>
        <v>1165</v>
      </c>
      <c r="E6" s="83">
        <f>'Collected to Claims Ratio'!E15</f>
        <v>1290</v>
      </c>
      <c r="F6" s="83">
        <f>'Collected to Claims Ratio'!F15</f>
        <v>1077</v>
      </c>
      <c r="G6" s="83">
        <f>'Collected to Claims Ratio'!G15</f>
        <v>863</v>
      </c>
      <c r="H6" s="88">
        <f>'Collected to Claims Ratio'!H15</f>
        <v>813</v>
      </c>
      <c r="I6" s="13"/>
      <c r="J6" s="13"/>
      <c r="K6" s="115" t="str">
        <f>'Collected to Claims Ratio'!K15</f>
        <v>Air Force</v>
      </c>
      <c r="L6" s="83">
        <f>'Collected to Claims Ratio'!L15</f>
        <v>978005</v>
      </c>
      <c r="M6" s="83">
        <f>'Collected to Claims Ratio'!M15</f>
        <v>1016480</v>
      </c>
      <c r="N6" s="83">
        <f>'Collected to Claims Ratio'!N15</f>
        <v>946256</v>
      </c>
      <c r="O6" s="83">
        <f>'Collected to Claims Ratio'!O15</f>
        <v>923611</v>
      </c>
      <c r="P6" s="83">
        <f>'Collected to Claims Ratio'!P15</f>
        <v>873891</v>
      </c>
      <c r="Q6" s="88">
        <f>'Collected to Claims Ratio'!Q15</f>
        <v>824150</v>
      </c>
    </row>
    <row r="7" spans="1:20" x14ac:dyDescent="0.2">
      <c r="B7" s="115" t="str">
        <f>'Collected to Claims Ratio'!B16</f>
        <v>Army</v>
      </c>
      <c r="C7" s="83">
        <f>'Collected to Claims Ratio'!C16</f>
        <v>2206</v>
      </c>
      <c r="D7" s="83">
        <f>'Collected to Claims Ratio'!D16</f>
        <v>2319</v>
      </c>
      <c r="E7" s="83">
        <f>'Collected to Claims Ratio'!E16</f>
        <v>2130</v>
      </c>
      <c r="F7" s="83">
        <f>'Collected to Claims Ratio'!F16</f>
        <v>2115</v>
      </c>
      <c r="G7" s="83">
        <f>'Collected to Claims Ratio'!G16</f>
        <v>1976</v>
      </c>
      <c r="H7" s="88">
        <f>'Collected to Claims Ratio'!H16</f>
        <v>1797</v>
      </c>
      <c r="I7" s="13"/>
      <c r="J7" s="13"/>
      <c r="K7" s="115" t="str">
        <f>'Collected to Claims Ratio'!K16</f>
        <v>Army</v>
      </c>
      <c r="L7" s="83">
        <f>'Collected to Claims Ratio'!L16</f>
        <v>573603</v>
      </c>
      <c r="M7" s="83">
        <f>'Collected to Claims Ratio'!M16</f>
        <v>611892</v>
      </c>
      <c r="N7" s="83">
        <f>'Collected to Claims Ratio'!N16</f>
        <v>639205</v>
      </c>
      <c r="O7" s="83">
        <f>'Collected to Claims Ratio'!O16</f>
        <v>683437</v>
      </c>
      <c r="P7" s="83">
        <f>'Collected to Claims Ratio'!P16</f>
        <v>605902</v>
      </c>
      <c r="Q7" s="88">
        <f>'Collected to Claims Ratio'!Q16</f>
        <v>550528</v>
      </c>
    </row>
    <row r="8" spans="1:20" x14ac:dyDescent="0.2">
      <c r="B8" s="112" t="s">
        <v>439</v>
      </c>
      <c r="C8" s="83">
        <f>'Collected to Claims Ratio'!C17</f>
        <v>394</v>
      </c>
      <c r="D8" s="83">
        <f>'Collected to Claims Ratio'!D17</f>
        <v>270</v>
      </c>
      <c r="E8" s="83">
        <f>'Collected to Claims Ratio'!E17</f>
        <v>252</v>
      </c>
      <c r="F8" s="83">
        <f>'Collected to Claims Ratio'!F17</f>
        <v>283</v>
      </c>
      <c r="G8" s="83">
        <f>'Collected to Claims Ratio'!G17</f>
        <v>534</v>
      </c>
      <c r="H8" s="88">
        <f>'Collected to Claims Ratio'!H17</f>
        <v>295</v>
      </c>
      <c r="I8" s="13"/>
      <c r="J8" s="13"/>
      <c r="K8" s="112" t="s">
        <v>439</v>
      </c>
      <c r="L8" s="83">
        <f>'Collected to Claims Ratio'!L17</f>
        <v>75517</v>
      </c>
      <c r="M8" s="83">
        <f>'Collected to Claims Ratio'!M17</f>
        <v>90428</v>
      </c>
      <c r="N8" s="83">
        <f>'Collected to Claims Ratio'!N17</f>
        <v>79546</v>
      </c>
      <c r="O8" s="83">
        <f>'Collected to Claims Ratio'!O17</f>
        <v>100194</v>
      </c>
      <c r="P8" s="83">
        <f>'Collected to Claims Ratio'!P17</f>
        <v>193974</v>
      </c>
      <c r="Q8" s="88">
        <f>'Collected to Claims Ratio'!Q17</f>
        <v>172037</v>
      </c>
    </row>
    <row r="9" spans="1:20" x14ac:dyDescent="0.2">
      <c r="B9" s="115" t="str">
        <f>'Collected to Claims Ratio'!B18</f>
        <v>Navy</v>
      </c>
      <c r="C9" s="83">
        <f>'Collected to Claims Ratio'!C18</f>
        <v>608</v>
      </c>
      <c r="D9" s="83">
        <f>'Collected to Claims Ratio'!D18</f>
        <v>598</v>
      </c>
      <c r="E9" s="83">
        <f>'Collected to Claims Ratio'!E18</f>
        <v>576</v>
      </c>
      <c r="F9" s="83">
        <f>'Collected to Claims Ratio'!F18</f>
        <v>551</v>
      </c>
      <c r="G9" s="83">
        <f>'Collected to Claims Ratio'!G18</f>
        <v>562</v>
      </c>
      <c r="H9" s="88">
        <f>'Collected to Claims Ratio'!H18</f>
        <v>550</v>
      </c>
      <c r="I9" s="31"/>
      <c r="J9" s="13"/>
      <c r="K9" s="115" t="str">
        <f>'Collected to Claims Ratio'!K18</f>
        <v>Navy</v>
      </c>
      <c r="L9" s="83">
        <f>'Collected to Claims Ratio'!L18</f>
        <v>247621</v>
      </c>
      <c r="M9" s="83">
        <f>'Collected to Claims Ratio'!M18</f>
        <v>270959</v>
      </c>
      <c r="N9" s="83">
        <f>'Collected to Claims Ratio'!N18</f>
        <v>278113</v>
      </c>
      <c r="O9" s="83">
        <f>'Collected to Claims Ratio'!O18</f>
        <v>282516</v>
      </c>
      <c r="P9" s="83">
        <f>'Collected to Claims Ratio'!P18</f>
        <v>267876</v>
      </c>
      <c r="Q9" s="88">
        <f>'Collected to Claims Ratio'!Q18</f>
        <v>240495</v>
      </c>
      <c r="R9" s="17"/>
    </row>
    <row r="10" spans="1:20" ht="13.5" thickBot="1" x14ac:dyDescent="0.25">
      <c r="B10" s="90" t="str">
        <f>'Collected to Claims Ratio'!B19</f>
        <v>Total</v>
      </c>
      <c r="C10" s="84">
        <f t="shared" ref="C10:H10" si="0">SUM(C6:C9)</f>
        <v>4433</v>
      </c>
      <c r="D10" s="84">
        <f t="shared" si="0"/>
        <v>4352</v>
      </c>
      <c r="E10" s="84">
        <f t="shared" si="0"/>
        <v>4248</v>
      </c>
      <c r="F10" s="84">
        <f t="shared" si="0"/>
        <v>4026</v>
      </c>
      <c r="G10" s="84">
        <f t="shared" si="0"/>
        <v>3935</v>
      </c>
      <c r="H10" s="91">
        <f t="shared" si="0"/>
        <v>3455</v>
      </c>
      <c r="I10" s="58"/>
      <c r="J10" s="57"/>
      <c r="K10" s="90" t="str">
        <f>'Collected to Claims Ratio'!K19</f>
        <v>Total</v>
      </c>
      <c r="L10" s="84">
        <f t="shared" ref="L10:Q10" si="1">SUM(L6:L9)</f>
        <v>1874746</v>
      </c>
      <c r="M10" s="84">
        <f t="shared" si="1"/>
        <v>1989759</v>
      </c>
      <c r="N10" s="84">
        <f t="shared" si="1"/>
        <v>1943120</v>
      </c>
      <c r="O10" s="84">
        <f t="shared" si="1"/>
        <v>1989758</v>
      </c>
      <c r="P10" s="84">
        <f t="shared" si="1"/>
        <v>1941643</v>
      </c>
      <c r="Q10" s="91">
        <f t="shared" si="1"/>
        <v>1787210</v>
      </c>
      <c r="R10" s="18"/>
    </row>
    <row r="11" spans="1:20" x14ac:dyDescent="0.2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20" ht="13.5" thickBot="1" x14ac:dyDescent="0.25">
      <c r="B12" s="13"/>
      <c r="C12" s="13" t="s">
        <v>123</v>
      </c>
      <c r="D12" s="13"/>
      <c r="E12" s="13"/>
      <c r="F12" s="13"/>
      <c r="G12" s="13"/>
      <c r="H12" s="13"/>
      <c r="I12" s="13"/>
      <c r="J12" s="13"/>
      <c r="K12" s="13"/>
      <c r="L12" s="13" t="s">
        <v>124</v>
      </c>
      <c r="M12" s="13"/>
      <c r="N12" s="13"/>
      <c r="O12" s="13"/>
      <c r="P12" s="13"/>
      <c r="Q12" s="13"/>
    </row>
    <row r="13" spans="1:20" x14ac:dyDescent="0.2">
      <c r="B13" s="16" t="s">
        <v>4</v>
      </c>
      <c r="C13" s="100" t="str">
        <f>'Collected to Claims Ratio'!L14</f>
        <v>FY2008</v>
      </c>
      <c r="D13" s="100" t="str">
        <f>'Collected to Claims Ratio'!M14</f>
        <v>FY2009</v>
      </c>
      <c r="E13" s="100" t="str">
        <f>'Collected to Claims Ratio'!N14</f>
        <v>FY2010</v>
      </c>
      <c r="F13" s="100" t="str">
        <f>'Collected to Claims Ratio'!O14</f>
        <v>FY2011</v>
      </c>
      <c r="G13" s="100" t="str">
        <f>'Collected to Claims Ratio'!P14</f>
        <v>FY2012</v>
      </c>
      <c r="H13" s="114" t="s">
        <v>442</v>
      </c>
      <c r="I13" s="13"/>
      <c r="J13" s="13"/>
      <c r="K13" s="96" t="s">
        <v>431</v>
      </c>
      <c r="L13" s="100" t="str">
        <f>'Collected to Claims Ratio'!L14</f>
        <v>FY2008</v>
      </c>
      <c r="M13" s="100" t="str">
        <f>'Collected to Claims Ratio'!M14</f>
        <v>FY2009</v>
      </c>
      <c r="N13" s="100" t="str">
        <f>'Collected to Claims Ratio'!N14</f>
        <v>FY2010</v>
      </c>
      <c r="O13" s="100" t="str">
        <f>'Collected to Claims Ratio'!O14</f>
        <v>FY2011</v>
      </c>
      <c r="P13" s="100" t="str">
        <f>'Collected to Claims Ratio'!P14</f>
        <v>FY2012</v>
      </c>
      <c r="Q13" s="114" t="s">
        <v>442</v>
      </c>
    </row>
    <row r="14" spans="1:20" x14ac:dyDescent="0.2">
      <c r="B14" s="115" t="s">
        <v>1</v>
      </c>
      <c r="C14" s="83">
        <f>Details!B59</f>
        <v>24568</v>
      </c>
      <c r="D14" s="83">
        <f>Details!C59</f>
        <v>26661</v>
      </c>
      <c r="E14" s="83">
        <f>Details!D59</f>
        <v>27550</v>
      </c>
      <c r="F14" s="83">
        <f>Details!E59</f>
        <v>24992</v>
      </c>
      <c r="G14" s="83">
        <f>Details!F59</f>
        <v>19176</v>
      </c>
      <c r="H14" s="88">
        <f>Details!G59</f>
        <v>20480</v>
      </c>
      <c r="I14" s="13"/>
      <c r="J14" s="13"/>
      <c r="K14" s="115" t="s">
        <v>1</v>
      </c>
      <c r="L14" s="83">
        <f>Details!B86</f>
        <v>2702671</v>
      </c>
      <c r="M14" s="83">
        <f>Details!C86</f>
        <v>2129021</v>
      </c>
      <c r="N14" s="83">
        <f>Details!D86</f>
        <v>2550493</v>
      </c>
      <c r="O14" s="83">
        <f>Details!E86</f>
        <v>2378344</v>
      </c>
      <c r="P14" s="83">
        <f>Details!F86</f>
        <v>2227765</v>
      </c>
      <c r="Q14" s="88">
        <f>Details!G86</f>
        <v>2314227</v>
      </c>
      <c r="R14" s="4"/>
      <c r="S14" s="4"/>
      <c r="T14" s="4"/>
    </row>
    <row r="15" spans="1:20" x14ac:dyDescent="0.2">
      <c r="B15" s="115" t="s">
        <v>2</v>
      </c>
      <c r="C15" s="83">
        <f>Details!B60</f>
        <v>73223</v>
      </c>
      <c r="D15" s="83">
        <f>Details!C60</f>
        <v>73080</v>
      </c>
      <c r="E15" s="83">
        <f>Details!D60</f>
        <v>76279</v>
      </c>
      <c r="F15" s="83">
        <f>Details!E60</f>
        <v>60871</v>
      </c>
      <c r="G15" s="83">
        <f>Details!F60</f>
        <v>75040</v>
      </c>
      <c r="H15" s="88">
        <f>Details!G60</f>
        <v>81005</v>
      </c>
      <c r="I15" s="13"/>
      <c r="J15" s="13"/>
      <c r="K15" s="115" t="s">
        <v>2</v>
      </c>
      <c r="L15" s="83">
        <f>Details!B87</f>
        <v>4773554</v>
      </c>
      <c r="M15" s="83">
        <f>Details!C87</f>
        <v>4484447</v>
      </c>
      <c r="N15" s="83">
        <f>Details!D87</f>
        <v>4509105</v>
      </c>
      <c r="O15" s="83">
        <f>Details!E87</f>
        <v>5400150</v>
      </c>
      <c r="P15" s="83">
        <f>Details!F87</f>
        <v>4742153</v>
      </c>
      <c r="Q15" s="88">
        <f>Details!G87</f>
        <v>4335527</v>
      </c>
      <c r="R15" s="4"/>
      <c r="S15" s="4"/>
      <c r="T15" s="4"/>
    </row>
    <row r="16" spans="1:20" x14ac:dyDescent="0.2">
      <c r="B16" s="112" t="s">
        <v>439</v>
      </c>
      <c r="C16" s="83">
        <f>Details!B61</f>
        <v>7741</v>
      </c>
      <c r="D16" s="83">
        <f>Details!C61</f>
        <v>7529</v>
      </c>
      <c r="E16" s="83">
        <f>Details!D61</f>
        <v>7152</v>
      </c>
      <c r="F16" s="83">
        <f>Details!E61</f>
        <v>6719</v>
      </c>
      <c r="G16" s="83">
        <f>Details!F61</f>
        <v>12151</v>
      </c>
      <c r="H16" s="88">
        <f>Details!G61</f>
        <v>12428</v>
      </c>
      <c r="I16" s="13"/>
      <c r="J16" s="13"/>
      <c r="K16" s="112" t="s">
        <v>439</v>
      </c>
      <c r="L16" s="83">
        <f>Details!B88</f>
        <v>671291</v>
      </c>
      <c r="M16" s="83">
        <f>Details!C88</f>
        <v>762370</v>
      </c>
      <c r="N16" s="83">
        <f>Details!D88</f>
        <v>709579</v>
      </c>
      <c r="O16" s="83">
        <f>Details!E88</f>
        <v>576360</v>
      </c>
      <c r="P16" s="83">
        <f>Details!F88</f>
        <v>748764</v>
      </c>
      <c r="Q16" s="88">
        <f>Details!G88</f>
        <v>799246</v>
      </c>
      <c r="R16" s="4"/>
      <c r="S16" s="4"/>
      <c r="T16" s="4"/>
    </row>
    <row r="17" spans="2:18" x14ac:dyDescent="0.2">
      <c r="B17" s="115" t="s">
        <v>3</v>
      </c>
      <c r="C17" s="83">
        <f>Details!B62</f>
        <v>36694</v>
      </c>
      <c r="D17" s="83">
        <f>Details!C62</f>
        <v>36225</v>
      </c>
      <c r="E17" s="83">
        <f>Details!D62</f>
        <v>37546</v>
      </c>
      <c r="F17" s="83">
        <f>Details!E62</f>
        <v>36628</v>
      </c>
      <c r="G17" s="83">
        <f>Details!F62</f>
        <v>36558</v>
      </c>
      <c r="H17" s="88">
        <f>Details!G62</f>
        <v>37041</v>
      </c>
      <c r="I17" s="13"/>
      <c r="J17" s="13"/>
      <c r="K17" s="115" t="s">
        <v>3</v>
      </c>
      <c r="L17" s="83">
        <f>Details!B89</f>
        <v>2370759</v>
      </c>
      <c r="M17" s="83">
        <f>Details!C89</f>
        <v>2838885</v>
      </c>
      <c r="N17" s="83">
        <f>Details!D89</f>
        <v>2459833</v>
      </c>
      <c r="O17" s="83">
        <f>Details!E89</f>
        <v>2223176</v>
      </c>
      <c r="P17" s="83">
        <f>Details!F89</f>
        <v>2161095</v>
      </c>
      <c r="Q17" s="88">
        <f>Details!G89</f>
        <v>2586624</v>
      </c>
    </row>
    <row r="18" spans="2:18" ht="13.5" thickBot="1" x14ac:dyDescent="0.25">
      <c r="B18" s="90" t="s">
        <v>5</v>
      </c>
      <c r="C18" s="84">
        <f t="shared" ref="C18:H18" si="2">SUM(C14:C17)</f>
        <v>142226</v>
      </c>
      <c r="D18" s="84">
        <f t="shared" si="2"/>
        <v>143495</v>
      </c>
      <c r="E18" s="84">
        <f t="shared" si="2"/>
        <v>148527</v>
      </c>
      <c r="F18" s="84">
        <f t="shared" si="2"/>
        <v>129210</v>
      </c>
      <c r="G18" s="84">
        <f t="shared" si="2"/>
        <v>142925</v>
      </c>
      <c r="H18" s="91">
        <f t="shared" si="2"/>
        <v>150954</v>
      </c>
      <c r="I18" s="58"/>
      <c r="J18" s="57"/>
      <c r="K18" s="90" t="s">
        <v>5</v>
      </c>
      <c r="L18" s="84">
        <f t="shared" ref="L18:Q18" si="3">SUM(L14:L17)</f>
        <v>10518275</v>
      </c>
      <c r="M18" s="84">
        <f t="shared" si="3"/>
        <v>10214723</v>
      </c>
      <c r="N18" s="84">
        <f t="shared" si="3"/>
        <v>10229010</v>
      </c>
      <c r="O18" s="84">
        <f t="shared" si="3"/>
        <v>10578030</v>
      </c>
      <c r="P18" s="84">
        <f t="shared" si="3"/>
        <v>9879777</v>
      </c>
      <c r="Q18" s="91">
        <f t="shared" si="3"/>
        <v>10035624</v>
      </c>
      <c r="R18" s="18"/>
    </row>
    <row r="19" spans="2:18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8" ht="13.5" thickBot="1" x14ac:dyDescent="0.25">
      <c r="B20" s="13"/>
      <c r="C20" s="13" t="s">
        <v>133</v>
      </c>
      <c r="D20" s="13"/>
      <c r="E20" s="13"/>
      <c r="F20" s="13"/>
      <c r="G20" s="13"/>
      <c r="H20" s="13"/>
      <c r="I20" s="13"/>
      <c r="J20" s="13"/>
      <c r="K20" s="13"/>
      <c r="L20" s="13" t="s">
        <v>144</v>
      </c>
      <c r="M20" s="13"/>
      <c r="N20" s="13"/>
      <c r="O20" s="13"/>
      <c r="P20" s="13"/>
      <c r="Q20" s="13"/>
    </row>
    <row r="21" spans="2:18" x14ac:dyDescent="0.2">
      <c r="B21" s="16" t="s">
        <v>4</v>
      </c>
      <c r="C21" s="100" t="str">
        <f>'Collected to Claims Ratio'!L14</f>
        <v>FY2008</v>
      </c>
      <c r="D21" s="100" t="str">
        <f>'Collected to Claims Ratio'!M14</f>
        <v>FY2009</v>
      </c>
      <c r="E21" s="100" t="str">
        <f>'Collected to Claims Ratio'!N14</f>
        <v>FY2010</v>
      </c>
      <c r="F21" s="100" t="str">
        <f>'Collected to Claims Ratio'!O14</f>
        <v>FY2011</v>
      </c>
      <c r="G21" s="100" t="str">
        <f>'Collected to Claims Ratio'!P14</f>
        <v>FY2012</v>
      </c>
      <c r="H21" s="114" t="s">
        <v>442</v>
      </c>
      <c r="I21" s="13"/>
      <c r="J21" s="13"/>
      <c r="K21" s="96" t="s">
        <v>4</v>
      </c>
      <c r="L21" s="100" t="str">
        <f>'Collected to Claims Ratio'!L14</f>
        <v>FY2008</v>
      </c>
      <c r="M21" s="100" t="str">
        <f>'Collected to Claims Ratio'!M14</f>
        <v>FY2009</v>
      </c>
      <c r="N21" s="100" t="str">
        <f>'Collected to Claims Ratio'!N14</f>
        <v>FY2010</v>
      </c>
      <c r="O21" s="100" t="str">
        <f>'Collected to Claims Ratio'!O14</f>
        <v>FY2011</v>
      </c>
      <c r="P21" s="100" t="str">
        <f>'Collected to Claims Ratio'!P14</f>
        <v>FY2012</v>
      </c>
      <c r="Q21" s="114" t="s">
        <v>442</v>
      </c>
    </row>
    <row r="22" spans="2:18" x14ac:dyDescent="0.2">
      <c r="B22" s="115" t="s">
        <v>1</v>
      </c>
      <c r="C22" s="94">
        <f>C6/C14</f>
        <v>4.9861608596548354E-2</v>
      </c>
      <c r="D22" s="94">
        <f t="shared" ref="D22:H22" si="4">D6/D14</f>
        <v>4.3696785566932975E-2</v>
      </c>
      <c r="E22" s="94">
        <f t="shared" si="4"/>
        <v>4.6823956442831216E-2</v>
      </c>
      <c r="F22" s="94">
        <f t="shared" si="4"/>
        <v>4.3093790012804098E-2</v>
      </c>
      <c r="G22" s="94">
        <f t="shared" si="4"/>
        <v>4.5004171881518562E-2</v>
      </c>
      <c r="H22" s="102">
        <f t="shared" si="4"/>
        <v>3.9697265624999999E-2</v>
      </c>
      <c r="I22" s="13"/>
      <c r="J22" s="13"/>
      <c r="K22" s="115" t="s">
        <v>1</v>
      </c>
      <c r="L22" s="94">
        <f>L6/L14</f>
        <v>0.36186609468929071</v>
      </c>
      <c r="M22" s="94">
        <f t="shared" ref="M22:Q22" si="5">M6/M14</f>
        <v>0.47744010040295515</v>
      </c>
      <c r="N22" s="94">
        <f t="shared" si="5"/>
        <v>0.37100905589625222</v>
      </c>
      <c r="O22" s="94">
        <f t="shared" si="5"/>
        <v>0.38834205648972564</v>
      </c>
      <c r="P22" s="94">
        <f t="shared" si="5"/>
        <v>0.39227252425637354</v>
      </c>
      <c r="Q22" s="102">
        <f t="shared" si="5"/>
        <v>0.35612323250917044</v>
      </c>
    </row>
    <row r="23" spans="2:18" x14ac:dyDescent="0.2">
      <c r="B23" s="115" t="s">
        <v>2</v>
      </c>
      <c r="C23" s="94">
        <f t="shared" ref="C23:H25" si="6">C7/C15</f>
        <v>3.0127145842153421E-2</v>
      </c>
      <c r="D23" s="94">
        <f t="shared" si="6"/>
        <v>3.1732348111658454E-2</v>
      </c>
      <c r="E23" s="94">
        <f t="shared" si="6"/>
        <v>2.7923806027871367E-2</v>
      </c>
      <c r="F23" s="94">
        <f t="shared" si="6"/>
        <v>3.4745609567774477E-2</v>
      </c>
      <c r="G23" s="94">
        <f t="shared" si="6"/>
        <v>2.6332622601279318E-2</v>
      </c>
      <c r="H23" s="102">
        <f t="shared" si="6"/>
        <v>2.2183815813838652E-2</v>
      </c>
      <c r="I23" s="13"/>
      <c r="J23" s="13"/>
      <c r="K23" s="115" t="s">
        <v>2</v>
      </c>
      <c r="L23" s="94">
        <f t="shared" ref="L23:Q25" si="7">L7/L15</f>
        <v>0.12016267125081229</v>
      </c>
      <c r="M23" s="94">
        <f t="shared" si="7"/>
        <v>0.13644759320379971</v>
      </c>
      <c r="N23" s="94">
        <f t="shared" si="7"/>
        <v>0.14175873039106429</v>
      </c>
      <c r="O23" s="94">
        <f t="shared" si="7"/>
        <v>0.12655889188263289</v>
      </c>
      <c r="P23" s="94">
        <f t="shared" si="7"/>
        <v>0.12776939082311348</v>
      </c>
      <c r="Q23" s="102">
        <f t="shared" si="7"/>
        <v>0.12698064156906416</v>
      </c>
    </row>
    <row r="24" spans="2:18" x14ac:dyDescent="0.2">
      <c r="B24" s="112" t="s">
        <v>439</v>
      </c>
      <c r="C24" s="94">
        <f t="shared" si="6"/>
        <v>5.0897816819532357E-2</v>
      </c>
      <c r="D24" s="94">
        <f t="shared" si="6"/>
        <v>3.586133616682162E-2</v>
      </c>
      <c r="E24" s="94">
        <f t="shared" si="6"/>
        <v>3.5234899328859058E-2</v>
      </c>
      <c r="F24" s="94">
        <f t="shared" si="6"/>
        <v>4.2119363000446497E-2</v>
      </c>
      <c r="G24" s="94">
        <f t="shared" si="6"/>
        <v>4.3947000246893263E-2</v>
      </c>
      <c r="H24" s="102">
        <f t="shared" si="6"/>
        <v>2.3736723527518506E-2</v>
      </c>
      <c r="I24" s="13"/>
      <c r="J24" s="13"/>
      <c r="K24" s="112" t="s">
        <v>439</v>
      </c>
      <c r="L24" s="94">
        <f t="shared" si="7"/>
        <v>0.11249517720332911</v>
      </c>
      <c r="M24" s="94">
        <f t="shared" si="7"/>
        <v>0.11861432113015989</v>
      </c>
      <c r="N24" s="94">
        <f t="shared" si="7"/>
        <v>0.11210309211518379</v>
      </c>
      <c r="O24" s="94">
        <f t="shared" si="7"/>
        <v>0.17383926712471373</v>
      </c>
      <c r="P24" s="94">
        <f t="shared" si="7"/>
        <v>0.2590589291151818</v>
      </c>
      <c r="Q24" s="102">
        <f t="shared" si="7"/>
        <v>0.21524912229776563</v>
      </c>
    </row>
    <row r="25" spans="2:18" x14ac:dyDescent="0.2">
      <c r="B25" s="115" t="s">
        <v>3</v>
      </c>
      <c r="C25" s="94">
        <f t="shared" si="6"/>
        <v>1.6569466397776202E-2</v>
      </c>
      <c r="D25" s="94">
        <f t="shared" si="6"/>
        <v>1.650793650793651E-2</v>
      </c>
      <c r="E25" s="94">
        <f t="shared" si="6"/>
        <v>1.5341181484046236E-2</v>
      </c>
      <c r="F25" s="94">
        <f t="shared" si="6"/>
        <v>1.504313639838375E-2</v>
      </c>
      <c r="G25" s="94">
        <f t="shared" si="6"/>
        <v>1.537283221182778E-2</v>
      </c>
      <c r="H25" s="102">
        <f t="shared" si="6"/>
        <v>1.484841121999946E-2</v>
      </c>
      <c r="I25" s="32"/>
      <c r="J25" s="13"/>
      <c r="K25" s="115" t="s">
        <v>3</v>
      </c>
      <c r="L25" s="94">
        <f t="shared" si="7"/>
        <v>0.10444798480149184</v>
      </c>
      <c r="M25" s="94">
        <f t="shared" si="7"/>
        <v>9.5445571060469164E-2</v>
      </c>
      <c r="N25" s="94">
        <f t="shared" si="7"/>
        <v>0.1130617403701796</v>
      </c>
      <c r="O25" s="94">
        <f t="shared" si="7"/>
        <v>0.12707765826907091</v>
      </c>
      <c r="P25" s="94">
        <f t="shared" si="7"/>
        <v>0.12395382896170691</v>
      </c>
      <c r="Q25" s="102">
        <f t="shared" si="7"/>
        <v>9.2976404765439433E-2</v>
      </c>
      <c r="R25" s="5"/>
    </row>
    <row r="26" spans="2:18" ht="13.5" thickBot="1" x14ac:dyDescent="0.25">
      <c r="B26" s="90" t="s">
        <v>5</v>
      </c>
      <c r="C26" s="92">
        <f t="shared" ref="C26:H26" si="8">C10/C18</f>
        <v>3.116870333131776E-2</v>
      </c>
      <c r="D26" s="92">
        <f t="shared" si="8"/>
        <v>3.0328582877452177E-2</v>
      </c>
      <c r="E26" s="92">
        <f t="shared" si="8"/>
        <v>2.8600860449615222E-2</v>
      </c>
      <c r="F26" s="92">
        <f t="shared" si="8"/>
        <v>3.1158579057348503E-2</v>
      </c>
      <c r="G26" s="92">
        <f t="shared" si="8"/>
        <v>2.7531922336889978E-2</v>
      </c>
      <c r="H26" s="110">
        <f t="shared" si="8"/>
        <v>2.2887767134358812E-2</v>
      </c>
      <c r="I26" s="59"/>
      <c r="J26" s="13"/>
      <c r="K26" s="90" t="s">
        <v>5</v>
      </c>
      <c r="L26" s="92">
        <f t="shared" ref="L26:Q26" si="9">L10/L18</f>
        <v>0.17823702080426687</v>
      </c>
      <c r="M26" s="92">
        <f t="shared" si="9"/>
        <v>0.194793241089357</v>
      </c>
      <c r="N26" s="92">
        <f t="shared" si="9"/>
        <v>0.18996168739692307</v>
      </c>
      <c r="O26" s="92">
        <f t="shared" si="9"/>
        <v>0.18810288872313655</v>
      </c>
      <c r="P26" s="92">
        <f t="shared" si="9"/>
        <v>0.19652700663182984</v>
      </c>
      <c r="Q26" s="110">
        <f t="shared" si="9"/>
        <v>0.17808658435190478</v>
      </c>
      <c r="R26" s="10"/>
    </row>
  </sheetData>
  <customSheetViews>
    <customSheetView guid="{8E6CF98D-1634-4ED3-81CA-763BCE5C79CD}">
      <selection activeCell="A4" sqref="A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A4" sqref="A4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topLeftCell="A16">
      <selection activeCell="L31" sqref="L31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91"/>
  <sheetViews>
    <sheetView workbookViewId="0">
      <selection activeCell="G6" sqref="G6"/>
    </sheetView>
  </sheetViews>
  <sheetFormatPr defaultRowHeight="12.75" x14ac:dyDescent="0.2"/>
  <cols>
    <col min="1" max="1" width="8.5703125" style="162" bestFit="1" customWidth="1"/>
    <col min="2" max="7" width="23.5703125" style="162" bestFit="1" customWidth="1"/>
    <col min="8" max="16384" width="9.140625" style="162"/>
  </cols>
  <sheetData>
    <row r="1" spans="1:7" x14ac:dyDescent="0.2">
      <c r="A1" s="162" t="s">
        <v>321</v>
      </c>
    </row>
    <row r="2" spans="1:7" x14ac:dyDescent="0.2">
      <c r="B2" s="162" t="s">
        <v>471</v>
      </c>
      <c r="C2" s="162" t="s">
        <v>472</v>
      </c>
      <c r="D2" s="162" t="s">
        <v>473</v>
      </c>
      <c r="E2" s="162" t="s">
        <v>474</v>
      </c>
      <c r="F2" s="162" t="s">
        <v>475</v>
      </c>
      <c r="G2" s="162" t="s">
        <v>476</v>
      </c>
    </row>
    <row r="3" spans="1:7" x14ac:dyDescent="0.2">
      <c r="A3" s="162" t="s">
        <v>322</v>
      </c>
      <c r="B3" s="162" t="s">
        <v>323</v>
      </c>
      <c r="C3" s="162" t="s">
        <v>323</v>
      </c>
      <c r="D3" s="162" t="s">
        <v>323</v>
      </c>
      <c r="E3" s="162" t="s">
        <v>323</v>
      </c>
      <c r="F3" s="162" t="s">
        <v>323</v>
      </c>
      <c r="G3" s="162" t="s">
        <v>323</v>
      </c>
    </row>
    <row r="4" spans="1:7" x14ac:dyDescent="0.2">
      <c r="A4" s="162" t="s">
        <v>324</v>
      </c>
      <c r="B4" s="162" t="s">
        <v>325</v>
      </c>
      <c r="C4" s="162" t="s">
        <v>325</v>
      </c>
      <c r="D4" s="162" t="s">
        <v>325</v>
      </c>
      <c r="E4" s="162" t="s">
        <v>325</v>
      </c>
      <c r="F4" s="162" t="s">
        <v>325</v>
      </c>
      <c r="G4" s="162" t="s">
        <v>325</v>
      </c>
    </row>
    <row r="5" spans="1:7" x14ac:dyDescent="0.2">
      <c r="A5" s="162" t="s">
        <v>1</v>
      </c>
      <c r="B5" s="162">
        <v>9716334.1699999999</v>
      </c>
      <c r="C5" s="162">
        <v>6072175.7400000002</v>
      </c>
      <c r="D5" s="162">
        <v>12919599.98</v>
      </c>
      <c r="E5" s="162">
        <v>6642309.04</v>
      </c>
      <c r="F5" s="162">
        <v>3749980.65</v>
      </c>
      <c r="G5" s="162">
        <v>3429676.48</v>
      </c>
    </row>
    <row r="6" spans="1:7" x14ac:dyDescent="0.2">
      <c r="A6" s="162" t="s">
        <v>2</v>
      </c>
      <c r="B6" s="162">
        <v>17551456.670000002</v>
      </c>
      <c r="C6" s="162">
        <v>21813349.649999999</v>
      </c>
      <c r="D6" s="162">
        <v>18281846.670000002</v>
      </c>
      <c r="E6" s="162">
        <v>16008388.060000001</v>
      </c>
      <c r="F6" s="162">
        <v>16442900.66</v>
      </c>
      <c r="G6" s="162">
        <v>16389528.060000001</v>
      </c>
    </row>
    <row r="7" spans="1:7" x14ac:dyDescent="0.2">
      <c r="A7" s="162" t="s">
        <v>439</v>
      </c>
      <c r="B7" s="162">
        <v>3612898.3</v>
      </c>
      <c r="C7" s="162">
        <v>1767985.91</v>
      </c>
      <c r="D7" s="162">
        <v>3372211.66</v>
      </c>
      <c r="E7" s="162">
        <v>1982956.87</v>
      </c>
      <c r="F7" s="162">
        <v>2609692.23</v>
      </c>
      <c r="G7" s="162">
        <v>4549084.9000000004</v>
      </c>
    </row>
    <row r="8" spans="1:7" x14ac:dyDescent="0.2">
      <c r="A8" s="162" t="s">
        <v>3</v>
      </c>
      <c r="B8" s="162">
        <v>3211970.71</v>
      </c>
      <c r="C8" s="162">
        <v>3772418.33</v>
      </c>
      <c r="D8" s="162">
        <v>3445634.98</v>
      </c>
      <c r="E8" s="162">
        <v>3491283.1</v>
      </c>
      <c r="F8" s="162">
        <v>3278611.39</v>
      </c>
      <c r="G8" s="162">
        <v>3266439.23</v>
      </c>
    </row>
    <row r="9" spans="1:7" x14ac:dyDescent="0.2"/>
    <row r="10" spans="1:7" x14ac:dyDescent="0.2"/>
    <row r="12" spans="1:7" x14ac:dyDescent="0.2">
      <c r="A12" s="162" t="s">
        <v>322</v>
      </c>
      <c r="B12" s="162" t="s">
        <v>6</v>
      </c>
      <c r="C12" s="162" t="s">
        <v>6</v>
      </c>
      <c r="D12" s="162" t="s">
        <v>6</v>
      </c>
      <c r="E12" s="162" t="s">
        <v>6</v>
      </c>
      <c r="F12" s="162" t="s">
        <v>6</v>
      </c>
      <c r="G12" s="162" t="s">
        <v>6</v>
      </c>
    </row>
    <row r="13" spans="1:7" x14ac:dyDescent="0.2">
      <c r="A13" s="162" t="s">
        <v>324</v>
      </c>
      <c r="B13" s="162" t="s">
        <v>325</v>
      </c>
      <c r="C13" s="162" t="s">
        <v>325</v>
      </c>
      <c r="D13" s="162" t="s">
        <v>325</v>
      </c>
      <c r="E13" s="162" t="s">
        <v>325</v>
      </c>
      <c r="F13" s="162" t="s">
        <v>325</v>
      </c>
      <c r="G13" s="162" t="s">
        <v>325</v>
      </c>
    </row>
    <row r="14" spans="1:7" x14ac:dyDescent="0.2">
      <c r="A14" s="162" t="s">
        <v>1</v>
      </c>
      <c r="B14" s="162">
        <v>63100515.280000001</v>
      </c>
      <c r="C14" s="162">
        <v>69794881.390000001</v>
      </c>
      <c r="D14" s="162">
        <v>62579343.420000002</v>
      </c>
      <c r="E14" s="162">
        <v>53245250.310000002</v>
      </c>
      <c r="F14" s="162">
        <v>43811225.100000001</v>
      </c>
      <c r="G14" s="162">
        <v>39753765.619999997</v>
      </c>
    </row>
    <row r="15" spans="1:7" x14ac:dyDescent="0.2">
      <c r="A15" s="162" t="s">
        <v>2</v>
      </c>
      <c r="B15" s="162">
        <v>35801487.259999998</v>
      </c>
      <c r="C15" s="162">
        <v>45139483.140000001</v>
      </c>
      <c r="D15" s="162">
        <v>46052999.780000001</v>
      </c>
      <c r="E15" s="162">
        <v>38021557.729999997</v>
      </c>
      <c r="F15" s="162">
        <v>32422327.550000001</v>
      </c>
      <c r="G15" s="162">
        <v>31577757.199999999</v>
      </c>
    </row>
    <row r="16" spans="1:7" x14ac:dyDescent="0.2">
      <c r="A16" s="162" t="s">
        <v>439</v>
      </c>
      <c r="B16" s="162">
        <v>6944630.6100000003</v>
      </c>
      <c r="C16" s="162">
        <v>8085934.7800000003</v>
      </c>
      <c r="D16" s="162">
        <v>7243825.4500000002</v>
      </c>
      <c r="E16" s="162">
        <v>6182614.7400000002</v>
      </c>
      <c r="F16" s="162">
        <v>9401764.5800000001</v>
      </c>
      <c r="G16" s="162">
        <v>9084839.9499999993</v>
      </c>
    </row>
    <row r="17" spans="1:7" x14ac:dyDescent="0.2">
      <c r="A17" s="162" t="s">
        <v>3</v>
      </c>
      <c r="B17" s="162">
        <v>20494949.57</v>
      </c>
      <c r="C17" s="162">
        <v>23646494.670000002</v>
      </c>
      <c r="D17" s="162">
        <v>22560252.399999999</v>
      </c>
      <c r="E17" s="162">
        <v>16544329.640000001</v>
      </c>
      <c r="F17" s="162">
        <v>13690163.640000001</v>
      </c>
      <c r="G17" s="162">
        <v>12481346.699999999</v>
      </c>
    </row>
    <row r="18" spans="1:7" x14ac:dyDescent="0.2"/>
    <row r="19" spans="1:7" x14ac:dyDescent="0.2"/>
    <row r="21" spans="1:7" x14ac:dyDescent="0.2">
      <c r="A21" s="162" t="s">
        <v>322</v>
      </c>
      <c r="B21" s="162" t="s">
        <v>326</v>
      </c>
      <c r="C21" s="162" t="s">
        <v>326</v>
      </c>
      <c r="D21" s="162" t="s">
        <v>326</v>
      </c>
      <c r="E21" s="162" t="s">
        <v>326</v>
      </c>
      <c r="F21" s="162" t="s">
        <v>326</v>
      </c>
      <c r="G21" s="162" t="s">
        <v>326</v>
      </c>
    </row>
    <row r="22" spans="1:7" x14ac:dyDescent="0.2">
      <c r="A22" s="162" t="s">
        <v>324</v>
      </c>
      <c r="B22" s="162" t="s">
        <v>327</v>
      </c>
      <c r="C22" s="162" t="s">
        <v>327</v>
      </c>
      <c r="D22" s="162" t="s">
        <v>327</v>
      </c>
      <c r="E22" s="162" t="s">
        <v>327</v>
      </c>
      <c r="F22" s="162" t="s">
        <v>327</v>
      </c>
      <c r="G22" s="162" t="s">
        <v>327</v>
      </c>
    </row>
    <row r="23" spans="1:7" x14ac:dyDescent="0.2">
      <c r="A23" s="162" t="s">
        <v>1</v>
      </c>
      <c r="B23" s="162">
        <v>21513984</v>
      </c>
      <c r="C23" s="162">
        <v>18345513.239999998</v>
      </c>
      <c r="D23" s="162">
        <v>21122300.41</v>
      </c>
      <c r="E23" s="162">
        <v>14257131.119999999</v>
      </c>
      <c r="F23" s="162">
        <v>11803000.18</v>
      </c>
      <c r="G23" s="162">
        <v>11924189.92</v>
      </c>
    </row>
    <row r="24" spans="1:7" x14ac:dyDescent="0.2">
      <c r="A24" s="162" t="s">
        <v>2</v>
      </c>
      <c r="B24" s="162">
        <v>41796650.18</v>
      </c>
      <c r="C24" s="162">
        <v>43840983.850000001</v>
      </c>
      <c r="D24" s="162">
        <v>38071562.939999998</v>
      </c>
      <c r="E24" s="162">
        <v>41875744.409999996</v>
      </c>
      <c r="F24" s="162">
        <v>38551742.920000002</v>
      </c>
      <c r="G24" s="162">
        <v>30921259.48</v>
      </c>
    </row>
    <row r="25" spans="1:7" x14ac:dyDescent="0.2">
      <c r="A25" s="162" t="s">
        <v>439</v>
      </c>
      <c r="B25" s="162">
        <v>8693683.1899999995</v>
      </c>
      <c r="C25" s="162">
        <v>4677848.2</v>
      </c>
      <c r="D25" s="162">
        <v>4283310.2300000004</v>
      </c>
      <c r="E25" s="162">
        <v>4905576.91</v>
      </c>
      <c r="F25" s="162">
        <v>10642653.380000001</v>
      </c>
      <c r="G25" s="162">
        <v>5223259.16</v>
      </c>
    </row>
    <row r="26" spans="1:7" x14ac:dyDescent="0.2">
      <c r="A26" s="162" t="s">
        <v>3</v>
      </c>
      <c r="B26" s="162">
        <v>8975998</v>
      </c>
      <c r="C26" s="162">
        <v>9742174.0899999999</v>
      </c>
      <c r="D26" s="162">
        <v>8710275.8900000006</v>
      </c>
      <c r="E26" s="162">
        <v>8865577.75</v>
      </c>
      <c r="F26" s="162">
        <v>9483844.7899999991</v>
      </c>
      <c r="G26" s="162">
        <v>8231457.71</v>
      </c>
    </row>
    <row r="28" spans="1:7" x14ac:dyDescent="0.2"/>
    <row r="30" spans="1:7" x14ac:dyDescent="0.2">
      <c r="A30" s="162" t="s">
        <v>322</v>
      </c>
      <c r="B30" s="162" t="s">
        <v>328</v>
      </c>
      <c r="C30" s="162" t="s">
        <v>328</v>
      </c>
      <c r="D30" s="162" t="s">
        <v>328</v>
      </c>
      <c r="E30" s="162" t="s">
        <v>328</v>
      </c>
      <c r="F30" s="162" t="s">
        <v>328</v>
      </c>
      <c r="G30" s="162" t="s">
        <v>328</v>
      </c>
    </row>
    <row r="31" spans="1:7" x14ac:dyDescent="0.2">
      <c r="A31" s="162" t="s">
        <v>324</v>
      </c>
      <c r="B31" s="162" t="s">
        <v>327</v>
      </c>
      <c r="C31" s="162" t="s">
        <v>327</v>
      </c>
      <c r="D31" s="162" t="s">
        <v>327</v>
      </c>
      <c r="E31" s="162" t="s">
        <v>327</v>
      </c>
      <c r="F31" s="162" t="s">
        <v>327</v>
      </c>
      <c r="G31" s="162" t="s">
        <v>327</v>
      </c>
    </row>
    <row r="32" spans="1:7" x14ac:dyDescent="0.2">
      <c r="A32" s="162" t="s">
        <v>1</v>
      </c>
      <c r="B32" s="162">
        <v>152374165.53</v>
      </c>
      <c r="C32" s="162">
        <v>154114893.56999999</v>
      </c>
      <c r="D32" s="162">
        <v>121072183.08</v>
      </c>
      <c r="E32" s="162">
        <v>105136655.06999999</v>
      </c>
      <c r="F32" s="162">
        <v>97883038.989999995</v>
      </c>
      <c r="G32" s="162">
        <v>91464514.900000006</v>
      </c>
    </row>
    <row r="33" spans="1:7" x14ac:dyDescent="0.2">
      <c r="A33" s="162" t="s">
        <v>2</v>
      </c>
      <c r="B33" s="162">
        <v>67262075.170000002</v>
      </c>
      <c r="C33" s="162">
        <v>72076132.549999997</v>
      </c>
      <c r="D33" s="162">
        <v>64730744.93</v>
      </c>
      <c r="E33" s="162">
        <v>64686510.340000004</v>
      </c>
      <c r="F33" s="162">
        <v>55311283.210000001</v>
      </c>
      <c r="G33" s="162">
        <v>50591638.93</v>
      </c>
    </row>
    <row r="34" spans="1:7" x14ac:dyDescent="0.2">
      <c r="A34" s="162" t="s">
        <v>439</v>
      </c>
      <c r="B34" s="162">
        <v>10702412</v>
      </c>
      <c r="C34" s="162">
        <v>12104980.35</v>
      </c>
      <c r="D34" s="162">
        <v>9163763.7100000009</v>
      </c>
      <c r="E34" s="162">
        <v>10404782.369999999</v>
      </c>
      <c r="F34" s="162">
        <v>18202416.420000002</v>
      </c>
      <c r="G34" s="162">
        <v>17338168.960000001</v>
      </c>
    </row>
    <row r="35" spans="1:7" x14ac:dyDescent="0.2">
      <c r="A35" s="162" t="s">
        <v>3</v>
      </c>
      <c r="B35" s="162">
        <v>31798546.57</v>
      </c>
      <c r="C35" s="162">
        <v>34869405.530000001</v>
      </c>
      <c r="D35" s="162">
        <v>29845266.079999998</v>
      </c>
      <c r="E35" s="162">
        <v>26906158.02</v>
      </c>
      <c r="F35" s="162">
        <v>25143031.870000001</v>
      </c>
      <c r="G35" s="162">
        <v>22917638.829999998</v>
      </c>
    </row>
    <row r="37" spans="1:7" x14ac:dyDescent="0.2"/>
    <row r="39" spans="1:7" x14ac:dyDescent="0.2">
      <c r="A39" s="162" t="s">
        <v>322</v>
      </c>
      <c r="B39" s="162" t="s">
        <v>329</v>
      </c>
      <c r="C39" s="162" t="s">
        <v>329</v>
      </c>
      <c r="D39" s="162" t="s">
        <v>329</v>
      </c>
      <c r="E39" s="162" t="s">
        <v>329</v>
      </c>
      <c r="F39" s="162" t="s">
        <v>329</v>
      </c>
      <c r="G39" s="162" t="s">
        <v>329</v>
      </c>
    </row>
    <row r="40" spans="1:7" x14ac:dyDescent="0.2">
      <c r="A40" s="162" t="s">
        <v>324</v>
      </c>
      <c r="B40" s="162" t="s">
        <v>330</v>
      </c>
      <c r="C40" s="162" t="s">
        <v>330</v>
      </c>
      <c r="D40" s="162" t="s">
        <v>330</v>
      </c>
      <c r="E40" s="162" t="s">
        <v>330</v>
      </c>
      <c r="F40" s="162" t="s">
        <v>330</v>
      </c>
      <c r="G40" s="162" t="s">
        <v>330</v>
      </c>
    </row>
    <row r="41" spans="1:7" x14ac:dyDescent="0.2">
      <c r="A41" s="162" t="s">
        <v>1</v>
      </c>
      <c r="B41" s="162">
        <v>529</v>
      </c>
      <c r="C41" s="162">
        <v>438</v>
      </c>
      <c r="D41" s="162">
        <v>544</v>
      </c>
      <c r="E41" s="162">
        <v>467</v>
      </c>
      <c r="F41" s="162">
        <v>275</v>
      </c>
      <c r="G41" s="162">
        <v>281</v>
      </c>
    </row>
    <row r="42" spans="1:7" x14ac:dyDescent="0.2">
      <c r="A42" s="162" t="s">
        <v>2</v>
      </c>
      <c r="B42" s="162">
        <v>1027</v>
      </c>
      <c r="C42" s="162">
        <v>1149</v>
      </c>
      <c r="D42" s="162">
        <v>1120</v>
      </c>
      <c r="E42" s="162">
        <v>996</v>
      </c>
      <c r="F42" s="162">
        <v>1122</v>
      </c>
      <c r="G42" s="162">
        <v>902</v>
      </c>
    </row>
    <row r="43" spans="1:7" x14ac:dyDescent="0.2">
      <c r="A43" s="162" t="s">
        <v>439</v>
      </c>
      <c r="B43" s="162">
        <v>213</v>
      </c>
      <c r="C43" s="162">
        <v>113</v>
      </c>
      <c r="D43" s="162">
        <v>145</v>
      </c>
      <c r="E43" s="162">
        <v>140</v>
      </c>
      <c r="F43" s="162">
        <v>175</v>
      </c>
      <c r="G43" s="162">
        <v>115</v>
      </c>
    </row>
    <row r="44" spans="1:7" x14ac:dyDescent="0.2">
      <c r="A44" s="162" t="s">
        <v>3</v>
      </c>
      <c r="B44" s="162">
        <v>226</v>
      </c>
      <c r="C44" s="162">
        <v>236</v>
      </c>
      <c r="D44" s="162">
        <v>245</v>
      </c>
      <c r="E44" s="162">
        <v>218</v>
      </c>
      <c r="F44" s="162">
        <v>202</v>
      </c>
      <c r="G44" s="162">
        <v>224</v>
      </c>
    </row>
    <row r="46" spans="1:7" x14ac:dyDescent="0.2"/>
    <row r="48" spans="1:7" x14ac:dyDescent="0.2">
      <c r="A48" s="162" t="s">
        <v>322</v>
      </c>
      <c r="B48" s="162" t="s">
        <v>331</v>
      </c>
      <c r="C48" s="162" t="s">
        <v>331</v>
      </c>
      <c r="D48" s="162" t="s">
        <v>331</v>
      </c>
      <c r="E48" s="162" t="s">
        <v>331</v>
      </c>
      <c r="F48" s="162" t="s">
        <v>331</v>
      </c>
      <c r="G48" s="162" t="s">
        <v>331</v>
      </c>
    </row>
    <row r="49" spans="1:7" x14ac:dyDescent="0.2">
      <c r="A49" s="162" t="s">
        <v>324</v>
      </c>
      <c r="B49" s="162" t="s">
        <v>332</v>
      </c>
      <c r="C49" s="162" t="s">
        <v>332</v>
      </c>
      <c r="D49" s="162" t="s">
        <v>332</v>
      </c>
      <c r="E49" s="162" t="s">
        <v>332</v>
      </c>
      <c r="F49" s="162" t="s">
        <v>332</v>
      </c>
      <c r="G49" s="162" t="s">
        <v>332</v>
      </c>
    </row>
    <row r="50" spans="1:7" x14ac:dyDescent="0.2">
      <c r="A50" s="162" t="s">
        <v>1</v>
      </c>
      <c r="B50" s="162">
        <v>1225</v>
      </c>
      <c r="C50" s="162">
        <v>1165</v>
      </c>
      <c r="D50" s="162">
        <v>1290</v>
      </c>
      <c r="E50" s="162">
        <v>1077</v>
      </c>
      <c r="F50" s="162">
        <v>863</v>
      </c>
      <c r="G50" s="162">
        <v>813</v>
      </c>
    </row>
    <row r="51" spans="1:7" x14ac:dyDescent="0.2">
      <c r="A51" s="162" t="s">
        <v>2</v>
      </c>
      <c r="B51" s="162">
        <v>2206</v>
      </c>
      <c r="C51" s="162">
        <v>2319</v>
      </c>
      <c r="D51" s="162">
        <v>2130</v>
      </c>
      <c r="E51" s="162">
        <v>2115</v>
      </c>
      <c r="F51" s="162">
        <v>1976</v>
      </c>
      <c r="G51" s="162">
        <v>1797</v>
      </c>
    </row>
    <row r="52" spans="1:7" x14ac:dyDescent="0.2">
      <c r="A52" s="162" t="s">
        <v>439</v>
      </c>
      <c r="B52" s="162">
        <v>394</v>
      </c>
      <c r="C52" s="162">
        <v>270</v>
      </c>
      <c r="D52" s="162">
        <v>252</v>
      </c>
      <c r="E52" s="162">
        <v>283</v>
      </c>
      <c r="F52" s="162">
        <v>534</v>
      </c>
      <c r="G52" s="162">
        <v>295</v>
      </c>
    </row>
    <row r="53" spans="1:7" x14ac:dyDescent="0.2">
      <c r="A53" s="162" t="s">
        <v>3</v>
      </c>
      <c r="B53" s="162">
        <v>608</v>
      </c>
      <c r="C53" s="162">
        <v>598</v>
      </c>
      <c r="D53" s="162">
        <v>576</v>
      </c>
      <c r="E53" s="162">
        <v>551</v>
      </c>
      <c r="F53" s="162">
        <v>562</v>
      </c>
      <c r="G53" s="162">
        <v>550</v>
      </c>
    </row>
    <row r="55" spans="1:7" x14ac:dyDescent="0.2"/>
    <row r="57" spans="1:7" x14ac:dyDescent="0.2">
      <c r="A57" s="162" t="s">
        <v>322</v>
      </c>
      <c r="B57" s="162" t="s">
        <v>333</v>
      </c>
      <c r="C57" s="162" t="s">
        <v>333</v>
      </c>
      <c r="D57" s="162" t="s">
        <v>333</v>
      </c>
      <c r="E57" s="162" t="s">
        <v>333</v>
      </c>
      <c r="F57" s="162" t="s">
        <v>333</v>
      </c>
      <c r="G57" s="162" t="s">
        <v>333</v>
      </c>
    </row>
    <row r="58" spans="1:7" x14ac:dyDescent="0.2">
      <c r="A58" s="162" t="s">
        <v>324</v>
      </c>
      <c r="B58" s="162" t="s">
        <v>334</v>
      </c>
      <c r="C58" s="162" t="s">
        <v>334</v>
      </c>
      <c r="D58" s="162" t="s">
        <v>334</v>
      </c>
      <c r="E58" s="162" t="s">
        <v>334</v>
      </c>
      <c r="F58" s="162" t="s">
        <v>334</v>
      </c>
      <c r="G58" s="162" t="s">
        <v>334</v>
      </c>
    </row>
    <row r="59" spans="1:7" x14ac:dyDescent="0.2">
      <c r="A59" s="162" t="s">
        <v>1</v>
      </c>
      <c r="B59" s="162">
        <v>24568</v>
      </c>
      <c r="C59" s="162">
        <v>26661</v>
      </c>
      <c r="D59" s="162">
        <v>27550</v>
      </c>
      <c r="E59" s="162">
        <v>24992</v>
      </c>
      <c r="F59" s="162">
        <v>19176</v>
      </c>
      <c r="G59" s="162">
        <v>20480</v>
      </c>
    </row>
    <row r="60" spans="1:7" x14ac:dyDescent="0.2">
      <c r="A60" s="162" t="s">
        <v>2</v>
      </c>
      <c r="B60" s="162">
        <v>73223</v>
      </c>
      <c r="C60" s="162">
        <v>73080</v>
      </c>
      <c r="D60" s="162">
        <v>76279</v>
      </c>
      <c r="E60" s="162">
        <v>60871</v>
      </c>
      <c r="F60" s="162">
        <v>75040</v>
      </c>
      <c r="G60" s="162">
        <v>81005</v>
      </c>
    </row>
    <row r="61" spans="1:7" x14ac:dyDescent="0.2">
      <c r="A61" s="162" t="s">
        <v>439</v>
      </c>
      <c r="B61" s="162">
        <v>7741</v>
      </c>
      <c r="C61" s="162">
        <v>7529</v>
      </c>
      <c r="D61" s="162">
        <v>7152</v>
      </c>
      <c r="E61" s="162">
        <v>6719</v>
      </c>
      <c r="F61" s="162">
        <v>12151</v>
      </c>
      <c r="G61" s="162">
        <v>12428</v>
      </c>
    </row>
    <row r="62" spans="1:7" x14ac:dyDescent="0.2">
      <c r="A62" s="162" t="s">
        <v>3</v>
      </c>
      <c r="B62" s="162">
        <v>36694</v>
      </c>
      <c r="C62" s="162">
        <v>36225</v>
      </c>
      <c r="D62" s="162">
        <v>37546</v>
      </c>
      <c r="E62" s="162">
        <v>36628</v>
      </c>
      <c r="F62" s="162">
        <v>36558</v>
      </c>
      <c r="G62" s="162">
        <v>37041</v>
      </c>
    </row>
    <row r="64" spans="1:7" x14ac:dyDescent="0.2"/>
    <row r="66" spans="1:7" x14ac:dyDescent="0.2">
      <c r="A66" s="162" t="s">
        <v>322</v>
      </c>
      <c r="B66" s="162" t="s">
        <v>335</v>
      </c>
      <c r="C66" s="162" t="s">
        <v>335</v>
      </c>
      <c r="D66" s="162" t="s">
        <v>335</v>
      </c>
      <c r="E66" s="162" t="s">
        <v>335</v>
      </c>
      <c r="F66" s="162" t="s">
        <v>335</v>
      </c>
      <c r="G66" s="162" t="s">
        <v>335</v>
      </c>
    </row>
    <row r="67" spans="1:7" x14ac:dyDescent="0.2">
      <c r="A67" s="162" t="s">
        <v>324</v>
      </c>
      <c r="B67" s="162" t="s">
        <v>330</v>
      </c>
      <c r="C67" s="162" t="s">
        <v>330</v>
      </c>
      <c r="D67" s="162" t="s">
        <v>330</v>
      </c>
      <c r="E67" s="162" t="s">
        <v>330</v>
      </c>
      <c r="F67" s="162" t="s">
        <v>330</v>
      </c>
      <c r="G67" s="162" t="s">
        <v>330</v>
      </c>
    </row>
    <row r="68" spans="1:7" x14ac:dyDescent="0.2">
      <c r="A68" s="162" t="s">
        <v>1</v>
      </c>
      <c r="B68" s="162">
        <v>323605</v>
      </c>
      <c r="C68" s="162">
        <v>394815</v>
      </c>
      <c r="D68" s="162">
        <v>340527</v>
      </c>
      <c r="E68" s="162">
        <v>312371</v>
      </c>
      <c r="F68" s="162">
        <v>300546</v>
      </c>
      <c r="G68" s="162">
        <v>249358</v>
      </c>
    </row>
    <row r="69" spans="1:7" x14ac:dyDescent="0.2">
      <c r="A69" s="162" t="s">
        <v>2</v>
      </c>
      <c r="B69" s="162">
        <v>262340</v>
      </c>
      <c r="C69" s="162">
        <v>255219</v>
      </c>
      <c r="D69" s="162">
        <v>301956</v>
      </c>
      <c r="E69" s="162">
        <v>266100</v>
      </c>
      <c r="F69" s="162">
        <v>334753</v>
      </c>
      <c r="G69" s="162">
        <v>226182</v>
      </c>
    </row>
    <row r="70" spans="1:7" x14ac:dyDescent="0.2">
      <c r="A70" s="162" t="s">
        <v>439</v>
      </c>
      <c r="B70" s="162">
        <v>38747</v>
      </c>
      <c r="C70" s="162">
        <v>43618</v>
      </c>
      <c r="D70" s="162">
        <v>40112</v>
      </c>
      <c r="E70" s="162">
        <v>29713</v>
      </c>
      <c r="F70" s="162">
        <v>57594</v>
      </c>
      <c r="G70" s="162">
        <v>64935</v>
      </c>
    </row>
    <row r="71" spans="1:7" x14ac:dyDescent="0.2">
      <c r="A71" s="162" t="s">
        <v>3</v>
      </c>
      <c r="B71" s="162">
        <v>119025</v>
      </c>
      <c r="C71" s="162">
        <v>137206</v>
      </c>
      <c r="D71" s="162">
        <v>136351</v>
      </c>
      <c r="E71" s="162">
        <v>128690</v>
      </c>
      <c r="F71" s="162">
        <v>113495</v>
      </c>
      <c r="G71" s="162">
        <v>99455</v>
      </c>
    </row>
    <row r="73" spans="1:7" x14ac:dyDescent="0.2"/>
    <row r="75" spans="1:7" x14ac:dyDescent="0.2">
      <c r="A75" s="162" t="s">
        <v>322</v>
      </c>
      <c r="B75" s="162" t="s">
        <v>336</v>
      </c>
      <c r="C75" s="162" t="s">
        <v>336</v>
      </c>
      <c r="D75" s="162" t="s">
        <v>336</v>
      </c>
      <c r="E75" s="162" t="s">
        <v>336</v>
      </c>
      <c r="F75" s="162" t="s">
        <v>336</v>
      </c>
      <c r="G75" s="162" t="s">
        <v>336</v>
      </c>
    </row>
    <row r="76" spans="1:7" x14ac:dyDescent="0.2">
      <c r="A76" s="162" t="s">
        <v>324</v>
      </c>
      <c r="B76" s="162" t="s">
        <v>332</v>
      </c>
      <c r="C76" s="162" t="s">
        <v>332</v>
      </c>
      <c r="D76" s="162" t="s">
        <v>332</v>
      </c>
      <c r="E76" s="162" t="s">
        <v>332</v>
      </c>
      <c r="F76" s="162" t="s">
        <v>332</v>
      </c>
      <c r="G76" s="162" t="s">
        <v>332</v>
      </c>
    </row>
    <row r="77" spans="1:7" x14ac:dyDescent="0.2">
      <c r="A77" s="162" t="s">
        <v>1</v>
      </c>
      <c r="B77" s="162">
        <v>978005</v>
      </c>
      <c r="C77" s="162">
        <v>1016480</v>
      </c>
      <c r="D77" s="162">
        <v>946256</v>
      </c>
      <c r="E77" s="162">
        <v>923611</v>
      </c>
      <c r="F77" s="162">
        <v>873891</v>
      </c>
      <c r="G77" s="162">
        <v>824150</v>
      </c>
    </row>
    <row r="78" spans="1:7" x14ac:dyDescent="0.2">
      <c r="A78" s="162" t="s">
        <v>2</v>
      </c>
      <c r="B78" s="162">
        <v>573603</v>
      </c>
      <c r="C78" s="162">
        <v>611892</v>
      </c>
      <c r="D78" s="162">
        <v>639205</v>
      </c>
      <c r="E78" s="162">
        <v>683437</v>
      </c>
      <c r="F78" s="162">
        <v>605902</v>
      </c>
      <c r="G78" s="162">
        <v>550528</v>
      </c>
    </row>
    <row r="79" spans="1:7" x14ac:dyDescent="0.2">
      <c r="A79" s="162" t="s">
        <v>439</v>
      </c>
      <c r="B79" s="162">
        <v>75517</v>
      </c>
      <c r="C79" s="162">
        <v>90428</v>
      </c>
      <c r="D79" s="162">
        <v>79546</v>
      </c>
      <c r="E79" s="162">
        <v>100194</v>
      </c>
      <c r="F79" s="162">
        <v>193974</v>
      </c>
      <c r="G79" s="162">
        <v>172037</v>
      </c>
    </row>
    <row r="80" spans="1:7" x14ac:dyDescent="0.2">
      <c r="A80" s="162" t="s">
        <v>3</v>
      </c>
      <c r="B80" s="162">
        <v>247621</v>
      </c>
      <c r="C80" s="162">
        <v>270959</v>
      </c>
      <c r="D80" s="162">
        <v>278113</v>
      </c>
      <c r="E80" s="162">
        <v>282516</v>
      </c>
      <c r="F80" s="162">
        <v>267876</v>
      </c>
      <c r="G80" s="162">
        <v>240495</v>
      </c>
    </row>
    <row r="82" spans="1:7" x14ac:dyDescent="0.2"/>
    <row r="84" spans="1:7" x14ac:dyDescent="0.2">
      <c r="A84" s="162" t="s">
        <v>322</v>
      </c>
      <c r="B84" s="162" t="s">
        <v>337</v>
      </c>
      <c r="C84" s="162" t="s">
        <v>337</v>
      </c>
      <c r="D84" s="162" t="s">
        <v>337</v>
      </c>
      <c r="E84" s="162" t="s">
        <v>337</v>
      </c>
      <c r="F84" s="162" t="s">
        <v>337</v>
      </c>
      <c r="G84" s="162" t="s">
        <v>337</v>
      </c>
    </row>
    <row r="85" spans="1:7" x14ac:dyDescent="0.2">
      <c r="A85" s="162" t="s">
        <v>324</v>
      </c>
      <c r="B85" s="162" t="s">
        <v>332</v>
      </c>
      <c r="C85" s="162" t="s">
        <v>332</v>
      </c>
      <c r="D85" s="162" t="s">
        <v>332</v>
      </c>
      <c r="E85" s="162" t="s">
        <v>332</v>
      </c>
      <c r="F85" s="162" t="s">
        <v>332</v>
      </c>
      <c r="G85" s="162" t="s">
        <v>332</v>
      </c>
    </row>
    <row r="86" spans="1:7" x14ac:dyDescent="0.2">
      <c r="A86" s="162" t="s">
        <v>1</v>
      </c>
      <c r="B86" s="162">
        <v>2702671</v>
      </c>
      <c r="C86" s="162">
        <v>2129021</v>
      </c>
      <c r="D86" s="162">
        <v>2550493</v>
      </c>
      <c r="E86" s="162">
        <v>2378344</v>
      </c>
      <c r="F86" s="162">
        <v>2227765</v>
      </c>
      <c r="G86" s="162">
        <v>2314227</v>
      </c>
    </row>
    <row r="87" spans="1:7" x14ac:dyDescent="0.2">
      <c r="A87" s="162" t="s">
        <v>2</v>
      </c>
      <c r="B87" s="162">
        <v>4773554</v>
      </c>
      <c r="C87" s="162">
        <v>4484447</v>
      </c>
      <c r="D87" s="162">
        <v>4509105</v>
      </c>
      <c r="E87" s="162">
        <v>5400150</v>
      </c>
      <c r="F87" s="162">
        <v>4742153</v>
      </c>
      <c r="G87" s="162">
        <v>4335527</v>
      </c>
    </row>
    <row r="88" spans="1:7" x14ac:dyDescent="0.2">
      <c r="A88" s="162" t="s">
        <v>439</v>
      </c>
      <c r="B88" s="162">
        <v>671291</v>
      </c>
      <c r="C88" s="162">
        <v>762370</v>
      </c>
      <c r="D88" s="162">
        <v>709579</v>
      </c>
      <c r="E88" s="162">
        <v>576360</v>
      </c>
      <c r="F88" s="162">
        <v>748764</v>
      </c>
      <c r="G88" s="162">
        <v>799246</v>
      </c>
    </row>
    <row r="89" spans="1:7" x14ac:dyDescent="0.2">
      <c r="A89" s="162" t="s">
        <v>3</v>
      </c>
      <c r="B89" s="162">
        <v>2370759</v>
      </c>
      <c r="C89" s="162">
        <v>2838885</v>
      </c>
      <c r="D89" s="162">
        <v>2459833</v>
      </c>
      <c r="E89" s="162">
        <v>2223176</v>
      </c>
      <c r="F89" s="162">
        <v>2161095</v>
      </c>
      <c r="G89" s="162">
        <v>2586624</v>
      </c>
    </row>
    <row r="91" spans="1:7" x14ac:dyDescent="0.2"/>
  </sheetData>
  <customSheetViews>
    <customSheetView guid="{8E6CF98D-1634-4ED3-81CA-763BCE5C79CD}">
      <selection activeCell="G6" sqref="G6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D11" sqref="D11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topLeftCell="A91">
      <selection activeCell="H51" sqref="H51"/>
      <pageMargins left="0.75" right="0.75" top="1" bottom="1" header="0.5" footer="0.5"/>
      <pageSetup orientation="portrait" r:id="rId3"/>
      <headerFooter alignWithMargins="0"/>
    </customSheetView>
  </customSheetViews>
  <phoneticPr fontId="10" type="noConversion"/>
  <pageMargins left="0.75" right="0.75" top="1" bottom="1" header="0.5" footer="0.5"/>
  <pageSetup orientation="portrait" r:id="rId4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164"/>
  <sheetViews>
    <sheetView topLeftCell="A133" zoomScale="85" workbookViewId="0">
      <selection activeCell="K157" sqref="K157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143</v>
      </c>
    </row>
    <row r="3" spans="1:14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7</v>
      </c>
      <c r="H3" s="2"/>
    </row>
    <row r="4" spans="1:14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898014.57</v>
      </c>
      <c r="G6" s="1">
        <f>Details2!G6</f>
        <v>615451.61</v>
      </c>
      <c r="H6" s="1">
        <f>Details2!H6</f>
        <v>442064.61</v>
      </c>
      <c r="I6" s="1">
        <f>Details2!I6</f>
        <v>745023.32</v>
      </c>
      <c r="J6" s="1">
        <f>Details2!J6</f>
        <v>636268.59</v>
      </c>
      <c r="K6" s="1">
        <f>Details2!K6</f>
        <v>486295.65</v>
      </c>
      <c r="M6" t="str">
        <f>IF(AND(J6*0.6 &lt;=K6, K6&lt;= J6*1.4)," ","review")</f>
        <v xml:space="preserve"> 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38" t="s">
        <v>368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764641.56</v>
      </c>
      <c r="G10" s="1">
        <f>Details2!G10</f>
        <v>892545.48</v>
      </c>
      <c r="H10" s="1">
        <f>Details2!H10</f>
        <v>388067.22</v>
      </c>
      <c r="I10" s="1">
        <f>Details2!I10</f>
        <v>588501.29</v>
      </c>
      <c r="J10" s="1">
        <f>Details2!J10</f>
        <v>309447.17</v>
      </c>
      <c r="K10" s="1">
        <f>Details2!K10</f>
        <v>433748.85</v>
      </c>
      <c r="M10" t="str">
        <f>IF(AND(J10*0.6 &lt;=K10, K10&lt;= J10*1.4)," ","review")</f>
        <v>review</v>
      </c>
      <c r="N10" t="s">
        <v>297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53951.42</v>
      </c>
      <c r="G14" s="1">
        <f>Details2!G14</f>
        <v>7646.55</v>
      </c>
      <c r="H14" s="1" t="str">
        <f>Details2!H14</f>
        <v>NULL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297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485414.2</v>
      </c>
      <c r="G16" s="1">
        <f>Details2!G16</f>
        <v>284458.78999999998</v>
      </c>
      <c r="H16" s="1">
        <f>Details2!H16</f>
        <v>372720.41</v>
      </c>
      <c r="I16" s="1">
        <f>Details2!I16</f>
        <v>229055.81</v>
      </c>
      <c r="J16" s="1">
        <f>Details2!J16</f>
        <v>164783.31</v>
      </c>
      <c r="K16" s="1">
        <f>Details2!K16</f>
        <v>245257.86</v>
      </c>
      <c r="M16" t="str">
        <f>IF(AND(J16*0.6 &lt;=K16, K16&lt;= J16*1.4)," ","review")</f>
        <v>review</v>
      </c>
      <c r="N16" t="s">
        <v>297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 t="str">
        <f>Details2!F18</f>
        <v>NULL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38" t="s">
        <v>368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23758.66</v>
      </c>
      <c r="G22" s="1">
        <f>Details2!G22</f>
        <v>14843.75</v>
      </c>
      <c r="H22" s="1">
        <f>Details2!H22</f>
        <v>35402.67</v>
      </c>
      <c r="I22" s="1">
        <f>Details2!I22</f>
        <v>12721.67</v>
      </c>
      <c r="J22" s="1">
        <f>Details2!J22</f>
        <v>958.97</v>
      </c>
      <c r="K22" s="1">
        <f>Details2!K22</f>
        <v>25176.16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29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215448.83</v>
      </c>
      <c r="G26" s="1">
        <f>Details2!G26</f>
        <v>114341.89</v>
      </c>
      <c r="H26" s="1">
        <f>Details2!H26</f>
        <v>302520.74</v>
      </c>
      <c r="I26" s="1">
        <f>Details2!I26</f>
        <v>215311.17</v>
      </c>
      <c r="J26" s="1">
        <f>Details2!J26</f>
        <v>57521.45</v>
      </c>
      <c r="K26" s="1">
        <f>Details2!K26</f>
        <v>0</v>
      </c>
      <c r="M26" t="str">
        <f>IF(AND(J26*0.6 &lt;=K26, K26&lt;= J26*1.4)," ","review")</f>
        <v>review</v>
      </c>
      <c r="N26" t="s">
        <v>297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307092.39</v>
      </c>
      <c r="G27" s="1">
        <f>Details2!G27</f>
        <v>131833.48000000001</v>
      </c>
      <c r="H27" s="1">
        <f>Details2!H27</f>
        <v>211695.63</v>
      </c>
      <c r="I27" s="1">
        <f>Details2!I27</f>
        <v>714223.72</v>
      </c>
      <c r="J27" s="1">
        <f>Details2!J27</f>
        <v>369502.19</v>
      </c>
      <c r="K27" s="1">
        <f>Details2!K27</f>
        <v>732499.56</v>
      </c>
      <c r="L27" s="38" t="s">
        <v>368</v>
      </c>
      <c r="M27" t="str">
        <f>IF(AND(J27*0.6 &lt;=K27, K27&lt;= J27*1.4)," ","review")</f>
        <v>review</v>
      </c>
      <c r="N27" t="s">
        <v>297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38" t="s">
        <v>368</v>
      </c>
      <c r="M31" t="e">
        <f>IF(AND(J31*0.6 &lt;=K31, K31&lt;= J31*1.4)," ","review")</f>
        <v>#VALUE!</v>
      </c>
      <c r="N31" t="s">
        <v>297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358213.35</v>
      </c>
      <c r="G32" s="1">
        <f>Details2!G32</f>
        <v>301171.07</v>
      </c>
      <c r="H32" s="1">
        <f>Details2!H32</f>
        <v>372484.76</v>
      </c>
      <c r="I32" s="1">
        <f>Details2!I32</f>
        <v>521946.05</v>
      </c>
      <c r="J32" s="1">
        <f>Details2!J32</f>
        <v>389564.03</v>
      </c>
      <c r="K32" s="1">
        <f>Details2!K32</f>
        <v>354513.61</v>
      </c>
      <c r="M32" t="str">
        <f>IF(AND(J32*0.6 &lt;=K32, K32&lt;= J32*1.4)," ","review")</f>
        <v xml:space="preserve"> </v>
      </c>
      <c r="N32" t="s">
        <v>297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2076449.45</v>
      </c>
      <c r="G39" s="1">
        <f>Details2!G39</f>
        <v>1492364.81</v>
      </c>
      <c r="H39" s="1">
        <f>Details2!H39</f>
        <v>2156815.11</v>
      </c>
      <c r="I39" s="1">
        <f>Details2!I39</f>
        <v>1426130</v>
      </c>
      <c r="J39" s="1">
        <f>Details2!J39</f>
        <v>1411403.02</v>
      </c>
      <c r="K39" s="1">
        <f>Details2!K39</f>
        <v>977008.14</v>
      </c>
      <c r="M39" t="str">
        <f>IF(AND(J39*0.6 &lt;=K39, K39&lt;= J39*1.4)," ","review")</f>
        <v xml:space="preserve"> </v>
      </c>
      <c r="N39" t="s">
        <v>297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4486415.17</v>
      </c>
      <c r="G47" s="1">
        <f>Details2!G47</f>
        <v>2113999.02</v>
      </c>
      <c r="H47" s="1">
        <f>Details2!H47</f>
        <v>8566421.6699999999</v>
      </c>
      <c r="I47" s="1">
        <f>Details2!I47</f>
        <v>2142538.12</v>
      </c>
      <c r="J47" s="1">
        <f>Details2!J47</f>
        <v>351922.13</v>
      </c>
      <c r="K47" s="1">
        <f>Details2!K47</f>
        <v>-740.56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46934.57</v>
      </c>
      <c r="G49" s="1">
        <f>Details2!G49</f>
        <v>103519.29</v>
      </c>
      <c r="H49" s="1">
        <f>Details2!H49</f>
        <v>71407.16</v>
      </c>
      <c r="I49" s="1">
        <f>Details2!I49</f>
        <v>46857.89</v>
      </c>
      <c r="J49" s="1">
        <f>Details2!J49</f>
        <v>58609.79</v>
      </c>
      <c r="K49" s="1">
        <f>Details2!K49</f>
        <v>175917.21</v>
      </c>
      <c r="M49" s="29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24" t="s">
        <v>368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475108.48</v>
      </c>
      <c r="G74" s="1">
        <f>Details2!G74</f>
        <v>375652.2</v>
      </c>
      <c r="H74" s="1">
        <f>Details2!H74</f>
        <v>405912.49</v>
      </c>
      <c r="I74" s="1">
        <f>Details2!I74</f>
        <v>148338.59</v>
      </c>
      <c r="J74" s="1">
        <f>Details2!J74</f>
        <v>293606.2</v>
      </c>
      <c r="K74" s="1">
        <f>Details2!K74</f>
        <v>295531.03000000003</v>
      </c>
      <c r="L74" s="2"/>
      <c r="M74" t="str">
        <f>IF(AND(J74*0.6 &lt;=K74, K74&lt;= J74*1.4)," ","review")</f>
        <v xml:space="preserve"> 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100055.77</v>
      </c>
      <c r="G76" s="1">
        <f>Details2!G76</f>
        <v>108813.68</v>
      </c>
      <c r="H76" s="1">
        <f>Details2!H76</f>
        <v>128526.01</v>
      </c>
      <c r="I76" s="1">
        <f>Details2!I76</f>
        <v>137043.39000000001</v>
      </c>
      <c r="J76" s="1">
        <f>Details2!J76</f>
        <v>108012.22</v>
      </c>
      <c r="K76" s="1">
        <f>Details2!K76</f>
        <v>225330.09</v>
      </c>
      <c r="L76" s="2"/>
      <c r="M76" s="29" t="str">
        <f t="shared" ref="M76:M82" si="0">IF(AND(J76*0.6 &lt;=K76, K76&lt;= J76*1.4)," ","review")</f>
        <v>review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1672251.44</v>
      </c>
      <c r="G77" s="1">
        <f>Details2!G77</f>
        <v>6178390.46</v>
      </c>
      <c r="H77" s="1">
        <f>Details2!H77</f>
        <v>3758334.12</v>
      </c>
      <c r="I77" s="1">
        <f>Details2!I77</f>
        <v>2379889.6800000002</v>
      </c>
      <c r="J77" s="1">
        <f>Details2!J77</f>
        <v>2742467.17</v>
      </c>
      <c r="K77" s="1">
        <f>Details2!K77</f>
        <v>226584.28</v>
      </c>
      <c r="L77" s="2"/>
      <c r="M77" t="str">
        <f t="shared" si="0"/>
        <v>review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1629950.46</v>
      </c>
      <c r="G78" s="1">
        <f>Details2!G78</f>
        <v>1272245.57</v>
      </c>
      <c r="H78" s="1">
        <f>Details2!H78</f>
        <v>946909.08</v>
      </c>
      <c r="I78" s="1">
        <f>Details2!I78</f>
        <v>783341.93</v>
      </c>
      <c r="J78" s="1">
        <f>Details2!J78</f>
        <v>894672.2</v>
      </c>
      <c r="K78" s="1">
        <f>Details2!K78</f>
        <v>735682.51</v>
      </c>
      <c r="L78" s="2"/>
      <c r="M78" t="str">
        <f t="shared" si="0"/>
        <v xml:space="preserve"> 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301897.11</v>
      </c>
      <c r="G79" s="1">
        <f>Details2!G79</f>
        <v>233519.98</v>
      </c>
      <c r="H79" s="1">
        <f>Details2!H79</f>
        <v>204014.43</v>
      </c>
      <c r="I79" s="1">
        <f>Details2!I79</f>
        <v>111041.41</v>
      </c>
      <c r="J79" s="1">
        <f>Details2!J79</f>
        <v>54349.24</v>
      </c>
      <c r="K79" s="1">
        <f>Details2!K79</f>
        <v>79617.63</v>
      </c>
      <c r="L79" s="2"/>
      <c r="M79" t="str">
        <f t="shared" si="0"/>
        <v>review</v>
      </c>
      <c r="N79" t="s">
        <v>297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76393.22</v>
      </c>
      <c r="G80" s="1">
        <f>Details2!G80</f>
        <v>58523.12</v>
      </c>
      <c r="H80" s="1">
        <f>Details2!H80</f>
        <v>32208.21</v>
      </c>
      <c r="I80" s="1">
        <f>Details2!I80</f>
        <v>42516.67</v>
      </c>
      <c r="J80" s="1">
        <f>Details2!J80</f>
        <v>55954.81</v>
      </c>
      <c r="K80" s="1">
        <f>Details2!K80</f>
        <v>72197.81</v>
      </c>
      <c r="M80" t="str">
        <f t="shared" si="0"/>
        <v xml:space="preserve"> 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1710895.44</v>
      </c>
      <c r="G81" s="1">
        <f>Details2!G81</f>
        <v>2456948.9500000002</v>
      </c>
      <c r="H81" s="1">
        <f>Details2!H81</f>
        <v>1990610.64</v>
      </c>
      <c r="I81" s="1">
        <f>Details2!I81</f>
        <v>2395281.08</v>
      </c>
      <c r="J81" s="1">
        <f>Details2!J81</f>
        <v>2103873.9700000002</v>
      </c>
      <c r="K81" s="1">
        <f>Details2!K81</f>
        <v>2706480.52</v>
      </c>
      <c r="M81" t="str">
        <f t="shared" si="0"/>
        <v xml:space="preserve"> 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137838.39999999999</v>
      </c>
      <c r="G82" s="1">
        <f>Details2!G82</f>
        <v>66921.45</v>
      </c>
      <c r="H82" s="1">
        <f>Details2!H82</f>
        <v>70455.78</v>
      </c>
      <c r="I82" s="1">
        <f>Details2!I82</f>
        <v>76699.42</v>
      </c>
      <c r="J82" s="1">
        <f>Details2!J82</f>
        <v>126008.01</v>
      </c>
      <c r="K82" s="1">
        <f>Details2!K82</f>
        <v>50894.84</v>
      </c>
      <c r="L82" s="9"/>
      <c r="M82" t="str">
        <f t="shared" si="0"/>
        <v>review</v>
      </c>
      <c r="N82" t="s">
        <v>297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259922.63</v>
      </c>
      <c r="G84" s="1">
        <f>Details2!G84</f>
        <v>223119.08</v>
      </c>
      <c r="H84" s="1">
        <f>Details2!H84</f>
        <v>109504.9</v>
      </c>
      <c r="I84" s="1">
        <f>Details2!I84</f>
        <v>51122.29</v>
      </c>
      <c r="J84" s="1">
        <f>Details2!J84</f>
        <v>81417.259999999995</v>
      </c>
      <c r="K84" s="1">
        <f>Details2!K84</f>
        <v>116905.51</v>
      </c>
      <c r="L84" s="9"/>
      <c r="M84" s="29" t="str">
        <f>IF(AND(J84*0.6 &lt;=K84, K84&lt;= J84*1.4)," ","review")</f>
        <v>review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32039.46</v>
      </c>
      <c r="G85" s="1">
        <f>Details2!G85</f>
        <v>58890.59</v>
      </c>
      <c r="H85" s="1">
        <f>Details2!H85</f>
        <v>26630.53</v>
      </c>
      <c r="I85" s="1">
        <f>Details2!I85</f>
        <v>72614.02</v>
      </c>
      <c r="J85" s="1">
        <f>Details2!J85</f>
        <v>1255.3499999999999</v>
      </c>
      <c r="K85" s="1">
        <f>Details2!K85</f>
        <v>43105.24</v>
      </c>
      <c r="L85" s="9"/>
      <c r="M85" t="str">
        <f>IF(AND(J85*0.6 &lt;=K85, K85&lt;= J85*1.4)," ","review")</f>
        <v>review</v>
      </c>
      <c r="N85" t="s">
        <v>297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37875.230000000003</v>
      </c>
      <c r="G86" s="1">
        <f>Details2!G86</f>
        <v>91942.43</v>
      </c>
      <c r="H86" s="1">
        <f>Details2!H86</f>
        <v>35106.199999999997</v>
      </c>
      <c r="I86" s="1">
        <f>Details2!I86</f>
        <v>10691.64</v>
      </c>
      <c r="J86" s="1">
        <f>Details2!J86</f>
        <v>0</v>
      </c>
      <c r="K86" s="1">
        <f>Details2!K86</f>
        <v>24119.08</v>
      </c>
      <c r="M86" t="str">
        <f>IF(AND(J86*0.6 &lt;=K86, K86&lt;= J86*1.4)," ","review")</f>
        <v>review</v>
      </c>
      <c r="N86" t="s">
        <v>297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63762.46</v>
      </c>
      <c r="G88" s="1">
        <f>Details2!G88</f>
        <v>62863.59</v>
      </c>
      <c r="H88" s="1">
        <f>Details2!H88</f>
        <v>17970.78</v>
      </c>
      <c r="I88" s="1">
        <f>Details2!I88</f>
        <v>9506.49</v>
      </c>
      <c r="J88" s="1">
        <f>Details2!J88</f>
        <v>22241.09</v>
      </c>
      <c r="K88" s="1">
        <f>Details2!K88</f>
        <v>7418.48</v>
      </c>
      <c r="L88" s="3"/>
      <c r="M88" s="29" t="str">
        <f>IF(AND(J88*0.6 &lt;=K88, K88&lt;= J88*1.4)," ","review")</f>
        <v>review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21576.16</v>
      </c>
      <c r="G90" s="1">
        <f>Details2!G90</f>
        <v>25218.17</v>
      </c>
      <c r="H90" s="1">
        <f>Details2!H90</f>
        <v>37623.75</v>
      </c>
      <c r="I90" s="1">
        <f>Details2!I90</f>
        <v>3078.17</v>
      </c>
      <c r="J90" s="1">
        <f>Details2!J90</f>
        <v>4132</v>
      </c>
      <c r="K90" s="1">
        <f>Details2!K90</f>
        <v>36328.11</v>
      </c>
      <c r="L90" s="3"/>
      <c r="M90" s="29" t="str">
        <f t="shared" ref="M90:M96" si="1">IF(AND(J90*0.6 &lt;=K90, K90&lt;= J90*1.4)," ","review")</f>
        <v>review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1387674.55</v>
      </c>
      <c r="G91" s="1">
        <f>Details2!G91</f>
        <v>1228013.6200000001</v>
      </c>
      <c r="H91" s="1">
        <f>Details2!H91</f>
        <v>927150.32</v>
      </c>
      <c r="I91" s="1">
        <f>Details2!I91</f>
        <v>1110795.83</v>
      </c>
      <c r="J91" s="1">
        <f>Details2!J91</f>
        <v>534675.53</v>
      </c>
      <c r="K91" s="1">
        <f>Details2!K91</f>
        <v>1093602.1399999999</v>
      </c>
      <c r="M91" s="29" t="str">
        <f t="shared" si="1"/>
        <v>review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57270.67</v>
      </c>
      <c r="G92" s="1">
        <f>Details2!G92</f>
        <v>74923.5</v>
      </c>
      <c r="H92" s="1">
        <f>Details2!H92</f>
        <v>103610.81</v>
      </c>
      <c r="I92" s="1">
        <f>Details2!I92</f>
        <v>56393.8</v>
      </c>
      <c r="J92" s="1">
        <f>Details2!J92</f>
        <v>72428.490000000005</v>
      </c>
      <c r="K92" s="1">
        <f>Details2!K92</f>
        <v>136183.4</v>
      </c>
      <c r="M92" t="str">
        <f t="shared" si="1"/>
        <v>review</v>
      </c>
      <c r="N92" t="s">
        <v>297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59494.22</v>
      </c>
      <c r="G93" s="1">
        <f>Details2!G93</f>
        <v>50168.61</v>
      </c>
      <c r="H93" s="1">
        <f>Details2!H93</f>
        <v>7281.35</v>
      </c>
      <c r="I93" s="1">
        <f>Details2!I93</f>
        <v>36194.910000000003</v>
      </c>
      <c r="J93" s="1">
        <f>Details2!J93</f>
        <v>22324.98</v>
      </c>
      <c r="K93" s="1">
        <f>Details2!K93</f>
        <v>15920.45</v>
      </c>
      <c r="M93" t="str">
        <f t="shared" si="1"/>
        <v xml:space="preserve"> 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1292292.78</v>
      </c>
      <c r="G94" s="1">
        <f>Details2!G94</f>
        <v>1562389.57</v>
      </c>
      <c r="H94" s="1">
        <f>Details2!H94</f>
        <v>1014911.99</v>
      </c>
      <c r="I94" s="1">
        <f>Details2!I94</f>
        <v>849752.62</v>
      </c>
      <c r="J94" s="1">
        <f>Details2!J94</f>
        <v>641264.07999999996</v>
      </c>
      <c r="K94" s="1">
        <f>Details2!K94</f>
        <v>516528.86</v>
      </c>
      <c r="M94" t="str">
        <f t="shared" si="1"/>
        <v xml:space="preserve"> </v>
      </c>
      <c r="N94" t="s">
        <v>297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San Antonio Military Medical Center</v>
      </c>
      <c r="E95" s="2" t="str">
        <f>Details2!E95</f>
        <v>H</v>
      </c>
      <c r="F95" s="1">
        <f>Details2!F95</f>
        <v>3267309.74</v>
      </c>
      <c r="G95" s="1">
        <f>Details2!G95</f>
        <v>3515949.01</v>
      </c>
      <c r="H95" s="1">
        <f>Details2!H95</f>
        <v>4392226.0999999996</v>
      </c>
      <c r="I95" s="1">
        <f>Details2!I95</f>
        <v>3259973.64</v>
      </c>
      <c r="J95" s="1">
        <f>Details2!J95</f>
        <v>4964274.7300000004</v>
      </c>
      <c r="K95" s="1">
        <f>Details2!K95</f>
        <v>5281656.84</v>
      </c>
      <c r="M95" t="str">
        <f t="shared" si="1"/>
        <v xml:space="preserve"> 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308616.74</v>
      </c>
      <c r="G96" s="1">
        <f>Details2!G96</f>
        <v>299634.76</v>
      </c>
      <c r="H96" s="1">
        <f>Details2!H96</f>
        <v>177409.59</v>
      </c>
      <c r="I96" s="1">
        <f>Details2!I96</f>
        <v>252075.55</v>
      </c>
      <c r="J96" s="1">
        <f>Details2!J96</f>
        <v>231910.09</v>
      </c>
      <c r="K96" s="1">
        <f>Details2!K96</f>
        <v>373324.94</v>
      </c>
      <c r="M96" t="str">
        <f t="shared" si="1"/>
        <v>review</v>
      </c>
      <c r="N96" t="s">
        <v>297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 t="str">
        <f>Details2!G97</f>
        <v>NULL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24" t="s">
        <v>369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0125</v>
      </c>
      <c r="D99" s="2" t="str">
        <f>Details2!D99</f>
        <v>Ft. Lewis (Madigan Army Medical Center)</v>
      </c>
      <c r="E99" s="2" t="str">
        <f>Details2!E99</f>
        <v>H</v>
      </c>
      <c r="F99" s="1">
        <f>Details2!F99</f>
        <v>3731367.29</v>
      </c>
      <c r="G99" s="1">
        <f>Details2!G99</f>
        <v>3327090.71</v>
      </c>
      <c r="H99" s="1">
        <f>Details2!H99</f>
        <v>3380464.92</v>
      </c>
      <c r="I99" s="1">
        <f>Details2!I99</f>
        <v>2982030.67</v>
      </c>
      <c r="J99" s="1">
        <f>Details2!J99</f>
        <v>2248320.59</v>
      </c>
      <c r="K99" s="1">
        <f>Details2!K99</f>
        <v>2617183.4300000002</v>
      </c>
      <c r="M99" t="str">
        <f>IF(AND(J99*0.6 &lt;=K99, K99&lt;= J99*1.4)," ","review")</f>
        <v xml:space="preserve"> </v>
      </c>
      <c r="N99" t="s">
        <v>297</v>
      </c>
    </row>
    <row r="100" spans="2:14" x14ac:dyDescent="0.2">
      <c r="B100" s="2" t="str">
        <f>Details2!B100</f>
        <v>Army</v>
      </c>
      <c r="C100" s="2" t="str">
        <f>Details2!C100</f>
        <v>0131</v>
      </c>
      <c r="D100" s="2" t="str">
        <f>Details2!D100</f>
        <v>Ft. Irwin (Weed Army Community Hospital)</v>
      </c>
      <c r="E100" s="2" t="str">
        <f>Details2!E100</f>
        <v>H</v>
      </c>
      <c r="F100" s="1">
        <f>Details2!F100</f>
        <v>13519.05</v>
      </c>
      <c r="G100" s="1">
        <f>Details2!G100</f>
        <v>18266.150000000001</v>
      </c>
      <c r="H100" s="1">
        <f>Details2!H100</f>
        <v>9174.08</v>
      </c>
      <c r="I100" s="1">
        <f>Details2!I100</f>
        <v>2276.58</v>
      </c>
      <c r="J100" s="1">
        <f>Details2!J100</f>
        <v>0</v>
      </c>
      <c r="K100" s="1">
        <f>Details2!K100</f>
        <v>0</v>
      </c>
      <c r="M100" t="str">
        <f>IF(AND(J100*0.6 &lt;=K100, K100&lt;= J100*1.4)," ","review")</f>
        <v xml:space="preserve"> </v>
      </c>
    </row>
    <row r="101" spans="2:14" x14ac:dyDescent="0.2">
      <c r="B101" s="2" t="str">
        <f>Details2!B101</f>
        <v>Army</v>
      </c>
      <c r="C101" s="2" t="str">
        <f>Details2!C101</f>
        <v>0206</v>
      </c>
      <c r="D101" s="2" t="str">
        <f>Details2!D101</f>
        <v>Yuma Proving Grounds</v>
      </c>
      <c r="E101" s="2" t="str">
        <f>Details2!E101</f>
        <v>I</v>
      </c>
      <c r="F101" s="1" t="str">
        <f>Details2!F101</f>
        <v>NULL</v>
      </c>
      <c r="G101" s="1" t="str">
        <f>Details2!G101</f>
        <v>NULL</v>
      </c>
      <c r="H101" s="1" t="str">
        <f>Details2!H101</f>
        <v>NULL</v>
      </c>
      <c r="I101" s="1" t="str">
        <f>Details2!I101</f>
        <v>NULL</v>
      </c>
      <c r="J101" s="1" t="str">
        <f>Details2!J101</f>
        <v>NULL</v>
      </c>
      <c r="K101" s="1" t="str">
        <f>Details2!K101</f>
        <v>NULL</v>
      </c>
    </row>
    <row r="102" spans="2:14" x14ac:dyDescent="0.2">
      <c r="B102" s="2" t="str">
        <f>Details2!B102</f>
        <v>Army</v>
      </c>
      <c r="C102" s="2" t="str">
        <f>Details2!C102</f>
        <v>0256</v>
      </c>
      <c r="D102" s="2" t="str">
        <f>Details2!D102</f>
        <v>Pentagon Army Health Clinic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0273</v>
      </c>
      <c r="D103" s="2" t="str">
        <f>Details2!D103</f>
        <v>Ft. McPherson (Lawrence Joel Army Health Clinic)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0308</v>
      </c>
      <c r="D104" s="2" t="str">
        <f>Details2!D104</f>
        <v>Aberdeen Proving Grounds (Kirk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0309</v>
      </c>
      <c r="D105" s="2" t="str">
        <f>Details2!D105</f>
        <v>Ft. Detrick US Army Health Clinic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0330</v>
      </c>
      <c r="D106" s="2" t="str">
        <f>Details2!D106</f>
        <v>Ft. Drum (Guthrie Army Health Clinic)</v>
      </c>
      <c r="E106" s="2" t="str">
        <f>Details2!E106</f>
        <v>C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0350</v>
      </c>
      <c r="D107" s="2" t="str">
        <f>Details2!D107</f>
        <v>Ft. Indiantown Gap US Army Health Clinic</v>
      </c>
      <c r="E107" s="2" t="str">
        <f>Details2!E107</f>
        <v>I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0351</v>
      </c>
      <c r="D108" s="2" t="str">
        <f>Details2!D108</f>
        <v>Letterkenny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0352</v>
      </c>
      <c r="D109" s="2" t="str">
        <f>Details2!D109</f>
        <v>Carlisle (Dunham Army Health Clinic)</v>
      </c>
      <c r="E109" s="2" t="str">
        <f>Details2!E109</f>
        <v>C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0353</v>
      </c>
      <c r="D110" s="2" t="str">
        <f>Details2!D110</f>
        <v>Tobyhanna US Army Health Clinic</v>
      </c>
      <c r="E110" s="2" t="str">
        <f>Details2!E110</f>
        <v>I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0371</v>
      </c>
      <c r="D111" s="2" t="str">
        <f>Details2!D111</f>
        <v>Dugway Proving Ground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0441</v>
      </c>
      <c r="D112" s="2" t="str">
        <f>Details2!D112</f>
        <v>New Cumberland US Army Health Clinic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0606</v>
      </c>
      <c r="D113" s="2" t="str">
        <f>Details2!D113</f>
        <v>Heidelberg MEDDAC</v>
      </c>
      <c r="E113" s="2" t="str">
        <f>Details2!E113</f>
        <v>C</v>
      </c>
      <c r="F113" s="1">
        <f>Details2!F113</f>
        <v>26458.48</v>
      </c>
      <c r="G113" s="1">
        <f>Details2!G113</f>
        <v>0</v>
      </c>
      <c r="H113" s="1">
        <f>Details2!H113</f>
        <v>0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0607</v>
      </c>
      <c r="D114" s="2" t="str">
        <f>Details2!D114</f>
        <v>Landstuhl Regional Medical Center</v>
      </c>
      <c r="E114" s="2" t="str">
        <f>Details2!E114</f>
        <v>H</v>
      </c>
      <c r="F114" s="1">
        <f>Details2!F114</f>
        <v>829616.06</v>
      </c>
      <c r="G114" s="1">
        <f>Details2!G114</f>
        <v>523864.45</v>
      </c>
      <c r="H114" s="1">
        <f>Details2!H114</f>
        <v>483954.03</v>
      </c>
      <c r="I114" s="1">
        <f>Details2!I114</f>
        <v>1127245.98</v>
      </c>
      <c r="J114" s="1">
        <f>Details2!J114</f>
        <v>1156682.3600000001</v>
      </c>
      <c r="K114" s="1">
        <f>Details2!K114</f>
        <v>1650730.93</v>
      </c>
      <c r="M114" t="str">
        <f>IF(AND(J114*0.6 &lt;=K114, K114&lt;= J114*1.4)," ","review")</f>
        <v>review</v>
      </c>
      <c r="N114" t="s">
        <v>297</v>
      </c>
    </row>
    <row r="115" spans="2:14" x14ac:dyDescent="0.2">
      <c r="B115" s="2" t="str">
        <f>Details2!B115</f>
        <v>Army</v>
      </c>
      <c r="C115" s="2" t="str">
        <f>Details2!C115</f>
        <v>0609</v>
      </c>
      <c r="D115" s="2" t="str">
        <f>Details2!D115</f>
        <v>Bavaria MEDDAC</v>
      </c>
      <c r="E115" s="2" t="str">
        <f>Details2!E115</f>
        <v>C</v>
      </c>
      <c r="F115" s="1">
        <f>Details2!F115</f>
        <v>0</v>
      </c>
      <c r="G115" s="1" t="str">
        <f>Details2!G115</f>
        <v>NULL</v>
      </c>
      <c r="H115" s="1" t="str">
        <f>Details2!H115</f>
        <v>NULL</v>
      </c>
      <c r="I115" s="1" t="str">
        <f>Details2!I115</f>
        <v>NULL</v>
      </c>
      <c r="J115" s="1" t="str">
        <f>Details2!J115</f>
        <v>NULL</v>
      </c>
      <c r="K115" s="1" t="str">
        <f>Details2!K115</f>
        <v>NULL</v>
      </c>
      <c r="M115" t="e">
        <f>IF(AND(J115*0.6 &lt;=K115, K115&lt;= J115*1.4)," ","review")</f>
        <v>#VALUE!</v>
      </c>
    </row>
    <row r="116" spans="2:14" x14ac:dyDescent="0.2">
      <c r="B116" s="2" t="str">
        <f>Details2!B116</f>
        <v>Army</v>
      </c>
      <c r="C116" s="2" t="str">
        <f>Details2!C116</f>
        <v>0610</v>
      </c>
      <c r="D116" s="2" t="str">
        <f>Details2!D116</f>
        <v>BG CRAWFORD SAMS AHC-CAMP ZAMA</v>
      </c>
      <c r="E116" s="2" t="str">
        <f>Details2!E116</f>
        <v>C</v>
      </c>
      <c r="F116" s="1" t="str">
        <f>Details2!F116</f>
        <v>NULL</v>
      </c>
      <c r="G116" s="1" t="str">
        <f>Details2!G116</f>
        <v>NULL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0612</v>
      </c>
      <c r="D117" s="2" t="str">
        <f>Details2!D117</f>
        <v>Brian Allgood ACH - Seoul</v>
      </c>
      <c r="E117" s="2" t="str">
        <f>Details2!E117</f>
        <v>H</v>
      </c>
      <c r="F117" s="1">
        <f>Details2!F117</f>
        <v>58270.83</v>
      </c>
      <c r="G117" s="1">
        <f>Details2!G117</f>
        <v>0</v>
      </c>
      <c r="H117" s="1">
        <f>Details2!H117</f>
        <v>21856.560000000001</v>
      </c>
      <c r="I117" s="1">
        <f>Details2!I117</f>
        <v>110483.7</v>
      </c>
      <c r="J117" s="1">
        <f>Details2!J117</f>
        <v>83030.289999999994</v>
      </c>
      <c r="K117" s="1">
        <f>Details2!K117</f>
        <v>84201.94</v>
      </c>
    </row>
    <row r="118" spans="2:14" x14ac:dyDescent="0.2">
      <c r="B118" s="2" t="str">
        <f>Details2!B118</f>
        <v>JTF</v>
      </c>
      <c r="C118" s="2" t="str">
        <f>Details2!C118</f>
        <v>0067</v>
      </c>
      <c r="D118" s="2" t="str">
        <f>Details2!D118</f>
        <v>Walter Reed National Military Medical Center</v>
      </c>
      <c r="E118" s="2" t="str">
        <f>Details2!E118</f>
        <v>H</v>
      </c>
      <c r="F118" s="1">
        <f>Details2!F118</f>
        <v>3261179.9</v>
      </c>
      <c r="G118" s="1">
        <f>Details2!G118</f>
        <v>1632200.72</v>
      </c>
      <c r="H118" s="1">
        <f>Details2!H118</f>
        <v>3147838.64</v>
      </c>
      <c r="I118" s="1">
        <f>Details2!I118</f>
        <v>1797839.21</v>
      </c>
      <c r="J118" s="1">
        <f>Details2!J118</f>
        <v>2230230.7999999998</v>
      </c>
      <c r="K118" s="1">
        <f>Details2!K118</f>
        <v>3666395.28</v>
      </c>
      <c r="M118" t="str">
        <f t="shared" ref="M118:M122" si="2">IF(AND(J118*0.6 &lt;=K118, K118&lt;= J118*1.4)," ","review")</f>
        <v>review</v>
      </c>
      <c r="N118" t="s">
        <v>297</v>
      </c>
    </row>
    <row r="119" spans="2:14" x14ac:dyDescent="0.2">
      <c r="B119" s="2" t="str">
        <f>Details2!B119</f>
        <v>JTF</v>
      </c>
      <c r="C119" s="2" t="str">
        <f>Details2!C119</f>
        <v>0123</v>
      </c>
      <c r="D119" s="2" t="str">
        <f>Details2!D119</f>
        <v>Ft. Belvoir (FT. Belvoir Community Hospital)</v>
      </c>
      <c r="E119" s="2" t="str">
        <f>Details2!E119</f>
        <v>H</v>
      </c>
      <c r="F119" s="1">
        <f>Details2!F119</f>
        <v>351718.40000000002</v>
      </c>
      <c r="G119" s="1">
        <f>Details2!G119</f>
        <v>135785.19</v>
      </c>
      <c r="H119" s="1">
        <f>Details2!H119</f>
        <v>224373.02</v>
      </c>
      <c r="I119" s="1">
        <f>Details2!I119</f>
        <v>185117.66</v>
      </c>
      <c r="J119" s="1">
        <f>Details2!J119</f>
        <v>379461.43</v>
      </c>
      <c r="K119" s="1">
        <f>Details2!K119</f>
        <v>882689.62</v>
      </c>
      <c r="M119" t="str">
        <f t="shared" si="2"/>
        <v>review</v>
      </c>
      <c r="N119" t="s">
        <v>297</v>
      </c>
    </row>
    <row r="120" spans="2:14" x14ac:dyDescent="0.2">
      <c r="B120" s="2" t="str">
        <f>Details2!B120</f>
        <v>Navy</v>
      </c>
      <c r="C120" s="2" t="str">
        <f>Details2!C120</f>
        <v>0024</v>
      </c>
      <c r="D120" s="2" t="str">
        <f>Details2!D120</f>
        <v>NH Camp Pendelton</v>
      </c>
      <c r="E120" s="2" t="str">
        <f>Details2!E120</f>
        <v>H</v>
      </c>
      <c r="F120" s="1">
        <f>Details2!F120</f>
        <v>57798</v>
      </c>
      <c r="G120" s="1">
        <f>Details2!G120</f>
        <v>38255.089999999997</v>
      </c>
      <c r="H120" s="1">
        <f>Details2!H120</f>
        <v>59088.02</v>
      </c>
      <c r="I120" s="1">
        <f>Details2!I120</f>
        <v>68694.69</v>
      </c>
      <c r="J120" s="1">
        <f>Details2!J120</f>
        <v>97964.43</v>
      </c>
      <c r="K120" s="1">
        <f>Details2!K120</f>
        <v>53171.76</v>
      </c>
      <c r="M120" t="str">
        <f t="shared" si="2"/>
        <v>review</v>
      </c>
      <c r="N120" t="s">
        <v>297</v>
      </c>
    </row>
    <row r="121" spans="2:14" x14ac:dyDescent="0.2">
      <c r="B121" s="2" t="str">
        <f>Details2!B121</f>
        <v>Navy</v>
      </c>
      <c r="C121" s="2" t="str">
        <f>Details2!C121</f>
        <v>0028</v>
      </c>
      <c r="D121" s="2" t="str">
        <f>Details2!D121</f>
        <v>NH Lemoore</v>
      </c>
      <c r="E121" s="2" t="str">
        <f>Details2!E121</f>
        <v>H</v>
      </c>
      <c r="F121" s="1">
        <f>Details2!F121</f>
        <v>14842.48</v>
      </c>
      <c r="G121" s="1">
        <f>Details2!G121</f>
        <v>0</v>
      </c>
      <c r="H121" s="1">
        <f>Details2!H121</f>
        <v>0</v>
      </c>
      <c r="I121" s="1">
        <f>Details2!I121</f>
        <v>0</v>
      </c>
      <c r="J121" s="1">
        <f>Details2!J121</f>
        <v>4064.7</v>
      </c>
      <c r="K121" s="1">
        <f>Details2!K121</f>
        <v>13511.84</v>
      </c>
      <c r="M121" t="str">
        <f t="shared" si="2"/>
        <v>review</v>
      </c>
    </row>
    <row r="122" spans="2:14" x14ac:dyDescent="0.2">
      <c r="B122" s="2" t="str">
        <f>Details2!B122</f>
        <v>Navy</v>
      </c>
      <c r="C122" s="2" t="str">
        <f>Details2!C122</f>
        <v>0029</v>
      </c>
      <c r="D122" s="2" t="str">
        <f>Details2!D122</f>
        <v>NMC San Diego</v>
      </c>
      <c r="E122" s="2" t="str">
        <f>Details2!E122</f>
        <v>H</v>
      </c>
      <c r="F122" s="1">
        <f>Details2!F122</f>
        <v>763146.49</v>
      </c>
      <c r="G122" s="1">
        <f>Details2!G122</f>
        <v>870440.79</v>
      </c>
      <c r="H122" s="1">
        <f>Details2!H122</f>
        <v>916757.39</v>
      </c>
      <c r="I122" s="1">
        <f>Details2!I122</f>
        <v>1260895.8899999999</v>
      </c>
      <c r="J122" s="1">
        <f>Details2!J122</f>
        <v>798277.91</v>
      </c>
      <c r="K122" s="1">
        <f>Details2!K122</f>
        <v>1014044.96</v>
      </c>
      <c r="M122" t="str">
        <f t="shared" si="2"/>
        <v xml:space="preserve"> </v>
      </c>
      <c r="N122" t="s">
        <v>297</v>
      </c>
    </row>
    <row r="123" spans="2:14" x14ac:dyDescent="0.2">
      <c r="B123" s="2" t="str">
        <f>Details2!B123</f>
        <v>Navy</v>
      </c>
      <c r="C123" s="2" t="str">
        <f>Details2!C123</f>
        <v>0030</v>
      </c>
      <c r="D123" s="2" t="str">
        <f>Details2!D123</f>
        <v>NH 29 Palms</v>
      </c>
      <c r="E123" s="2" t="str">
        <f>Details2!E123</f>
        <v>H</v>
      </c>
      <c r="F123" s="1">
        <f>Details2!F123</f>
        <v>0</v>
      </c>
      <c r="G123" s="1">
        <f>Details2!G123</f>
        <v>13441.11</v>
      </c>
      <c r="H123" s="1">
        <f>Details2!H123</f>
        <v>5180.1899999999996</v>
      </c>
      <c r="I123" s="1">
        <f>Details2!I123</f>
        <v>2358.89</v>
      </c>
      <c r="J123" s="1">
        <f>Details2!J123</f>
        <v>10149.94</v>
      </c>
      <c r="K123" s="1">
        <f>Details2!K123</f>
        <v>22611.040000000001</v>
      </c>
    </row>
    <row r="124" spans="2:14" x14ac:dyDescent="0.2">
      <c r="B124" s="2" t="str">
        <f>Details2!B124</f>
        <v>Navy</v>
      </c>
      <c r="C124" s="2" t="str">
        <f>Details2!C124</f>
        <v>0035</v>
      </c>
      <c r="D124" s="2" t="str">
        <f>Details2!D124</f>
        <v>NBHC Groton</v>
      </c>
      <c r="E124" s="2" t="str">
        <f>Details2!E124</f>
        <v>C</v>
      </c>
      <c r="F124" s="1" t="str">
        <f>Details2!F124</f>
        <v>NULL</v>
      </c>
      <c r="G124" s="1" t="str">
        <f>Details2!G124</f>
        <v>NULL</v>
      </c>
      <c r="H124" s="1" t="str">
        <f>Details2!H124</f>
        <v>NULL</v>
      </c>
      <c r="I124" s="1" t="str">
        <f>Details2!I124</f>
        <v>NULL</v>
      </c>
      <c r="J124" s="1" t="str">
        <f>Details2!J124</f>
        <v>NULL</v>
      </c>
      <c r="K124" s="1" t="str">
        <f>Details2!K124</f>
        <v>NULL</v>
      </c>
      <c r="M124" t="e">
        <f>IF(AND(J124*0.6 &lt;=K124, K124&lt;= J124*1.4)," ","review")</f>
        <v>#VALUE!</v>
      </c>
      <c r="N124" t="s">
        <v>297</v>
      </c>
    </row>
    <row r="125" spans="2:14" x14ac:dyDescent="0.2">
      <c r="B125" s="2" t="str">
        <f>Details2!B125</f>
        <v>Navy</v>
      </c>
      <c r="C125" s="2" t="str">
        <f>Details2!C125</f>
        <v>0038</v>
      </c>
      <c r="D125" s="2" t="str">
        <f>Details2!D125</f>
        <v>NH Pensacola</v>
      </c>
      <c r="E125" s="2" t="str">
        <f>Details2!E125</f>
        <v>H</v>
      </c>
      <c r="F125" s="1">
        <f>Details2!F125</f>
        <v>46283.66</v>
      </c>
      <c r="G125" s="1">
        <f>Details2!G125</f>
        <v>39858.800000000003</v>
      </c>
      <c r="H125" s="1">
        <f>Details2!H125</f>
        <v>18024.400000000001</v>
      </c>
      <c r="I125" s="1">
        <f>Details2!I125</f>
        <v>50115.9</v>
      </c>
      <c r="J125" s="1">
        <f>Details2!J125</f>
        <v>94890.01</v>
      </c>
      <c r="K125" s="1">
        <f>Details2!K125</f>
        <v>117132.52</v>
      </c>
      <c r="M125" s="29" t="str">
        <f>IF(AND(J125*0.6 &lt;=K125, K125&lt;= J125*1.4)," ","review")</f>
        <v xml:space="preserve"> </v>
      </c>
    </row>
    <row r="126" spans="2:14" x14ac:dyDescent="0.2">
      <c r="B126" s="2" t="str">
        <f>Details2!B126</f>
        <v>Navy</v>
      </c>
      <c r="C126" s="2" t="str">
        <f>Details2!C126</f>
        <v>0039</v>
      </c>
      <c r="D126" s="2" t="str">
        <f>Details2!D126</f>
        <v>NH Jacksonville</v>
      </c>
      <c r="E126" s="2" t="str">
        <f>Details2!E126</f>
        <v>H</v>
      </c>
      <c r="F126" s="1">
        <f>Details2!F126</f>
        <v>544254.1</v>
      </c>
      <c r="G126" s="1">
        <f>Details2!G126</f>
        <v>606659.86</v>
      </c>
      <c r="H126" s="1">
        <f>Details2!H126</f>
        <v>279113.81</v>
      </c>
      <c r="I126" s="1">
        <f>Details2!I126</f>
        <v>600193.28000000003</v>
      </c>
      <c r="J126" s="1">
        <f>Details2!J126</f>
        <v>389005.37</v>
      </c>
      <c r="K126" s="1">
        <f>Details2!K126</f>
        <v>293855.03999999998</v>
      </c>
      <c r="M126" t="str">
        <f>IF(AND(J126*0.6 &lt;=K126, K126&lt;= J126*1.4)," ","review")</f>
        <v xml:space="preserve"> </v>
      </c>
    </row>
    <row r="127" spans="2:14" x14ac:dyDescent="0.2">
      <c r="B127" s="2" t="str">
        <f>Details2!B127</f>
        <v>Navy</v>
      </c>
      <c r="C127" s="2" t="str">
        <f>Details2!C127</f>
        <v>0056</v>
      </c>
      <c r="D127" s="2" t="str">
        <f>Details2!D127</f>
        <v>NHC Great Lakes</v>
      </c>
      <c r="E127" s="2" t="str">
        <f>Details2!E127</f>
        <v>C</v>
      </c>
      <c r="F127" s="1">
        <f>Details2!F127</f>
        <v>0</v>
      </c>
      <c r="G127" s="1" t="str">
        <f>Details2!G127</f>
        <v>NULL</v>
      </c>
      <c r="H127" s="1">
        <f>Details2!H127</f>
        <v>0</v>
      </c>
      <c r="I127" s="1" t="str">
        <f>Details2!I127</f>
        <v>NULL</v>
      </c>
      <c r="J127" s="1" t="str">
        <f>Details2!J127</f>
        <v>NULL</v>
      </c>
      <c r="K127" s="1" t="str">
        <f>Details2!K127</f>
        <v>NULL</v>
      </c>
      <c r="M127" t="e">
        <f>IF(AND(J127*0.6 &lt;=K127, K127&lt;= J127*1.4)," ","review")</f>
        <v>#VALUE!</v>
      </c>
    </row>
    <row r="128" spans="2:14" x14ac:dyDescent="0.2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208114.38</v>
      </c>
      <c r="G129" s="1">
        <f>Details2!G129</f>
        <v>273679.3</v>
      </c>
      <c r="H129" s="1">
        <f>Details2!H129</f>
        <v>204378.46</v>
      </c>
      <c r="I129" s="1">
        <f>Details2!I129</f>
        <v>284607.43</v>
      </c>
      <c r="J129" s="1">
        <f>Details2!J129</f>
        <v>223710.42</v>
      </c>
      <c r="K129" s="1">
        <f>Details2!K129</f>
        <v>244871.97</v>
      </c>
      <c r="M129" t="str">
        <f>IF(AND(J129*0.6 &lt;=K129, K129&lt;= J129*1.4)," ","review")</f>
        <v xml:space="preserve"> </v>
      </c>
      <c r="N129" t="s">
        <v>297</v>
      </c>
    </row>
    <row r="130" spans="2:14" x14ac:dyDescent="0.2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18539.72</v>
      </c>
      <c r="G130" s="1" t="str">
        <f>Details2!G130</f>
        <v>NULL</v>
      </c>
      <c r="H130" s="1" t="str">
        <f>Details2!H130</f>
        <v>NULL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297</v>
      </c>
    </row>
    <row r="131" spans="2:14" x14ac:dyDescent="0.2">
      <c r="B131" s="2" t="str">
        <f>Details2!B131</f>
        <v>Navy</v>
      </c>
      <c r="C131" s="2" t="str">
        <f>Details2!C131</f>
        <v>0100</v>
      </c>
      <c r="D131" s="2" t="str">
        <f>Details2!D131</f>
        <v>NHC New England</v>
      </c>
      <c r="E131" s="2" t="str">
        <f>Details2!E131</f>
        <v>C</v>
      </c>
      <c r="F131" s="1">
        <f>Details2!F131</f>
        <v>0</v>
      </c>
      <c r="G131" s="1" t="str">
        <f>Details2!G131</f>
        <v>NULL</v>
      </c>
      <c r="H131" s="1" t="str">
        <f>Details2!H131</f>
        <v>NULL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26" t="s">
        <v>297</v>
      </c>
    </row>
    <row r="132" spans="2:14" x14ac:dyDescent="0.2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26" t="s">
        <v>296</v>
      </c>
    </row>
    <row r="133" spans="2:14" x14ac:dyDescent="0.2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19759.46</v>
      </c>
      <c r="G133" s="1">
        <f>Details2!G133</f>
        <v>14722.85</v>
      </c>
      <c r="H133" s="1">
        <f>Details2!H133</f>
        <v>1342.35</v>
      </c>
      <c r="I133" s="1">
        <f>Details2!I133</f>
        <v>0</v>
      </c>
      <c r="J133" s="1">
        <f>Details2!J133</f>
        <v>8255.15</v>
      </c>
      <c r="K133" s="1">
        <f>Details2!K133</f>
        <v>9954.98</v>
      </c>
      <c r="M133" t="str">
        <f>IF(AND(J133*0.6 &lt;=K133, K133&lt;= J133*1.4)," ","review")</f>
        <v xml:space="preserve"> </v>
      </c>
    </row>
    <row r="134" spans="2:14" x14ac:dyDescent="0.2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 x14ac:dyDescent="0.2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 x14ac:dyDescent="0.2">
      <c r="B136" s="2" t="str">
        <f>Details2!B136</f>
        <v>Navy</v>
      </c>
      <c r="C136" s="2" t="str">
        <f>Details2!C136</f>
        <v>0124</v>
      </c>
      <c r="D136" s="2" t="str">
        <f>Details2!D136</f>
        <v>NMC Portsmouth</v>
      </c>
      <c r="E136" s="2" t="str">
        <f>Details2!E136</f>
        <v>H</v>
      </c>
      <c r="F136" s="1">
        <f>Details2!F136</f>
        <v>1110474.42</v>
      </c>
      <c r="G136" s="1">
        <f>Details2!G136</f>
        <v>1436118.87</v>
      </c>
      <c r="H136" s="1">
        <f>Details2!H136</f>
        <v>1543161.97</v>
      </c>
      <c r="I136" s="1">
        <f>Details2!I136</f>
        <v>886165.33</v>
      </c>
      <c r="J136" s="1">
        <f>Details2!J136</f>
        <v>1114492.02</v>
      </c>
      <c r="K136" s="1">
        <f>Details2!K136</f>
        <v>908573.35</v>
      </c>
      <c r="M136" t="str">
        <f>IF(AND(J136*0.6 &lt;=K136, K136&lt;= J136*1.4)," ","review")</f>
        <v xml:space="preserve"> </v>
      </c>
      <c r="N136" t="s">
        <v>297</v>
      </c>
    </row>
    <row r="137" spans="2:14" x14ac:dyDescent="0.2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239674.48</v>
      </c>
      <c r="G137" s="1">
        <f>Details2!G137</f>
        <v>280839.26</v>
      </c>
      <c r="H137" s="1">
        <f>Details2!H137</f>
        <v>325751.21000000002</v>
      </c>
      <c r="I137" s="1">
        <f>Details2!I137</f>
        <v>170814.21</v>
      </c>
      <c r="J137" s="1">
        <f>Details2!J137</f>
        <v>331382.57</v>
      </c>
      <c r="K137" s="1">
        <f>Details2!K137</f>
        <v>387359.7</v>
      </c>
      <c r="M137" t="str">
        <f>IF(AND(J137*0.6 &lt;=K137, K137&lt;= J137*1.4)," ","review")</f>
        <v xml:space="preserve"> </v>
      </c>
    </row>
    <row r="138" spans="2:14" x14ac:dyDescent="0.2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27377.86</v>
      </c>
      <c r="G138" s="1">
        <f>Details2!G138</f>
        <v>59119.59</v>
      </c>
      <c r="H138" s="1">
        <f>Details2!H138</f>
        <v>8069.01</v>
      </c>
      <c r="I138" s="1">
        <f>Details2!I138</f>
        <v>21125</v>
      </c>
      <c r="J138" s="1">
        <f>Details2!J138</f>
        <v>0</v>
      </c>
      <c r="K138" s="1">
        <f>Details2!K138</f>
        <v>21985.33</v>
      </c>
      <c r="M138" t="str">
        <f>IF(AND(J138*0.6 &lt;=K138, K138&lt;= J138*1.4)," ","review")</f>
        <v>review</v>
      </c>
      <c r="N138" t="s">
        <v>297</v>
      </c>
    </row>
    <row r="139" spans="2:14" x14ac:dyDescent="0.2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 x14ac:dyDescent="0.2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26" t="s">
        <v>130</v>
      </c>
    </row>
    <row r="145" spans="2:13" x14ac:dyDescent="0.2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161705.66</v>
      </c>
      <c r="G145" s="1">
        <f>Details2!G145</f>
        <v>139282.81</v>
      </c>
      <c r="H145" s="1">
        <f>Details2!H145</f>
        <v>84768.17</v>
      </c>
      <c r="I145" s="1">
        <f>Details2!I145</f>
        <v>146312.48000000001</v>
      </c>
      <c r="J145" s="1">
        <f>Details2!J145</f>
        <v>206418.87</v>
      </c>
      <c r="K145" s="1">
        <f>Details2!K145</f>
        <v>179366.74</v>
      </c>
      <c r="M145" t="str">
        <f>IF(AND(J145*0.6 &lt;=K145, K145&lt;= J145*1.4)," ","review")</f>
        <v xml:space="preserve"> </v>
      </c>
    </row>
    <row r="146" spans="2:13" x14ac:dyDescent="0.2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26" t="s">
        <v>344</v>
      </c>
    </row>
    <row r="147" spans="2:13" x14ac:dyDescent="0.2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26" t="s">
        <v>344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135</v>
      </c>
      <c r="C151" s="9"/>
      <c r="F151" s="11">
        <f t="shared" ref="F151:K151" si="3">SUM(F5:F69)</f>
        <v>9716334.1700000018</v>
      </c>
      <c r="G151" s="11">
        <f t="shared" si="3"/>
        <v>6072175.7399999993</v>
      </c>
      <c r="H151" s="11">
        <f t="shared" si="3"/>
        <v>12919599.98</v>
      </c>
      <c r="I151" s="11">
        <f t="shared" si="3"/>
        <v>6642309.0399999991</v>
      </c>
      <c r="J151" s="11">
        <f t="shared" si="3"/>
        <v>3749980.65</v>
      </c>
      <c r="K151" s="11">
        <f t="shared" si="3"/>
        <v>3429676.48</v>
      </c>
      <c r="L151" s="2"/>
    </row>
    <row r="152" spans="2:13" x14ac:dyDescent="0.2">
      <c r="B152" s="14" t="s">
        <v>136</v>
      </c>
      <c r="C152" s="9"/>
      <c r="F152" s="11">
        <f>SUM(F71:F117)</f>
        <v>17551456.669999998</v>
      </c>
      <c r="G152" s="11">
        <f t="shared" ref="G152:K152" si="4">SUM(G71:G117)</f>
        <v>21813349.649999999</v>
      </c>
      <c r="H152" s="11">
        <f t="shared" si="4"/>
        <v>18281846.669999998</v>
      </c>
      <c r="I152" s="11">
        <f t="shared" si="4"/>
        <v>16008388.060000001</v>
      </c>
      <c r="J152" s="11">
        <f t="shared" si="4"/>
        <v>16442900.66</v>
      </c>
      <c r="K152" s="11">
        <f t="shared" si="4"/>
        <v>16389528.059999999</v>
      </c>
      <c r="L152" s="21"/>
    </row>
    <row r="153" spans="2:13" x14ac:dyDescent="0.2">
      <c r="B153" s="14" t="s">
        <v>447</v>
      </c>
      <c r="C153" s="9"/>
      <c r="F153" s="11">
        <f>SUM(F118:F119)</f>
        <v>3612898.3</v>
      </c>
      <c r="G153" s="11">
        <f t="shared" ref="G153:K153" si="5">SUM(G118:G119)</f>
        <v>1767985.91</v>
      </c>
      <c r="H153" s="11">
        <f t="shared" si="5"/>
        <v>3372211.66</v>
      </c>
      <c r="I153" s="11">
        <f t="shared" si="5"/>
        <v>1982956.8699999999</v>
      </c>
      <c r="J153" s="11">
        <f t="shared" si="5"/>
        <v>2609692.23</v>
      </c>
      <c r="K153" s="11">
        <f t="shared" si="5"/>
        <v>4549084.8999999994</v>
      </c>
      <c r="L153" s="27"/>
    </row>
    <row r="154" spans="2:13" x14ac:dyDescent="0.2">
      <c r="B154" s="14" t="s">
        <v>317</v>
      </c>
      <c r="C154" s="9"/>
      <c r="F154" s="11">
        <f>SUM(F120:F147)</f>
        <v>3211970.71</v>
      </c>
      <c r="G154" s="11">
        <f t="shared" ref="G154:K154" si="6">SUM(G120:G147)</f>
        <v>3772418.3299999996</v>
      </c>
      <c r="H154" s="11">
        <f t="shared" si="6"/>
        <v>3445634.9799999995</v>
      </c>
      <c r="I154" s="11">
        <f t="shared" si="6"/>
        <v>3491283.0999999996</v>
      </c>
      <c r="J154" s="11">
        <f t="shared" si="6"/>
        <v>3278611.3899999997</v>
      </c>
      <c r="K154" s="11">
        <f t="shared" si="6"/>
        <v>3266439.2300000004</v>
      </c>
      <c r="L154" s="27" t="s">
        <v>318</v>
      </c>
    </row>
    <row r="155" spans="2:13" x14ac:dyDescent="0.2">
      <c r="B155" s="14" t="s">
        <v>140</v>
      </c>
      <c r="C155" s="9"/>
      <c r="F155" s="11">
        <f t="shared" ref="F155:K155" si="7">SUM(F5:F147)</f>
        <v>34092659.849999994</v>
      </c>
      <c r="G155" s="11">
        <f t="shared" si="7"/>
        <v>33425929.630000003</v>
      </c>
      <c r="H155" s="11">
        <f t="shared" si="7"/>
        <v>38019293.289999999</v>
      </c>
      <c r="I155" s="11">
        <f t="shared" si="7"/>
        <v>28124937.069999997</v>
      </c>
      <c r="J155" s="11">
        <f t="shared" si="7"/>
        <v>26081184.930000003</v>
      </c>
      <c r="K155" s="11">
        <f t="shared" si="7"/>
        <v>27634728.669999998</v>
      </c>
      <c r="L155" s="2"/>
    </row>
    <row r="156" spans="2:13" x14ac:dyDescent="0.2">
      <c r="L156" s="2"/>
    </row>
    <row r="157" spans="2:13" x14ac:dyDescent="0.2">
      <c r="B157" s="15" t="s">
        <v>137</v>
      </c>
      <c r="C157" s="3"/>
      <c r="D157" s="3"/>
      <c r="E157" s="3"/>
      <c r="F157" s="3" t="str">
        <f>IF(F151='Total Collections'!C6,"yes","no")</f>
        <v>yes</v>
      </c>
      <c r="G157" s="3" t="str">
        <f>IF(G151='Total Collections'!D6,"yes","no")</f>
        <v>yes</v>
      </c>
      <c r="H157" s="3" t="str">
        <f>IF(H151='Total Collections'!E6,"yes","no")</f>
        <v>yes</v>
      </c>
      <c r="I157" s="3" t="str">
        <f>IF(I151='Total Collections'!F6,"yes","no")</f>
        <v>yes</v>
      </c>
      <c r="J157" s="3" t="str">
        <f>IF(J151='Total Collections'!G6,"yes","no")</f>
        <v>yes</v>
      </c>
      <c r="K157" s="3" t="str">
        <f>IF(K151='Total Collections'!H6,"yes","no")</f>
        <v>yes</v>
      </c>
      <c r="L157" s="2"/>
    </row>
    <row r="158" spans="2:13" x14ac:dyDescent="0.2">
      <c r="B158" s="15" t="s">
        <v>138</v>
      </c>
      <c r="C158" s="3"/>
      <c r="D158" s="3"/>
      <c r="E158" s="3"/>
      <c r="F158" s="3" t="str">
        <f>IF(F152='Total Collections'!C7,"yes","no")</f>
        <v>yes</v>
      </c>
      <c r="G158" s="3" t="str">
        <f>IF(G152='Total Collections'!D7,"yes","no")</f>
        <v>yes</v>
      </c>
      <c r="H158" s="3" t="str">
        <f>IF(H152='Total Collections'!E7,"yes","no")</f>
        <v>yes</v>
      </c>
      <c r="I158" s="3" t="str">
        <f>IF(I152='Total Collections'!F7,"yes","no")</f>
        <v>yes</v>
      </c>
      <c r="J158" s="3" t="str">
        <f>IF(J152='Total Collections'!G7,"yes","no")</f>
        <v>yes</v>
      </c>
      <c r="K158" s="3" t="str">
        <f>IF(K152='Total Collections'!H7,"yes","no")</f>
        <v>yes</v>
      </c>
      <c r="L158" s="2"/>
    </row>
    <row r="159" spans="2:13" x14ac:dyDescent="0.2">
      <c r="B159" s="15" t="s">
        <v>139</v>
      </c>
      <c r="C159" s="3"/>
      <c r="D159" s="3"/>
      <c r="E159" s="3"/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  <c r="L159" s="27" t="s">
        <v>318</v>
      </c>
    </row>
    <row r="160" spans="2:13" x14ac:dyDescent="0.2">
      <c r="B160" s="15" t="s">
        <v>463</v>
      </c>
      <c r="C160" s="3"/>
      <c r="D160" s="3"/>
      <c r="E160" s="3"/>
      <c r="F160" s="3" t="str">
        <f>IF(F153='Total Collections'!C8,"yes","no")</f>
        <v>yes</v>
      </c>
      <c r="G160" s="3" t="str">
        <f>IF(G153='Total Collections'!D8,"yes","no")</f>
        <v>yes</v>
      </c>
      <c r="H160" s="3" t="str">
        <f>IF(H153='Total Collections'!E8,"yes","no")</f>
        <v>yes</v>
      </c>
      <c r="I160" s="3" t="str">
        <f>IF(I153='Total Collections'!F8,"yes","no")</f>
        <v>yes</v>
      </c>
      <c r="J160" s="3" t="str">
        <f>IF(J153='Total Collections'!G8,"yes","no")</f>
        <v>yes</v>
      </c>
      <c r="K160" s="3" t="str">
        <f>IF(K153='Total Collections'!H8,"yes","no")</f>
        <v>yes</v>
      </c>
      <c r="L160" s="27"/>
    </row>
    <row r="161" spans="2:12" x14ac:dyDescent="0.2">
      <c r="B161" s="15" t="s">
        <v>141</v>
      </c>
      <c r="F161" s="3" t="str">
        <f>IF(F155='Total Collections'!C10,"yes","no")</f>
        <v>yes</v>
      </c>
      <c r="G161" s="3" t="str">
        <f>IF(G155='Total Collections'!D10,"yes","no")</f>
        <v>yes</v>
      </c>
      <c r="H161" s="3" t="str">
        <f>IF(H155='Total Collections'!E10,"yes","no")</f>
        <v>yes</v>
      </c>
      <c r="I161" s="3" t="str">
        <f>IF(I155='Total Collections'!F10,"yes","no")</f>
        <v>yes</v>
      </c>
      <c r="J161" s="3" t="str">
        <f>IF(J155='Total Collections'!G10,"yes","no")</f>
        <v>yes</v>
      </c>
      <c r="K161" s="3" t="str">
        <f>IF(K155='Total Collections'!H10,"yes","no")</f>
        <v>yes</v>
      </c>
    </row>
    <row r="162" spans="2:12" x14ac:dyDescent="0.2">
      <c r="K162" s="3"/>
    </row>
    <row r="164" spans="2:12" x14ac:dyDescent="0.2">
      <c r="L164" s="27"/>
    </row>
  </sheetData>
  <customSheetViews>
    <customSheetView guid="{8E6CF98D-1634-4ED3-81CA-763BCE5C79CD}" scale="85" topLeftCell="A133">
      <selection activeCell="K157" sqref="K157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K157" sqref="K157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6">
      <selection activeCell="F157" sqref="F157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62"/>
  <sheetViews>
    <sheetView zoomScale="85" workbookViewId="0">
      <selection activeCell="E55" sqref="E55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320</v>
      </c>
      <c r="H3" s="2"/>
    </row>
    <row r="4" spans="1:12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1635079.47</v>
      </c>
      <c r="G6" s="1">
        <f>Details2!G302</f>
        <v>1297751.57</v>
      </c>
      <c r="H6" s="1">
        <f>Details2!H302</f>
        <v>1126463.3899999999</v>
      </c>
      <c r="I6" s="1">
        <f>Details2!I302</f>
        <v>1029692.32</v>
      </c>
      <c r="J6" s="1">
        <f>Details2!J302</f>
        <v>1405244.67</v>
      </c>
      <c r="K6" s="1">
        <f>Details2!K302</f>
        <v>1336066.5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2234328.02</v>
      </c>
      <c r="G10" s="1">
        <f>Details2!G306</f>
        <v>2244743.7200000002</v>
      </c>
      <c r="H10" s="1">
        <f>Details2!H306</f>
        <v>1821418.38</v>
      </c>
      <c r="I10" s="1">
        <f>Details2!I306</f>
        <v>1586037.59</v>
      </c>
      <c r="J10" s="1">
        <f>Details2!J306</f>
        <v>2271448.58</v>
      </c>
      <c r="K10" s="1">
        <f>Details2!K306</f>
        <v>2666544.71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96499.67</v>
      </c>
      <c r="G14" s="1">
        <f>Details2!G310</f>
        <v>0</v>
      </c>
      <c r="H14" s="1" t="str">
        <f>Details2!H310</f>
        <v>NULL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1062577.81</v>
      </c>
      <c r="G16" s="1">
        <f>Details2!G312</f>
        <v>786799.57</v>
      </c>
      <c r="H16" s="1">
        <f>Details2!H312</f>
        <v>1013983.47</v>
      </c>
      <c r="I16" s="1">
        <f>Details2!I312</f>
        <v>921856.93</v>
      </c>
      <c r="J16" s="1">
        <f>Details2!J312</f>
        <v>672413.25</v>
      </c>
      <c r="K16" s="1">
        <f>Details2!K312</f>
        <v>818225.91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 t="str">
        <f>Details2!F314</f>
        <v>NULL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97375.23</v>
      </c>
      <c r="G22" s="1">
        <f>Details2!G318</f>
        <v>23999.05</v>
      </c>
      <c r="H22" s="1">
        <f>Details2!H318</f>
        <v>66549.75</v>
      </c>
      <c r="I22" s="1">
        <f>Details2!I318</f>
        <v>49190.53</v>
      </c>
      <c r="J22" s="1">
        <f>Details2!J318</f>
        <v>0</v>
      </c>
      <c r="K22" s="1">
        <f>Details2!K318</f>
        <v>110667.92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271928.15000000002</v>
      </c>
      <c r="G26" s="1">
        <f>Details2!G322</f>
        <v>498475.06</v>
      </c>
      <c r="H26" s="1">
        <f>Details2!H322</f>
        <v>849181.6</v>
      </c>
      <c r="I26" s="1">
        <f>Details2!I322</f>
        <v>403696.56</v>
      </c>
      <c r="J26" s="1">
        <f>Details2!J322</f>
        <v>0</v>
      </c>
      <c r="K26" s="1">
        <f>Details2!K322</f>
        <v>0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668625.91</v>
      </c>
      <c r="G27" s="1">
        <f>Details2!G323</f>
        <v>610706.97</v>
      </c>
      <c r="H27" s="1">
        <f>Details2!H323</f>
        <v>882025.03</v>
      </c>
      <c r="I27" s="1">
        <f>Details2!I323</f>
        <v>1843191.03</v>
      </c>
      <c r="J27" s="1">
        <f>Details2!J323</f>
        <v>1590955.52</v>
      </c>
      <c r="K27" s="1">
        <f>Details2!K323</f>
        <v>1866424.48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642750.18000000005</v>
      </c>
      <c r="G32" s="1">
        <f>Details2!G328</f>
        <v>842894.3</v>
      </c>
      <c r="H32" s="1">
        <f>Details2!H328</f>
        <v>1105887.31</v>
      </c>
      <c r="I32" s="1">
        <f>Details2!I328</f>
        <v>1113621.29</v>
      </c>
      <c r="J32" s="1">
        <f>Details2!J328</f>
        <v>1284750.44</v>
      </c>
      <c r="K32" s="1">
        <f>Details2!K328</f>
        <v>1243293.0900000001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4858610.7300000004</v>
      </c>
      <c r="G39" s="1">
        <f>Details2!G335</f>
        <v>5095256.0999999996</v>
      </c>
      <c r="H39" s="1">
        <f>Details2!H335</f>
        <v>4555104.0999999996</v>
      </c>
      <c r="I39" s="1">
        <f>Details2!I335</f>
        <v>3945524.41</v>
      </c>
      <c r="J39" s="1">
        <f>Details2!J335</f>
        <v>4397262.2699999996</v>
      </c>
      <c r="K39" s="1">
        <f>Details2!K335</f>
        <v>3590121.02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9882207.7400000002</v>
      </c>
      <c r="G47" s="1">
        <f>Details2!G343</f>
        <v>6802631.9699999997</v>
      </c>
      <c r="H47" s="1">
        <f>Details2!H343</f>
        <v>9587129.0199999996</v>
      </c>
      <c r="I47" s="1">
        <f>Details2!I343</f>
        <v>3180040.28</v>
      </c>
      <c r="J47" s="1">
        <f>Details2!J343</f>
        <v>0</v>
      </c>
      <c r="K47" s="1">
        <f>Details2!K343</f>
        <v>0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64001.09</v>
      </c>
      <c r="G49" s="1">
        <f>Details2!G345</f>
        <v>142254.93</v>
      </c>
      <c r="H49" s="1">
        <f>Details2!H345</f>
        <v>114558.36</v>
      </c>
      <c r="I49" s="1">
        <f>Details2!I345</f>
        <v>184280.18</v>
      </c>
      <c r="J49" s="1">
        <f>Details2!J345</f>
        <v>180925.45</v>
      </c>
      <c r="K49" s="1">
        <f>Details2!K345</f>
        <v>292846.28999999998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3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503767.76</v>
      </c>
      <c r="G74" s="1">
        <f>Details2!G370</f>
        <v>501271.88</v>
      </c>
      <c r="H74" s="1">
        <f>Details2!H370</f>
        <v>453702.37</v>
      </c>
      <c r="I74" s="1">
        <f>Details2!I370</f>
        <v>288155.7</v>
      </c>
      <c r="J74" s="1">
        <f>Details2!J370</f>
        <v>348235.66</v>
      </c>
      <c r="K74" s="1">
        <f>Details2!K370</f>
        <v>350563.11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149404.54</v>
      </c>
      <c r="G76" s="1">
        <f>Details2!G372</f>
        <v>192412.57</v>
      </c>
      <c r="H76" s="1">
        <f>Details2!H372</f>
        <v>240441.65</v>
      </c>
      <c r="I76" s="1">
        <f>Details2!I372</f>
        <v>282481.53999999998</v>
      </c>
      <c r="J76" s="1">
        <f>Details2!J372</f>
        <v>300162.34000000003</v>
      </c>
      <c r="K76" s="1">
        <f>Details2!K372</f>
        <v>358896.88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8810629.8100000005</v>
      </c>
      <c r="G77" s="1">
        <f>Details2!G373</f>
        <v>10967287.93</v>
      </c>
      <c r="H77" s="1">
        <f>Details2!H373</f>
        <v>8505725.4199999999</v>
      </c>
      <c r="I77" s="1">
        <f>Details2!I373</f>
        <v>12481795.34</v>
      </c>
      <c r="J77" s="1">
        <f>Details2!J373</f>
        <v>0</v>
      </c>
      <c r="K77" s="1">
        <f>Details2!K373</f>
        <v>0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3335915.52</v>
      </c>
      <c r="G78" s="1">
        <f>Details2!G374</f>
        <v>2755560.14</v>
      </c>
      <c r="H78" s="1">
        <f>Details2!H374</f>
        <v>2825911.19</v>
      </c>
      <c r="I78" s="1">
        <f>Details2!I374</f>
        <v>1900176.44</v>
      </c>
      <c r="J78" s="1">
        <f>Details2!J374</f>
        <v>1918522.25</v>
      </c>
      <c r="K78" s="1">
        <f>Details2!K374</f>
        <v>2402949.8199999998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693456.9</v>
      </c>
      <c r="G79" s="1">
        <f>Details2!G375</f>
        <v>678543.3</v>
      </c>
      <c r="H79" s="1">
        <f>Details2!H375</f>
        <v>392738.95</v>
      </c>
      <c r="I79" s="1">
        <f>Details2!I375</f>
        <v>278191.09999999998</v>
      </c>
      <c r="J79" s="1">
        <f>Details2!J375</f>
        <v>210377.34</v>
      </c>
      <c r="K79" s="1">
        <f>Details2!K375</f>
        <v>214370.04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115079.37</v>
      </c>
      <c r="G80" s="1">
        <f>Details2!G376</f>
        <v>101843.59</v>
      </c>
      <c r="H80" s="1">
        <f>Details2!H376</f>
        <v>63945.26</v>
      </c>
      <c r="I80" s="1">
        <f>Details2!I376</f>
        <v>90146.57</v>
      </c>
      <c r="J80" s="1">
        <f>Details2!J376</f>
        <v>104477.05</v>
      </c>
      <c r="K80" s="1">
        <f>Details2!K376</f>
        <v>100225.97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6697119.2000000002</v>
      </c>
      <c r="G81" s="1">
        <f>Details2!G377</f>
        <v>5956716.3700000001</v>
      </c>
      <c r="H81" s="1">
        <f>Details2!H377</f>
        <v>6264367.1100000003</v>
      </c>
      <c r="I81" s="1">
        <f>Details2!I377</f>
        <v>8407304.0199999996</v>
      </c>
      <c r="J81" s="1">
        <f>Details2!J377</f>
        <v>10802553.43</v>
      </c>
      <c r="K81" s="1">
        <f>Details2!K377</f>
        <v>4088083.41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173727.95</v>
      </c>
      <c r="G82" s="1">
        <f>Details2!G378</f>
        <v>84367.05</v>
      </c>
      <c r="H82" s="1">
        <f>Details2!H378</f>
        <v>108356.73</v>
      </c>
      <c r="I82" s="1">
        <f>Details2!I378</f>
        <v>114380.72</v>
      </c>
      <c r="J82" s="1">
        <f>Details2!J378</f>
        <v>141779.66</v>
      </c>
      <c r="K82" s="1">
        <f>Details2!K378</f>
        <v>103190.66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327682.58</v>
      </c>
      <c r="G84" s="1">
        <f>Details2!G380</f>
        <v>350699.73</v>
      </c>
      <c r="H84" s="1">
        <f>Details2!H380</f>
        <v>226300.66</v>
      </c>
      <c r="I84" s="1">
        <f>Details2!I380</f>
        <v>127610.17</v>
      </c>
      <c r="J84" s="1">
        <f>Details2!J380</f>
        <v>208134.84</v>
      </c>
      <c r="K84" s="1">
        <f>Details2!K380</f>
        <v>130597.9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70563.350000000006</v>
      </c>
      <c r="G85" s="1">
        <f>Details2!G381</f>
        <v>41985.94</v>
      </c>
      <c r="H85" s="1">
        <f>Details2!H381</f>
        <v>42038.22</v>
      </c>
      <c r="I85" s="1">
        <f>Details2!I381</f>
        <v>74935.55</v>
      </c>
      <c r="J85" s="1">
        <f>Details2!J381</f>
        <v>117882</v>
      </c>
      <c r="K85" s="1">
        <f>Details2!K381</f>
        <v>85585.64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102814.67</v>
      </c>
      <c r="G86" s="1">
        <f>Details2!G382</f>
        <v>117327.64</v>
      </c>
      <c r="H86" s="1">
        <f>Details2!H382</f>
        <v>45265.61</v>
      </c>
      <c r="I86" s="1">
        <f>Details2!I382</f>
        <v>79480.070000000007</v>
      </c>
      <c r="J86" s="1">
        <f>Details2!J382</f>
        <v>32993.24</v>
      </c>
      <c r="K86" s="1">
        <f>Details2!K382</f>
        <v>10895.35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188929.13</v>
      </c>
      <c r="G88" s="1">
        <f>Details2!G384</f>
        <v>174545.2</v>
      </c>
      <c r="H88" s="1">
        <f>Details2!H384</f>
        <v>172297.39</v>
      </c>
      <c r="I88" s="1">
        <f>Details2!I384</f>
        <v>113325.61</v>
      </c>
      <c r="J88" s="1">
        <f>Details2!J384</f>
        <v>149806.46</v>
      </c>
      <c r="K88" s="1">
        <f>Details2!K384</f>
        <v>290391.24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99323.5</v>
      </c>
      <c r="G90" s="1">
        <f>Details2!G386</f>
        <v>48264.69</v>
      </c>
      <c r="H90" s="1">
        <f>Details2!H386</f>
        <v>71824.83</v>
      </c>
      <c r="I90" s="1">
        <f>Details2!I386</f>
        <v>37304.42</v>
      </c>
      <c r="J90" s="1">
        <f>Details2!J386</f>
        <v>57772.13</v>
      </c>
      <c r="K90" s="1">
        <f>Details2!K386</f>
        <v>57060.08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2152214.2400000002</v>
      </c>
      <c r="G91" s="1">
        <f>Details2!G387</f>
        <v>2542782.44</v>
      </c>
      <c r="H91" s="1">
        <f>Details2!H387</f>
        <v>2031703.62</v>
      </c>
      <c r="I91" s="1">
        <f>Details2!I387</f>
        <v>1978691.02</v>
      </c>
      <c r="J91" s="1">
        <f>Details2!J387</f>
        <v>1672147.13</v>
      </c>
      <c r="K91" s="1">
        <f>Details2!K387</f>
        <v>1821017.31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198293.2</v>
      </c>
      <c r="G92" s="1">
        <f>Details2!G388</f>
        <v>210760.01</v>
      </c>
      <c r="H92" s="1">
        <f>Details2!H388</f>
        <v>157301.06</v>
      </c>
      <c r="I92" s="1">
        <f>Details2!I388</f>
        <v>136942.03</v>
      </c>
      <c r="J92" s="1">
        <f>Details2!J388</f>
        <v>132909.32</v>
      </c>
      <c r="K92" s="1">
        <f>Details2!K388</f>
        <v>156594.98000000001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93057.33</v>
      </c>
      <c r="G93" s="1">
        <f>Details2!G389</f>
        <v>100121.79</v>
      </c>
      <c r="H93" s="1">
        <f>Details2!H389</f>
        <v>30028.05</v>
      </c>
      <c r="I93" s="1">
        <f>Details2!I389</f>
        <v>98854.57</v>
      </c>
      <c r="J93" s="1">
        <f>Details2!J389</f>
        <v>46266.62</v>
      </c>
      <c r="K93" s="1">
        <f>Details2!K389</f>
        <v>18474.28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2853936.06</v>
      </c>
      <c r="G94" s="1">
        <f>Details2!G390</f>
        <v>2484577.62</v>
      </c>
      <c r="H94" s="1">
        <f>Details2!H390</f>
        <v>1987131.87</v>
      </c>
      <c r="I94" s="1">
        <f>Details2!I390</f>
        <v>1028866.1</v>
      </c>
      <c r="J94" s="1">
        <f>Details2!J390</f>
        <v>1398388.85</v>
      </c>
      <c r="K94" s="1">
        <f>Details2!K390</f>
        <v>1161336.3400000001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San Antonio Military Medical Center</v>
      </c>
      <c r="E95" t="str">
        <f>Details2!E391</f>
        <v>H</v>
      </c>
      <c r="F95" s="1">
        <f>Details2!F391</f>
        <v>6244365.6699999999</v>
      </c>
      <c r="G95" s="1">
        <f>Details2!G391</f>
        <v>7528262.1200000001</v>
      </c>
      <c r="H95" s="1">
        <f>Details2!H391</f>
        <v>6786265.2000000002</v>
      </c>
      <c r="I95" s="1">
        <f>Details2!I391</f>
        <v>6499217.7400000002</v>
      </c>
      <c r="J95" s="1">
        <f>Details2!J391</f>
        <v>12344613.310000001</v>
      </c>
      <c r="K95" s="1">
        <f>Details2!K391</f>
        <v>11263422.859999999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501894.04</v>
      </c>
      <c r="G96" s="1">
        <f>Details2!G392</f>
        <v>417516.2</v>
      </c>
      <c r="H96" s="1">
        <f>Details2!H392</f>
        <v>238756.69</v>
      </c>
      <c r="I96" s="1">
        <f>Details2!I392</f>
        <v>319035.40999999997</v>
      </c>
      <c r="J96" s="1">
        <f>Details2!J392</f>
        <v>324559.40000000002</v>
      </c>
      <c r="K96" s="1">
        <f>Details2!K392</f>
        <v>404636.24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 t="str">
        <f>Details2!G393</f>
        <v>NULL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24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0125</v>
      </c>
      <c r="D99" t="str">
        <f>Details2!D395</f>
        <v>Ft. Lewis (Madigan Army Medical Center)</v>
      </c>
      <c r="E99" t="str">
        <f>Details2!E395</f>
        <v>H</v>
      </c>
      <c r="F99" s="1">
        <f>Details2!F395</f>
        <v>7114019.4199999999</v>
      </c>
      <c r="G99" s="1">
        <f>Details2!G395</f>
        <v>7529361.9800000004</v>
      </c>
      <c r="H99" s="1">
        <f>Details2!H395</f>
        <v>6306181.21</v>
      </c>
      <c r="I99" s="1">
        <f>Details2!I395</f>
        <v>6233380.0099999998</v>
      </c>
      <c r="J99" s="1">
        <f>Details2!J395</f>
        <v>6628406.7699999996</v>
      </c>
      <c r="K99" s="1">
        <f>Details2!K395</f>
        <v>6063340.2699999996</v>
      </c>
    </row>
    <row r="100" spans="2:12" x14ac:dyDescent="0.2">
      <c r="B100" t="str">
        <f>Details2!B396</f>
        <v>Army</v>
      </c>
      <c r="C100" t="str">
        <f>Details2!C396</f>
        <v>0131</v>
      </c>
      <c r="D100" t="str">
        <f>Details2!D396</f>
        <v>Ft. Irwin (Weed Army Community Hospital)</v>
      </c>
      <c r="E100" t="str">
        <f>Details2!E396</f>
        <v>H</v>
      </c>
      <c r="F100" s="1">
        <f>Details2!F396</f>
        <v>13519.05</v>
      </c>
      <c r="G100" s="1">
        <f>Details2!G396</f>
        <v>29120.36</v>
      </c>
      <c r="H100" s="1">
        <f>Details2!H396</f>
        <v>9174.08</v>
      </c>
      <c r="I100" s="1">
        <f>Details2!I396</f>
        <v>5191.53</v>
      </c>
      <c r="J100" s="1">
        <f>Details2!J396</f>
        <v>0</v>
      </c>
      <c r="K100" s="1">
        <f>Details2!K396</f>
        <v>0</v>
      </c>
    </row>
    <row r="101" spans="2:12" x14ac:dyDescent="0.2">
      <c r="B101" t="str">
        <f>Details2!B397</f>
        <v>Army</v>
      </c>
      <c r="C101" t="str">
        <f>Details2!C397</f>
        <v>0206</v>
      </c>
      <c r="D101" t="str">
        <f>Details2!D397</f>
        <v>Yuma Proving Grounds</v>
      </c>
      <c r="E101" t="str">
        <f>Details2!E397</f>
        <v>I</v>
      </c>
      <c r="F101" s="1" t="str">
        <f>Details2!F397</f>
        <v>NULL</v>
      </c>
      <c r="G101" s="1" t="str">
        <f>Details2!G397</f>
        <v>NULL</v>
      </c>
      <c r="H101" s="1" t="str">
        <f>Details2!H397</f>
        <v>NULL</v>
      </c>
      <c r="I101" s="1" t="str">
        <f>Details2!I397</f>
        <v>NULL</v>
      </c>
      <c r="J101" s="1" t="str">
        <f>Details2!J397</f>
        <v>NULL</v>
      </c>
      <c r="K101" s="1" t="str">
        <f>Details2!K397</f>
        <v>NULL</v>
      </c>
    </row>
    <row r="102" spans="2:12" x14ac:dyDescent="0.2">
      <c r="B102" t="str">
        <f>Details2!B398</f>
        <v>Army</v>
      </c>
      <c r="C102" t="str">
        <f>Details2!C398</f>
        <v>0256</v>
      </c>
      <c r="D102" t="str">
        <f>Details2!D398</f>
        <v>Pentagon Army Health Clinic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0273</v>
      </c>
      <c r="D103" t="str">
        <f>Details2!D399</f>
        <v>Ft. McPherson (Lawrence Joel Army Health Clinic)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0308</v>
      </c>
      <c r="D104" t="str">
        <f>Details2!D400</f>
        <v>Aberdeen Proving Grounds (Kirk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0309</v>
      </c>
      <c r="D105" t="str">
        <f>Details2!D401</f>
        <v>Ft. Detrick US Army Health Clinic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0330</v>
      </c>
      <c r="D106" t="str">
        <f>Details2!D402</f>
        <v>Ft. Drum (Guthrie Army Health Clinic)</v>
      </c>
      <c r="E106" t="str">
        <f>Details2!E402</f>
        <v>C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0350</v>
      </c>
      <c r="D107" t="str">
        <f>Details2!D403</f>
        <v>Ft. Indiantown Gap US Army Health Clinic</v>
      </c>
      <c r="E107" t="str">
        <f>Details2!E403</f>
        <v>I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0351</v>
      </c>
      <c r="D108" t="str">
        <f>Details2!D404</f>
        <v>Letterkenny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0352</v>
      </c>
      <c r="D109" t="str">
        <f>Details2!D405</f>
        <v>Carlisle (Dunham Army Health Clinic)</v>
      </c>
      <c r="E109" t="str">
        <f>Details2!E405</f>
        <v>C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0353</v>
      </c>
      <c r="D110" t="str">
        <f>Details2!D406</f>
        <v>Tobyhanna US Army Health Clinic</v>
      </c>
      <c r="E110" t="str">
        <f>Details2!E406</f>
        <v>I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0371</v>
      </c>
      <c r="D111" t="str">
        <f>Details2!D407</f>
        <v>Dugway Proving Ground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0441</v>
      </c>
      <c r="D112" t="str">
        <f>Details2!D408</f>
        <v>New Cumberland US Army Health Clinic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0606</v>
      </c>
      <c r="D113" t="str">
        <f>Details2!D409</f>
        <v>Heidelberg MEDDAC</v>
      </c>
      <c r="E113" t="str">
        <f>Details2!E409</f>
        <v>C</v>
      </c>
      <c r="F113" s="1">
        <f>Details2!F409</f>
        <v>129946.89</v>
      </c>
      <c r="G113" s="1">
        <f>Details2!G409</f>
        <v>0</v>
      </c>
      <c r="H113" s="1">
        <f>Details2!H409</f>
        <v>0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0607</v>
      </c>
      <c r="D114" t="str">
        <f>Details2!D410</f>
        <v>Landstuhl Regional Medical Center</v>
      </c>
      <c r="E114" t="str">
        <f>Details2!E410</f>
        <v>H</v>
      </c>
      <c r="F114" s="1">
        <f>Details2!F410</f>
        <v>1144884.8700000001</v>
      </c>
      <c r="G114" s="1">
        <f>Details2!G410</f>
        <v>983210.62</v>
      </c>
      <c r="H114" s="1">
        <f>Details2!H410</f>
        <v>1078963.8400000001</v>
      </c>
      <c r="I114" s="1">
        <f>Details2!I410</f>
        <v>1186630.68</v>
      </c>
      <c r="J114" s="1">
        <f>Details2!J410</f>
        <v>1499072.8</v>
      </c>
      <c r="K114" s="1">
        <f>Details2!K410</f>
        <v>1717541.41</v>
      </c>
    </row>
    <row r="115" spans="2:11" x14ac:dyDescent="0.2">
      <c r="B115" t="str">
        <f>Details2!B411</f>
        <v>Army</v>
      </c>
      <c r="C115" t="str">
        <f>Details2!C411</f>
        <v>0609</v>
      </c>
      <c r="D115" t="str">
        <f>Details2!D411</f>
        <v>Bavaria MEDDAC</v>
      </c>
      <c r="E115" t="str">
        <f>Details2!E411</f>
        <v>C</v>
      </c>
      <c r="F115" s="1">
        <f>Details2!F411</f>
        <v>0</v>
      </c>
      <c r="G115" s="1" t="str">
        <f>Details2!G411</f>
        <v>NULL</v>
      </c>
      <c r="H115" s="1" t="str">
        <f>Details2!H411</f>
        <v>NULL</v>
      </c>
      <c r="I115" s="1" t="str">
        <f>Details2!I411</f>
        <v>NULL</v>
      </c>
      <c r="J115" s="1" t="str">
        <f>Details2!J411</f>
        <v>NULL</v>
      </c>
      <c r="K115" s="1" t="str">
        <f>Details2!K411</f>
        <v>NULL</v>
      </c>
    </row>
    <row r="116" spans="2:11" x14ac:dyDescent="0.2">
      <c r="B116" t="str">
        <f>Details2!B412</f>
        <v>Army</v>
      </c>
      <c r="C116" t="str">
        <f>Details2!C412</f>
        <v>0610</v>
      </c>
      <c r="D116" t="str">
        <f>Details2!D412</f>
        <v>BG CRAWFORD SAMS AHC-CAMP ZAMA</v>
      </c>
      <c r="E116" t="str">
        <f>Details2!E412</f>
        <v>C</v>
      </c>
      <c r="F116" s="1" t="str">
        <f>Details2!F412</f>
        <v>NULL</v>
      </c>
      <c r="G116" s="1" t="str">
        <f>Details2!G412</f>
        <v>NULL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0612</v>
      </c>
      <c r="D117" t="str">
        <f>Details2!D413</f>
        <v>Brian Allgood ACH - Seoul</v>
      </c>
      <c r="E117" t="str">
        <f>Details2!E413</f>
        <v>H</v>
      </c>
      <c r="F117" s="1">
        <f>Details2!F413</f>
        <v>82105.13</v>
      </c>
      <c r="G117" s="1">
        <f>Details2!G413</f>
        <v>44444.68</v>
      </c>
      <c r="H117" s="1">
        <f>Details2!H413</f>
        <v>33141.93</v>
      </c>
      <c r="I117" s="1">
        <f>Details2!I413</f>
        <v>113648.07</v>
      </c>
      <c r="J117" s="1">
        <f>Details2!J413</f>
        <v>112682.32</v>
      </c>
      <c r="K117" s="1">
        <f>Details2!K413</f>
        <v>122085.69</v>
      </c>
    </row>
    <row r="118" spans="2:11" x14ac:dyDescent="0.2">
      <c r="B118" t="str">
        <f>Details2!B414</f>
        <v>JTF</v>
      </c>
      <c r="C118" t="str">
        <f>Details2!C414</f>
        <v>0067</v>
      </c>
      <c r="D118" t="str">
        <f>Details2!D414</f>
        <v>Walter Reed National Military Medical Center</v>
      </c>
      <c r="E118" t="str">
        <f>Details2!E414</f>
        <v>H</v>
      </c>
      <c r="F118" s="1">
        <f>Details2!F414</f>
        <v>7985144.6299999999</v>
      </c>
      <c r="G118" s="1">
        <f>Details2!G414</f>
        <v>4312962.51</v>
      </c>
      <c r="H118" s="1">
        <f>Details2!H414</f>
        <v>3742466.37</v>
      </c>
      <c r="I118" s="1">
        <f>Details2!I414</f>
        <v>4429241.93</v>
      </c>
      <c r="J118" s="1">
        <f>Details2!J414</f>
        <v>9304942.8599999994</v>
      </c>
      <c r="K118" s="1">
        <f>Details2!K414</f>
        <v>3472807.54</v>
      </c>
    </row>
    <row r="119" spans="2:11" x14ac:dyDescent="0.2">
      <c r="B119" t="str">
        <f>Details2!B415</f>
        <v>JTF</v>
      </c>
      <c r="C119" t="str">
        <f>Details2!C415</f>
        <v>0123</v>
      </c>
      <c r="D119" t="str">
        <f>Details2!D415</f>
        <v>Ft. Belvoir (FT. Belvoir Community Hospital)</v>
      </c>
      <c r="E119" t="str">
        <f>Details2!E415</f>
        <v>H</v>
      </c>
      <c r="F119" s="1">
        <f>Details2!F415</f>
        <v>708538.56</v>
      </c>
      <c r="G119" s="1">
        <f>Details2!G415</f>
        <v>364885.69</v>
      </c>
      <c r="H119" s="1">
        <f>Details2!H415</f>
        <v>540843.86</v>
      </c>
      <c r="I119" s="1">
        <f>Details2!I415</f>
        <v>476334.98</v>
      </c>
      <c r="J119" s="1">
        <f>Details2!J415</f>
        <v>1337710.52</v>
      </c>
      <c r="K119" s="1">
        <f>Details2!K415</f>
        <v>1750451.62</v>
      </c>
    </row>
    <row r="120" spans="2:11" x14ac:dyDescent="0.2">
      <c r="B120" t="str">
        <f>Details2!B416</f>
        <v>Navy</v>
      </c>
      <c r="C120" t="str">
        <f>Details2!C416</f>
        <v>0024</v>
      </c>
      <c r="D120" t="str">
        <f>Details2!D416</f>
        <v>NH Camp Pendelton</v>
      </c>
      <c r="E120" t="str">
        <f>Details2!E416</f>
        <v>H</v>
      </c>
      <c r="F120" s="1">
        <f>Details2!F416</f>
        <v>127350.53</v>
      </c>
      <c r="G120" s="1">
        <f>Details2!G416</f>
        <v>93928.81</v>
      </c>
      <c r="H120" s="1">
        <f>Details2!H416</f>
        <v>143261.57</v>
      </c>
      <c r="I120" s="1">
        <f>Details2!I416</f>
        <v>125390.62</v>
      </c>
      <c r="J120" s="1">
        <f>Details2!J416</f>
        <v>206094.67</v>
      </c>
      <c r="K120" s="1">
        <f>Details2!K416</f>
        <v>257901.48</v>
      </c>
    </row>
    <row r="121" spans="2:11" x14ac:dyDescent="0.2">
      <c r="B121" t="str">
        <f>Details2!B417</f>
        <v>Navy</v>
      </c>
      <c r="C121" t="str">
        <f>Details2!C417</f>
        <v>0028</v>
      </c>
      <c r="D121" t="str">
        <f>Details2!D417</f>
        <v>NH Lemoore</v>
      </c>
      <c r="E121" t="str">
        <f>Details2!E417</f>
        <v>H</v>
      </c>
      <c r="F121" s="1">
        <f>Details2!F417</f>
        <v>38068.589999999997</v>
      </c>
      <c r="G121" s="1">
        <f>Details2!G417</f>
        <v>25576.09</v>
      </c>
      <c r="H121" s="1">
        <f>Details2!H417</f>
        <v>0</v>
      </c>
      <c r="I121" s="1">
        <f>Details2!I417</f>
        <v>12478.35</v>
      </c>
      <c r="J121" s="1">
        <f>Details2!J417</f>
        <v>17312.060000000001</v>
      </c>
      <c r="K121" s="1">
        <f>Details2!K417</f>
        <v>4381.3900000000003</v>
      </c>
    </row>
    <row r="122" spans="2:11" x14ac:dyDescent="0.2">
      <c r="B122" t="str">
        <f>Details2!B418</f>
        <v>Navy</v>
      </c>
      <c r="C122" t="str">
        <f>Details2!C418</f>
        <v>0029</v>
      </c>
      <c r="D122" t="str">
        <f>Details2!D418</f>
        <v>NMC San Diego</v>
      </c>
      <c r="E122" t="str">
        <f>Details2!E418</f>
        <v>H</v>
      </c>
      <c r="F122" s="1">
        <f>Details2!F418</f>
        <v>3253504.16</v>
      </c>
      <c r="G122" s="1">
        <f>Details2!G418</f>
        <v>3296731.97</v>
      </c>
      <c r="H122" s="1">
        <f>Details2!H418</f>
        <v>2743781.56</v>
      </c>
      <c r="I122" s="1">
        <f>Details2!I418</f>
        <v>3238213.48</v>
      </c>
      <c r="J122" s="1">
        <f>Details2!J418</f>
        <v>3627659.26</v>
      </c>
      <c r="K122" s="1">
        <f>Details2!K418</f>
        <v>2358663.6800000002</v>
      </c>
    </row>
    <row r="123" spans="2:11" x14ac:dyDescent="0.2">
      <c r="B123" t="str">
        <f>Details2!B419</f>
        <v>Navy</v>
      </c>
      <c r="C123" t="str">
        <f>Details2!C419</f>
        <v>0030</v>
      </c>
      <c r="D123" t="str">
        <f>Details2!D419</f>
        <v>NH 29 Palms</v>
      </c>
      <c r="E123" t="str">
        <f>Details2!E419</f>
        <v>H</v>
      </c>
      <c r="F123" s="1">
        <f>Details2!F419</f>
        <v>24318.62</v>
      </c>
      <c r="G123" s="1">
        <f>Details2!G419</f>
        <v>70469.02</v>
      </c>
      <c r="H123" s="1">
        <f>Details2!H419</f>
        <v>26061.94</v>
      </c>
      <c r="I123" s="1">
        <f>Details2!I419</f>
        <v>83613.56</v>
      </c>
      <c r="J123" s="1">
        <f>Details2!J419</f>
        <v>21427.18</v>
      </c>
      <c r="K123" s="1">
        <f>Details2!K419</f>
        <v>54993.47</v>
      </c>
    </row>
    <row r="124" spans="2:11" x14ac:dyDescent="0.2">
      <c r="B124" t="str">
        <f>Details2!B420</f>
        <v>Navy</v>
      </c>
      <c r="C124" t="str">
        <f>Details2!C420</f>
        <v>0035</v>
      </c>
      <c r="D124" t="str">
        <f>Details2!D420</f>
        <v>NBHC Groton</v>
      </c>
      <c r="E124" t="str">
        <f>Details2!E420</f>
        <v>C</v>
      </c>
      <c r="F124" s="1" t="str">
        <f>Details2!F420</f>
        <v>NULL</v>
      </c>
      <c r="G124" s="1" t="str">
        <f>Details2!G420</f>
        <v>NULL</v>
      </c>
      <c r="H124" s="1" t="str">
        <f>Details2!H420</f>
        <v>NULL</v>
      </c>
      <c r="I124" s="1" t="str">
        <f>Details2!I420</f>
        <v>NULL</v>
      </c>
      <c r="J124" s="1" t="str">
        <f>Details2!J420</f>
        <v>NULL</v>
      </c>
      <c r="K124" s="1" t="str">
        <f>Details2!K420</f>
        <v>NULL</v>
      </c>
    </row>
    <row r="125" spans="2:11" x14ac:dyDescent="0.2">
      <c r="B125" t="str">
        <f>Details2!B421</f>
        <v>Navy</v>
      </c>
      <c r="C125" t="str">
        <f>Details2!C421</f>
        <v>0038</v>
      </c>
      <c r="D125" t="str">
        <f>Details2!D421</f>
        <v>NH Pensacola</v>
      </c>
      <c r="E125" t="str">
        <f>Details2!E421</f>
        <v>H</v>
      </c>
      <c r="F125" s="1">
        <f>Details2!F421</f>
        <v>346133.25</v>
      </c>
      <c r="G125" s="1">
        <f>Details2!G421</f>
        <v>387261.33</v>
      </c>
      <c r="H125" s="1">
        <f>Details2!H421</f>
        <v>585697.93999999994</v>
      </c>
      <c r="I125" s="1">
        <f>Details2!I421</f>
        <v>500435.92</v>
      </c>
      <c r="J125" s="1">
        <f>Details2!J421</f>
        <v>440566.4</v>
      </c>
      <c r="K125" s="1">
        <f>Details2!K421</f>
        <v>505299.67</v>
      </c>
    </row>
    <row r="126" spans="2:11" x14ac:dyDescent="0.2">
      <c r="B126" t="str">
        <f>Details2!B422</f>
        <v>Navy</v>
      </c>
      <c r="C126" t="str">
        <f>Details2!C422</f>
        <v>0039</v>
      </c>
      <c r="D126" t="str">
        <f>Details2!D422</f>
        <v>NH Jacksonville</v>
      </c>
      <c r="E126" t="str">
        <f>Details2!E422</f>
        <v>H</v>
      </c>
      <c r="F126" s="1">
        <f>Details2!F422</f>
        <v>866284.47</v>
      </c>
      <c r="G126" s="1">
        <f>Details2!G422</f>
        <v>695633.96</v>
      </c>
      <c r="H126" s="1">
        <f>Details2!H422</f>
        <v>671248.48</v>
      </c>
      <c r="I126" s="1">
        <f>Details2!I422</f>
        <v>677948.7</v>
      </c>
      <c r="J126" s="1">
        <f>Details2!J422</f>
        <v>489969.69</v>
      </c>
      <c r="K126" s="1">
        <f>Details2!K422</f>
        <v>485847.65</v>
      </c>
    </row>
    <row r="127" spans="2:11" x14ac:dyDescent="0.2">
      <c r="B127" t="str">
        <f>Details2!B423</f>
        <v>Navy</v>
      </c>
      <c r="C127" t="str">
        <f>Details2!C423</f>
        <v>0056</v>
      </c>
      <c r="D127" t="str">
        <f>Details2!D423</f>
        <v>NHC Great Lakes</v>
      </c>
      <c r="E127" t="str">
        <f>Details2!E423</f>
        <v>C</v>
      </c>
      <c r="F127" s="1">
        <f>Details2!F423</f>
        <v>0</v>
      </c>
      <c r="G127" s="1" t="str">
        <f>Details2!G423</f>
        <v>NULL</v>
      </c>
      <c r="H127" s="1">
        <f>Details2!H423</f>
        <v>0</v>
      </c>
      <c r="I127" s="1" t="str">
        <f>Details2!I423</f>
        <v>NULL</v>
      </c>
      <c r="J127" s="1" t="str">
        <f>Details2!J423</f>
        <v>NULL</v>
      </c>
      <c r="K127" s="1" t="str">
        <f>Details2!K423</f>
        <v>NULL</v>
      </c>
    </row>
    <row r="128" spans="2:11" x14ac:dyDescent="0.2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477095.35</v>
      </c>
      <c r="G129" s="1">
        <f>Details2!G425</f>
        <v>565167.79</v>
      </c>
      <c r="H129" s="1">
        <f>Details2!H425</f>
        <v>261055.73</v>
      </c>
      <c r="I129" s="1">
        <f>Details2!I425</f>
        <v>518076.11</v>
      </c>
      <c r="J129" s="1">
        <f>Details2!J425</f>
        <v>343806.47</v>
      </c>
      <c r="K129" s="1">
        <f>Details2!K425</f>
        <v>398571.82</v>
      </c>
    </row>
    <row r="130" spans="2:12" x14ac:dyDescent="0.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0</v>
      </c>
      <c r="G130" s="1" t="str">
        <f>Details2!G426</f>
        <v>NULL</v>
      </c>
      <c r="H130" s="1" t="str">
        <f>Details2!H426</f>
        <v>NULL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0100</v>
      </c>
      <c r="D131" t="str">
        <f>Details2!D427</f>
        <v>NHC New England</v>
      </c>
      <c r="E131" t="str">
        <f>Details2!E427</f>
        <v>C</v>
      </c>
      <c r="F131" s="1">
        <f>Details2!F427</f>
        <v>0</v>
      </c>
      <c r="G131" s="1" t="str">
        <f>Details2!G427</f>
        <v>NULL</v>
      </c>
      <c r="H131" s="1" t="str">
        <f>Details2!H427</f>
        <v>NULL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26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26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90868.65</v>
      </c>
      <c r="G133" s="1">
        <f>Details2!G429</f>
        <v>6711.65</v>
      </c>
      <c r="H133" s="1">
        <f>Details2!H429</f>
        <v>0</v>
      </c>
      <c r="I133" s="1">
        <f>Details2!I429</f>
        <v>32779.279999999999</v>
      </c>
      <c r="J133" s="1">
        <f>Details2!J429</f>
        <v>5771.2</v>
      </c>
      <c r="K133" s="1">
        <f>Details2!K429</f>
        <v>24528.81</v>
      </c>
    </row>
    <row r="134" spans="2:12" x14ac:dyDescent="0.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 x14ac:dyDescent="0.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 x14ac:dyDescent="0.2">
      <c r="B136" t="str">
        <f>Details2!B432</f>
        <v>Navy</v>
      </c>
      <c r="C136" t="str">
        <f>Details2!C432</f>
        <v>0124</v>
      </c>
      <c r="D136" t="str">
        <f>Details2!D432</f>
        <v>NMC Portsmouth</v>
      </c>
      <c r="E136" t="str">
        <f>Details2!E432</f>
        <v>H</v>
      </c>
      <c r="F136" s="1">
        <f>Details2!F432</f>
        <v>3033747.71</v>
      </c>
      <c r="G136" s="1">
        <f>Details2!G432</f>
        <v>3363117.39</v>
      </c>
      <c r="H136" s="1">
        <f>Details2!H432</f>
        <v>2919615.07</v>
      </c>
      <c r="I136" s="1">
        <f>Details2!I432</f>
        <v>2730929.74</v>
      </c>
      <c r="J136" s="1">
        <f>Details2!J432</f>
        <v>3114299.17</v>
      </c>
      <c r="K136" s="1">
        <f>Details2!K432</f>
        <v>3176340.84</v>
      </c>
    </row>
    <row r="137" spans="2:12" x14ac:dyDescent="0.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410443.7</v>
      </c>
      <c r="G137" s="1">
        <f>Details2!G433</f>
        <v>370595.53</v>
      </c>
      <c r="H137" s="1">
        <f>Details2!H433</f>
        <v>539480.61</v>
      </c>
      <c r="I137" s="1">
        <f>Details2!I433</f>
        <v>250224.75</v>
      </c>
      <c r="J137" s="1">
        <f>Details2!J433</f>
        <v>614674.48</v>
      </c>
      <c r="K137" s="1">
        <f>Details2!K433</f>
        <v>499333.28</v>
      </c>
    </row>
    <row r="138" spans="2:12" x14ac:dyDescent="0.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47395.33</v>
      </c>
      <c r="G138" s="1">
        <f>Details2!G434</f>
        <v>69852.899999999994</v>
      </c>
      <c r="H138" s="1">
        <f>Details2!H434</f>
        <v>4103.6499999999996</v>
      </c>
      <c r="I138" s="1">
        <f>Details2!I434</f>
        <v>21074.82</v>
      </c>
      <c r="J138" s="1">
        <f>Details2!J434</f>
        <v>8454.6200000000008</v>
      </c>
      <c r="K138" s="1">
        <f>Details2!K434</f>
        <v>39748.870000000003</v>
      </c>
    </row>
    <row r="139" spans="2:12" x14ac:dyDescent="0.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 x14ac:dyDescent="0.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26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260787.64</v>
      </c>
      <c r="G145" s="1">
        <f>Details2!G441</f>
        <v>797127.65</v>
      </c>
      <c r="H145" s="1">
        <f>Details2!H441</f>
        <v>815969.34</v>
      </c>
      <c r="I145" s="1">
        <f>Details2!I441</f>
        <v>674412.42</v>
      </c>
      <c r="J145" s="1">
        <f>Details2!J441</f>
        <v>593809.59</v>
      </c>
      <c r="K145" s="1">
        <f>Details2!K441</f>
        <v>425846.75</v>
      </c>
    </row>
    <row r="146" spans="2:12" x14ac:dyDescent="0.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26" t="str">
        <f>'IP $ Collections by DMIS'!L146</f>
        <v>not reporting TPC</v>
      </c>
    </row>
    <row r="147" spans="2:12" x14ac:dyDescent="0.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26" t="str">
        <f>'IP $ Collections by DMIS'!L147</f>
        <v>not reporting TPC</v>
      </c>
    </row>
    <row r="149" spans="2:12" x14ac:dyDescent="0.2">
      <c r="B149" s="14" t="s">
        <v>135</v>
      </c>
      <c r="C149" s="9"/>
      <c r="F149" s="11">
        <f t="shared" ref="F149:K149" si="0">SUM(F5:F69)</f>
        <v>21513984.000000004</v>
      </c>
      <c r="G149" s="11">
        <f t="shared" si="0"/>
        <v>18345513.239999998</v>
      </c>
      <c r="H149" s="11">
        <f t="shared" si="0"/>
        <v>21122300.409999996</v>
      </c>
      <c r="I149" s="11">
        <f t="shared" si="0"/>
        <v>14257131.119999999</v>
      </c>
      <c r="J149" s="11">
        <f t="shared" si="0"/>
        <v>11803000.179999998</v>
      </c>
      <c r="K149" s="11">
        <f t="shared" si="0"/>
        <v>11924189.919999998</v>
      </c>
      <c r="L149" s="2"/>
    </row>
    <row r="150" spans="2:12" x14ac:dyDescent="0.2">
      <c r="B150" s="14" t="s">
        <v>136</v>
      </c>
      <c r="C150" s="9"/>
      <c r="F150" s="11">
        <f>SUM(F71:F117)</f>
        <v>41796650.18</v>
      </c>
      <c r="G150" s="11">
        <f t="shared" ref="G150:K150" si="1">SUM(G71:G117)</f>
        <v>43840983.850000009</v>
      </c>
      <c r="H150" s="11">
        <f t="shared" si="1"/>
        <v>38071562.939999998</v>
      </c>
      <c r="I150" s="11">
        <f t="shared" si="1"/>
        <v>41875744.410000004</v>
      </c>
      <c r="J150" s="11">
        <f t="shared" si="1"/>
        <v>38551742.919999994</v>
      </c>
      <c r="K150" s="11">
        <f t="shared" si="1"/>
        <v>30921259.479999997</v>
      </c>
      <c r="L150" s="21"/>
    </row>
    <row r="151" spans="2:12" x14ac:dyDescent="0.2">
      <c r="B151" s="14" t="s">
        <v>447</v>
      </c>
      <c r="C151" s="9"/>
      <c r="F151" s="11">
        <f>SUM(F118:F119)</f>
        <v>8693683.1899999995</v>
      </c>
      <c r="G151" s="11">
        <f t="shared" ref="G151:K151" si="2">SUM(G118:G119)</f>
        <v>4677848.2</v>
      </c>
      <c r="H151" s="11">
        <f t="shared" si="2"/>
        <v>4283310.2300000004</v>
      </c>
      <c r="I151" s="11">
        <f t="shared" si="2"/>
        <v>4905576.91</v>
      </c>
      <c r="J151" s="11">
        <f t="shared" si="2"/>
        <v>10642653.379999999</v>
      </c>
      <c r="K151" s="11">
        <f t="shared" si="2"/>
        <v>5223259.16</v>
      </c>
      <c r="L151" s="27"/>
    </row>
    <row r="152" spans="2:12" x14ac:dyDescent="0.2">
      <c r="B152" s="14" t="s">
        <v>317</v>
      </c>
      <c r="C152" s="9"/>
      <c r="F152" s="11">
        <f>SUM(F120:F147)</f>
        <v>8975998</v>
      </c>
      <c r="G152" s="11">
        <f t="shared" ref="G152:K152" si="3">SUM(G120:G147)</f>
        <v>9742174.0899999999</v>
      </c>
      <c r="H152" s="11">
        <f t="shared" si="3"/>
        <v>8710275.8900000006</v>
      </c>
      <c r="I152" s="11">
        <f t="shared" si="3"/>
        <v>8865577.7500000019</v>
      </c>
      <c r="J152" s="11">
        <f t="shared" si="3"/>
        <v>9483844.7899999991</v>
      </c>
      <c r="K152" s="11">
        <f t="shared" si="3"/>
        <v>8231457.7100000009</v>
      </c>
      <c r="L152" s="27" t="s">
        <v>318</v>
      </c>
    </row>
    <row r="153" spans="2:12" x14ac:dyDescent="0.2">
      <c r="B153" s="14" t="s">
        <v>140</v>
      </c>
      <c r="C153" s="9"/>
      <c r="F153" s="11">
        <f t="shared" ref="F153:K153" si="4">SUM(F5:F147)</f>
        <v>80980315.37000002</v>
      </c>
      <c r="G153" s="11">
        <f t="shared" si="4"/>
        <v>76606519.379999995</v>
      </c>
      <c r="H153" s="11">
        <f t="shared" si="4"/>
        <v>72187449.469999984</v>
      </c>
      <c r="I153" s="11">
        <f t="shared" si="4"/>
        <v>69904030.189999998</v>
      </c>
      <c r="J153" s="11">
        <f t="shared" si="4"/>
        <v>70481241.270000011</v>
      </c>
      <c r="K153" s="11">
        <f t="shared" si="4"/>
        <v>56300166.269999988</v>
      </c>
      <c r="L153" s="2"/>
    </row>
    <row r="154" spans="2:12" x14ac:dyDescent="0.2">
      <c r="L154" s="2"/>
    </row>
    <row r="155" spans="2:12" x14ac:dyDescent="0.2">
      <c r="B155" s="15" t="s">
        <v>424</v>
      </c>
      <c r="C155" s="3"/>
      <c r="D155" s="3"/>
      <c r="E155" s="3"/>
      <c r="F155" s="3" t="str">
        <f>IF(F149='Total Billings'!C6,"yes","no")</f>
        <v>yes</v>
      </c>
      <c r="G155" s="3" t="str">
        <f>IF(G149='Total Billings'!D6,"yes","no")</f>
        <v>yes</v>
      </c>
      <c r="H155" s="3" t="str">
        <f>IF(H149='Total Billings'!E6,"yes","no")</f>
        <v>yes</v>
      </c>
      <c r="I155" s="3" t="str">
        <f>IF(I149='Total Billings'!F6,"yes","no")</f>
        <v>yes</v>
      </c>
      <c r="J155" s="3" t="str">
        <f>IF(J149='Total Billings'!G6,"yes","no")</f>
        <v>yes</v>
      </c>
      <c r="K155" s="3" t="str">
        <f>IF(K149='Total Billings'!H6,"yes","no")</f>
        <v>yes</v>
      </c>
      <c r="L155" s="2"/>
    </row>
    <row r="156" spans="2:12" x14ac:dyDescent="0.2">
      <c r="B156" s="15" t="s">
        <v>425</v>
      </c>
      <c r="C156" s="3"/>
      <c r="D156" s="3"/>
      <c r="E156" s="3"/>
      <c r="F156" s="3" t="str">
        <f>IF(F150='Total Billings'!C7,"yes","no")</f>
        <v>yes</v>
      </c>
      <c r="G156" s="3" t="str">
        <f>IF(G150='Total Billings'!D7,"yes","no")</f>
        <v>yes</v>
      </c>
      <c r="H156" s="3" t="str">
        <f>IF(H150='Total Billings'!E7,"yes","no")</f>
        <v>yes</v>
      </c>
      <c r="I156" s="3" t="str">
        <f>IF(I150='Total Billings'!F7,"yes","no")</f>
        <v>yes</v>
      </c>
      <c r="J156" s="3" t="str">
        <f>IF(J150='Total Billings'!G7,"yes","no")</f>
        <v>yes</v>
      </c>
      <c r="K156" s="3" t="str">
        <f>IF(K150='Total Billings'!H7,"yes","no")</f>
        <v>yes</v>
      </c>
      <c r="L156" s="2"/>
    </row>
    <row r="157" spans="2:12" x14ac:dyDescent="0.2">
      <c r="B157" s="15" t="s">
        <v>426</v>
      </c>
      <c r="C157" s="3"/>
      <c r="D157" s="3"/>
      <c r="E157" s="3"/>
      <c r="F157" s="3" t="str">
        <f>IF(F152='Total Billings'!C9,"yes","no")</f>
        <v>yes</v>
      </c>
      <c r="G157" s="3" t="str">
        <f>IF(G152='Total Billings'!D9,"yes","no")</f>
        <v>yes</v>
      </c>
      <c r="H157" s="3" t="str">
        <f>IF(H152='Total Billings'!E9,"yes","no")</f>
        <v>yes</v>
      </c>
      <c r="I157" s="3" t="str">
        <f>IF(I152='Total Billings'!F9,"yes","no")</f>
        <v>yes</v>
      </c>
      <c r="J157" s="3" t="str">
        <f>IF(J152='Total Billings'!G9,"yes","no")</f>
        <v>yes</v>
      </c>
      <c r="K157" s="3" t="str">
        <f>IF(K152='Total Billings'!H9,"yes","no")</f>
        <v>yes</v>
      </c>
      <c r="L157" s="27" t="s">
        <v>318</v>
      </c>
    </row>
    <row r="158" spans="2:12" x14ac:dyDescent="0.2">
      <c r="B158" s="15" t="s">
        <v>448</v>
      </c>
      <c r="C158" s="3"/>
      <c r="D158" s="3"/>
      <c r="E158" s="3"/>
      <c r="F158" s="3" t="str">
        <f>IF(F151='Total Billings'!C8,"yes","no")</f>
        <v>yes</v>
      </c>
      <c r="G158" s="3" t="str">
        <f>IF(G151='Total Billings'!D8,"yes","no")</f>
        <v>yes</v>
      </c>
      <c r="H158" s="3" t="str">
        <f>IF(H151='Total Billings'!E8,"yes","no")</f>
        <v>yes</v>
      </c>
      <c r="I158" s="3" t="str">
        <f>IF(I151='Total Billings'!F8,"yes","no")</f>
        <v>yes</v>
      </c>
      <c r="J158" s="3" t="str">
        <f>IF(J151='Total Billings'!G8,"yes","no")</f>
        <v>yes</v>
      </c>
      <c r="K158" s="3" t="str">
        <f>IF(K151='Total Billings'!H8,"yes","no")</f>
        <v>yes</v>
      </c>
      <c r="L158" s="27"/>
    </row>
    <row r="159" spans="2:12" x14ac:dyDescent="0.2">
      <c r="B159" s="15" t="s">
        <v>427</v>
      </c>
      <c r="F159" s="3" t="str">
        <f>IF(F153='Total Billings'!C10,"yes","no")</f>
        <v>yes</v>
      </c>
      <c r="G159" s="3" t="str">
        <f>IF(G153='Total Billings'!D10,"yes","no")</f>
        <v>yes</v>
      </c>
      <c r="H159" s="3" t="str">
        <f>IF(H153='Total Billings'!E10,"yes","no")</f>
        <v>yes</v>
      </c>
      <c r="I159" s="3" t="str">
        <f>IF(I153='Total Billings'!F10,"yes","no")</f>
        <v>yes</v>
      </c>
      <c r="J159" s="3" t="str">
        <f>IF(J153='Total Billings'!G10,"yes","no")</f>
        <v>yes</v>
      </c>
      <c r="K159" s="3" t="str">
        <f>IF(K153='Total Billings'!H10,"yes","no")</f>
        <v>yes</v>
      </c>
    </row>
    <row r="160" spans="2:12" x14ac:dyDescent="0.2">
      <c r="K160" s="3"/>
    </row>
    <row r="162" spans="12:12" x14ac:dyDescent="0.2">
      <c r="L162" s="27"/>
    </row>
  </sheetData>
  <customSheetViews>
    <customSheetView guid="{8E6CF98D-1634-4ED3-81CA-763BCE5C79CD}" scale="85">
      <selection activeCell="E55" sqref="E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E55" sqref="E55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3">
      <selection activeCell="F159" sqref="F159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zoomScale="85" workbookViewId="0">
      <selection activeCell="M100" sqref="M100"/>
    </sheetView>
  </sheetViews>
  <sheetFormatPr defaultRowHeight="12.75" x14ac:dyDescent="0.2"/>
  <cols>
    <col min="4" max="4" width="38.85546875" customWidth="1"/>
    <col min="5" max="5" width="4" customWidth="1"/>
    <col min="6" max="6" width="7.5703125" style="17" customWidth="1"/>
    <col min="7" max="8" width="6.85546875" style="17" customWidth="1"/>
    <col min="9" max="9" width="8" style="17" customWidth="1"/>
    <col min="10" max="10" width="7.85546875" style="17" customWidth="1"/>
    <col min="11" max="11" width="11.85546875" style="17" customWidth="1"/>
    <col min="12" max="13" width="12" customWidth="1"/>
    <col min="14" max="14" width="12" bestFit="1" customWidth="1"/>
  </cols>
  <sheetData>
    <row r="1" spans="1:13" x14ac:dyDescent="0.2">
      <c r="A1" t="s">
        <v>143</v>
      </c>
    </row>
    <row r="3" spans="1:13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G3" s="17" t="s">
        <v>120</v>
      </c>
    </row>
    <row r="4" spans="1:13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17" t="str">
        <f>Details2!F597</f>
        <v>NULL</v>
      </c>
      <c r="G5" s="17" t="str">
        <f>Details2!G597</f>
        <v>NULL</v>
      </c>
      <c r="H5" s="17" t="str">
        <f>Details2!H597</f>
        <v>NULL</v>
      </c>
      <c r="I5" s="17" t="str">
        <f>Details2!I597</f>
        <v>NULL</v>
      </c>
      <c r="J5" s="17" t="str">
        <f>Details2!J597</f>
        <v>NULL</v>
      </c>
      <c r="K5" s="17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17">
        <f>Details2!F598</f>
        <v>76</v>
      </c>
      <c r="G6" s="17">
        <f>Details2!G598</f>
        <v>54</v>
      </c>
      <c r="H6" s="17">
        <f>Details2!H598</f>
        <v>59</v>
      </c>
      <c r="I6" s="17">
        <f>Details2!I598</f>
        <v>56</v>
      </c>
      <c r="J6" s="17">
        <f>Details2!J598</f>
        <v>61</v>
      </c>
      <c r="K6" s="17">
        <f>Details2!K598</f>
        <v>56</v>
      </c>
      <c r="M6" s="29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17" t="str">
        <f>Details2!F599</f>
        <v>NULL</v>
      </c>
      <c r="G7" s="17" t="str">
        <f>Details2!G599</f>
        <v>NULL</v>
      </c>
      <c r="H7" s="17" t="str">
        <f>Details2!H599</f>
        <v>NULL</v>
      </c>
      <c r="I7" s="17" t="str">
        <f>Details2!I599</f>
        <v>NULL</v>
      </c>
      <c r="J7" s="17" t="str">
        <f>Details2!J599</f>
        <v>NULL</v>
      </c>
      <c r="K7" s="17" t="str">
        <f>Details2!K599</f>
        <v>NULL</v>
      </c>
      <c r="M7" s="29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17" t="str">
        <f>Details2!F600</f>
        <v>NULL</v>
      </c>
      <c r="G8" s="17" t="str">
        <f>Details2!G600</f>
        <v>NULL</v>
      </c>
      <c r="H8" s="17" t="str">
        <f>Details2!H600</f>
        <v>NULL</v>
      </c>
      <c r="I8" s="17" t="str">
        <f>Details2!I600</f>
        <v>NULL</v>
      </c>
      <c r="J8" s="17" t="str">
        <f>Details2!J600</f>
        <v>NULL</v>
      </c>
      <c r="K8" s="17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17" t="str">
        <f>Details2!F601</f>
        <v>NULL</v>
      </c>
      <c r="G9" s="17" t="str">
        <f>Details2!G601</f>
        <v>NULL</v>
      </c>
      <c r="H9" s="17" t="str">
        <f>Details2!H601</f>
        <v>NULL</v>
      </c>
      <c r="I9" s="17" t="str">
        <f>Details2!I601</f>
        <v>NULL</v>
      </c>
      <c r="J9" s="17" t="str">
        <f>Details2!J601</f>
        <v>NULL</v>
      </c>
      <c r="K9" s="17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17">
        <f>Details2!F602</f>
        <v>41</v>
      </c>
      <c r="G10" s="17">
        <f>Details2!G602</f>
        <v>39</v>
      </c>
      <c r="H10" s="17">
        <f>Details2!H602</f>
        <v>23</v>
      </c>
      <c r="I10" s="17">
        <f>Details2!I602</f>
        <v>34</v>
      </c>
      <c r="J10" s="17">
        <f>Details2!J602</f>
        <v>29</v>
      </c>
      <c r="K10" s="17">
        <f>Details2!K602</f>
        <v>41</v>
      </c>
      <c r="M10" s="29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17" t="str">
        <f>Details2!F603</f>
        <v>NULL</v>
      </c>
      <c r="G11" s="17" t="str">
        <f>Details2!G603</f>
        <v>NULL</v>
      </c>
      <c r="H11" s="17" t="str">
        <f>Details2!H603</f>
        <v>NULL</v>
      </c>
      <c r="I11" s="17" t="str">
        <f>Details2!I603</f>
        <v>NULL</v>
      </c>
      <c r="J11" s="17" t="str">
        <f>Details2!J603</f>
        <v>NULL</v>
      </c>
      <c r="K11" s="17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17" t="str">
        <f>Details2!F604</f>
        <v>NULL</v>
      </c>
      <c r="G12" s="17" t="str">
        <f>Details2!G604</f>
        <v>NULL</v>
      </c>
      <c r="H12" s="17" t="str">
        <f>Details2!H604</f>
        <v>NULL</v>
      </c>
      <c r="I12" s="17" t="str">
        <f>Details2!I604</f>
        <v>NULL</v>
      </c>
      <c r="J12" s="17" t="str">
        <f>Details2!J604</f>
        <v>NULL</v>
      </c>
      <c r="K12" s="17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17" t="str">
        <f>Details2!F605</f>
        <v>NULL</v>
      </c>
      <c r="G13" s="17" t="str">
        <f>Details2!G605</f>
        <v>NULL</v>
      </c>
      <c r="H13" s="17" t="str">
        <f>Details2!H605</f>
        <v>NULL</v>
      </c>
      <c r="I13" s="17" t="str">
        <f>Details2!I605</f>
        <v>NULL</v>
      </c>
      <c r="J13" s="17" t="str">
        <f>Details2!J605</f>
        <v>NULL</v>
      </c>
      <c r="K13" s="17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17">
        <f>Details2!F606</f>
        <v>1</v>
      </c>
      <c r="G14" s="17">
        <f>Details2!G606</f>
        <v>0</v>
      </c>
      <c r="H14" s="17" t="str">
        <f>Details2!H606</f>
        <v>NULL</v>
      </c>
      <c r="I14" s="17" t="str">
        <f>Details2!I606</f>
        <v>NULL</v>
      </c>
      <c r="J14" s="17" t="str">
        <f>Details2!J606</f>
        <v>NULL</v>
      </c>
      <c r="K14" s="17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17" t="str">
        <f>Details2!F607</f>
        <v>NULL</v>
      </c>
      <c r="G15" s="17" t="str">
        <f>Details2!G607</f>
        <v>NULL</v>
      </c>
      <c r="H15" s="17" t="str">
        <f>Details2!H607</f>
        <v>NULL</v>
      </c>
      <c r="I15" s="17" t="str">
        <f>Details2!I607</f>
        <v>NULL</v>
      </c>
      <c r="J15" s="17" t="str">
        <f>Details2!J607</f>
        <v>NULL</v>
      </c>
      <c r="K15" s="17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17">
        <f>Details2!F608</f>
        <v>32</v>
      </c>
      <c r="G16" s="17">
        <f>Details2!G608</f>
        <v>26</v>
      </c>
      <c r="H16" s="17">
        <f>Details2!H608</f>
        <v>30</v>
      </c>
      <c r="I16" s="17">
        <f>Details2!I608</f>
        <v>28</v>
      </c>
      <c r="J16" s="17">
        <f>Details2!J608</f>
        <v>19</v>
      </c>
      <c r="K16" s="17">
        <f>Details2!K608</f>
        <v>19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17" t="str">
        <f>Details2!F609</f>
        <v>NULL</v>
      </c>
      <c r="G17" s="17" t="str">
        <f>Details2!G609</f>
        <v>NULL</v>
      </c>
      <c r="H17" s="17" t="str">
        <f>Details2!H609</f>
        <v>NULL</v>
      </c>
      <c r="I17" s="17" t="str">
        <f>Details2!I609</f>
        <v>NULL</v>
      </c>
      <c r="J17" s="17" t="str">
        <f>Details2!J609</f>
        <v>NULL</v>
      </c>
      <c r="K17" s="17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17" t="str">
        <f>Details2!F610</f>
        <v>NULL</v>
      </c>
      <c r="G18" s="17" t="str">
        <f>Details2!G610</f>
        <v>NULL</v>
      </c>
      <c r="H18" s="17" t="str">
        <f>Details2!H610</f>
        <v>NULL</v>
      </c>
      <c r="I18" s="17" t="str">
        <f>Details2!I610</f>
        <v>NULL</v>
      </c>
      <c r="J18" s="17" t="str">
        <f>Details2!J610</f>
        <v>NULL</v>
      </c>
      <c r="K18" s="17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17" t="str">
        <f>Details2!F611</f>
        <v>NULL</v>
      </c>
      <c r="G19" s="17" t="str">
        <f>Details2!G611</f>
        <v>NULL</v>
      </c>
      <c r="H19" s="17" t="str">
        <f>Details2!H611</f>
        <v>NULL</v>
      </c>
      <c r="I19" s="17" t="str">
        <f>Details2!I611</f>
        <v>NULL</v>
      </c>
      <c r="J19" s="17" t="str">
        <f>Details2!J611</f>
        <v>NULL</v>
      </c>
      <c r="K19" s="17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17" t="str">
        <f>Details2!F612</f>
        <v>NULL</v>
      </c>
      <c r="G20" s="17" t="str">
        <f>Details2!G612</f>
        <v>NULL</v>
      </c>
      <c r="H20" s="17" t="str">
        <f>Details2!H612</f>
        <v>NULL</v>
      </c>
      <c r="I20" s="17" t="str">
        <f>Details2!I612</f>
        <v>NULL</v>
      </c>
      <c r="J20" s="17" t="str">
        <f>Details2!J612</f>
        <v>NULL</v>
      </c>
      <c r="K20" s="17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17" t="str">
        <f>Details2!F613</f>
        <v>NULL</v>
      </c>
      <c r="G21" s="17" t="str">
        <f>Details2!G613</f>
        <v>NULL</v>
      </c>
      <c r="H21" s="17" t="str">
        <f>Details2!H613</f>
        <v>NULL</v>
      </c>
      <c r="I21" s="17" t="str">
        <f>Details2!I613</f>
        <v>NULL</v>
      </c>
      <c r="J21" s="17" t="str">
        <f>Details2!J613</f>
        <v>NULL</v>
      </c>
      <c r="K21" s="17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17">
        <f>Details2!F614</f>
        <v>4</v>
      </c>
      <c r="G22" s="17">
        <f>Details2!G614</f>
        <v>1</v>
      </c>
      <c r="H22" s="17">
        <f>Details2!H614</f>
        <v>5</v>
      </c>
      <c r="I22" s="17">
        <f>Details2!I614</f>
        <v>0</v>
      </c>
      <c r="J22" s="17">
        <f>Details2!J614</f>
        <v>0</v>
      </c>
      <c r="K22" s="17">
        <f>Details2!K614</f>
        <v>4</v>
      </c>
      <c r="M22" s="29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17" t="str">
        <f>Details2!F615</f>
        <v>NULL</v>
      </c>
      <c r="G23" s="17" t="str">
        <f>Details2!G615</f>
        <v>NULL</v>
      </c>
      <c r="H23" s="17" t="str">
        <f>Details2!H615</f>
        <v>NULL</v>
      </c>
      <c r="I23" s="17" t="str">
        <f>Details2!I615</f>
        <v>NULL</v>
      </c>
      <c r="J23" s="17" t="str">
        <f>Details2!J615</f>
        <v>NULL</v>
      </c>
      <c r="K23" s="17" t="str">
        <f>Details2!K615</f>
        <v>NULL</v>
      </c>
      <c r="M23" s="29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17" t="str">
        <f>Details2!F616</f>
        <v>NULL</v>
      </c>
      <c r="G24" s="17" t="str">
        <f>Details2!G616</f>
        <v>NULL</v>
      </c>
      <c r="H24" s="17" t="str">
        <f>Details2!H616</f>
        <v>NULL</v>
      </c>
      <c r="I24" s="17" t="str">
        <f>Details2!I616</f>
        <v>NULL</v>
      </c>
      <c r="J24" s="17" t="str">
        <f>Details2!J616</f>
        <v>NULL</v>
      </c>
      <c r="K24" s="17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17" t="str">
        <f>Details2!F617</f>
        <v>NULL</v>
      </c>
      <c r="G25" s="17" t="str">
        <f>Details2!G617</f>
        <v>NULL</v>
      </c>
      <c r="H25" s="17" t="str">
        <f>Details2!H617</f>
        <v>NULL</v>
      </c>
      <c r="I25" s="17" t="str">
        <f>Details2!I617</f>
        <v>NULL</v>
      </c>
      <c r="J25" s="17" t="str">
        <f>Details2!J617</f>
        <v>NULL</v>
      </c>
      <c r="K25" s="17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17">
        <f>Details2!F618</f>
        <v>2</v>
      </c>
      <c r="G26" s="17">
        <f>Details2!G618</f>
        <v>12</v>
      </c>
      <c r="H26" s="17">
        <f>Details2!H618</f>
        <v>19</v>
      </c>
      <c r="I26" s="17">
        <f>Details2!I618</f>
        <v>12</v>
      </c>
      <c r="J26" s="17">
        <f>Details2!J618</f>
        <v>0</v>
      </c>
      <c r="K26" s="17">
        <f>Details2!K618</f>
        <v>0</v>
      </c>
      <c r="M26" s="29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17">
        <f>Details2!F619</f>
        <v>23</v>
      </c>
      <c r="G27" s="17">
        <f>Details2!G619</f>
        <v>6</v>
      </c>
      <c r="H27" s="17">
        <f>Details2!H619</f>
        <v>5</v>
      </c>
      <c r="I27" s="17">
        <f>Details2!I619</f>
        <v>52</v>
      </c>
      <c r="J27" s="17">
        <f>Details2!J619</f>
        <v>31</v>
      </c>
      <c r="K27" s="17">
        <f>Details2!K619</f>
        <v>37</v>
      </c>
      <c r="M27" s="29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17" t="str">
        <f>Details2!F620</f>
        <v>NULL</v>
      </c>
      <c r="G28" s="17" t="str">
        <f>Details2!G620</f>
        <v>NULL</v>
      </c>
      <c r="H28" s="17" t="str">
        <f>Details2!H620</f>
        <v>NULL</v>
      </c>
      <c r="I28" s="17" t="str">
        <f>Details2!I620</f>
        <v>NULL</v>
      </c>
      <c r="J28" s="17" t="str">
        <f>Details2!J620</f>
        <v>NULL</v>
      </c>
      <c r="K28" s="17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17" t="str">
        <f>Details2!F621</f>
        <v>NULL</v>
      </c>
      <c r="G29" s="17" t="str">
        <f>Details2!G621</f>
        <v>NULL</v>
      </c>
      <c r="H29" s="17" t="str">
        <f>Details2!H621</f>
        <v>NULL</v>
      </c>
      <c r="I29" s="17" t="str">
        <f>Details2!I621</f>
        <v>NULL</v>
      </c>
      <c r="J29" s="17" t="str">
        <f>Details2!J621</f>
        <v>NULL</v>
      </c>
      <c r="K29" s="17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17" t="str">
        <f>Details2!F622</f>
        <v>NULL</v>
      </c>
      <c r="G30" s="17" t="str">
        <f>Details2!G622</f>
        <v>NULL</v>
      </c>
      <c r="H30" s="17" t="str">
        <f>Details2!H622</f>
        <v>NULL</v>
      </c>
      <c r="I30" s="17" t="str">
        <f>Details2!I622</f>
        <v>NULL</v>
      </c>
      <c r="J30" s="17" t="str">
        <f>Details2!J622</f>
        <v>NULL</v>
      </c>
      <c r="K30" s="17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17" t="str">
        <f>Details2!F623</f>
        <v>NULL</v>
      </c>
      <c r="G31" s="17" t="str">
        <f>Details2!G623</f>
        <v>NULL</v>
      </c>
      <c r="H31" s="17" t="str">
        <f>Details2!H623</f>
        <v>NULL</v>
      </c>
      <c r="I31" s="17" t="str">
        <f>Details2!I623</f>
        <v>NULL</v>
      </c>
      <c r="J31" s="17" t="str">
        <f>Details2!J623</f>
        <v>NULL</v>
      </c>
      <c r="K31" s="17" t="str">
        <f>Details2!K623</f>
        <v>NULL</v>
      </c>
      <c r="M31" s="29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17">
        <f>Details2!F624</f>
        <v>31</v>
      </c>
      <c r="G32" s="17">
        <f>Details2!G624</f>
        <v>23</v>
      </c>
      <c r="H32" s="17">
        <f>Details2!H624</f>
        <v>18</v>
      </c>
      <c r="I32" s="17">
        <f>Details2!I624</f>
        <v>34</v>
      </c>
      <c r="J32" s="17">
        <f>Details2!J624</f>
        <v>25</v>
      </c>
      <c r="K32" s="17">
        <f>Details2!K624</f>
        <v>14</v>
      </c>
      <c r="M32" s="29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17" t="str">
        <f>Details2!F625</f>
        <v>NULL</v>
      </c>
      <c r="G33" s="17" t="str">
        <f>Details2!G625</f>
        <v>NULL</v>
      </c>
      <c r="H33" s="17" t="str">
        <f>Details2!H625</f>
        <v>NULL</v>
      </c>
      <c r="I33" s="17" t="str">
        <f>Details2!I625</f>
        <v>NULL</v>
      </c>
      <c r="J33" s="17" t="str">
        <f>Details2!J625</f>
        <v>NULL</v>
      </c>
      <c r="K33" s="17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17" t="str">
        <f>Details2!F626</f>
        <v>NULL</v>
      </c>
      <c r="G34" s="17" t="str">
        <f>Details2!G626</f>
        <v>NULL</v>
      </c>
      <c r="H34" s="17" t="str">
        <f>Details2!H626</f>
        <v>NULL</v>
      </c>
      <c r="I34" s="17" t="str">
        <f>Details2!I626</f>
        <v>NULL</v>
      </c>
      <c r="J34" s="17" t="str">
        <f>Details2!J626</f>
        <v>NULL</v>
      </c>
      <c r="K34" s="17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17" t="str">
        <f>Details2!F627</f>
        <v>NULL</v>
      </c>
      <c r="G35" s="17" t="str">
        <f>Details2!G627</f>
        <v>NULL</v>
      </c>
      <c r="H35" s="17" t="str">
        <f>Details2!H627</f>
        <v>NULL</v>
      </c>
      <c r="I35" s="17" t="str">
        <f>Details2!I627</f>
        <v>NULL</v>
      </c>
      <c r="J35" s="17" t="str">
        <f>Details2!J627</f>
        <v>NULL</v>
      </c>
      <c r="K35" s="17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17" t="str">
        <f>Details2!F628</f>
        <v>NULL</v>
      </c>
      <c r="G36" s="17" t="str">
        <f>Details2!G628</f>
        <v>NULL</v>
      </c>
      <c r="H36" s="17" t="str">
        <f>Details2!H628</f>
        <v>NULL</v>
      </c>
      <c r="I36" s="17" t="str">
        <f>Details2!I628</f>
        <v>NULL</v>
      </c>
      <c r="J36" s="17" t="str">
        <f>Details2!J628</f>
        <v>NULL</v>
      </c>
      <c r="K36" s="17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17" t="str">
        <f>Details2!F629</f>
        <v>NULL</v>
      </c>
      <c r="G37" s="17" t="str">
        <f>Details2!G629</f>
        <v>NULL</v>
      </c>
      <c r="H37" s="17" t="str">
        <f>Details2!H629</f>
        <v>NULL</v>
      </c>
      <c r="I37" s="17" t="str">
        <f>Details2!I629</f>
        <v>NULL</v>
      </c>
      <c r="J37" s="17" t="str">
        <f>Details2!J629</f>
        <v>NULL</v>
      </c>
      <c r="K37" s="17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17" t="str">
        <f>Details2!F630</f>
        <v>NULL</v>
      </c>
      <c r="G38" s="17" t="str">
        <f>Details2!G630</f>
        <v>NULL</v>
      </c>
      <c r="H38" s="17" t="str">
        <f>Details2!H630</f>
        <v>NULL</v>
      </c>
      <c r="I38" s="17" t="str">
        <f>Details2!I630</f>
        <v>NULL</v>
      </c>
      <c r="J38" s="17" t="str">
        <f>Details2!J630</f>
        <v>NULL</v>
      </c>
      <c r="K38" s="17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17">
        <f>Details2!F631</f>
        <v>112</v>
      </c>
      <c r="G39" s="17">
        <f>Details2!G631</f>
        <v>114</v>
      </c>
      <c r="H39" s="17">
        <f>Details2!H631</f>
        <v>138</v>
      </c>
      <c r="I39" s="17">
        <f>Details2!I631</f>
        <v>104</v>
      </c>
      <c r="J39" s="17">
        <f>Details2!J631</f>
        <v>104</v>
      </c>
      <c r="K39" s="17">
        <f>Details2!K631</f>
        <v>88</v>
      </c>
      <c r="M39" s="29"/>
      <c r="N39" t="s">
        <v>297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17" t="str">
        <f>Details2!F632</f>
        <v>NULL</v>
      </c>
      <c r="G40" s="17" t="str">
        <f>Details2!G632</f>
        <v>NULL</v>
      </c>
      <c r="H40" s="17" t="str">
        <f>Details2!H632</f>
        <v>NULL</v>
      </c>
      <c r="I40" s="17" t="str">
        <f>Details2!I632</f>
        <v>NULL</v>
      </c>
      <c r="J40" s="17" t="str">
        <f>Details2!J632</f>
        <v>NULL</v>
      </c>
      <c r="K40" s="17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17" t="str">
        <f>Details2!F633</f>
        <v>NULL</v>
      </c>
      <c r="G41" s="17" t="str">
        <f>Details2!G633</f>
        <v>NULL</v>
      </c>
      <c r="H41" s="17" t="str">
        <f>Details2!H633</f>
        <v>NULL</v>
      </c>
      <c r="I41" s="17" t="str">
        <f>Details2!I633</f>
        <v>NULL</v>
      </c>
      <c r="J41" s="17" t="str">
        <f>Details2!J633</f>
        <v>NULL</v>
      </c>
      <c r="K41" s="17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17" t="str">
        <f>Details2!F634</f>
        <v>NULL</v>
      </c>
      <c r="G42" s="17" t="str">
        <f>Details2!G634</f>
        <v>NULL</v>
      </c>
      <c r="H42" s="17" t="str">
        <f>Details2!H634</f>
        <v>NULL</v>
      </c>
      <c r="I42" s="17" t="str">
        <f>Details2!I634</f>
        <v>NULL</v>
      </c>
      <c r="J42" s="17" t="str">
        <f>Details2!J634</f>
        <v>NULL</v>
      </c>
      <c r="K42" s="17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17" t="str">
        <f>Details2!F635</f>
        <v>NULL</v>
      </c>
      <c r="G43" s="17" t="str">
        <f>Details2!G635</f>
        <v>NULL</v>
      </c>
      <c r="H43" s="17" t="str">
        <f>Details2!H635</f>
        <v>NULL</v>
      </c>
      <c r="I43" s="17" t="str">
        <f>Details2!I635</f>
        <v>NULL</v>
      </c>
      <c r="J43" s="17" t="str">
        <f>Details2!J635</f>
        <v>NULL</v>
      </c>
      <c r="K43" s="17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17" t="str">
        <f>Details2!F636</f>
        <v>NULL</v>
      </c>
      <c r="G44" s="17" t="str">
        <f>Details2!G636</f>
        <v>NULL</v>
      </c>
      <c r="H44" s="17" t="str">
        <f>Details2!H636</f>
        <v>NULL</v>
      </c>
      <c r="I44" s="17" t="str">
        <f>Details2!I636</f>
        <v>NULL</v>
      </c>
      <c r="J44" s="17" t="str">
        <f>Details2!J636</f>
        <v>NULL</v>
      </c>
      <c r="K44" s="17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17" t="str">
        <f>Details2!F637</f>
        <v>NULL</v>
      </c>
      <c r="G45" s="17" t="str">
        <f>Details2!G637</f>
        <v>NULL</v>
      </c>
      <c r="H45" s="17" t="str">
        <f>Details2!H637</f>
        <v>NULL</v>
      </c>
      <c r="I45" s="17" t="str">
        <f>Details2!I637</f>
        <v>NULL</v>
      </c>
      <c r="J45" s="17" t="str">
        <f>Details2!J637</f>
        <v>NULL</v>
      </c>
      <c r="K45" s="17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17" t="str">
        <f>Details2!F638</f>
        <v>NULL</v>
      </c>
      <c r="G46" s="17" t="str">
        <f>Details2!G638</f>
        <v>NULL</v>
      </c>
      <c r="H46" s="17" t="str">
        <f>Details2!H638</f>
        <v>NULL</v>
      </c>
      <c r="I46" s="17" t="str">
        <f>Details2!I638</f>
        <v>NULL</v>
      </c>
      <c r="J46" s="17" t="str">
        <f>Details2!J638</f>
        <v>NULL</v>
      </c>
      <c r="K46" s="17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17">
        <f>Details2!F639</f>
        <v>205</v>
      </c>
      <c r="G47" s="17">
        <f>Details2!G639</f>
        <v>155</v>
      </c>
      <c r="H47" s="17">
        <f>Details2!H639</f>
        <v>242</v>
      </c>
      <c r="I47" s="17">
        <f>Details2!I639</f>
        <v>139</v>
      </c>
      <c r="J47" s="17">
        <f>Details2!J639</f>
        <v>0</v>
      </c>
      <c r="K47" s="17">
        <f>Details2!K639</f>
        <v>0</v>
      </c>
      <c r="M47" s="29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17" t="str">
        <f>Details2!F640</f>
        <v>NULL</v>
      </c>
      <c r="G48" s="17" t="str">
        <f>Details2!G640</f>
        <v>NULL</v>
      </c>
      <c r="H48" s="17" t="str">
        <f>Details2!H640</f>
        <v>NULL</v>
      </c>
      <c r="I48" s="17" t="str">
        <f>Details2!I640</f>
        <v>NULL</v>
      </c>
      <c r="J48" s="17" t="str">
        <f>Details2!J640</f>
        <v>NULL</v>
      </c>
      <c r="K48" s="17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17">
        <f>Details2!F641</f>
        <v>2</v>
      </c>
      <c r="G49" s="17">
        <f>Details2!G641</f>
        <v>8</v>
      </c>
      <c r="H49" s="17">
        <f>Details2!H641</f>
        <v>5</v>
      </c>
      <c r="I49" s="17">
        <f>Details2!I641</f>
        <v>8</v>
      </c>
      <c r="J49" s="17">
        <f>Details2!J641</f>
        <v>6</v>
      </c>
      <c r="K49" s="17">
        <f>Details2!K641</f>
        <v>22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17" t="str">
        <f>Details2!F642</f>
        <v>NULL</v>
      </c>
      <c r="G50" s="17" t="str">
        <f>Details2!G642</f>
        <v>NULL</v>
      </c>
      <c r="H50" s="17" t="str">
        <f>Details2!H642</f>
        <v>NULL</v>
      </c>
      <c r="I50" s="17" t="str">
        <f>Details2!I642</f>
        <v>NULL</v>
      </c>
      <c r="J50" s="17" t="str">
        <f>Details2!J642</f>
        <v>NULL</v>
      </c>
      <c r="K50" s="17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17" t="str">
        <f>Details2!F643</f>
        <v>NULL</v>
      </c>
      <c r="G51" s="17" t="str">
        <f>Details2!G643</f>
        <v>NULL</v>
      </c>
      <c r="H51" s="17" t="str">
        <f>Details2!H643</f>
        <v>NULL</v>
      </c>
      <c r="I51" s="17" t="str">
        <f>Details2!I643</f>
        <v>NULL</v>
      </c>
      <c r="J51" s="17" t="str">
        <f>Details2!J643</f>
        <v>NULL</v>
      </c>
      <c r="K51" s="17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17" t="str">
        <f>Details2!F644</f>
        <v>NULL</v>
      </c>
      <c r="G52" s="17" t="str">
        <f>Details2!G644</f>
        <v>NULL</v>
      </c>
      <c r="H52" s="17" t="str">
        <f>Details2!H644</f>
        <v>NULL</v>
      </c>
      <c r="I52" s="17" t="str">
        <f>Details2!I644</f>
        <v>NULL</v>
      </c>
      <c r="J52" s="17" t="str">
        <f>Details2!J644</f>
        <v>NULL</v>
      </c>
      <c r="K52" s="17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17" t="str">
        <f>Details2!F645</f>
        <v>NULL</v>
      </c>
      <c r="G53" s="17" t="str">
        <f>Details2!G645</f>
        <v>NULL</v>
      </c>
      <c r="H53" s="17" t="str">
        <f>Details2!H645</f>
        <v>NULL</v>
      </c>
      <c r="I53" s="17" t="str">
        <f>Details2!I645</f>
        <v>NULL</v>
      </c>
      <c r="J53" s="17" t="str">
        <f>Details2!J645</f>
        <v>NULL</v>
      </c>
      <c r="K53" s="17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17" t="str">
        <f>Details2!F646</f>
        <v>NULL</v>
      </c>
      <c r="G54" s="17" t="str">
        <f>Details2!G646</f>
        <v>NULL</v>
      </c>
      <c r="H54" s="17" t="str">
        <f>Details2!H646</f>
        <v>NULL</v>
      </c>
      <c r="I54" s="17" t="str">
        <f>Details2!I646</f>
        <v>NULL</v>
      </c>
      <c r="J54" s="17" t="str">
        <f>Details2!J646</f>
        <v>NULL</v>
      </c>
      <c r="K54" s="17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17" t="str">
        <f>Details2!F647</f>
        <v>NULL</v>
      </c>
      <c r="G55" s="17" t="str">
        <f>Details2!G647</f>
        <v>NULL</v>
      </c>
      <c r="H55" s="17" t="str">
        <f>Details2!H647</f>
        <v>NULL</v>
      </c>
      <c r="I55" s="17" t="str">
        <f>Details2!I647</f>
        <v>NULL</v>
      </c>
      <c r="J55" s="17" t="str">
        <f>Details2!J647</f>
        <v>NULL</v>
      </c>
      <c r="K55" s="17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17" t="str">
        <f>Details2!F648</f>
        <v>NULL</v>
      </c>
      <c r="G56" s="17" t="str">
        <f>Details2!G648</f>
        <v>NULL</v>
      </c>
      <c r="H56" s="17" t="str">
        <f>Details2!H648</f>
        <v>NULL</v>
      </c>
      <c r="I56" s="17" t="str">
        <f>Details2!I648</f>
        <v>NULL</v>
      </c>
      <c r="J56" s="17" t="str">
        <f>Details2!J648</f>
        <v>NULL</v>
      </c>
      <c r="K56" s="17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17" t="str">
        <f>Details2!F649</f>
        <v>NULL</v>
      </c>
      <c r="G57" s="17" t="str">
        <f>Details2!G649</f>
        <v>NULL</v>
      </c>
      <c r="H57" s="17" t="str">
        <f>Details2!H649</f>
        <v>NULL</v>
      </c>
      <c r="I57" s="17" t="str">
        <f>Details2!I649</f>
        <v>NULL</v>
      </c>
      <c r="J57" s="17" t="str">
        <f>Details2!J649</f>
        <v>NULL</v>
      </c>
      <c r="K57" s="17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17" t="str">
        <f>Details2!F650</f>
        <v>NULL</v>
      </c>
      <c r="G58" s="17" t="str">
        <f>Details2!G650</f>
        <v>NULL</v>
      </c>
      <c r="H58" s="17" t="str">
        <f>Details2!H650</f>
        <v>NULL</v>
      </c>
      <c r="I58" s="17" t="str">
        <f>Details2!I650</f>
        <v>NULL</v>
      </c>
      <c r="J58" s="17" t="str">
        <f>Details2!J650</f>
        <v>NULL</v>
      </c>
      <c r="K58" s="17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17" t="str">
        <f>Details2!F651</f>
        <v>NULL</v>
      </c>
      <c r="G59" s="17" t="str">
        <f>Details2!G651</f>
        <v>NULL</v>
      </c>
      <c r="H59" s="17" t="str">
        <f>Details2!H651</f>
        <v>NULL</v>
      </c>
      <c r="I59" s="17" t="str">
        <f>Details2!I651</f>
        <v>NULL</v>
      </c>
      <c r="J59" s="17" t="str">
        <f>Details2!J651</f>
        <v>NULL</v>
      </c>
      <c r="K59" s="17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17" t="str">
        <f>Details2!F652</f>
        <v>NULL</v>
      </c>
      <c r="G60" s="17" t="str">
        <f>Details2!G652</f>
        <v>NULL</v>
      </c>
      <c r="H60" s="17" t="str">
        <f>Details2!H652</f>
        <v>NULL</v>
      </c>
      <c r="I60" s="17" t="str">
        <f>Details2!I652</f>
        <v>NULL</v>
      </c>
      <c r="J60" s="17" t="str">
        <f>Details2!J652</f>
        <v>NULL</v>
      </c>
      <c r="K60" s="17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17" t="str">
        <f>Details2!F653</f>
        <v>NULL</v>
      </c>
      <c r="G61" s="17" t="str">
        <f>Details2!G653</f>
        <v>NULL</v>
      </c>
      <c r="H61" s="17" t="str">
        <f>Details2!H653</f>
        <v>NULL</v>
      </c>
      <c r="I61" s="17" t="str">
        <f>Details2!I653</f>
        <v>NULL</v>
      </c>
      <c r="J61" s="17" t="str">
        <f>Details2!J653</f>
        <v>NULL</v>
      </c>
      <c r="K61" s="17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17" t="str">
        <f>Details2!F654</f>
        <v>NULL</v>
      </c>
      <c r="G62" s="17" t="str">
        <f>Details2!G654</f>
        <v>NULL</v>
      </c>
      <c r="H62" s="17" t="str">
        <f>Details2!H654</f>
        <v>NULL</v>
      </c>
      <c r="I62" s="17" t="str">
        <f>Details2!I654</f>
        <v>NULL</v>
      </c>
      <c r="J62" s="17" t="str">
        <f>Details2!J654</f>
        <v>NULL</v>
      </c>
      <c r="K62" s="17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17" t="str">
        <f>Details2!F655</f>
        <v>NULL</v>
      </c>
      <c r="G63" s="17" t="str">
        <f>Details2!G655</f>
        <v>NULL</v>
      </c>
      <c r="H63" s="17" t="str">
        <f>Details2!H655</f>
        <v>NULL</v>
      </c>
      <c r="I63" s="17" t="str">
        <f>Details2!I655</f>
        <v>NULL</v>
      </c>
      <c r="J63" s="17" t="str">
        <f>Details2!J655</f>
        <v>NULL</v>
      </c>
      <c r="K63" s="17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17" t="str">
        <f>Details2!F656</f>
        <v>NULL</v>
      </c>
      <c r="G64" s="17" t="str">
        <f>Details2!G656</f>
        <v>NULL</v>
      </c>
      <c r="H64" s="17" t="str">
        <f>Details2!H656</f>
        <v>NULL</v>
      </c>
      <c r="I64" s="17" t="str">
        <f>Details2!I656</f>
        <v>NULL</v>
      </c>
      <c r="J64" s="17" t="str">
        <f>Details2!J656</f>
        <v>NULL</v>
      </c>
      <c r="K64" s="17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17" t="str">
        <f>Details2!F657</f>
        <v>NULL</v>
      </c>
      <c r="G65" s="17" t="str">
        <f>Details2!G657</f>
        <v>NULL</v>
      </c>
      <c r="H65" s="17" t="str">
        <f>Details2!H657</f>
        <v>NULL</v>
      </c>
      <c r="I65" s="17" t="str">
        <f>Details2!I657</f>
        <v>NULL</v>
      </c>
      <c r="J65" s="17" t="str">
        <f>Details2!J657</f>
        <v>NULL</v>
      </c>
      <c r="K65" s="17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17" t="str">
        <f>Details2!F658</f>
        <v>NULL</v>
      </c>
      <c r="G66" s="17" t="str">
        <f>Details2!G658</f>
        <v>NULL</v>
      </c>
      <c r="H66" s="17" t="str">
        <f>Details2!H658</f>
        <v>NULL</v>
      </c>
      <c r="I66" s="17" t="str">
        <f>Details2!I658</f>
        <v>NULL</v>
      </c>
      <c r="J66" s="17" t="str">
        <f>Details2!J658</f>
        <v>NULL</v>
      </c>
      <c r="K66" s="17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17" t="str">
        <f>Details2!F659</f>
        <v>NULL</v>
      </c>
      <c r="G67" s="17" t="str">
        <f>Details2!G659</f>
        <v>NULL</v>
      </c>
      <c r="H67" s="17" t="str">
        <f>Details2!H659</f>
        <v>NULL</v>
      </c>
      <c r="I67" s="17" t="str">
        <f>Details2!I659</f>
        <v>NULL</v>
      </c>
      <c r="J67" s="17" t="str">
        <f>Details2!J659</f>
        <v>NULL</v>
      </c>
      <c r="K67" s="17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17" t="str">
        <f>Details2!F660</f>
        <v>NULL</v>
      </c>
      <c r="G68" s="17" t="str">
        <f>Details2!G660</f>
        <v>NULL</v>
      </c>
      <c r="H68" s="17" t="str">
        <f>Details2!H660</f>
        <v>NULL</v>
      </c>
      <c r="I68" s="17" t="str">
        <f>Details2!I660</f>
        <v>NULL</v>
      </c>
      <c r="J68" s="17" t="str">
        <f>Details2!J660</f>
        <v>NULL</v>
      </c>
      <c r="K68" s="17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17" t="str">
        <f>Details2!F661</f>
        <v>NULL</v>
      </c>
      <c r="G69" s="17" t="str">
        <f>Details2!G661</f>
        <v>NULL</v>
      </c>
      <c r="H69" s="17" t="str">
        <f>Details2!H661</f>
        <v>NULL</v>
      </c>
      <c r="I69" s="17" t="str">
        <f>Details2!I661</f>
        <v>NULL</v>
      </c>
      <c r="J69" s="17" t="str">
        <f>Details2!J661</f>
        <v>NULL</v>
      </c>
      <c r="K69" s="17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17" t="str">
        <f>Details2!F662</f>
        <v>NULL</v>
      </c>
      <c r="G70" s="17" t="str">
        <f>Details2!G662</f>
        <v>NULL</v>
      </c>
      <c r="H70" s="17" t="str">
        <f>Details2!H662</f>
        <v>NULL</v>
      </c>
      <c r="I70" s="17" t="str">
        <f>Details2!I662</f>
        <v>NULL</v>
      </c>
      <c r="J70" s="17" t="str">
        <f>Details2!J662</f>
        <v>NULL</v>
      </c>
      <c r="K70" s="17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17" t="str">
        <f>Details2!F663</f>
        <v>NULL</v>
      </c>
      <c r="G71" s="17" t="str">
        <f>Details2!G663</f>
        <v>NULL</v>
      </c>
      <c r="H71" s="17" t="str">
        <f>Details2!H663</f>
        <v>NULL</v>
      </c>
      <c r="I71" s="17" t="str">
        <f>Details2!I663</f>
        <v>NULL</v>
      </c>
      <c r="J71" s="17" t="str">
        <f>Details2!J663</f>
        <v>NULL</v>
      </c>
      <c r="K71" s="17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17" t="str">
        <f>Details2!F664</f>
        <v>NULL</v>
      </c>
      <c r="G72" s="17" t="str">
        <f>Details2!G664</f>
        <v>NULL</v>
      </c>
      <c r="H72" s="17" t="str">
        <f>Details2!H664</f>
        <v>NULL</v>
      </c>
      <c r="I72" s="17" t="str">
        <f>Details2!I664</f>
        <v>NULL</v>
      </c>
      <c r="J72" s="17" t="str">
        <f>Details2!J664</f>
        <v>NULL</v>
      </c>
      <c r="K72" s="17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17" t="str">
        <f>Details2!F665</f>
        <v>NULL</v>
      </c>
      <c r="G73" s="17" t="str">
        <f>Details2!G665</f>
        <v>NULL</v>
      </c>
      <c r="H73" s="17" t="str">
        <f>Details2!H665</f>
        <v>NULL</v>
      </c>
      <c r="I73" s="17" t="str">
        <f>Details2!I665</f>
        <v>NULL</v>
      </c>
      <c r="J73" s="17" t="str">
        <f>Details2!J665</f>
        <v>NULL</v>
      </c>
      <c r="K73" s="17" t="str">
        <f>Details2!K665</f>
        <v>NULL</v>
      </c>
      <c r="L73" s="21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17">
        <f>Details2!F666</f>
        <v>32</v>
      </c>
      <c r="G74" s="17">
        <f>Details2!G666</f>
        <v>34</v>
      </c>
      <c r="H74" s="17">
        <f>Details2!H666</f>
        <v>35</v>
      </c>
      <c r="I74" s="17">
        <f>Details2!I666</f>
        <v>18</v>
      </c>
      <c r="J74" s="17">
        <f>Details2!J666</f>
        <v>23</v>
      </c>
      <c r="K74" s="17">
        <f>Details2!K666</f>
        <v>24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17" t="str">
        <f>Details2!F667</f>
        <v>NULL</v>
      </c>
      <c r="G75" s="17" t="str">
        <f>Details2!G667</f>
        <v>NULL</v>
      </c>
      <c r="H75" s="17" t="str">
        <f>Details2!H667</f>
        <v>NULL</v>
      </c>
      <c r="I75" s="17" t="str">
        <f>Details2!I667</f>
        <v>NULL</v>
      </c>
      <c r="J75" s="17" t="str">
        <f>Details2!J667</f>
        <v>NULL</v>
      </c>
      <c r="K75" s="17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17">
        <f>Details2!F668</f>
        <v>14</v>
      </c>
      <c r="G76" s="17">
        <f>Details2!G668</f>
        <v>8</v>
      </c>
      <c r="H76" s="17">
        <f>Details2!H668</f>
        <v>13</v>
      </c>
      <c r="I76" s="17">
        <f>Details2!I668</f>
        <v>11</v>
      </c>
      <c r="J76" s="17">
        <f>Details2!J668</f>
        <v>9</v>
      </c>
      <c r="K76" s="17">
        <f>Details2!K668</f>
        <v>17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17">
        <f>Details2!F669</f>
        <v>60</v>
      </c>
      <c r="G77" s="17">
        <f>Details2!G669</f>
        <v>218</v>
      </c>
      <c r="H77" s="17">
        <f>Details2!H669</f>
        <v>181</v>
      </c>
      <c r="I77" s="17">
        <f>Details2!I669</f>
        <v>112</v>
      </c>
      <c r="J77" s="17">
        <f>Details2!J669</f>
        <v>0</v>
      </c>
      <c r="K77" s="17">
        <f>Details2!K669</f>
        <v>0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17">
        <f>Details2!F670</f>
        <v>114</v>
      </c>
      <c r="G78" s="17">
        <f>Details2!G670</f>
        <v>78</v>
      </c>
      <c r="H78" s="17">
        <f>Details2!H670</f>
        <v>110</v>
      </c>
      <c r="I78" s="17">
        <f>Details2!I670</f>
        <v>80</v>
      </c>
      <c r="J78" s="17">
        <f>Details2!J670</f>
        <v>75</v>
      </c>
      <c r="K78" s="17">
        <f>Details2!K670</f>
        <v>77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17">
        <f>Details2!F671</f>
        <v>34</v>
      </c>
      <c r="G79" s="17">
        <f>Details2!G671</f>
        <v>33</v>
      </c>
      <c r="H79" s="17">
        <f>Details2!H671</f>
        <v>27</v>
      </c>
      <c r="I79" s="17">
        <f>Details2!I671</f>
        <v>15</v>
      </c>
      <c r="J79" s="17">
        <f>Details2!J671</f>
        <v>8</v>
      </c>
      <c r="K79" s="17">
        <f>Details2!K671</f>
        <v>10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17">
        <f>Details2!F672</f>
        <v>38</v>
      </c>
      <c r="G80" s="17">
        <f>Details2!G672</f>
        <v>30</v>
      </c>
      <c r="H80" s="17">
        <f>Details2!H672</f>
        <v>15</v>
      </c>
      <c r="I80" s="17">
        <f>Details2!I672</f>
        <v>21</v>
      </c>
      <c r="J80" s="17">
        <f>Details2!J672</f>
        <v>24</v>
      </c>
      <c r="K80" s="17">
        <f>Details2!K672</f>
        <v>17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17">
        <f>Details2!F673</f>
        <v>115</v>
      </c>
      <c r="G81" s="17">
        <f>Details2!G673</f>
        <v>147</v>
      </c>
      <c r="H81" s="17">
        <f>Details2!H673</f>
        <v>135</v>
      </c>
      <c r="I81" s="17">
        <f>Details2!I673</f>
        <v>152</v>
      </c>
      <c r="J81" s="17">
        <f>Details2!J673</f>
        <v>318</v>
      </c>
      <c r="K81" s="17">
        <f>Details2!K673</f>
        <v>143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17">
        <f>Details2!F674</f>
        <v>10</v>
      </c>
      <c r="G82" s="17">
        <f>Details2!G674</f>
        <v>8</v>
      </c>
      <c r="H82" s="17">
        <f>Details2!H674</f>
        <v>8</v>
      </c>
      <c r="I82" s="17">
        <f>Details2!I674</f>
        <v>7</v>
      </c>
      <c r="J82" s="17">
        <f>Details2!J674</f>
        <v>14</v>
      </c>
      <c r="K82" s="17">
        <f>Details2!K674</f>
        <v>4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17" t="str">
        <f>Details2!F675</f>
        <v>NULL</v>
      </c>
      <c r="G83" s="17" t="str">
        <f>Details2!G675</f>
        <v>NULL</v>
      </c>
      <c r="H83" s="17" t="str">
        <f>Details2!H675</f>
        <v>NULL</v>
      </c>
      <c r="I83" s="17" t="str">
        <f>Details2!I675</f>
        <v>NULL</v>
      </c>
      <c r="J83" s="17" t="str">
        <f>Details2!J675</f>
        <v>NULL</v>
      </c>
      <c r="K83" s="17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17">
        <f>Details2!F676</f>
        <v>16</v>
      </c>
      <c r="G84" s="17">
        <f>Details2!G676</f>
        <v>17</v>
      </c>
      <c r="H84" s="17">
        <f>Details2!H676</f>
        <v>8</v>
      </c>
      <c r="I84" s="17">
        <f>Details2!I676</f>
        <v>8</v>
      </c>
      <c r="J84" s="17">
        <f>Details2!J676</f>
        <v>7</v>
      </c>
      <c r="K84" s="17">
        <f>Details2!K676</f>
        <v>8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17">
        <f>Details2!F677</f>
        <v>3</v>
      </c>
      <c r="G85" s="17">
        <f>Details2!G677</f>
        <v>1</v>
      </c>
      <c r="H85" s="17">
        <f>Details2!H677</f>
        <v>3</v>
      </c>
      <c r="I85" s="17">
        <f>Details2!I677</f>
        <v>4</v>
      </c>
      <c r="J85" s="17">
        <f>Details2!J677</f>
        <v>1</v>
      </c>
      <c r="K85" s="17">
        <f>Details2!K677</f>
        <v>1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17">
        <f>Details2!F678</f>
        <v>5</v>
      </c>
      <c r="G86" s="17">
        <f>Details2!G678</f>
        <v>6</v>
      </c>
      <c r="H86" s="17">
        <f>Details2!H678</f>
        <v>3</v>
      </c>
      <c r="I86" s="17">
        <f>Details2!I678</f>
        <v>1</v>
      </c>
      <c r="J86" s="17">
        <f>Details2!J678</f>
        <v>0</v>
      </c>
      <c r="K86" s="17">
        <f>Details2!K678</f>
        <v>1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17" t="str">
        <f>Details2!F679</f>
        <v>NULL</v>
      </c>
      <c r="G87" s="17" t="str">
        <f>Details2!G679</f>
        <v>NULL</v>
      </c>
      <c r="H87" s="17" t="str">
        <f>Details2!H679</f>
        <v>NULL</v>
      </c>
      <c r="I87" s="17" t="str">
        <f>Details2!I679</f>
        <v>NULL</v>
      </c>
      <c r="J87" s="17" t="str">
        <f>Details2!J679</f>
        <v>NULL</v>
      </c>
      <c r="K87" s="17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17">
        <f>Details2!F680</f>
        <v>5</v>
      </c>
      <c r="G88" s="17">
        <f>Details2!G680</f>
        <v>9</v>
      </c>
      <c r="H88" s="17">
        <f>Details2!H680</f>
        <v>4</v>
      </c>
      <c r="I88" s="17">
        <f>Details2!I680</f>
        <v>1</v>
      </c>
      <c r="J88" s="17">
        <f>Details2!J680</f>
        <v>8</v>
      </c>
      <c r="K88" s="17">
        <f>Details2!K680</f>
        <v>3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17" t="str">
        <f>Details2!F681</f>
        <v>NULL</v>
      </c>
      <c r="G89" s="17" t="str">
        <f>Details2!G681</f>
        <v>NULL</v>
      </c>
      <c r="H89" s="17" t="str">
        <f>Details2!H681</f>
        <v>NULL</v>
      </c>
      <c r="I89" s="17" t="str">
        <f>Details2!I681</f>
        <v>NULL</v>
      </c>
      <c r="J89" s="17" t="str">
        <f>Details2!J681</f>
        <v>NULL</v>
      </c>
      <c r="K89" s="17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17">
        <f>Details2!F682</f>
        <v>1</v>
      </c>
      <c r="G90" s="17">
        <f>Details2!G682</f>
        <v>1</v>
      </c>
      <c r="H90" s="17">
        <f>Details2!H682</f>
        <v>0</v>
      </c>
      <c r="I90" s="17">
        <f>Details2!I682</f>
        <v>1</v>
      </c>
      <c r="J90" s="17">
        <f>Details2!J682</f>
        <v>0</v>
      </c>
      <c r="K90" s="17">
        <f>Details2!K682</f>
        <v>2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17">
        <f>Details2!F683</f>
        <v>75</v>
      </c>
      <c r="G91" s="17">
        <f>Details2!G683</f>
        <v>103</v>
      </c>
      <c r="H91" s="17">
        <f>Details2!H683</f>
        <v>82</v>
      </c>
      <c r="I91" s="17">
        <f>Details2!I683</f>
        <v>95</v>
      </c>
      <c r="J91" s="17">
        <f>Details2!J683</f>
        <v>47</v>
      </c>
      <c r="K91" s="17">
        <f>Details2!K683</f>
        <v>85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17">
        <f>Details2!F684</f>
        <v>6</v>
      </c>
      <c r="G92" s="17">
        <f>Details2!G684</f>
        <v>7</v>
      </c>
      <c r="H92" s="17">
        <f>Details2!H684</f>
        <v>11</v>
      </c>
      <c r="I92" s="17">
        <f>Details2!I684</f>
        <v>13</v>
      </c>
      <c r="J92" s="17">
        <f>Details2!J684</f>
        <v>11</v>
      </c>
      <c r="K92" s="17">
        <f>Details2!K684</f>
        <v>11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17">
        <f>Details2!F685</f>
        <v>4</v>
      </c>
      <c r="G93" s="17">
        <f>Details2!G685</f>
        <v>1</v>
      </c>
      <c r="H93" s="17">
        <f>Details2!H685</f>
        <v>0</v>
      </c>
      <c r="I93" s="17">
        <f>Details2!I685</f>
        <v>1</v>
      </c>
      <c r="J93" s="17">
        <f>Details2!J685</f>
        <v>1</v>
      </c>
      <c r="K93" s="17">
        <f>Details2!K685</f>
        <v>0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17">
        <f>Details2!F686</f>
        <v>61</v>
      </c>
      <c r="G94" s="17">
        <f>Details2!G686</f>
        <v>76</v>
      </c>
      <c r="H94" s="17">
        <f>Details2!H686</f>
        <v>65</v>
      </c>
      <c r="I94" s="17">
        <f>Details2!I686</f>
        <v>47</v>
      </c>
      <c r="J94" s="17">
        <f>Details2!J686</f>
        <v>63</v>
      </c>
      <c r="K94" s="17">
        <f>Details2!K686</f>
        <v>37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San Antonio Military Medical Center</v>
      </c>
      <c r="E95" t="str">
        <f>Details2!E687</f>
        <v>H</v>
      </c>
      <c r="F95" s="17">
        <f>Details2!F687</f>
        <v>189</v>
      </c>
      <c r="G95" s="17">
        <f>Details2!G687</f>
        <v>178</v>
      </c>
      <c r="H95" s="17">
        <f>Details2!H687</f>
        <v>215</v>
      </c>
      <c r="I95" s="17">
        <f>Details2!I687</f>
        <v>224</v>
      </c>
      <c r="J95" s="17">
        <f>Details2!J687</f>
        <v>293</v>
      </c>
      <c r="K95" s="17">
        <f>Details2!K687</f>
        <v>246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17">
        <f>Details2!F688</f>
        <v>42</v>
      </c>
      <c r="G96" s="17">
        <f>Details2!G688</f>
        <v>31</v>
      </c>
      <c r="H96" s="17">
        <f>Details2!H688</f>
        <v>21</v>
      </c>
      <c r="I96" s="17">
        <f>Details2!I688</f>
        <v>27</v>
      </c>
      <c r="J96" s="17">
        <f>Details2!J688</f>
        <v>18</v>
      </c>
      <c r="K96" s="17">
        <f>Details2!K688</f>
        <v>30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17">
        <f>Details2!F689</f>
        <v>0</v>
      </c>
      <c r="G97" s="17" t="str">
        <f>Details2!G689</f>
        <v>NULL</v>
      </c>
      <c r="H97" s="17" t="str">
        <f>Details2!H689</f>
        <v>NULL</v>
      </c>
      <c r="I97" s="17" t="str">
        <f>Details2!I689</f>
        <v>NULL</v>
      </c>
      <c r="J97" s="17" t="str">
        <f>Details2!J689</f>
        <v>NULL</v>
      </c>
      <c r="K97" s="17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17" t="str">
        <f>Details2!F690</f>
        <v>NULL</v>
      </c>
      <c r="G98" s="17" t="str">
        <f>Details2!G690</f>
        <v>NULL</v>
      </c>
      <c r="H98" s="17" t="str">
        <f>Details2!H690</f>
        <v>NULL</v>
      </c>
      <c r="I98" s="17" t="str">
        <f>Details2!I690</f>
        <v>NULL</v>
      </c>
      <c r="J98" s="17" t="str">
        <f>Details2!J690</f>
        <v>NULL</v>
      </c>
      <c r="K98" s="17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0125</v>
      </c>
      <c r="D99" t="str">
        <f>Details2!D691</f>
        <v>Ft. Lewis (Madigan Army Medical Center)</v>
      </c>
      <c r="E99" t="str">
        <f>Details2!E691</f>
        <v>H</v>
      </c>
      <c r="F99" s="17">
        <f>Details2!F691</f>
        <v>163</v>
      </c>
      <c r="G99" s="17">
        <f>Details2!G691</f>
        <v>141</v>
      </c>
      <c r="H99" s="17">
        <f>Details2!H691</f>
        <v>169</v>
      </c>
      <c r="I99" s="17">
        <f>Details2!I691</f>
        <v>116</v>
      </c>
      <c r="J99" s="17">
        <f>Details2!J691</f>
        <v>150</v>
      </c>
      <c r="K99" s="17">
        <f>Details2!K691</f>
        <v>132</v>
      </c>
    </row>
    <row r="100" spans="2:11" x14ac:dyDescent="0.2">
      <c r="B100" t="str">
        <f>Details2!B692</f>
        <v>Army</v>
      </c>
      <c r="C100" t="str">
        <f>Details2!C692</f>
        <v>0131</v>
      </c>
      <c r="D100" t="str">
        <f>Details2!D692</f>
        <v>Ft. Irwin (Weed Army Community Hospital)</v>
      </c>
      <c r="E100" t="str">
        <f>Details2!E692</f>
        <v>H</v>
      </c>
      <c r="F100" s="17">
        <f>Details2!F692</f>
        <v>2</v>
      </c>
      <c r="G100" s="17">
        <f>Details2!G692</f>
        <v>4</v>
      </c>
      <c r="H100" s="17">
        <f>Details2!H692</f>
        <v>2</v>
      </c>
      <c r="I100" s="17">
        <f>Details2!I692</f>
        <v>1</v>
      </c>
      <c r="J100" s="17">
        <f>Details2!J692</f>
        <v>0</v>
      </c>
      <c r="K100" s="17">
        <f>Details2!K692</f>
        <v>0</v>
      </c>
    </row>
    <row r="101" spans="2:11" x14ac:dyDescent="0.2">
      <c r="B101" t="str">
        <f>Details2!B693</f>
        <v>Army</v>
      </c>
      <c r="C101" t="str">
        <f>Details2!C693</f>
        <v>0206</v>
      </c>
      <c r="D101" t="str">
        <f>Details2!D693</f>
        <v>Yuma Proving Grounds</v>
      </c>
      <c r="E101" t="str">
        <f>Details2!E693</f>
        <v>I</v>
      </c>
      <c r="F101" s="17" t="str">
        <f>Details2!F693</f>
        <v>NULL</v>
      </c>
      <c r="G101" s="17" t="str">
        <f>Details2!G693</f>
        <v>NULL</v>
      </c>
      <c r="H101" s="17" t="str">
        <f>Details2!H693</f>
        <v>NULL</v>
      </c>
      <c r="I101" s="17" t="str">
        <f>Details2!I693</f>
        <v>NULL</v>
      </c>
      <c r="J101" s="17" t="str">
        <f>Details2!J693</f>
        <v>NULL</v>
      </c>
      <c r="K101" s="17" t="str">
        <f>Details2!K693</f>
        <v>NULL</v>
      </c>
    </row>
    <row r="102" spans="2:11" x14ac:dyDescent="0.2">
      <c r="B102" t="str">
        <f>Details2!B694</f>
        <v>Army</v>
      </c>
      <c r="C102" t="str">
        <f>Details2!C694</f>
        <v>0256</v>
      </c>
      <c r="D102" t="str">
        <f>Details2!D694</f>
        <v>Pentagon Army Health Clinic</v>
      </c>
      <c r="E102" t="str">
        <f>Details2!E694</f>
        <v>I</v>
      </c>
      <c r="F102" s="17" t="str">
        <f>Details2!F694</f>
        <v>NULL</v>
      </c>
      <c r="G102" s="17" t="str">
        <f>Details2!G694</f>
        <v>NULL</v>
      </c>
      <c r="H102" s="17" t="str">
        <f>Details2!H694</f>
        <v>NULL</v>
      </c>
      <c r="I102" s="17" t="str">
        <f>Details2!I694</f>
        <v>NULL</v>
      </c>
      <c r="J102" s="17" t="str">
        <f>Details2!J694</f>
        <v>NULL</v>
      </c>
      <c r="K102" s="17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0273</v>
      </c>
      <c r="D103" t="str">
        <f>Details2!D695</f>
        <v>Ft. McPherson (Lawrence Joel Army Health Clinic)</v>
      </c>
      <c r="E103" t="str">
        <f>Details2!E695</f>
        <v>I</v>
      </c>
      <c r="F103" s="17" t="str">
        <f>Details2!F695</f>
        <v>NULL</v>
      </c>
      <c r="G103" s="17" t="str">
        <f>Details2!G695</f>
        <v>NULL</v>
      </c>
      <c r="H103" s="17" t="str">
        <f>Details2!H695</f>
        <v>NULL</v>
      </c>
      <c r="I103" s="17" t="str">
        <f>Details2!I695</f>
        <v>NULL</v>
      </c>
      <c r="J103" s="17" t="str">
        <f>Details2!J695</f>
        <v>NULL</v>
      </c>
      <c r="K103" s="17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0308</v>
      </c>
      <c r="D104" t="str">
        <f>Details2!D696</f>
        <v>Aberdeen Proving Grounds (Kirk Army Health Clinic)</v>
      </c>
      <c r="E104" t="str">
        <f>Details2!E696</f>
        <v>I</v>
      </c>
      <c r="F104" s="17" t="str">
        <f>Details2!F696</f>
        <v>NULL</v>
      </c>
      <c r="G104" s="17" t="str">
        <f>Details2!G696</f>
        <v>NULL</v>
      </c>
      <c r="H104" s="17" t="str">
        <f>Details2!H696</f>
        <v>NULL</v>
      </c>
      <c r="I104" s="17" t="str">
        <f>Details2!I696</f>
        <v>NULL</v>
      </c>
      <c r="J104" s="17" t="str">
        <f>Details2!J696</f>
        <v>NULL</v>
      </c>
      <c r="K104" s="17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0309</v>
      </c>
      <c r="D105" t="str">
        <f>Details2!D697</f>
        <v>Ft. Detrick US Army Health Clinic</v>
      </c>
      <c r="E105" t="str">
        <f>Details2!E697</f>
        <v>I</v>
      </c>
      <c r="F105" s="17" t="str">
        <f>Details2!F697</f>
        <v>NULL</v>
      </c>
      <c r="G105" s="17" t="str">
        <f>Details2!G697</f>
        <v>NULL</v>
      </c>
      <c r="H105" s="17" t="str">
        <f>Details2!H697</f>
        <v>NULL</v>
      </c>
      <c r="I105" s="17" t="str">
        <f>Details2!I697</f>
        <v>NULL</v>
      </c>
      <c r="J105" s="17" t="str">
        <f>Details2!J697</f>
        <v>NULL</v>
      </c>
      <c r="K105" s="17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0330</v>
      </c>
      <c r="D106" t="str">
        <f>Details2!D698</f>
        <v>Ft. Drum (Guthrie Army Health Clinic)</v>
      </c>
      <c r="E106" t="str">
        <f>Details2!E698</f>
        <v>C</v>
      </c>
      <c r="F106" s="17" t="str">
        <f>Details2!F698</f>
        <v>NULL</v>
      </c>
      <c r="G106" s="17" t="str">
        <f>Details2!G698</f>
        <v>NULL</v>
      </c>
      <c r="H106" s="17" t="str">
        <f>Details2!H698</f>
        <v>NULL</v>
      </c>
      <c r="I106" s="17" t="str">
        <f>Details2!I698</f>
        <v>NULL</v>
      </c>
      <c r="J106" s="17" t="str">
        <f>Details2!J698</f>
        <v>NULL</v>
      </c>
      <c r="K106" s="17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0350</v>
      </c>
      <c r="D107" t="str">
        <f>Details2!D699</f>
        <v>Ft. Indiantown Gap US Army Health Clinic</v>
      </c>
      <c r="E107" t="str">
        <f>Details2!E699</f>
        <v>I</v>
      </c>
      <c r="F107" s="17" t="str">
        <f>Details2!F699</f>
        <v>NULL</v>
      </c>
      <c r="G107" s="17" t="str">
        <f>Details2!G699</f>
        <v>NULL</v>
      </c>
      <c r="H107" s="17" t="str">
        <f>Details2!H699</f>
        <v>NULL</v>
      </c>
      <c r="I107" s="17" t="str">
        <f>Details2!I699</f>
        <v>NULL</v>
      </c>
      <c r="J107" s="17" t="str">
        <f>Details2!J699</f>
        <v>NULL</v>
      </c>
      <c r="K107" s="17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0351</v>
      </c>
      <c r="D108" t="str">
        <f>Details2!D700</f>
        <v>Letterkenny US Army Health Clinic</v>
      </c>
      <c r="E108" t="str">
        <f>Details2!E700</f>
        <v>I</v>
      </c>
      <c r="F108" s="17" t="str">
        <f>Details2!F700</f>
        <v>NULL</v>
      </c>
      <c r="G108" s="17" t="str">
        <f>Details2!G700</f>
        <v>NULL</v>
      </c>
      <c r="H108" s="17" t="str">
        <f>Details2!H700</f>
        <v>NULL</v>
      </c>
      <c r="I108" s="17" t="str">
        <f>Details2!I700</f>
        <v>NULL</v>
      </c>
      <c r="J108" s="17" t="str">
        <f>Details2!J700</f>
        <v>NULL</v>
      </c>
      <c r="K108" s="17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0352</v>
      </c>
      <c r="D109" t="str">
        <f>Details2!D701</f>
        <v>Carlisle (Dunham Army Health Clinic)</v>
      </c>
      <c r="E109" t="str">
        <f>Details2!E701</f>
        <v>C</v>
      </c>
      <c r="F109" s="17" t="str">
        <f>Details2!F701</f>
        <v>NULL</v>
      </c>
      <c r="G109" s="17" t="str">
        <f>Details2!G701</f>
        <v>NULL</v>
      </c>
      <c r="H109" s="17" t="str">
        <f>Details2!H701</f>
        <v>NULL</v>
      </c>
      <c r="I109" s="17" t="str">
        <f>Details2!I701</f>
        <v>NULL</v>
      </c>
      <c r="J109" s="17" t="str">
        <f>Details2!J701</f>
        <v>NULL</v>
      </c>
      <c r="K109" s="17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0353</v>
      </c>
      <c r="D110" t="str">
        <f>Details2!D702</f>
        <v>Tobyhanna US Army Health Clinic</v>
      </c>
      <c r="E110" t="str">
        <f>Details2!E702</f>
        <v>I</v>
      </c>
      <c r="F110" s="17" t="str">
        <f>Details2!F702</f>
        <v>NULL</v>
      </c>
      <c r="G110" s="17" t="str">
        <f>Details2!G702</f>
        <v>NULL</v>
      </c>
      <c r="H110" s="17" t="str">
        <f>Details2!H702</f>
        <v>NULL</v>
      </c>
      <c r="I110" s="17" t="str">
        <f>Details2!I702</f>
        <v>NULL</v>
      </c>
      <c r="J110" s="17" t="str">
        <f>Details2!J702</f>
        <v>NULL</v>
      </c>
      <c r="K110" s="17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0371</v>
      </c>
      <c r="D111" t="str">
        <f>Details2!D703</f>
        <v>Dugway Proving Ground</v>
      </c>
      <c r="E111" t="str">
        <f>Details2!E703</f>
        <v>I</v>
      </c>
      <c r="F111" s="17" t="str">
        <f>Details2!F703</f>
        <v>NULL</v>
      </c>
      <c r="G111" s="17" t="str">
        <f>Details2!G703</f>
        <v>NULL</v>
      </c>
      <c r="H111" s="17" t="str">
        <f>Details2!H703</f>
        <v>NULL</v>
      </c>
      <c r="I111" s="17" t="str">
        <f>Details2!I703</f>
        <v>NULL</v>
      </c>
      <c r="J111" s="17" t="str">
        <f>Details2!J703</f>
        <v>NULL</v>
      </c>
      <c r="K111" s="17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0441</v>
      </c>
      <c r="D112" t="str">
        <f>Details2!D704</f>
        <v>New Cumberland US Army Health Clinic</v>
      </c>
      <c r="E112" t="str">
        <f>Details2!E704</f>
        <v>I</v>
      </c>
      <c r="F112" s="17" t="str">
        <f>Details2!F704</f>
        <v>NULL</v>
      </c>
      <c r="G112" s="17" t="str">
        <f>Details2!G704</f>
        <v>NULL</v>
      </c>
      <c r="H112" s="17" t="str">
        <f>Details2!H704</f>
        <v>NULL</v>
      </c>
      <c r="I112" s="17" t="str">
        <f>Details2!I704</f>
        <v>NULL</v>
      </c>
      <c r="J112" s="17" t="str">
        <f>Details2!J704</f>
        <v>NULL</v>
      </c>
      <c r="K112" s="17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0606</v>
      </c>
      <c r="D113" t="str">
        <f>Details2!D705</f>
        <v>Heidelberg MEDDAC</v>
      </c>
      <c r="E113" t="str">
        <f>Details2!E705</f>
        <v>C</v>
      </c>
      <c r="F113" s="17">
        <f>Details2!F705</f>
        <v>2</v>
      </c>
      <c r="G113" s="17">
        <f>Details2!G705</f>
        <v>0</v>
      </c>
      <c r="H113" s="17">
        <f>Details2!H705</f>
        <v>0</v>
      </c>
      <c r="I113" s="17" t="str">
        <f>Details2!I705</f>
        <v>NULL</v>
      </c>
      <c r="J113" s="17" t="str">
        <f>Details2!J705</f>
        <v>NULL</v>
      </c>
      <c r="K113" s="17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0607</v>
      </c>
      <c r="D114" t="str">
        <f>Details2!D706</f>
        <v>Landstuhl Regional Medical Center</v>
      </c>
      <c r="E114" t="str">
        <f>Details2!E706</f>
        <v>H</v>
      </c>
      <c r="F114" s="17">
        <f>Details2!F706</f>
        <v>33</v>
      </c>
      <c r="G114" s="17">
        <f>Details2!G706</f>
        <v>18</v>
      </c>
      <c r="H114" s="17">
        <f>Details2!H706</f>
        <v>13</v>
      </c>
      <c r="I114" s="17">
        <f>Details2!I706</f>
        <v>33</v>
      </c>
      <c r="J114" s="17">
        <f>Details2!J706</f>
        <v>38</v>
      </c>
      <c r="K114" s="17">
        <f>Details2!K706</f>
        <v>50</v>
      </c>
    </row>
    <row r="115" spans="2:11" x14ac:dyDescent="0.2">
      <c r="B115" t="str">
        <f>Details2!B707</f>
        <v>Army</v>
      </c>
      <c r="C115" t="str">
        <f>Details2!C707</f>
        <v>0609</v>
      </c>
      <c r="D115" t="str">
        <f>Details2!D707</f>
        <v>Bavaria MEDDAC</v>
      </c>
      <c r="E115" t="str">
        <f>Details2!E707</f>
        <v>C</v>
      </c>
      <c r="F115" s="17">
        <f>Details2!F707</f>
        <v>0</v>
      </c>
      <c r="G115" s="17" t="str">
        <f>Details2!G707</f>
        <v>NULL</v>
      </c>
      <c r="H115" s="17" t="str">
        <f>Details2!H707</f>
        <v>NULL</v>
      </c>
      <c r="I115" s="17" t="str">
        <f>Details2!I707</f>
        <v>NULL</v>
      </c>
      <c r="J115" s="17" t="str">
        <f>Details2!J707</f>
        <v>NULL</v>
      </c>
      <c r="K115" s="17" t="str">
        <f>Details2!K707</f>
        <v>NULL</v>
      </c>
    </row>
    <row r="116" spans="2:11" x14ac:dyDescent="0.2">
      <c r="B116" t="str">
        <f>Details2!B708</f>
        <v>Army</v>
      </c>
      <c r="C116" t="str">
        <f>Details2!C708</f>
        <v>0610</v>
      </c>
      <c r="D116" t="str">
        <f>Details2!D708</f>
        <v>BG CRAWFORD SAMS AHC-CAMP ZAMA</v>
      </c>
      <c r="E116" t="str">
        <f>Details2!E708</f>
        <v>C</v>
      </c>
      <c r="F116" s="17" t="str">
        <f>Details2!F708</f>
        <v>NULL</v>
      </c>
      <c r="G116" s="17" t="str">
        <f>Details2!G708</f>
        <v>NULL</v>
      </c>
      <c r="H116" s="17" t="str">
        <f>Details2!H708</f>
        <v>NULL</v>
      </c>
      <c r="I116" s="17" t="str">
        <f>Details2!I708</f>
        <v>NULL</v>
      </c>
      <c r="J116" s="17" t="str">
        <f>Details2!J708</f>
        <v>NULL</v>
      </c>
      <c r="K116" s="17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0612</v>
      </c>
      <c r="D117" t="str">
        <f>Details2!D709</f>
        <v>Brian Allgood ACH - Seoul</v>
      </c>
      <c r="E117" t="str">
        <f>Details2!E709</f>
        <v>H</v>
      </c>
      <c r="F117" s="17">
        <f>Details2!F709</f>
        <v>3</v>
      </c>
      <c r="G117" s="17">
        <f>Details2!G709</f>
        <v>0</v>
      </c>
      <c r="H117" s="17">
        <f>Details2!H709</f>
        <v>0</v>
      </c>
      <c r="I117" s="17">
        <f>Details2!I709</f>
        <v>8</v>
      </c>
      <c r="J117" s="17">
        <f>Details2!J709</f>
        <v>14</v>
      </c>
      <c r="K117" s="17">
        <f>Details2!K709</f>
        <v>4</v>
      </c>
    </row>
    <row r="118" spans="2:11" x14ac:dyDescent="0.2">
      <c r="B118" t="str">
        <f>Details2!B710</f>
        <v>JTF</v>
      </c>
      <c r="C118" t="str">
        <f>Details2!C710</f>
        <v>0067</v>
      </c>
      <c r="D118" t="str">
        <f>Details2!D710</f>
        <v>Walter Reed National Military Medical Center</v>
      </c>
      <c r="E118" t="str">
        <f>Details2!E710</f>
        <v>H</v>
      </c>
      <c r="F118" s="17">
        <f>Details2!F710</f>
        <v>183</v>
      </c>
      <c r="G118" s="17">
        <f>Details2!G710</f>
        <v>99</v>
      </c>
      <c r="H118" s="17">
        <f>Details2!H710</f>
        <v>113</v>
      </c>
      <c r="I118" s="17">
        <f>Details2!I710</f>
        <v>123</v>
      </c>
      <c r="J118" s="17">
        <f>Details2!J710</f>
        <v>138</v>
      </c>
      <c r="K118" s="17">
        <f>Details2!K710</f>
        <v>61</v>
      </c>
    </row>
    <row r="119" spans="2:11" x14ac:dyDescent="0.2">
      <c r="B119" t="str">
        <f>Details2!B711</f>
        <v>JTF</v>
      </c>
      <c r="C119" t="str">
        <f>Details2!C711</f>
        <v>0123</v>
      </c>
      <c r="D119" t="str">
        <f>Details2!D711</f>
        <v>Ft. Belvoir (FT. Belvoir Community Hospital)</v>
      </c>
      <c r="E119" t="str">
        <f>Details2!E711</f>
        <v>H</v>
      </c>
      <c r="F119" s="17">
        <f>Details2!F711</f>
        <v>30</v>
      </c>
      <c r="G119" s="17">
        <f>Details2!G711</f>
        <v>14</v>
      </c>
      <c r="H119" s="17">
        <f>Details2!H711</f>
        <v>32</v>
      </c>
      <c r="I119" s="17">
        <f>Details2!I711</f>
        <v>17</v>
      </c>
      <c r="J119" s="17">
        <f>Details2!J711</f>
        <v>37</v>
      </c>
      <c r="K119" s="17">
        <f>Details2!K711</f>
        <v>54</v>
      </c>
    </row>
    <row r="120" spans="2:11" x14ac:dyDescent="0.2">
      <c r="B120" t="str">
        <f>Details2!B712</f>
        <v>Navy</v>
      </c>
      <c r="C120" t="str">
        <f>Details2!C712</f>
        <v>0024</v>
      </c>
      <c r="D120" t="str">
        <f>Details2!D712</f>
        <v>NH Camp Pendelton</v>
      </c>
      <c r="E120" t="str">
        <f>Details2!E712</f>
        <v>H</v>
      </c>
      <c r="F120" s="17">
        <f>Details2!F712</f>
        <v>7</v>
      </c>
      <c r="G120" s="17">
        <f>Details2!G712</f>
        <v>5</v>
      </c>
      <c r="H120" s="17">
        <f>Details2!H712</f>
        <v>3</v>
      </c>
      <c r="I120" s="17">
        <f>Details2!I712</f>
        <v>6</v>
      </c>
      <c r="J120" s="17">
        <f>Details2!J712</f>
        <v>11</v>
      </c>
      <c r="K120" s="17">
        <f>Details2!K712</f>
        <v>11</v>
      </c>
    </row>
    <row r="121" spans="2:11" x14ac:dyDescent="0.2">
      <c r="B121" t="str">
        <f>Details2!B713</f>
        <v>Navy</v>
      </c>
      <c r="C121" t="str">
        <f>Details2!C713</f>
        <v>0028</v>
      </c>
      <c r="D121" t="str">
        <f>Details2!D713</f>
        <v>NH Lemoore</v>
      </c>
      <c r="E121" t="str">
        <f>Details2!E713</f>
        <v>H</v>
      </c>
      <c r="F121" s="17">
        <f>Details2!F713</f>
        <v>2</v>
      </c>
      <c r="G121" s="17">
        <f>Details2!G713</f>
        <v>0</v>
      </c>
      <c r="H121" s="17">
        <f>Details2!H713</f>
        <v>0</v>
      </c>
      <c r="I121" s="17">
        <f>Details2!I713</f>
        <v>0</v>
      </c>
      <c r="J121" s="17">
        <f>Details2!J713</f>
        <v>0</v>
      </c>
      <c r="K121" s="17">
        <f>Details2!K713</f>
        <v>0</v>
      </c>
    </row>
    <row r="122" spans="2:11" x14ac:dyDescent="0.2">
      <c r="B122" t="str">
        <f>Details2!B714</f>
        <v>Navy</v>
      </c>
      <c r="C122" t="str">
        <f>Details2!C714</f>
        <v>0029</v>
      </c>
      <c r="D122" t="str">
        <f>Details2!D714</f>
        <v>NMC San Diego</v>
      </c>
      <c r="E122" t="str">
        <f>Details2!E714</f>
        <v>H</v>
      </c>
      <c r="F122" s="17">
        <f>Details2!F714</f>
        <v>55</v>
      </c>
      <c r="G122" s="17">
        <f>Details2!G714</f>
        <v>61</v>
      </c>
      <c r="H122" s="17">
        <f>Details2!H714</f>
        <v>78</v>
      </c>
      <c r="I122" s="17">
        <f>Details2!I714</f>
        <v>56</v>
      </c>
      <c r="J122" s="17">
        <f>Details2!J714</f>
        <v>38</v>
      </c>
      <c r="K122" s="17">
        <f>Details2!K714</f>
        <v>46</v>
      </c>
    </row>
    <row r="123" spans="2:11" x14ac:dyDescent="0.2">
      <c r="B123" t="str">
        <f>Details2!B715</f>
        <v>Navy</v>
      </c>
      <c r="C123" t="str">
        <f>Details2!C715</f>
        <v>0030</v>
      </c>
      <c r="D123" t="str">
        <f>Details2!D715</f>
        <v>NH 29 Palms</v>
      </c>
      <c r="E123" t="str">
        <f>Details2!E715</f>
        <v>H</v>
      </c>
      <c r="F123" s="17">
        <f>Details2!F715</f>
        <v>0</v>
      </c>
      <c r="G123" s="17">
        <f>Details2!G715</f>
        <v>2</v>
      </c>
      <c r="H123" s="17">
        <f>Details2!H715</f>
        <v>1</v>
      </c>
      <c r="I123" s="17">
        <f>Details2!I715</f>
        <v>2</v>
      </c>
      <c r="J123" s="17">
        <f>Details2!J715</f>
        <v>1</v>
      </c>
      <c r="K123" s="17">
        <f>Details2!K715</f>
        <v>6</v>
      </c>
    </row>
    <row r="124" spans="2:11" x14ac:dyDescent="0.2">
      <c r="B124" t="str">
        <f>Details2!B716</f>
        <v>Navy</v>
      </c>
      <c r="C124" t="str">
        <f>Details2!C716</f>
        <v>0035</v>
      </c>
      <c r="D124" t="str">
        <f>Details2!D716</f>
        <v>NBHC Groton</v>
      </c>
      <c r="E124" t="str">
        <f>Details2!E716</f>
        <v>C</v>
      </c>
      <c r="F124" s="17" t="str">
        <f>Details2!F716</f>
        <v>NULL</v>
      </c>
      <c r="G124" s="17" t="str">
        <f>Details2!G716</f>
        <v>NULL</v>
      </c>
      <c r="H124" s="17" t="str">
        <f>Details2!H716</f>
        <v>NULL</v>
      </c>
      <c r="I124" s="17" t="str">
        <f>Details2!I716</f>
        <v>NULL</v>
      </c>
      <c r="J124" s="17" t="str">
        <f>Details2!J716</f>
        <v>NULL</v>
      </c>
      <c r="K124" s="17" t="str">
        <f>Details2!K716</f>
        <v>NULL</v>
      </c>
    </row>
    <row r="125" spans="2:11" x14ac:dyDescent="0.2">
      <c r="B125" t="str">
        <f>Details2!B717</f>
        <v>Navy</v>
      </c>
      <c r="C125" t="str">
        <f>Details2!C717</f>
        <v>0038</v>
      </c>
      <c r="D125" t="str">
        <f>Details2!D717</f>
        <v>NH Pensacola</v>
      </c>
      <c r="E125" t="str">
        <f>Details2!E717</f>
        <v>H</v>
      </c>
      <c r="F125" s="17">
        <f>Details2!F717</f>
        <v>2</v>
      </c>
      <c r="G125" s="17">
        <f>Details2!G717</f>
        <v>2</v>
      </c>
      <c r="H125" s="17">
        <f>Details2!H717</f>
        <v>3</v>
      </c>
      <c r="I125" s="17">
        <f>Details2!I717</f>
        <v>10</v>
      </c>
      <c r="J125" s="17">
        <f>Details2!J717</f>
        <v>12</v>
      </c>
      <c r="K125" s="17">
        <f>Details2!K717</f>
        <v>10</v>
      </c>
    </row>
    <row r="126" spans="2:11" x14ac:dyDescent="0.2">
      <c r="B126" t="str">
        <f>Details2!B718</f>
        <v>Navy</v>
      </c>
      <c r="C126" t="str">
        <f>Details2!C718</f>
        <v>0039</v>
      </c>
      <c r="D126" t="str">
        <f>Details2!D718</f>
        <v>NH Jacksonville</v>
      </c>
      <c r="E126" t="str">
        <f>Details2!E718</f>
        <v>H</v>
      </c>
      <c r="F126" s="17">
        <f>Details2!F718</f>
        <v>40</v>
      </c>
      <c r="G126" s="17">
        <f>Details2!G718</f>
        <v>42</v>
      </c>
      <c r="H126" s="17">
        <f>Details2!H718</f>
        <v>31</v>
      </c>
      <c r="I126" s="17">
        <f>Details2!I718</f>
        <v>42</v>
      </c>
      <c r="J126" s="17">
        <f>Details2!J718</f>
        <v>27</v>
      </c>
      <c r="K126" s="17">
        <f>Details2!K718</f>
        <v>26</v>
      </c>
    </row>
    <row r="127" spans="2:11" x14ac:dyDescent="0.2">
      <c r="B127" t="str">
        <f>Details2!B719</f>
        <v>Navy</v>
      </c>
      <c r="C127" t="str">
        <f>Details2!C719</f>
        <v>0056</v>
      </c>
      <c r="D127" t="str">
        <f>Details2!D719</f>
        <v>NHC Great Lakes</v>
      </c>
      <c r="E127" t="str">
        <f>Details2!E719</f>
        <v>C</v>
      </c>
      <c r="F127" s="17">
        <f>Details2!F719</f>
        <v>0</v>
      </c>
      <c r="G127" s="17" t="str">
        <f>Details2!G719</f>
        <v>NULL</v>
      </c>
      <c r="H127" s="17">
        <f>Details2!H719</f>
        <v>0</v>
      </c>
      <c r="I127" s="17" t="str">
        <f>Details2!I719</f>
        <v>NULL</v>
      </c>
      <c r="J127" s="17" t="str">
        <f>Details2!J719</f>
        <v>NULL</v>
      </c>
      <c r="K127" s="17" t="str">
        <f>Details2!K719</f>
        <v>NULL</v>
      </c>
    </row>
    <row r="128" spans="2:11" x14ac:dyDescent="0.2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17" t="str">
        <f>Details2!F720</f>
        <v>NULL</v>
      </c>
      <c r="G128" s="17" t="str">
        <f>Details2!G720</f>
        <v>NULL</v>
      </c>
      <c r="H128" s="17" t="str">
        <f>Details2!H720</f>
        <v>NULL</v>
      </c>
      <c r="I128" s="17" t="str">
        <f>Details2!I720</f>
        <v>NULL</v>
      </c>
      <c r="J128" s="17" t="str">
        <f>Details2!J720</f>
        <v>NULL</v>
      </c>
      <c r="K128" s="17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17">
        <f>Details2!F721</f>
        <v>18</v>
      </c>
      <c r="G129" s="17">
        <f>Details2!G721</f>
        <v>23</v>
      </c>
      <c r="H129" s="17">
        <f>Details2!H721</f>
        <v>19</v>
      </c>
      <c r="I129" s="17">
        <f>Details2!I721</f>
        <v>19</v>
      </c>
      <c r="J129" s="17">
        <f>Details2!J721</f>
        <v>22</v>
      </c>
      <c r="K129" s="17">
        <f>Details2!K721</f>
        <v>28</v>
      </c>
    </row>
    <row r="130" spans="2:12" x14ac:dyDescent="0.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17">
        <f>Details2!F722</f>
        <v>0</v>
      </c>
      <c r="G130" s="17" t="str">
        <f>Details2!G722</f>
        <v>NULL</v>
      </c>
      <c r="H130" s="17" t="str">
        <f>Details2!H722</f>
        <v>NULL</v>
      </c>
      <c r="I130" s="17" t="str">
        <f>Details2!I722</f>
        <v>NULL</v>
      </c>
      <c r="J130" s="17" t="str">
        <f>Details2!J722</f>
        <v>NULL</v>
      </c>
      <c r="K130" s="17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0100</v>
      </c>
      <c r="D131" t="str">
        <f>Details2!D723</f>
        <v>NHC New England</v>
      </c>
      <c r="E131" t="str">
        <f>Details2!E723</f>
        <v>C</v>
      </c>
      <c r="F131" s="17">
        <f>Details2!F723</f>
        <v>0</v>
      </c>
      <c r="G131" s="17" t="str">
        <f>Details2!G723</f>
        <v>NULL</v>
      </c>
      <c r="H131" s="17" t="str">
        <f>Details2!H723</f>
        <v>NULL</v>
      </c>
      <c r="I131" s="17" t="str">
        <f>Details2!I723</f>
        <v>NULL</v>
      </c>
      <c r="J131" s="17" t="str">
        <f>Details2!J723</f>
        <v>NULL</v>
      </c>
      <c r="K131" s="17" t="str">
        <f>Details2!K723</f>
        <v>NULL</v>
      </c>
      <c r="L131" s="26" t="s">
        <v>297</v>
      </c>
    </row>
    <row r="132" spans="2:12" x14ac:dyDescent="0.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17" t="str">
        <f>Details2!F724</f>
        <v>NULL</v>
      </c>
      <c r="G132" s="17" t="str">
        <f>Details2!G724</f>
        <v>NULL</v>
      </c>
      <c r="H132" s="17" t="str">
        <f>Details2!H724</f>
        <v>NULL</v>
      </c>
      <c r="I132" s="17" t="str">
        <f>Details2!I724</f>
        <v>NULL</v>
      </c>
      <c r="J132" s="17" t="str">
        <f>Details2!J724</f>
        <v>NULL</v>
      </c>
      <c r="K132" s="17" t="str">
        <f>Details2!K724</f>
        <v>NULL</v>
      </c>
      <c r="L132" s="26" t="s">
        <v>296</v>
      </c>
    </row>
    <row r="133" spans="2:12" x14ac:dyDescent="0.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17">
        <f>Details2!F725</f>
        <v>2</v>
      </c>
      <c r="G133" s="17">
        <f>Details2!G725</f>
        <v>0</v>
      </c>
      <c r="H133" s="17">
        <f>Details2!H725</f>
        <v>0</v>
      </c>
      <c r="I133" s="17">
        <f>Details2!I725</f>
        <v>0</v>
      </c>
      <c r="J133" s="17">
        <f>Details2!J725</f>
        <v>0</v>
      </c>
      <c r="K133" s="17">
        <f>Details2!K725</f>
        <v>2</v>
      </c>
      <c r="L133" s="26"/>
    </row>
    <row r="134" spans="2:12" x14ac:dyDescent="0.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17" t="str">
        <f>Details2!F726</f>
        <v>NULL</v>
      </c>
      <c r="G134" s="17" t="str">
        <f>Details2!G726</f>
        <v>NULL</v>
      </c>
      <c r="H134" s="17" t="str">
        <f>Details2!H726</f>
        <v>NULL</v>
      </c>
      <c r="I134" s="17" t="str">
        <f>Details2!I726</f>
        <v>NULL</v>
      </c>
      <c r="J134" s="17" t="str">
        <f>Details2!J726</f>
        <v>NULL</v>
      </c>
      <c r="K134" s="17" t="str">
        <f>Details2!K726</f>
        <v>NULL</v>
      </c>
      <c r="L134" s="26"/>
    </row>
    <row r="135" spans="2:12" x14ac:dyDescent="0.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17" t="str">
        <f>Details2!F727</f>
        <v>NULL</v>
      </c>
      <c r="G135" s="17" t="str">
        <f>Details2!G727</f>
        <v>NULL</v>
      </c>
      <c r="H135" s="17" t="str">
        <f>Details2!H727</f>
        <v>NULL</v>
      </c>
      <c r="I135" s="17" t="str">
        <f>Details2!I727</f>
        <v>NULL</v>
      </c>
      <c r="J135" s="17" t="str">
        <f>Details2!J727</f>
        <v>NULL</v>
      </c>
      <c r="K135" s="17" t="str">
        <f>Details2!K727</f>
        <v>NULL</v>
      </c>
      <c r="L135" s="26"/>
    </row>
    <row r="136" spans="2:12" x14ac:dyDescent="0.2">
      <c r="B136" t="str">
        <f>Details2!B728</f>
        <v>Navy</v>
      </c>
      <c r="C136" t="str">
        <f>Details2!C728</f>
        <v>0124</v>
      </c>
      <c r="D136" t="str">
        <f>Details2!D728</f>
        <v>NMC Portsmouth</v>
      </c>
      <c r="E136" t="str">
        <f>Details2!E728</f>
        <v>H</v>
      </c>
      <c r="F136" s="17">
        <f>Details2!F728</f>
        <v>70</v>
      </c>
      <c r="G136" s="17">
        <f>Details2!G728</f>
        <v>60</v>
      </c>
      <c r="H136" s="17">
        <f>Details2!H728</f>
        <v>65</v>
      </c>
      <c r="I136" s="17">
        <f>Details2!I728</f>
        <v>49</v>
      </c>
      <c r="J136" s="17">
        <f>Details2!J728</f>
        <v>52</v>
      </c>
      <c r="K136" s="17">
        <f>Details2!K728</f>
        <v>63</v>
      </c>
      <c r="L136" s="26"/>
    </row>
    <row r="137" spans="2:12" x14ac:dyDescent="0.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17">
        <f>Details2!F729</f>
        <v>23</v>
      </c>
      <c r="G137" s="17">
        <f>Details2!G729</f>
        <v>30</v>
      </c>
      <c r="H137" s="17">
        <f>Details2!H729</f>
        <v>39</v>
      </c>
      <c r="I137" s="17">
        <f>Details2!I729</f>
        <v>19</v>
      </c>
      <c r="J137" s="17">
        <f>Details2!J729</f>
        <v>29</v>
      </c>
      <c r="K137" s="17">
        <f>Details2!K729</f>
        <v>26</v>
      </c>
      <c r="L137" s="26"/>
    </row>
    <row r="138" spans="2:12" x14ac:dyDescent="0.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17">
        <f>Details2!F730</f>
        <v>4</v>
      </c>
      <c r="G138" s="17">
        <f>Details2!G730</f>
        <v>6</v>
      </c>
      <c r="H138" s="17">
        <f>Details2!H730</f>
        <v>0</v>
      </c>
      <c r="I138" s="17">
        <f>Details2!I730</f>
        <v>1</v>
      </c>
      <c r="J138" s="17">
        <f>Details2!J730</f>
        <v>0</v>
      </c>
      <c r="K138" s="17">
        <f>Details2!K730</f>
        <v>4</v>
      </c>
      <c r="L138" s="26"/>
    </row>
    <row r="139" spans="2:12" x14ac:dyDescent="0.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17" t="str">
        <f>Details2!F731</f>
        <v>NULL</v>
      </c>
      <c r="G139" s="17" t="str">
        <f>Details2!G731</f>
        <v>NULL</v>
      </c>
      <c r="H139" s="17" t="str">
        <f>Details2!H731</f>
        <v>NULL</v>
      </c>
      <c r="I139" s="17" t="str">
        <f>Details2!I731</f>
        <v>NULL</v>
      </c>
      <c r="J139" s="17" t="str">
        <f>Details2!J731</f>
        <v>NULL</v>
      </c>
      <c r="K139" s="17" t="str">
        <f>Details2!K731</f>
        <v>NULL</v>
      </c>
      <c r="L139" s="26"/>
    </row>
    <row r="140" spans="2:12" x14ac:dyDescent="0.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17" t="str">
        <f>Details2!F732</f>
        <v>NULL</v>
      </c>
      <c r="G140" s="17" t="str">
        <f>Details2!G732</f>
        <v>NULL</v>
      </c>
      <c r="H140" s="17" t="str">
        <f>Details2!H732</f>
        <v>NULL</v>
      </c>
      <c r="I140" s="17" t="str">
        <f>Details2!I732</f>
        <v>NULL</v>
      </c>
      <c r="J140" s="17" t="str">
        <f>Details2!J732</f>
        <v>NULL</v>
      </c>
      <c r="K140" s="17" t="str">
        <f>Details2!K732</f>
        <v>NULL</v>
      </c>
      <c r="L140" s="26"/>
    </row>
    <row r="141" spans="2:12" x14ac:dyDescent="0.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17" t="str">
        <f>Details2!F733</f>
        <v>NULL</v>
      </c>
      <c r="G141" s="17" t="str">
        <f>Details2!G733</f>
        <v>NULL</v>
      </c>
      <c r="H141" s="17" t="str">
        <f>Details2!H733</f>
        <v>NULL</v>
      </c>
      <c r="I141" s="17" t="str">
        <f>Details2!I733</f>
        <v>NULL</v>
      </c>
      <c r="J141" s="17" t="str">
        <f>Details2!J733</f>
        <v>NULL</v>
      </c>
      <c r="K141" s="17" t="str">
        <f>Details2!K733</f>
        <v>NULL</v>
      </c>
      <c r="L141" s="26"/>
    </row>
    <row r="142" spans="2:12" x14ac:dyDescent="0.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17" t="str">
        <f>Details2!F734</f>
        <v>NULL</v>
      </c>
      <c r="G142" s="17" t="str">
        <f>Details2!G734</f>
        <v>NULL</v>
      </c>
      <c r="H142" s="17" t="str">
        <f>Details2!H734</f>
        <v>NULL</v>
      </c>
      <c r="I142" s="17" t="str">
        <f>Details2!I734</f>
        <v>NULL</v>
      </c>
      <c r="J142" s="17" t="str">
        <f>Details2!J734</f>
        <v>NULL</v>
      </c>
      <c r="K142" s="17" t="str">
        <f>Details2!K734</f>
        <v>NULL</v>
      </c>
      <c r="L142" s="26"/>
    </row>
    <row r="143" spans="2:12" x14ac:dyDescent="0.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17" t="str">
        <f>Details2!F735</f>
        <v>NULL</v>
      </c>
      <c r="G143" s="17" t="str">
        <f>Details2!G735</f>
        <v>NULL</v>
      </c>
      <c r="H143" s="17" t="str">
        <f>Details2!H735</f>
        <v>NULL</v>
      </c>
      <c r="I143" s="17" t="str">
        <f>Details2!I735</f>
        <v>NULL</v>
      </c>
      <c r="J143" s="17" t="str">
        <f>Details2!J735</f>
        <v>NULL</v>
      </c>
      <c r="K143" s="17" t="str">
        <f>Details2!K735</f>
        <v>NULL</v>
      </c>
      <c r="L143" s="26"/>
    </row>
    <row r="144" spans="2:12" x14ac:dyDescent="0.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17" t="str">
        <f>Details2!F736</f>
        <v>NULL</v>
      </c>
      <c r="G144" s="17" t="str">
        <f>Details2!G736</f>
        <v>NULL</v>
      </c>
      <c r="H144" s="17" t="str">
        <f>Details2!H736</f>
        <v>NULL</v>
      </c>
      <c r="I144" s="17" t="str">
        <f>Details2!I736</f>
        <v>NULL</v>
      </c>
      <c r="J144" s="17" t="str">
        <f>Details2!J736</f>
        <v>NULL</v>
      </c>
      <c r="K144" s="17" t="str">
        <f>Details2!K736</f>
        <v>NULL</v>
      </c>
      <c r="L144" s="26" t="s">
        <v>130</v>
      </c>
    </row>
    <row r="145" spans="2:12" x14ac:dyDescent="0.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17">
        <f>Details2!F737</f>
        <v>3</v>
      </c>
      <c r="G145" s="17">
        <f>Details2!G737</f>
        <v>5</v>
      </c>
      <c r="H145" s="17">
        <f>Details2!H737</f>
        <v>6</v>
      </c>
      <c r="I145" s="17">
        <f>Details2!I737</f>
        <v>14</v>
      </c>
      <c r="J145" s="17">
        <f>Details2!J737</f>
        <v>10</v>
      </c>
      <c r="K145" s="17">
        <f>Details2!K737</f>
        <v>2</v>
      </c>
    </row>
    <row r="146" spans="2:12" x14ac:dyDescent="0.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17" t="str">
        <f>Details2!F738</f>
        <v>NULL</v>
      </c>
      <c r="G146" s="17" t="str">
        <f>Details2!G738</f>
        <v>NULL</v>
      </c>
      <c r="H146" s="17" t="str">
        <f>Details2!H738</f>
        <v>NULL</v>
      </c>
      <c r="I146" s="17" t="str">
        <f>Details2!I738</f>
        <v>NULL</v>
      </c>
      <c r="J146" s="17" t="str">
        <f>Details2!J738</f>
        <v>NULL</v>
      </c>
      <c r="K146" s="17" t="str">
        <f>Details2!K738</f>
        <v>NULL</v>
      </c>
      <c r="L146" s="26" t="s">
        <v>344</v>
      </c>
    </row>
    <row r="147" spans="2:12" x14ac:dyDescent="0.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17" t="str">
        <f>Details2!F739</f>
        <v>NULL</v>
      </c>
      <c r="G147" s="17" t="str">
        <f>Details2!G739</f>
        <v>NULL</v>
      </c>
      <c r="H147" s="17" t="str">
        <f>Details2!H739</f>
        <v>NULL</v>
      </c>
      <c r="I147" s="17" t="str">
        <f>Details2!I739</f>
        <v>NULL</v>
      </c>
      <c r="J147" s="17" t="str">
        <f>Details2!J739</f>
        <v>NULL</v>
      </c>
      <c r="K147" s="17" t="str">
        <f>Details2!K739</f>
        <v>NULL</v>
      </c>
      <c r="L147" s="26" t="s">
        <v>344</v>
      </c>
    </row>
    <row r="149" spans="2:12" x14ac:dyDescent="0.2">
      <c r="B149" s="14" t="s">
        <v>135</v>
      </c>
      <c r="C149" s="9"/>
      <c r="F149" s="43">
        <f t="shared" ref="F149:K149" si="0">SUM(F5:F69)</f>
        <v>529</v>
      </c>
      <c r="G149" s="43">
        <f t="shared" si="0"/>
        <v>438</v>
      </c>
      <c r="H149" s="43">
        <f t="shared" si="0"/>
        <v>544</v>
      </c>
      <c r="I149" s="43">
        <f t="shared" si="0"/>
        <v>467</v>
      </c>
      <c r="J149" s="18">
        <f t="shared" si="0"/>
        <v>275</v>
      </c>
      <c r="K149" s="18">
        <f t="shared" si="0"/>
        <v>281</v>
      </c>
      <c r="L149" s="2"/>
    </row>
    <row r="150" spans="2:12" x14ac:dyDescent="0.2">
      <c r="B150" s="14" t="s">
        <v>136</v>
      </c>
      <c r="C150" s="9"/>
      <c r="F150" s="18">
        <f>SUM(F71:F117)</f>
        <v>1027</v>
      </c>
      <c r="G150" s="18">
        <f t="shared" ref="G150:K150" si="1">SUM(G71:G117)</f>
        <v>1149</v>
      </c>
      <c r="H150" s="18">
        <f t="shared" si="1"/>
        <v>1120</v>
      </c>
      <c r="I150" s="18">
        <f t="shared" si="1"/>
        <v>996</v>
      </c>
      <c r="J150" s="18">
        <f t="shared" si="1"/>
        <v>1122</v>
      </c>
      <c r="K150" s="18">
        <f t="shared" si="1"/>
        <v>902</v>
      </c>
      <c r="L150" s="21"/>
    </row>
    <row r="151" spans="2:12" x14ac:dyDescent="0.2">
      <c r="B151" s="14" t="s">
        <v>447</v>
      </c>
      <c r="C151" s="9"/>
      <c r="F151" s="18">
        <f>SUM(F118:F119)</f>
        <v>213</v>
      </c>
      <c r="G151" s="18">
        <f t="shared" ref="G151:K151" si="2">SUM(G118:G119)</f>
        <v>113</v>
      </c>
      <c r="H151" s="18">
        <f t="shared" si="2"/>
        <v>145</v>
      </c>
      <c r="I151" s="18">
        <f t="shared" si="2"/>
        <v>140</v>
      </c>
      <c r="J151" s="18">
        <f t="shared" si="2"/>
        <v>175</v>
      </c>
      <c r="K151" s="18">
        <f t="shared" si="2"/>
        <v>115</v>
      </c>
      <c r="L151" s="27"/>
    </row>
    <row r="152" spans="2:12" x14ac:dyDescent="0.2">
      <c r="B152" s="14" t="s">
        <v>316</v>
      </c>
      <c r="C152" s="9"/>
      <c r="F152" s="18">
        <f>SUM(F120:F147)</f>
        <v>226</v>
      </c>
      <c r="G152" s="18">
        <f t="shared" ref="G152:K152" si="3">SUM(G120:G147)</f>
        <v>236</v>
      </c>
      <c r="H152" s="18">
        <f t="shared" si="3"/>
        <v>245</v>
      </c>
      <c r="I152" s="18">
        <f t="shared" si="3"/>
        <v>218</v>
      </c>
      <c r="J152" s="18">
        <f t="shared" si="3"/>
        <v>202</v>
      </c>
      <c r="K152" s="18">
        <f t="shared" si="3"/>
        <v>224</v>
      </c>
      <c r="L152" s="27" t="s">
        <v>318</v>
      </c>
    </row>
    <row r="153" spans="2:12" x14ac:dyDescent="0.2">
      <c r="B153" s="14" t="s">
        <v>140</v>
      </c>
      <c r="C153" s="9"/>
      <c r="F153" s="18">
        <f t="shared" ref="F153:K153" si="4">SUM(F5:F147)</f>
        <v>1995</v>
      </c>
      <c r="G153" s="18">
        <f t="shared" si="4"/>
        <v>1936</v>
      </c>
      <c r="H153" s="18">
        <f t="shared" si="4"/>
        <v>2054</v>
      </c>
      <c r="I153" s="18">
        <f t="shared" si="4"/>
        <v>1821</v>
      </c>
      <c r="J153" s="18">
        <f t="shared" si="4"/>
        <v>1774</v>
      </c>
      <c r="K153" s="18">
        <f t="shared" si="4"/>
        <v>1522</v>
      </c>
      <c r="L153" s="2"/>
    </row>
    <row r="154" spans="2:12" x14ac:dyDescent="0.2">
      <c r="L154" s="2"/>
    </row>
    <row r="155" spans="2:12" x14ac:dyDescent="0.2">
      <c r="B155" s="15" t="s">
        <v>415</v>
      </c>
      <c r="C155" s="3"/>
      <c r="D155" s="3"/>
      <c r="E155" s="3"/>
      <c r="F155" s="44" t="str">
        <f>IF(F149='Collected to Claims Ratio'!C7,"yes","no")</f>
        <v>yes</v>
      </c>
      <c r="G155" s="44" t="str">
        <f>IF(G149='Collected to Claims Ratio'!D7,"yes","no")</f>
        <v>yes</v>
      </c>
      <c r="H155" s="44" t="str">
        <f>IF(H149='Collected to Claims Ratio'!E7,"yes","no")</f>
        <v>yes</v>
      </c>
      <c r="I155" s="44" t="str">
        <f>IF(I149='Collected to Claims Ratio'!F7,"yes","no")</f>
        <v>yes</v>
      </c>
      <c r="J155" s="44" t="str">
        <f>IF(J149='Collected to Claims Ratio'!G7,"yes","no")</f>
        <v>yes</v>
      </c>
      <c r="K155" s="44" t="str">
        <f>IF(K149='Collected to Claims Ratio'!H7,"yes","no")</f>
        <v>yes</v>
      </c>
      <c r="L155" s="2"/>
    </row>
    <row r="156" spans="2:12" x14ac:dyDescent="0.2">
      <c r="B156" s="15" t="s">
        <v>423</v>
      </c>
      <c r="C156" s="3"/>
      <c r="D156" s="3"/>
      <c r="E156" s="3"/>
      <c r="F156" s="44" t="str">
        <f>IF(F150='Collected to Claims Ratio'!C8,"yes","no")</f>
        <v>yes</v>
      </c>
      <c r="G156" s="44" t="str">
        <f>IF(G150='Collected to Claims Ratio'!D8,"yes","no")</f>
        <v>yes</v>
      </c>
      <c r="H156" s="44" t="str">
        <f>IF(H150='Collected to Claims Ratio'!E8,"yes","no")</f>
        <v>yes</v>
      </c>
      <c r="I156" s="44" t="str">
        <f>IF(I150='Collected to Claims Ratio'!F8,"yes","no")</f>
        <v>yes</v>
      </c>
      <c r="J156" s="44" t="str">
        <f>IF(J150='Collected to Claims Ratio'!G8,"yes","no")</f>
        <v>yes</v>
      </c>
      <c r="K156" s="44" t="str">
        <f>IF(K150='Collected to Claims Ratio'!H8,"yes","no")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44" t="str">
        <f>IF(F152='Collected to Claims Ratio'!C10,"yes","no")</f>
        <v>yes</v>
      </c>
      <c r="G157" s="44" t="str">
        <f>IF(G152='Collected to Claims Ratio'!D10,"yes","no")</f>
        <v>yes</v>
      </c>
      <c r="H157" s="44" t="str">
        <f>IF(H152='Collected to Claims Ratio'!E10,"yes","no")</f>
        <v>yes</v>
      </c>
      <c r="I157" s="44" t="str">
        <f>IF(I152='Collected to Claims Ratio'!F10,"yes","no")</f>
        <v>yes</v>
      </c>
      <c r="J157" s="44" t="str">
        <f>IF(J152='Collected to Claims Ratio'!G10,"yes","no")</f>
        <v>yes</v>
      </c>
      <c r="K157" s="44" t="str">
        <f>IF(K152='Collected to Claims Ratio'!H10,"yes","no")</f>
        <v>yes</v>
      </c>
      <c r="L157" s="27" t="s">
        <v>318</v>
      </c>
    </row>
    <row r="158" spans="2:12" x14ac:dyDescent="0.2">
      <c r="B158" s="15" t="s">
        <v>464</v>
      </c>
      <c r="C158" s="3"/>
      <c r="D158" s="3"/>
      <c r="E158" s="3"/>
      <c r="F158" s="44" t="str">
        <f>IF(F151='Collected to Claims Ratio'!C9,"yes","no")</f>
        <v>yes</v>
      </c>
      <c r="G158" s="44" t="str">
        <f>IF(G151='Collected to Claims Ratio'!D9,"yes","no")</f>
        <v>yes</v>
      </c>
      <c r="H158" s="44" t="str">
        <f>IF(H151='Collected to Claims Ratio'!E9,"yes","no")</f>
        <v>yes</v>
      </c>
      <c r="I158" s="44" t="str">
        <f>IF(I151='Collected to Claims Ratio'!F9,"yes","no")</f>
        <v>yes</v>
      </c>
      <c r="J158" s="44" t="str">
        <f>IF(J151='Collected to Claims Ratio'!G9,"yes","no")</f>
        <v>yes</v>
      </c>
      <c r="K158" s="44" t="str">
        <f>IF(K151='Collected to Claims Ratio'!H9,"yes","no")</f>
        <v>yes</v>
      </c>
      <c r="L158" s="27"/>
    </row>
    <row r="159" spans="2:12" x14ac:dyDescent="0.2">
      <c r="B159" s="15" t="s">
        <v>418</v>
      </c>
      <c r="F159" s="44" t="str">
        <f>IF(F153='Collected to Claims Ratio'!C11,"yes","no")</f>
        <v>yes</v>
      </c>
      <c r="G159" s="44" t="str">
        <f>IF(G153='Collected to Claims Ratio'!D11,"yes","no")</f>
        <v>yes</v>
      </c>
      <c r="H159" s="44" t="str">
        <f>IF(H153='Collected to Claims Ratio'!E11,"yes","no")</f>
        <v>yes</v>
      </c>
      <c r="I159" s="44" t="str">
        <f>IF(I153='Collected to Claims Ratio'!F11,"yes","no")</f>
        <v>yes</v>
      </c>
      <c r="J159" s="44" t="str">
        <f>IF(J153='Collected to Claims Ratio'!G11,"yes","no")</f>
        <v>yes</v>
      </c>
      <c r="K159" s="44" t="str">
        <f>IF(K153='Collected to Claims Ratio'!H11,"yes","no")</f>
        <v>yes</v>
      </c>
    </row>
    <row r="160" spans="2:12" x14ac:dyDescent="0.2">
      <c r="K160" s="44"/>
    </row>
  </sheetData>
  <customSheetViews>
    <customSheetView guid="{8E6CF98D-1634-4ED3-81CA-763BCE5C79CD}" scale="85">
      <selection activeCell="M100" sqref="M10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M100" sqref="M100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6">
      <selection activeCell="F158" sqref="F158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162"/>
  <sheetViews>
    <sheetView zoomScale="85" workbookViewId="0">
      <selection activeCell="G154" sqref="G154"/>
    </sheetView>
  </sheetViews>
  <sheetFormatPr defaultRowHeight="12.75" x14ac:dyDescent="0.2"/>
  <cols>
    <col min="4" max="4" width="38.85546875" customWidth="1"/>
    <col min="5" max="5" width="4" customWidth="1"/>
    <col min="6" max="6" width="9.7109375" style="17" customWidth="1"/>
    <col min="7" max="8" width="6.140625" style="17" customWidth="1"/>
    <col min="9" max="9" width="9.28515625" style="17" customWidth="1"/>
    <col min="10" max="11" width="7.28515625" style="17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G3" s="17" t="s">
        <v>121</v>
      </c>
    </row>
    <row r="4" spans="1:12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17" t="str">
        <f>Details2!F745</f>
        <v>NULL</v>
      </c>
      <c r="G5" s="17" t="str">
        <f>Details2!G745</f>
        <v>NULL</v>
      </c>
      <c r="H5" s="17" t="str">
        <f>Details2!H745</f>
        <v>NULL</v>
      </c>
      <c r="I5" s="17" t="str">
        <f>Details2!I745</f>
        <v>NULL</v>
      </c>
      <c r="J5" s="17" t="str">
        <f>Details2!J745</f>
        <v>NULL</v>
      </c>
      <c r="K5" s="17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17">
        <f>Details2!F746</f>
        <v>163</v>
      </c>
      <c r="G6" s="17">
        <f>Details2!G746</f>
        <v>112</v>
      </c>
      <c r="H6" s="17">
        <f>Details2!H746</f>
        <v>134</v>
      </c>
      <c r="I6" s="45">
        <f>Details2!I746</f>
        <v>99</v>
      </c>
      <c r="J6" s="42">
        <f>Details2!J746</f>
        <v>142</v>
      </c>
      <c r="K6" s="42">
        <f>Details2!K746</f>
        <v>135</v>
      </c>
      <c r="L6" s="3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17" t="str">
        <f>Details2!F747</f>
        <v>NULL</v>
      </c>
      <c r="G7" s="17" t="str">
        <f>Details2!G747</f>
        <v>NULL</v>
      </c>
      <c r="H7" s="17" t="str">
        <f>Details2!H747</f>
        <v>NULL</v>
      </c>
      <c r="I7" s="17" t="str">
        <f>Details2!I747</f>
        <v>NULL</v>
      </c>
      <c r="J7" s="17" t="str">
        <f>Details2!J747</f>
        <v>NULL</v>
      </c>
      <c r="K7" s="17" t="str">
        <f>Details2!K747</f>
        <v>NULL</v>
      </c>
      <c r="L7" s="3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17" t="str">
        <f>Details2!F748</f>
        <v>NULL</v>
      </c>
      <c r="G8" s="17" t="str">
        <f>Details2!G748</f>
        <v>NULL</v>
      </c>
      <c r="H8" s="17" t="str">
        <f>Details2!H748</f>
        <v>NULL</v>
      </c>
      <c r="I8" s="17" t="str">
        <f>Details2!I748</f>
        <v>NULL</v>
      </c>
      <c r="J8" s="17" t="str">
        <f>Details2!J748</f>
        <v>NULL</v>
      </c>
      <c r="K8" s="17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17" t="str">
        <f>Details2!F749</f>
        <v>NULL</v>
      </c>
      <c r="G9" s="17" t="str">
        <f>Details2!G749</f>
        <v>NULL</v>
      </c>
      <c r="H9" s="17" t="str">
        <f>Details2!H749</f>
        <v>NULL</v>
      </c>
      <c r="I9" s="17" t="str">
        <f>Details2!I749</f>
        <v>NULL</v>
      </c>
      <c r="J9" s="17" t="str">
        <f>Details2!J749</f>
        <v>NULL</v>
      </c>
      <c r="K9" s="17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17">
        <f>Details2!F750</f>
        <v>144</v>
      </c>
      <c r="G10" s="17">
        <f>Details2!G750</f>
        <v>140</v>
      </c>
      <c r="H10" s="17">
        <f>Details2!H750</f>
        <v>118</v>
      </c>
      <c r="I10" s="17">
        <f>Details2!I750</f>
        <v>128</v>
      </c>
      <c r="J10" s="17">
        <f>Details2!J750</f>
        <v>151</v>
      </c>
      <c r="K10" s="17">
        <f>Details2!K750</f>
        <v>156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17" t="str">
        <f>Details2!F751</f>
        <v>NULL</v>
      </c>
      <c r="G11" s="17" t="str">
        <f>Details2!G751</f>
        <v>NULL</v>
      </c>
      <c r="H11" s="17" t="str">
        <f>Details2!H751</f>
        <v>NULL</v>
      </c>
      <c r="I11" s="17" t="str">
        <f>Details2!I751</f>
        <v>NULL</v>
      </c>
      <c r="J11" s="17" t="str">
        <f>Details2!J751</f>
        <v>NULL</v>
      </c>
      <c r="K11" s="17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17" t="str">
        <f>Details2!F752</f>
        <v>NULL</v>
      </c>
      <c r="G12" s="17" t="str">
        <f>Details2!G752</f>
        <v>NULL</v>
      </c>
      <c r="H12" s="17" t="str">
        <f>Details2!H752</f>
        <v>NULL</v>
      </c>
      <c r="I12" s="17" t="str">
        <f>Details2!I752</f>
        <v>NULL</v>
      </c>
      <c r="J12" s="17" t="str">
        <f>Details2!J752</f>
        <v>NULL</v>
      </c>
      <c r="K12" s="17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17" t="str">
        <f>Details2!F753</f>
        <v>NULL</v>
      </c>
      <c r="G13" s="17" t="str">
        <f>Details2!G753</f>
        <v>NULL</v>
      </c>
      <c r="H13" s="17" t="str">
        <f>Details2!H753</f>
        <v>NULL</v>
      </c>
      <c r="I13" s="17" t="str">
        <f>Details2!I753</f>
        <v>NULL</v>
      </c>
      <c r="J13" s="17" t="str">
        <f>Details2!J753</f>
        <v>NULL</v>
      </c>
      <c r="K13" s="17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17">
        <f>Details2!F754</f>
        <v>8</v>
      </c>
      <c r="G14" s="17">
        <f>Details2!G754</f>
        <v>0</v>
      </c>
      <c r="H14" s="17" t="str">
        <f>Details2!H754</f>
        <v>NULL</v>
      </c>
      <c r="I14" s="17" t="str">
        <f>Details2!I754</f>
        <v>NULL</v>
      </c>
      <c r="J14" s="17" t="str">
        <f>Details2!J754</f>
        <v>NULL</v>
      </c>
      <c r="K14" s="17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17" t="str">
        <f>Details2!F755</f>
        <v>NULL</v>
      </c>
      <c r="G15" s="17" t="str">
        <f>Details2!G755</f>
        <v>NULL</v>
      </c>
      <c r="H15" s="17" t="str">
        <f>Details2!H755</f>
        <v>NULL</v>
      </c>
      <c r="I15" s="17" t="str">
        <f>Details2!I755</f>
        <v>NULL</v>
      </c>
      <c r="J15" s="17" t="str">
        <f>Details2!J755</f>
        <v>NULL</v>
      </c>
      <c r="K15" s="17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17">
        <f>Details2!F756</f>
        <v>78</v>
      </c>
      <c r="G16" s="17">
        <f>Details2!G756</f>
        <v>62</v>
      </c>
      <c r="H16" s="17">
        <f>Details2!H756</f>
        <v>82</v>
      </c>
      <c r="I16" s="17">
        <f>Details2!I756</f>
        <v>83</v>
      </c>
      <c r="J16" s="17">
        <f>Details2!J756</f>
        <v>58</v>
      </c>
      <c r="K16" s="17">
        <f>Details2!K756</f>
        <v>75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17" t="str">
        <f>Details2!F757</f>
        <v>NULL</v>
      </c>
      <c r="G17" s="17" t="str">
        <f>Details2!G757</f>
        <v>NULL</v>
      </c>
      <c r="H17" s="17" t="str">
        <f>Details2!H757</f>
        <v>NULL</v>
      </c>
      <c r="I17" s="17" t="str">
        <f>Details2!I757</f>
        <v>NULL</v>
      </c>
      <c r="J17" s="17" t="str">
        <f>Details2!J757</f>
        <v>NULL</v>
      </c>
      <c r="K17" s="17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17" t="str">
        <f>Details2!F758</f>
        <v>NULL</v>
      </c>
      <c r="G18" s="17" t="str">
        <f>Details2!G758</f>
        <v>NULL</v>
      </c>
      <c r="H18" s="17" t="str">
        <f>Details2!H758</f>
        <v>NULL</v>
      </c>
      <c r="I18" s="17" t="str">
        <f>Details2!I758</f>
        <v>NULL</v>
      </c>
      <c r="J18" s="17" t="str">
        <f>Details2!J758</f>
        <v>NULL</v>
      </c>
      <c r="K18" s="17" t="str">
        <f>Details2!K758</f>
        <v>NULL</v>
      </c>
      <c r="L18" s="3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17" t="str">
        <f>Details2!F759</f>
        <v>NULL</v>
      </c>
      <c r="G19" s="17" t="str">
        <f>Details2!G759</f>
        <v>NULL</v>
      </c>
      <c r="H19" s="17" t="str">
        <f>Details2!H759</f>
        <v>NULL</v>
      </c>
      <c r="I19" s="17" t="str">
        <f>Details2!I759</f>
        <v>NULL</v>
      </c>
      <c r="J19" s="17" t="str">
        <f>Details2!J759</f>
        <v>NULL</v>
      </c>
      <c r="K19" s="17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17" t="str">
        <f>Details2!F760</f>
        <v>NULL</v>
      </c>
      <c r="G20" s="17" t="str">
        <f>Details2!G760</f>
        <v>NULL</v>
      </c>
      <c r="H20" s="17" t="str">
        <f>Details2!H760</f>
        <v>NULL</v>
      </c>
      <c r="I20" s="17" t="str">
        <f>Details2!I760</f>
        <v>NULL</v>
      </c>
      <c r="J20" s="17" t="str">
        <f>Details2!J760</f>
        <v>NULL</v>
      </c>
      <c r="K20" s="17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17" t="str">
        <f>Details2!F761</f>
        <v>NULL</v>
      </c>
      <c r="G21" s="17" t="str">
        <f>Details2!G761</f>
        <v>NULL</v>
      </c>
      <c r="H21" s="17" t="str">
        <f>Details2!H761</f>
        <v>NULL</v>
      </c>
      <c r="I21" s="17" t="str">
        <f>Details2!I761</f>
        <v>NULL</v>
      </c>
      <c r="J21" s="17" t="str">
        <f>Details2!J761</f>
        <v>NULL</v>
      </c>
      <c r="K21" s="17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17">
        <f>Details2!F762</f>
        <v>13</v>
      </c>
      <c r="G22" s="17">
        <f>Details2!G762</f>
        <v>2</v>
      </c>
      <c r="H22" s="17">
        <f>Details2!H762</f>
        <v>7</v>
      </c>
      <c r="I22" s="17">
        <f>Details2!I762</f>
        <v>4</v>
      </c>
      <c r="J22" s="17">
        <f>Details2!J762</f>
        <v>0</v>
      </c>
      <c r="K22" s="17">
        <f>Details2!K762</f>
        <v>13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17" t="str">
        <f>Details2!F763</f>
        <v>NULL</v>
      </c>
      <c r="G23" s="17" t="str">
        <f>Details2!G763</f>
        <v>NULL</v>
      </c>
      <c r="H23" s="17" t="str">
        <f>Details2!H763</f>
        <v>NULL</v>
      </c>
      <c r="I23" s="17" t="str">
        <f>Details2!I763</f>
        <v>NULL</v>
      </c>
      <c r="J23" s="17" t="str">
        <f>Details2!J763</f>
        <v>NULL</v>
      </c>
      <c r="K23" s="17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17" t="str">
        <f>Details2!F764</f>
        <v>NULL</v>
      </c>
      <c r="G24" s="17" t="str">
        <f>Details2!G764</f>
        <v>NULL</v>
      </c>
      <c r="H24" s="17" t="str">
        <f>Details2!H764</f>
        <v>NULL</v>
      </c>
      <c r="I24" s="17" t="str">
        <f>Details2!I764</f>
        <v>NULL</v>
      </c>
      <c r="J24" s="17" t="str">
        <f>Details2!J764</f>
        <v>NULL</v>
      </c>
      <c r="K24" s="17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17" t="str">
        <f>Details2!F765</f>
        <v>NULL</v>
      </c>
      <c r="G25" s="17" t="str">
        <f>Details2!G765</f>
        <v>NULL</v>
      </c>
      <c r="H25" s="17" t="str">
        <f>Details2!H765</f>
        <v>NULL</v>
      </c>
      <c r="I25" s="17" t="str">
        <f>Details2!I765</f>
        <v>NULL</v>
      </c>
      <c r="J25" s="17" t="str">
        <f>Details2!J765</f>
        <v>NULL</v>
      </c>
      <c r="K25" s="17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17">
        <f>Details2!F766</f>
        <v>22</v>
      </c>
      <c r="G26" s="17">
        <f>Details2!G766</f>
        <v>46</v>
      </c>
      <c r="H26" s="17">
        <f>Details2!H766</f>
        <v>74</v>
      </c>
      <c r="I26" s="17">
        <f>Details2!I766</f>
        <v>43</v>
      </c>
      <c r="J26" s="17">
        <f>Details2!J766</f>
        <v>0</v>
      </c>
      <c r="K26" s="17">
        <f>Details2!K766</f>
        <v>0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17">
        <f>Details2!F767</f>
        <v>62</v>
      </c>
      <c r="G27" s="17">
        <f>Details2!G767</f>
        <v>40</v>
      </c>
      <c r="H27" s="17">
        <f>Details2!H767</f>
        <v>56</v>
      </c>
      <c r="I27" s="17">
        <f>Details2!I767</f>
        <v>107</v>
      </c>
      <c r="J27" s="17">
        <f>Details2!J767</f>
        <v>105</v>
      </c>
      <c r="K27" s="42">
        <f>Details2!K767</f>
        <v>105</v>
      </c>
      <c r="L27" s="3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17" t="str">
        <f>Details2!F768</f>
        <v>NULL</v>
      </c>
      <c r="G28" s="17" t="str">
        <f>Details2!G768</f>
        <v>NULL</v>
      </c>
      <c r="H28" s="17" t="str">
        <f>Details2!H768</f>
        <v>NULL</v>
      </c>
      <c r="I28" s="17" t="str">
        <f>Details2!I768</f>
        <v>NULL</v>
      </c>
      <c r="J28" s="17" t="str">
        <f>Details2!J768</f>
        <v>NULL</v>
      </c>
      <c r="K28" s="17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17" t="str">
        <f>Details2!F769</f>
        <v>NULL</v>
      </c>
      <c r="G29" s="17" t="str">
        <f>Details2!G769</f>
        <v>NULL</v>
      </c>
      <c r="H29" s="17" t="str">
        <f>Details2!H769</f>
        <v>NULL</v>
      </c>
      <c r="I29" s="17" t="str">
        <f>Details2!I769</f>
        <v>NULL</v>
      </c>
      <c r="J29" s="17" t="str">
        <f>Details2!J769</f>
        <v>NULL</v>
      </c>
      <c r="K29" s="17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17" t="str">
        <f>Details2!F770</f>
        <v>NULL</v>
      </c>
      <c r="G30" s="17" t="str">
        <f>Details2!G770</f>
        <v>NULL</v>
      </c>
      <c r="H30" s="17" t="str">
        <f>Details2!H770</f>
        <v>NULL</v>
      </c>
      <c r="I30" s="17" t="str">
        <f>Details2!I770</f>
        <v>NULL</v>
      </c>
      <c r="J30" s="17" t="str">
        <f>Details2!J770</f>
        <v>NULL</v>
      </c>
      <c r="K30" s="17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17" t="str">
        <f>Details2!F771</f>
        <v>NULL</v>
      </c>
      <c r="G31" s="17" t="str">
        <f>Details2!G771</f>
        <v>NULL</v>
      </c>
      <c r="H31" s="17" t="str">
        <f>Details2!H771</f>
        <v>NULL</v>
      </c>
      <c r="I31" s="17" t="str">
        <f>Details2!I771</f>
        <v>NULL</v>
      </c>
      <c r="J31" s="17" t="str">
        <f>Details2!J771</f>
        <v>NULL</v>
      </c>
      <c r="K31" s="42" t="str">
        <f>Details2!K771</f>
        <v>NULL</v>
      </c>
      <c r="L31" s="3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17">
        <f>Details2!F772</f>
        <v>59</v>
      </c>
      <c r="G32" s="17">
        <f>Details2!G772</f>
        <v>103</v>
      </c>
      <c r="H32" s="17">
        <f>Details2!H772</f>
        <v>111</v>
      </c>
      <c r="I32" s="17">
        <f>Details2!I772</f>
        <v>103</v>
      </c>
      <c r="J32" s="17">
        <f>Details2!J772</f>
        <v>124</v>
      </c>
      <c r="K32" s="17">
        <f>Details2!K772</f>
        <v>86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17" t="str">
        <f>Details2!F773</f>
        <v>NULL</v>
      </c>
      <c r="G33" s="17" t="str">
        <f>Details2!G773</f>
        <v>NULL</v>
      </c>
      <c r="H33" s="17" t="str">
        <f>Details2!H773</f>
        <v>NULL</v>
      </c>
      <c r="I33" s="17" t="str">
        <f>Details2!I773</f>
        <v>NULL</v>
      </c>
      <c r="J33" s="17" t="str">
        <f>Details2!J773</f>
        <v>NULL</v>
      </c>
      <c r="K33" s="17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17" t="str">
        <f>Details2!F774</f>
        <v>NULL</v>
      </c>
      <c r="G34" s="17" t="str">
        <f>Details2!G774</f>
        <v>NULL</v>
      </c>
      <c r="H34" s="17" t="str">
        <f>Details2!H774</f>
        <v>NULL</v>
      </c>
      <c r="I34" s="17" t="str">
        <f>Details2!I774</f>
        <v>NULL</v>
      </c>
      <c r="J34" s="17" t="str">
        <f>Details2!J774</f>
        <v>NULL</v>
      </c>
      <c r="K34" s="17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17" t="str">
        <f>Details2!F775</f>
        <v>NULL</v>
      </c>
      <c r="G35" s="17" t="str">
        <f>Details2!G775</f>
        <v>NULL</v>
      </c>
      <c r="H35" s="17" t="str">
        <f>Details2!H775</f>
        <v>NULL</v>
      </c>
      <c r="I35" s="17" t="str">
        <f>Details2!I775</f>
        <v>NULL</v>
      </c>
      <c r="J35" s="17" t="str">
        <f>Details2!J775</f>
        <v>NULL</v>
      </c>
      <c r="K35" s="17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17" t="str">
        <f>Details2!F776</f>
        <v>NULL</v>
      </c>
      <c r="G36" s="17" t="str">
        <f>Details2!G776</f>
        <v>NULL</v>
      </c>
      <c r="H36" s="17" t="str">
        <f>Details2!H776</f>
        <v>NULL</v>
      </c>
      <c r="I36" s="17" t="str">
        <f>Details2!I776</f>
        <v>NULL</v>
      </c>
      <c r="J36" s="17" t="str">
        <f>Details2!J776</f>
        <v>NULL</v>
      </c>
      <c r="K36" s="17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17" t="str">
        <f>Details2!F777</f>
        <v>NULL</v>
      </c>
      <c r="G37" s="17" t="str">
        <f>Details2!G777</f>
        <v>NULL</v>
      </c>
      <c r="H37" s="17" t="str">
        <f>Details2!H777</f>
        <v>NULL</v>
      </c>
      <c r="I37" s="17" t="str">
        <f>Details2!I777</f>
        <v>NULL</v>
      </c>
      <c r="J37" s="17" t="str">
        <f>Details2!J777</f>
        <v>NULL</v>
      </c>
      <c r="K37" s="17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17" t="str">
        <f>Details2!F778</f>
        <v>NULL</v>
      </c>
      <c r="G38" s="17" t="str">
        <f>Details2!G778</f>
        <v>NULL</v>
      </c>
      <c r="H38" s="17" t="str">
        <f>Details2!H778</f>
        <v>NULL</v>
      </c>
      <c r="I38" s="17" t="str">
        <f>Details2!I778</f>
        <v>NULL</v>
      </c>
      <c r="J38" s="17" t="str">
        <f>Details2!J778</f>
        <v>NULL</v>
      </c>
      <c r="K38" s="17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17">
        <f>Details2!F779</f>
        <v>282</v>
      </c>
      <c r="G39" s="17">
        <f>Details2!G779</f>
        <v>302</v>
      </c>
      <c r="H39" s="17">
        <f>Details2!H779</f>
        <v>273</v>
      </c>
      <c r="I39" s="17">
        <f>Details2!I779</f>
        <v>249</v>
      </c>
      <c r="J39" s="17">
        <f>Details2!J779</f>
        <v>261</v>
      </c>
      <c r="K39" s="17">
        <f>Details2!K779</f>
        <v>205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17" t="str">
        <f>Details2!F780</f>
        <v>NULL</v>
      </c>
      <c r="G40" s="17" t="str">
        <f>Details2!G780</f>
        <v>NULL</v>
      </c>
      <c r="H40" s="17" t="str">
        <f>Details2!H780</f>
        <v>NULL</v>
      </c>
      <c r="I40" s="17" t="str">
        <f>Details2!I780</f>
        <v>NULL</v>
      </c>
      <c r="J40" s="17" t="str">
        <f>Details2!J780</f>
        <v>NULL</v>
      </c>
      <c r="K40" s="17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17" t="str">
        <f>Details2!F781</f>
        <v>NULL</v>
      </c>
      <c r="G41" s="17" t="str">
        <f>Details2!G781</f>
        <v>NULL</v>
      </c>
      <c r="H41" s="17" t="str">
        <f>Details2!H781</f>
        <v>NULL</v>
      </c>
      <c r="I41" s="17" t="str">
        <f>Details2!I781</f>
        <v>NULL</v>
      </c>
      <c r="J41" s="17" t="str">
        <f>Details2!J781</f>
        <v>NULL</v>
      </c>
      <c r="K41" s="17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17" t="str">
        <f>Details2!F782</f>
        <v>NULL</v>
      </c>
      <c r="G42" s="17" t="str">
        <f>Details2!G782</f>
        <v>NULL</v>
      </c>
      <c r="H42" s="17" t="str">
        <f>Details2!H782</f>
        <v>NULL</v>
      </c>
      <c r="I42" s="17" t="str">
        <f>Details2!I782</f>
        <v>NULL</v>
      </c>
      <c r="J42" s="17" t="str">
        <f>Details2!J782</f>
        <v>NULL</v>
      </c>
      <c r="K42" s="17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17" t="str">
        <f>Details2!F783</f>
        <v>NULL</v>
      </c>
      <c r="G43" s="17" t="str">
        <f>Details2!G783</f>
        <v>NULL</v>
      </c>
      <c r="H43" s="17" t="str">
        <f>Details2!H783</f>
        <v>NULL</v>
      </c>
      <c r="I43" s="17" t="str">
        <f>Details2!I783</f>
        <v>NULL</v>
      </c>
      <c r="J43" s="17" t="str">
        <f>Details2!J783</f>
        <v>NULL</v>
      </c>
      <c r="K43" s="17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17" t="str">
        <f>Details2!F784</f>
        <v>NULL</v>
      </c>
      <c r="G44" s="17" t="str">
        <f>Details2!G784</f>
        <v>NULL</v>
      </c>
      <c r="H44" s="17" t="str">
        <f>Details2!H784</f>
        <v>NULL</v>
      </c>
      <c r="I44" s="17" t="str">
        <f>Details2!I784</f>
        <v>NULL</v>
      </c>
      <c r="J44" s="17" t="str">
        <f>Details2!J784</f>
        <v>NULL</v>
      </c>
      <c r="K44" s="17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17" t="str">
        <f>Details2!F785</f>
        <v>NULL</v>
      </c>
      <c r="G45" s="17" t="str">
        <f>Details2!G785</f>
        <v>NULL</v>
      </c>
      <c r="H45" s="17" t="str">
        <f>Details2!H785</f>
        <v>NULL</v>
      </c>
      <c r="I45" s="17" t="str">
        <f>Details2!I785</f>
        <v>NULL</v>
      </c>
      <c r="J45" s="17" t="str">
        <f>Details2!J785</f>
        <v>NULL</v>
      </c>
      <c r="K45" s="17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17" t="str">
        <f>Details2!F786</f>
        <v>NULL</v>
      </c>
      <c r="G46" s="17" t="str">
        <f>Details2!G786</f>
        <v>NULL</v>
      </c>
      <c r="H46" s="17" t="str">
        <f>Details2!H786</f>
        <v>NULL</v>
      </c>
      <c r="I46" s="17" t="str">
        <f>Details2!I786</f>
        <v>NULL</v>
      </c>
      <c r="J46" s="17" t="str">
        <f>Details2!J786</f>
        <v>NULL</v>
      </c>
      <c r="K46" s="17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17">
        <f>Details2!F787</f>
        <v>388</v>
      </c>
      <c r="G47" s="17">
        <f>Details2!G787</f>
        <v>343</v>
      </c>
      <c r="H47" s="17">
        <f>Details2!H787</f>
        <v>423</v>
      </c>
      <c r="I47" s="17">
        <f>Details2!I787</f>
        <v>237</v>
      </c>
      <c r="J47" s="17">
        <f>Details2!J787</f>
        <v>0</v>
      </c>
      <c r="K47" s="17">
        <f>Details2!K787</f>
        <v>0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17" t="str">
        <f>Details2!F788</f>
        <v>NULL</v>
      </c>
      <c r="G48" s="17" t="str">
        <f>Details2!G788</f>
        <v>NULL</v>
      </c>
      <c r="H48" s="17" t="str">
        <f>Details2!H788</f>
        <v>NULL</v>
      </c>
      <c r="I48" s="17" t="str">
        <f>Details2!I788</f>
        <v>NULL</v>
      </c>
      <c r="J48" s="17" t="str">
        <f>Details2!J788</f>
        <v>NULL</v>
      </c>
      <c r="K48" s="17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17">
        <f>Details2!F789</f>
        <v>6</v>
      </c>
      <c r="G49" s="17">
        <f>Details2!G789</f>
        <v>15</v>
      </c>
      <c r="H49" s="17">
        <f>Details2!H789</f>
        <v>12</v>
      </c>
      <c r="I49" s="17">
        <f>Details2!I789</f>
        <v>24</v>
      </c>
      <c r="J49" s="17">
        <f>Details2!J789</f>
        <v>22</v>
      </c>
      <c r="K49" s="17">
        <f>Details2!K789</f>
        <v>38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17" t="str">
        <f>Details2!F790</f>
        <v>NULL</v>
      </c>
      <c r="G50" s="17" t="str">
        <f>Details2!G790</f>
        <v>NULL</v>
      </c>
      <c r="H50" s="17" t="str">
        <f>Details2!H790</f>
        <v>NULL</v>
      </c>
      <c r="I50" s="17" t="str">
        <f>Details2!I790</f>
        <v>NULL</v>
      </c>
      <c r="J50" s="17" t="str">
        <f>Details2!J790</f>
        <v>NULL</v>
      </c>
      <c r="K50" s="17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17" t="str">
        <f>Details2!F791</f>
        <v>NULL</v>
      </c>
      <c r="G51" s="17" t="str">
        <f>Details2!G791</f>
        <v>NULL</v>
      </c>
      <c r="H51" s="17" t="str">
        <f>Details2!H791</f>
        <v>NULL</v>
      </c>
      <c r="I51" s="17" t="str">
        <f>Details2!I791</f>
        <v>NULL</v>
      </c>
      <c r="J51" s="17" t="str">
        <f>Details2!J791</f>
        <v>NULL</v>
      </c>
      <c r="K51" s="17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17" t="str">
        <f>Details2!F792</f>
        <v>NULL</v>
      </c>
      <c r="G52" s="17" t="str">
        <f>Details2!G792</f>
        <v>NULL</v>
      </c>
      <c r="H52" s="17" t="str">
        <f>Details2!H792</f>
        <v>NULL</v>
      </c>
      <c r="I52" s="17" t="str">
        <f>Details2!I792</f>
        <v>NULL</v>
      </c>
      <c r="J52" s="17" t="str">
        <f>Details2!J792</f>
        <v>NULL</v>
      </c>
      <c r="K52" s="17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17" t="str">
        <f>Details2!F793</f>
        <v>NULL</v>
      </c>
      <c r="G53" s="17" t="str">
        <f>Details2!G793</f>
        <v>NULL</v>
      </c>
      <c r="H53" s="17" t="str">
        <f>Details2!H793</f>
        <v>NULL</v>
      </c>
      <c r="I53" s="17" t="str">
        <f>Details2!I793</f>
        <v>NULL</v>
      </c>
      <c r="J53" s="17" t="str">
        <f>Details2!J793</f>
        <v>NULL</v>
      </c>
      <c r="K53" s="17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17" t="str">
        <f>Details2!F794</f>
        <v>NULL</v>
      </c>
      <c r="G54" s="17" t="str">
        <f>Details2!G794</f>
        <v>NULL</v>
      </c>
      <c r="H54" s="17" t="str">
        <f>Details2!H794</f>
        <v>NULL</v>
      </c>
      <c r="I54" s="17" t="str">
        <f>Details2!I794</f>
        <v>NULL</v>
      </c>
      <c r="J54" s="17" t="str">
        <f>Details2!J794</f>
        <v>NULL</v>
      </c>
      <c r="K54" s="17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17" t="str">
        <f>Details2!F795</f>
        <v>NULL</v>
      </c>
      <c r="G55" s="17" t="str">
        <f>Details2!G795</f>
        <v>NULL</v>
      </c>
      <c r="H55" s="17" t="str">
        <f>Details2!H795</f>
        <v>NULL</v>
      </c>
      <c r="I55" s="17" t="str">
        <f>Details2!I795</f>
        <v>NULL</v>
      </c>
      <c r="J55" s="17" t="str">
        <f>Details2!J795</f>
        <v>NULL</v>
      </c>
      <c r="K55" s="17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17" t="str">
        <f>Details2!F796</f>
        <v>NULL</v>
      </c>
      <c r="G56" s="17" t="str">
        <f>Details2!G796</f>
        <v>NULL</v>
      </c>
      <c r="H56" s="17" t="str">
        <f>Details2!H796</f>
        <v>NULL</v>
      </c>
      <c r="I56" s="17" t="str">
        <f>Details2!I796</f>
        <v>NULL</v>
      </c>
      <c r="J56" s="17" t="str">
        <f>Details2!J796</f>
        <v>NULL</v>
      </c>
      <c r="K56" s="17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17" t="str">
        <f>Details2!F797</f>
        <v>NULL</v>
      </c>
      <c r="G57" s="17" t="str">
        <f>Details2!G797</f>
        <v>NULL</v>
      </c>
      <c r="H57" s="17" t="str">
        <f>Details2!H797</f>
        <v>NULL</v>
      </c>
      <c r="I57" s="17" t="str">
        <f>Details2!I797</f>
        <v>NULL</v>
      </c>
      <c r="J57" s="17" t="str">
        <f>Details2!J797</f>
        <v>NULL</v>
      </c>
      <c r="K57" s="17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17" t="str">
        <f>Details2!F798</f>
        <v>NULL</v>
      </c>
      <c r="G58" s="17" t="str">
        <f>Details2!G798</f>
        <v>NULL</v>
      </c>
      <c r="H58" s="17" t="str">
        <f>Details2!H798</f>
        <v>NULL</v>
      </c>
      <c r="I58" s="17" t="str">
        <f>Details2!I798</f>
        <v>NULL</v>
      </c>
      <c r="J58" s="17" t="str">
        <f>Details2!J798</f>
        <v>NULL</v>
      </c>
      <c r="K58" s="17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17" t="str">
        <f>Details2!F799</f>
        <v>NULL</v>
      </c>
      <c r="G59" s="17" t="str">
        <f>Details2!G799</f>
        <v>NULL</v>
      </c>
      <c r="H59" s="17" t="str">
        <f>Details2!H799</f>
        <v>NULL</v>
      </c>
      <c r="I59" s="17" t="str">
        <f>Details2!I799</f>
        <v>NULL</v>
      </c>
      <c r="J59" s="17" t="str">
        <f>Details2!J799</f>
        <v>NULL</v>
      </c>
      <c r="K59" s="17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17" t="str">
        <f>Details2!F800</f>
        <v>NULL</v>
      </c>
      <c r="G60" s="17" t="str">
        <f>Details2!G800</f>
        <v>NULL</v>
      </c>
      <c r="H60" s="17" t="str">
        <f>Details2!H800</f>
        <v>NULL</v>
      </c>
      <c r="I60" s="17" t="str">
        <f>Details2!I800</f>
        <v>NULL</v>
      </c>
      <c r="J60" s="17" t="str">
        <f>Details2!J800</f>
        <v>NULL</v>
      </c>
      <c r="K60" s="17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17" t="str">
        <f>Details2!F801</f>
        <v>NULL</v>
      </c>
      <c r="G61" s="17" t="str">
        <f>Details2!G801</f>
        <v>NULL</v>
      </c>
      <c r="H61" s="17" t="str">
        <f>Details2!H801</f>
        <v>NULL</v>
      </c>
      <c r="I61" s="17" t="str">
        <f>Details2!I801</f>
        <v>NULL</v>
      </c>
      <c r="J61" s="17" t="str">
        <f>Details2!J801</f>
        <v>NULL</v>
      </c>
      <c r="K61" s="17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17" t="str">
        <f>Details2!F802</f>
        <v>NULL</v>
      </c>
      <c r="G62" s="17" t="str">
        <f>Details2!G802</f>
        <v>NULL</v>
      </c>
      <c r="H62" s="17" t="str">
        <f>Details2!H802</f>
        <v>NULL</v>
      </c>
      <c r="I62" s="17" t="str">
        <f>Details2!I802</f>
        <v>NULL</v>
      </c>
      <c r="J62" s="17" t="str">
        <f>Details2!J802</f>
        <v>NULL</v>
      </c>
      <c r="K62" s="17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17" t="str">
        <f>Details2!F803</f>
        <v>NULL</v>
      </c>
      <c r="G63" s="17" t="str">
        <f>Details2!G803</f>
        <v>NULL</v>
      </c>
      <c r="H63" s="17" t="str">
        <f>Details2!H803</f>
        <v>NULL</v>
      </c>
      <c r="I63" s="17" t="str">
        <f>Details2!I803</f>
        <v>NULL</v>
      </c>
      <c r="J63" s="17" t="str">
        <f>Details2!J803</f>
        <v>NULL</v>
      </c>
      <c r="K63" s="17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17" t="str">
        <f>Details2!F804</f>
        <v>NULL</v>
      </c>
      <c r="G64" s="17" t="str">
        <f>Details2!G804</f>
        <v>NULL</v>
      </c>
      <c r="H64" s="17" t="str">
        <f>Details2!H804</f>
        <v>NULL</v>
      </c>
      <c r="I64" s="17" t="str">
        <f>Details2!I804</f>
        <v>NULL</v>
      </c>
      <c r="J64" s="17" t="str">
        <f>Details2!J804</f>
        <v>NULL</v>
      </c>
      <c r="K64" s="17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17" t="str">
        <f>Details2!F805</f>
        <v>NULL</v>
      </c>
      <c r="G65" s="17" t="str">
        <f>Details2!G805</f>
        <v>NULL</v>
      </c>
      <c r="H65" s="17" t="str">
        <f>Details2!H805</f>
        <v>NULL</v>
      </c>
      <c r="I65" s="17" t="str">
        <f>Details2!I805</f>
        <v>NULL</v>
      </c>
      <c r="J65" s="17" t="str">
        <f>Details2!J805</f>
        <v>NULL</v>
      </c>
      <c r="K65" s="17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17" t="str">
        <f>Details2!F806</f>
        <v>NULL</v>
      </c>
      <c r="G66" s="17" t="str">
        <f>Details2!G806</f>
        <v>NULL</v>
      </c>
      <c r="H66" s="17" t="str">
        <f>Details2!H806</f>
        <v>NULL</v>
      </c>
      <c r="I66" s="17" t="str">
        <f>Details2!I806</f>
        <v>NULL</v>
      </c>
      <c r="J66" s="17" t="str">
        <f>Details2!J806</f>
        <v>NULL</v>
      </c>
      <c r="K66" s="17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17" t="str">
        <f>Details2!F807</f>
        <v>NULL</v>
      </c>
      <c r="G67" s="17" t="str">
        <f>Details2!G807</f>
        <v>NULL</v>
      </c>
      <c r="H67" s="17" t="str">
        <f>Details2!H807</f>
        <v>NULL</v>
      </c>
      <c r="I67" s="17" t="str">
        <f>Details2!I807</f>
        <v>NULL</v>
      </c>
      <c r="J67" s="17" t="str">
        <f>Details2!J807</f>
        <v>NULL</v>
      </c>
      <c r="K67" s="17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17" t="str">
        <f>Details2!F808</f>
        <v>NULL</v>
      </c>
      <c r="G68" s="17" t="str">
        <f>Details2!G808</f>
        <v>NULL</v>
      </c>
      <c r="H68" s="17" t="str">
        <f>Details2!H808</f>
        <v>NULL</v>
      </c>
      <c r="I68" s="17" t="str">
        <f>Details2!I808</f>
        <v>NULL</v>
      </c>
      <c r="J68" s="17" t="str">
        <f>Details2!J808</f>
        <v>NULL</v>
      </c>
      <c r="K68" s="17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17" t="str">
        <f>Details2!F809</f>
        <v>NULL</v>
      </c>
      <c r="G69" s="17" t="str">
        <f>Details2!G809</f>
        <v>NULL</v>
      </c>
      <c r="H69" s="17" t="str">
        <f>Details2!H809</f>
        <v>NULL</v>
      </c>
      <c r="I69" s="17" t="str">
        <f>Details2!I809</f>
        <v>NULL</v>
      </c>
      <c r="J69" s="17" t="str">
        <f>Details2!J809</f>
        <v>NULL</v>
      </c>
      <c r="K69" s="17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17" t="str">
        <f>Details2!F810</f>
        <v>NULL</v>
      </c>
      <c r="G70" s="17" t="str">
        <f>Details2!G810</f>
        <v>NULL</v>
      </c>
      <c r="H70" s="17" t="str">
        <f>Details2!H810</f>
        <v>NULL</v>
      </c>
      <c r="I70" s="17" t="str">
        <f>Details2!I810</f>
        <v>NULL</v>
      </c>
      <c r="J70" s="17" t="str">
        <f>Details2!J810</f>
        <v>NULL</v>
      </c>
      <c r="K70" s="17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17" t="str">
        <f>Details2!F811</f>
        <v>NULL</v>
      </c>
      <c r="G71" s="17" t="str">
        <f>Details2!G811</f>
        <v>NULL</v>
      </c>
      <c r="H71" s="17" t="str">
        <f>Details2!H811</f>
        <v>NULL</v>
      </c>
      <c r="I71" s="17" t="str">
        <f>Details2!I811</f>
        <v>NULL</v>
      </c>
      <c r="J71" s="17" t="str">
        <f>Details2!J811</f>
        <v>NULL</v>
      </c>
      <c r="K71" s="17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17" t="str">
        <f>Details2!F812</f>
        <v>NULL</v>
      </c>
      <c r="G72" s="17" t="str">
        <f>Details2!G812</f>
        <v>NULL</v>
      </c>
      <c r="H72" s="17" t="str">
        <f>Details2!H812</f>
        <v>NULL</v>
      </c>
      <c r="I72" s="17" t="str">
        <f>Details2!I812</f>
        <v>NULL</v>
      </c>
      <c r="J72" s="17" t="str">
        <f>Details2!J812</f>
        <v>NULL</v>
      </c>
      <c r="K72" s="17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17" t="str">
        <f>Details2!F813</f>
        <v>NULL</v>
      </c>
      <c r="G73" s="17" t="str">
        <f>Details2!G813</f>
        <v>NULL</v>
      </c>
      <c r="H73" s="17" t="str">
        <f>Details2!H813</f>
        <v>NULL</v>
      </c>
      <c r="I73" s="17" t="str">
        <f>Details2!I813</f>
        <v>NULL</v>
      </c>
      <c r="J73" s="17" t="str">
        <f>Details2!J813</f>
        <v>NULL</v>
      </c>
      <c r="K73" s="17" t="str">
        <f>Details2!K813</f>
        <v>NULL</v>
      </c>
      <c r="L73" s="3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17">
        <f>Details2!F814</f>
        <v>55</v>
      </c>
      <c r="G74" s="17">
        <f>Details2!G814</f>
        <v>58</v>
      </c>
      <c r="H74" s="17">
        <f>Details2!H814</f>
        <v>46</v>
      </c>
      <c r="I74" s="17">
        <f>Details2!I814</f>
        <v>34</v>
      </c>
      <c r="J74" s="17">
        <f>Details2!J814</f>
        <v>44</v>
      </c>
      <c r="K74" s="17">
        <f>Details2!K814</f>
        <v>36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17" t="str">
        <f>Details2!F815</f>
        <v>NULL</v>
      </c>
      <c r="G75" s="17" t="str">
        <f>Details2!G815</f>
        <v>NULL</v>
      </c>
      <c r="H75" s="17" t="str">
        <f>Details2!H815</f>
        <v>NULL</v>
      </c>
      <c r="I75" s="17" t="str">
        <f>Details2!I815</f>
        <v>NULL</v>
      </c>
      <c r="J75" s="17" t="str">
        <f>Details2!J815</f>
        <v>NULL</v>
      </c>
      <c r="K75" s="17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17">
        <f>Details2!F816</f>
        <v>21</v>
      </c>
      <c r="G76" s="17">
        <f>Details2!G816</f>
        <v>12</v>
      </c>
      <c r="H76" s="17">
        <f>Details2!H816</f>
        <v>25</v>
      </c>
      <c r="I76" s="17">
        <f>Details2!I816</f>
        <v>28</v>
      </c>
      <c r="J76" s="17">
        <f>Details2!J816</f>
        <v>35</v>
      </c>
      <c r="K76" s="17">
        <f>Details2!K816</f>
        <v>29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17">
        <f>Details2!F817</f>
        <v>360</v>
      </c>
      <c r="G77" s="17">
        <f>Details2!G817</f>
        <v>429</v>
      </c>
      <c r="H77" s="17">
        <f>Details2!H817</f>
        <v>369</v>
      </c>
      <c r="I77" s="17">
        <f>Details2!I817</f>
        <v>468</v>
      </c>
      <c r="J77" s="17">
        <f>Details2!J817</f>
        <v>0</v>
      </c>
      <c r="K77" s="17">
        <f>Details2!K817</f>
        <v>0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17">
        <f>Details2!F818</f>
        <v>188</v>
      </c>
      <c r="G78" s="17">
        <f>Details2!G818</f>
        <v>154</v>
      </c>
      <c r="H78" s="17">
        <f>Details2!H818</f>
        <v>170</v>
      </c>
      <c r="I78" s="17">
        <f>Details2!I818</f>
        <v>111</v>
      </c>
      <c r="J78" s="17">
        <f>Details2!J818</f>
        <v>113</v>
      </c>
      <c r="K78" s="17">
        <f>Details2!K818</f>
        <v>138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17">
        <f>Details2!F819</f>
        <v>62</v>
      </c>
      <c r="G79" s="17">
        <f>Details2!G819</f>
        <v>64</v>
      </c>
      <c r="H79" s="17">
        <f>Details2!H819</f>
        <v>39</v>
      </c>
      <c r="I79" s="17">
        <f>Details2!I819</f>
        <v>31</v>
      </c>
      <c r="J79" s="17">
        <f>Details2!J819</f>
        <v>23</v>
      </c>
      <c r="K79" s="17">
        <f>Details2!K819</f>
        <v>23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17">
        <f>Details2!F820</f>
        <v>30</v>
      </c>
      <c r="G80" s="17">
        <f>Details2!G820</f>
        <v>35</v>
      </c>
      <c r="H80" s="17">
        <f>Details2!H820</f>
        <v>20</v>
      </c>
      <c r="I80" s="17">
        <f>Details2!I820</f>
        <v>29</v>
      </c>
      <c r="J80" s="17">
        <f>Details2!J820</f>
        <v>30</v>
      </c>
      <c r="K80" s="17">
        <f>Details2!K820</f>
        <v>33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17">
        <f>Details2!F821</f>
        <v>224</v>
      </c>
      <c r="G81" s="17">
        <f>Details2!G821</f>
        <v>257</v>
      </c>
      <c r="H81" s="17">
        <f>Details2!H821</f>
        <v>253</v>
      </c>
      <c r="I81" s="17">
        <f>Details2!I821</f>
        <v>258</v>
      </c>
      <c r="J81" s="17">
        <f>Details2!J821</f>
        <v>359</v>
      </c>
      <c r="K81" s="17">
        <f>Details2!K821</f>
        <v>205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17">
        <f>Details2!F822</f>
        <v>19</v>
      </c>
      <c r="G82" s="17">
        <f>Details2!G822</f>
        <v>11</v>
      </c>
      <c r="H82" s="17">
        <f>Details2!H822</f>
        <v>17</v>
      </c>
      <c r="I82" s="17">
        <f>Details2!I822</f>
        <v>16</v>
      </c>
      <c r="J82" s="17">
        <f>Details2!J822</f>
        <v>24</v>
      </c>
      <c r="K82" s="17">
        <f>Details2!K822</f>
        <v>15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17" t="str">
        <f>Details2!F823</f>
        <v>NULL</v>
      </c>
      <c r="G83" s="17" t="str">
        <f>Details2!G823</f>
        <v>NULL</v>
      </c>
      <c r="H83" s="17" t="str">
        <f>Details2!H823</f>
        <v>NULL</v>
      </c>
      <c r="I83" s="17" t="str">
        <f>Details2!I823</f>
        <v>NULL</v>
      </c>
      <c r="J83" s="17" t="str">
        <f>Details2!J823</f>
        <v>NULL</v>
      </c>
      <c r="K83" s="17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17">
        <f>Details2!F824</f>
        <v>39</v>
      </c>
      <c r="G84" s="17">
        <f>Details2!G824</f>
        <v>46</v>
      </c>
      <c r="H84" s="17">
        <f>Details2!H824</f>
        <v>24</v>
      </c>
      <c r="I84" s="17">
        <f>Details2!I824</f>
        <v>19</v>
      </c>
      <c r="J84" s="17">
        <f>Details2!J824</f>
        <v>25</v>
      </c>
      <c r="K84" s="17">
        <f>Details2!K824</f>
        <v>19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17">
        <f>Details2!F825</f>
        <v>9</v>
      </c>
      <c r="G85" s="17">
        <f>Details2!G825</f>
        <v>6</v>
      </c>
      <c r="H85" s="17">
        <f>Details2!H825</f>
        <v>5</v>
      </c>
      <c r="I85" s="17">
        <f>Details2!I825</f>
        <v>8</v>
      </c>
      <c r="J85" s="17">
        <f>Details2!J825</f>
        <v>10</v>
      </c>
      <c r="K85" s="17">
        <f>Details2!K825</f>
        <v>8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17">
        <f>Details2!F826</f>
        <v>10</v>
      </c>
      <c r="G86" s="17">
        <f>Details2!G826</f>
        <v>11</v>
      </c>
      <c r="H86" s="17">
        <f>Details2!H826</f>
        <v>4</v>
      </c>
      <c r="I86" s="17">
        <f>Details2!I826</f>
        <v>3</v>
      </c>
      <c r="J86" s="17">
        <f>Details2!J826</f>
        <v>3</v>
      </c>
      <c r="K86" s="17">
        <f>Details2!K826</f>
        <v>2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17" t="str">
        <f>Details2!F827</f>
        <v>NULL</v>
      </c>
      <c r="G87" s="17" t="str">
        <f>Details2!G827</f>
        <v>NULL</v>
      </c>
      <c r="H87" s="17" t="str">
        <f>Details2!H827</f>
        <v>NULL</v>
      </c>
      <c r="I87" s="17" t="str">
        <f>Details2!I827</f>
        <v>NULL</v>
      </c>
      <c r="J87" s="17" t="str">
        <f>Details2!J827</f>
        <v>NULL</v>
      </c>
      <c r="K87" s="17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17">
        <f>Details2!F828</f>
        <v>19</v>
      </c>
      <c r="G88" s="17">
        <f>Details2!G828</f>
        <v>22</v>
      </c>
      <c r="H88" s="17">
        <f>Details2!H828</f>
        <v>29</v>
      </c>
      <c r="I88" s="17">
        <f>Details2!I828</f>
        <v>14</v>
      </c>
      <c r="J88" s="17">
        <f>Details2!J828</f>
        <v>19</v>
      </c>
      <c r="K88" s="17">
        <f>Details2!K828</f>
        <v>36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17" t="str">
        <f>Details2!F829</f>
        <v>NULL</v>
      </c>
      <c r="G89" s="17" t="str">
        <f>Details2!G829</f>
        <v>NULL</v>
      </c>
      <c r="H89" s="17" t="str">
        <f>Details2!H829</f>
        <v>NULL</v>
      </c>
      <c r="I89" s="17" t="str">
        <f>Details2!I829</f>
        <v>NULL</v>
      </c>
      <c r="J89" s="17" t="str">
        <f>Details2!J829</f>
        <v>NULL</v>
      </c>
      <c r="K89" s="17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17">
        <f>Details2!F830</f>
        <v>10</v>
      </c>
      <c r="G90" s="17">
        <f>Details2!G830</f>
        <v>6</v>
      </c>
      <c r="H90" s="17">
        <f>Details2!H830</f>
        <v>2</v>
      </c>
      <c r="I90" s="17">
        <f>Details2!I830</f>
        <v>3</v>
      </c>
      <c r="J90" s="17">
        <f>Details2!J830</f>
        <v>5</v>
      </c>
      <c r="K90" s="17">
        <f>Details2!K830</f>
        <v>6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17">
        <f>Details2!F831</f>
        <v>172</v>
      </c>
      <c r="G91" s="17">
        <f>Details2!G831</f>
        <v>231</v>
      </c>
      <c r="H91" s="17">
        <f>Details2!H831</f>
        <v>169</v>
      </c>
      <c r="I91" s="17">
        <f>Details2!I831</f>
        <v>170</v>
      </c>
      <c r="J91" s="17">
        <f>Details2!J831</f>
        <v>137</v>
      </c>
      <c r="K91" s="17">
        <f>Details2!K831</f>
        <v>159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17">
        <f>Details2!F832</f>
        <v>24</v>
      </c>
      <c r="G92" s="17">
        <f>Details2!G832</f>
        <v>20</v>
      </c>
      <c r="H92" s="17">
        <f>Details2!H832</f>
        <v>20</v>
      </c>
      <c r="I92" s="17">
        <f>Details2!I832</f>
        <v>21</v>
      </c>
      <c r="J92" s="17">
        <f>Details2!J832</f>
        <v>16</v>
      </c>
      <c r="K92" s="17">
        <f>Details2!K832</f>
        <v>19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17">
        <f>Details2!F833</f>
        <v>6</v>
      </c>
      <c r="G93" s="17">
        <f>Details2!G833</f>
        <v>5</v>
      </c>
      <c r="H93" s="17">
        <f>Details2!H833</f>
        <v>3</v>
      </c>
      <c r="I93" s="17">
        <f>Details2!I833</f>
        <v>4</v>
      </c>
      <c r="J93" s="17">
        <f>Details2!J833</f>
        <v>5</v>
      </c>
      <c r="K93" s="17">
        <f>Details2!K833</f>
        <v>2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17">
        <f>Details2!F834</f>
        <v>133</v>
      </c>
      <c r="G94" s="17">
        <f>Details2!G834</f>
        <v>154</v>
      </c>
      <c r="H94" s="17">
        <f>Details2!H834</f>
        <v>131</v>
      </c>
      <c r="I94" s="17">
        <f>Details2!I834</f>
        <v>67</v>
      </c>
      <c r="J94" s="17">
        <f>Details2!J834</f>
        <v>107</v>
      </c>
      <c r="K94" s="17">
        <f>Details2!K834</f>
        <v>67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San Antonio Military Medical Center</v>
      </c>
      <c r="E95" t="str">
        <f>Details2!E835</f>
        <v>H</v>
      </c>
      <c r="F95" s="17">
        <f>Details2!F835</f>
        <v>310</v>
      </c>
      <c r="G95" s="17">
        <f>Details2!G835</f>
        <v>289</v>
      </c>
      <c r="H95" s="17">
        <f>Details2!H835</f>
        <v>351</v>
      </c>
      <c r="I95" s="17">
        <f>Details2!I835</f>
        <v>394</v>
      </c>
      <c r="J95" s="17">
        <f>Details2!J835</f>
        <v>579</v>
      </c>
      <c r="K95" s="17">
        <f>Details2!K835</f>
        <v>553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17">
        <f>Details2!F836</f>
        <v>61</v>
      </c>
      <c r="G96" s="17">
        <f>Details2!G836</f>
        <v>56</v>
      </c>
      <c r="H96" s="17">
        <f>Details2!H836</f>
        <v>32</v>
      </c>
      <c r="I96" s="17">
        <f>Details2!I836</f>
        <v>37</v>
      </c>
      <c r="J96" s="17">
        <f>Details2!J836</f>
        <v>31</v>
      </c>
      <c r="K96" s="17">
        <f>Details2!K836</f>
        <v>43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17">
        <f>Details2!F837</f>
        <v>0</v>
      </c>
      <c r="G97" s="17" t="str">
        <f>Details2!G837</f>
        <v>NULL</v>
      </c>
      <c r="H97" s="17" t="str">
        <f>Details2!H837</f>
        <v>NULL</v>
      </c>
      <c r="I97" s="17" t="str">
        <f>Details2!I837</f>
        <v>NULL</v>
      </c>
      <c r="J97" s="17" t="str">
        <f>Details2!J837</f>
        <v>NULL</v>
      </c>
      <c r="K97" s="17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17" t="str">
        <f>Details2!F838</f>
        <v>NULL</v>
      </c>
      <c r="G98" s="17" t="str">
        <f>Details2!G838</f>
        <v>NULL</v>
      </c>
      <c r="H98" s="17" t="str">
        <f>Details2!H838</f>
        <v>NULL</v>
      </c>
      <c r="I98" s="17" t="str">
        <f>Details2!I838</f>
        <v>NULL</v>
      </c>
      <c r="J98" s="17" t="str">
        <f>Details2!J838</f>
        <v>NULL</v>
      </c>
      <c r="K98" s="17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0125</v>
      </c>
      <c r="D99" t="str">
        <f>Details2!D839</f>
        <v>Ft. Lewis (Madigan Army Medical Center)</v>
      </c>
      <c r="E99" t="str">
        <f>Details2!E839</f>
        <v>H</v>
      </c>
      <c r="F99" s="17">
        <f>Details2!F839</f>
        <v>365</v>
      </c>
      <c r="G99" s="17">
        <f>Details2!G839</f>
        <v>361</v>
      </c>
      <c r="H99" s="17">
        <f>Details2!H839</f>
        <v>342</v>
      </c>
      <c r="I99" s="17">
        <f>Details2!I839</f>
        <v>306</v>
      </c>
      <c r="J99" s="17">
        <f>Details2!J839</f>
        <v>329</v>
      </c>
      <c r="K99" s="17">
        <f>Details2!K839</f>
        <v>300</v>
      </c>
    </row>
    <row r="100" spans="2:11" x14ac:dyDescent="0.2">
      <c r="B100" t="str">
        <f>Details2!B840</f>
        <v>Army</v>
      </c>
      <c r="C100" t="str">
        <f>Details2!C840</f>
        <v>0131</v>
      </c>
      <c r="D100" t="str">
        <f>Details2!D840</f>
        <v>Ft. Irwin (Weed Army Community Hospital)</v>
      </c>
      <c r="E100" t="str">
        <f>Details2!E840</f>
        <v>H</v>
      </c>
      <c r="F100" s="17">
        <f>Details2!F840</f>
        <v>2</v>
      </c>
      <c r="G100" s="17">
        <f>Details2!G840</f>
        <v>5</v>
      </c>
      <c r="H100" s="17">
        <f>Details2!H840</f>
        <v>2</v>
      </c>
      <c r="I100" s="17">
        <f>Details2!I840</f>
        <v>1</v>
      </c>
      <c r="J100" s="17">
        <f>Details2!J840</f>
        <v>0</v>
      </c>
      <c r="K100" s="17">
        <f>Details2!K840</f>
        <v>0</v>
      </c>
    </row>
    <row r="101" spans="2:11" x14ac:dyDescent="0.2">
      <c r="B101" t="str">
        <f>Details2!B841</f>
        <v>Army</v>
      </c>
      <c r="C101" t="str">
        <f>Details2!C841</f>
        <v>0206</v>
      </c>
      <c r="D101" t="str">
        <f>Details2!D841</f>
        <v>Yuma Proving Grounds</v>
      </c>
      <c r="E101" t="str">
        <f>Details2!E841</f>
        <v>I</v>
      </c>
      <c r="F101" s="17" t="str">
        <f>Details2!F841</f>
        <v>NULL</v>
      </c>
      <c r="G101" s="17" t="str">
        <f>Details2!G841</f>
        <v>NULL</v>
      </c>
      <c r="H101" s="17" t="str">
        <f>Details2!H841</f>
        <v>NULL</v>
      </c>
      <c r="I101" s="17" t="str">
        <f>Details2!I841</f>
        <v>NULL</v>
      </c>
      <c r="J101" s="17" t="str">
        <f>Details2!J841</f>
        <v>NULL</v>
      </c>
      <c r="K101" s="17" t="str">
        <f>Details2!K841</f>
        <v>NULL</v>
      </c>
    </row>
    <row r="102" spans="2:11" x14ac:dyDescent="0.2">
      <c r="B102" t="str">
        <f>Details2!B842</f>
        <v>Army</v>
      </c>
      <c r="C102" t="str">
        <f>Details2!C842</f>
        <v>0256</v>
      </c>
      <c r="D102" t="str">
        <f>Details2!D842</f>
        <v>Pentagon Army Health Clinic</v>
      </c>
      <c r="E102" t="str">
        <f>Details2!E842</f>
        <v>I</v>
      </c>
      <c r="F102" s="17" t="str">
        <f>Details2!F842</f>
        <v>NULL</v>
      </c>
      <c r="G102" s="17" t="str">
        <f>Details2!G842</f>
        <v>NULL</v>
      </c>
      <c r="H102" s="17" t="str">
        <f>Details2!H842</f>
        <v>NULL</v>
      </c>
      <c r="I102" s="17" t="str">
        <f>Details2!I842</f>
        <v>NULL</v>
      </c>
      <c r="J102" s="17" t="str">
        <f>Details2!J842</f>
        <v>NULL</v>
      </c>
      <c r="K102" s="17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0273</v>
      </c>
      <c r="D103" t="str">
        <f>Details2!D843</f>
        <v>Ft. McPherson (Lawrence Joel Army Health Clinic)</v>
      </c>
      <c r="E103" t="str">
        <f>Details2!E843</f>
        <v>I</v>
      </c>
      <c r="F103" s="17" t="str">
        <f>Details2!F843</f>
        <v>NULL</v>
      </c>
      <c r="G103" s="17" t="str">
        <f>Details2!G843</f>
        <v>NULL</v>
      </c>
      <c r="H103" s="17" t="str">
        <f>Details2!H843</f>
        <v>NULL</v>
      </c>
      <c r="I103" s="17" t="str">
        <f>Details2!I843</f>
        <v>NULL</v>
      </c>
      <c r="J103" s="17" t="str">
        <f>Details2!J843</f>
        <v>NULL</v>
      </c>
      <c r="K103" s="17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0308</v>
      </c>
      <c r="D104" t="str">
        <f>Details2!D844</f>
        <v>Aberdeen Proving Grounds (Kirk Army Health Clinic)</v>
      </c>
      <c r="E104" t="str">
        <f>Details2!E844</f>
        <v>I</v>
      </c>
      <c r="F104" s="17" t="str">
        <f>Details2!F844</f>
        <v>NULL</v>
      </c>
      <c r="G104" s="17" t="str">
        <f>Details2!G844</f>
        <v>NULL</v>
      </c>
      <c r="H104" s="17" t="str">
        <f>Details2!H844</f>
        <v>NULL</v>
      </c>
      <c r="I104" s="17" t="str">
        <f>Details2!I844</f>
        <v>NULL</v>
      </c>
      <c r="J104" s="17" t="str">
        <f>Details2!J844</f>
        <v>NULL</v>
      </c>
      <c r="K104" s="17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0309</v>
      </c>
      <c r="D105" t="str">
        <f>Details2!D845</f>
        <v>Ft. Detrick US Army Health Clinic</v>
      </c>
      <c r="E105" t="str">
        <f>Details2!E845</f>
        <v>I</v>
      </c>
      <c r="F105" s="17" t="str">
        <f>Details2!F845</f>
        <v>NULL</v>
      </c>
      <c r="G105" s="17" t="str">
        <f>Details2!G845</f>
        <v>NULL</v>
      </c>
      <c r="H105" s="17" t="str">
        <f>Details2!H845</f>
        <v>NULL</v>
      </c>
      <c r="I105" s="17" t="str">
        <f>Details2!I845</f>
        <v>NULL</v>
      </c>
      <c r="J105" s="17" t="str">
        <f>Details2!J845</f>
        <v>NULL</v>
      </c>
      <c r="K105" s="17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0330</v>
      </c>
      <c r="D106" t="str">
        <f>Details2!D846</f>
        <v>Ft. Drum (Guthrie Army Health Clinic)</v>
      </c>
      <c r="E106" t="str">
        <f>Details2!E846</f>
        <v>C</v>
      </c>
      <c r="F106" s="17" t="str">
        <f>Details2!F846</f>
        <v>NULL</v>
      </c>
      <c r="G106" s="17" t="str">
        <f>Details2!G846</f>
        <v>NULL</v>
      </c>
      <c r="H106" s="17" t="str">
        <f>Details2!H846</f>
        <v>NULL</v>
      </c>
      <c r="I106" s="17" t="str">
        <f>Details2!I846</f>
        <v>NULL</v>
      </c>
      <c r="J106" s="17" t="str">
        <f>Details2!J846</f>
        <v>NULL</v>
      </c>
      <c r="K106" s="17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0350</v>
      </c>
      <c r="D107" t="str">
        <f>Details2!D847</f>
        <v>Ft. Indiantown Gap US Army Health Clinic</v>
      </c>
      <c r="E107" t="str">
        <f>Details2!E847</f>
        <v>I</v>
      </c>
      <c r="F107" s="17" t="str">
        <f>Details2!F847</f>
        <v>NULL</v>
      </c>
      <c r="G107" s="17" t="str">
        <f>Details2!G847</f>
        <v>NULL</v>
      </c>
      <c r="H107" s="17" t="str">
        <f>Details2!H847</f>
        <v>NULL</v>
      </c>
      <c r="I107" s="17" t="str">
        <f>Details2!I847</f>
        <v>NULL</v>
      </c>
      <c r="J107" s="17" t="str">
        <f>Details2!J847</f>
        <v>NULL</v>
      </c>
      <c r="K107" s="17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0351</v>
      </c>
      <c r="D108" t="str">
        <f>Details2!D848</f>
        <v>Letterkenny US Army Health Clinic</v>
      </c>
      <c r="E108" t="str">
        <f>Details2!E848</f>
        <v>I</v>
      </c>
      <c r="F108" s="17" t="str">
        <f>Details2!F848</f>
        <v>NULL</v>
      </c>
      <c r="G108" s="17" t="str">
        <f>Details2!G848</f>
        <v>NULL</v>
      </c>
      <c r="H108" s="17" t="str">
        <f>Details2!H848</f>
        <v>NULL</v>
      </c>
      <c r="I108" s="17" t="str">
        <f>Details2!I848</f>
        <v>NULL</v>
      </c>
      <c r="J108" s="17" t="str">
        <f>Details2!J848</f>
        <v>NULL</v>
      </c>
      <c r="K108" s="17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0352</v>
      </c>
      <c r="D109" t="str">
        <f>Details2!D849</f>
        <v>Carlisle (Dunham Army Health Clinic)</v>
      </c>
      <c r="E109" t="str">
        <f>Details2!E849</f>
        <v>C</v>
      </c>
      <c r="F109" s="17" t="str">
        <f>Details2!F849</f>
        <v>NULL</v>
      </c>
      <c r="G109" s="17" t="str">
        <f>Details2!G849</f>
        <v>NULL</v>
      </c>
      <c r="H109" s="17" t="str">
        <f>Details2!H849</f>
        <v>NULL</v>
      </c>
      <c r="I109" s="17" t="str">
        <f>Details2!I849</f>
        <v>NULL</v>
      </c>
      <c r="J109" s="17" t="str">
        <f>Details2!J849</f>
        <v>NULL</v>
      </c>
      <c r="K109" s="17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0353</v>
      </c>
      <c r="D110" t="str">
        <f>Details2!D850</f>
        <v>Tobyhanna US Army Health Clinic</v>
      </c>
      <c r="E110" t="str">
        <f>Details2!E850</f>
        <v>I</v>
      </c>
      <c r="F110" s="17" t="str">
        <f>Details2!F850</f>
        <v>NULL</v>
      </c>
      <c r="G110" s="17" t="str">
        <f>Details2!G850</f>
        <v>NULL</v>
      </c>
      <c r="H110" s="17" t="str">
        <f>Details2!H850</f>
        <v>NULL</v>
      </c>
      <c r="I110" s="17" t="str">
        <f>Details2!I850</f>
        <v>NULL</v>
      </c>
      <c r="J110" s="17" t="str">
        <f>Details2!J850</f>
        <v>NULL</v>
      </c>
      <c r="K110" s="17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0371</v>
      </c>
      <c r="D111" t="str">
        <f>Details2!D851</f>
        <v>Dugway Proving Ground</v>
      </c>
      <c r="E111" t="str">
        <f>Details2!E851</f>
        <v>I</v>
      </c>
      <c r="F111" s="17" t="str">
        <f>Details2!F851</f>
        <v>NULL</v>
      </c>
      <c r="G111" s="17" t="str">
        <f>Details2!G851</f>
        <v>NULL</v>
      </c>
      <c r="H111" s="17" t="str">
        <f>Details2!H851</f>
        <v>NULL</v>
      </c>
      <c r="I111" s="17" t="str">
        <f>Details2!I851</f>
        <v>NULL</v>
      </c>
      <c r="J111" s="17" t="str">
        <f>Details2!J851</f>
        <v>NULL</v>
      </c>
      <c r="K111" s="17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0441</v>
      </c>
      <c r="D112" t="str">
        <f>Details2!D852</f>
        <v>New Cumberland US Army Health Clinic</v>
      </c>
      <c r="E112" t="str">
        <f>Details2!E852</f>
        <v>I</v>
      </c>
      <c r="F112" s="17" t="str">
        <f>Details2!F852</f>
        <v>NULL</v>
      </c>
      <c r="G112" s="17" t="str">
        <f>Details2!G852</f>
        <v>NULL</v>
      </c>
      <c r="H112" s="17" t="str">
        <f>Details2!H852</f>
        <v>NULL</v>
      </c>
      <c r="I112" s="17" t="str">
        <f>Details2!I852</f>
        <v>NULL</v>
      </c>
      <c r="J112" s="17" t="str">
        <f>Details2!J852</f>
        <v>NULL</v>
      </c>
      <c r="K112" s="17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0606</v>
      </c>
      <c r="D113" t="str">
        <f>Details2!D853</f>
        <v>Heidelberg MEDDAC</v>
      </c>
      <c r="E113" t="str">
        <f>Details2!E853</f>
        <v>C</v>
      </c>
      <c r="F113" s="17">
        <f>Details2!F853</f>
        <v>7</v>
      </c>
      <c r="G113" s="17">
        <f>Details2!G853</f>
        <v>0</v>
      </c>
      <c r="H113" s="17">
        <f>Details2!H853</f>
        <v>0</v>
      </c>
      <c r="I113" s="17" t="str">
        <f>Details2!I853</f>
        <v>NULL</v>
      </c>
      <c r="J113" s="17" t="str">
        <f>Details2!J853</f>
        <v>NULL</v>
      </c>
      <c r="K113" s="17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0607</v>
      </c>
      <c r="D114" t="str">
        <f>Details2!D854</f>
        <v>Landstuhl Regional Medical Center</v>
      </c>
      <c r="E114" t="str">
        <f>Details2!E854</f>
        <v>H</v>
      </c>
      <c r="F114" s="17">
        <f>Details2!F854</f>
        <v>76</v>
      </c>
      <c r="G114" s="17">
        <f>Details2!G854</f>
        <v>83</v>
      </c>
      <c r="H114" s="17">
        <f>Details2!H854</f>
        <v>73</v>
      </c>
      <c r="I114" s="17">
        <f>Details2!I854</f>
        <v>81</v>
      </c>
      <c r="J114" s="17">
        <f>Details2!J854</f>
        <v>68</v>
      </c>
      <c r="K114" s="17">
        <f>Details2!K854</f>
        <v>98</v>
      </c>
    </row>
    <row r="115" spans="2:11" x14ac:dyDescent="0.2">
      <c r="B115" t="str">
        <f>Details2!B855</f>
        <v>Army</v>
      </c>
      <c r="C115" t="str">
        <f>Details2!C855</f>
        <v>0609</v>
      </c>
      <c r="D115" t="str">
        <f>Details2!D855</f>
        <v>Bavaria MEDDAC</v>
      </c>
      <c r="E115" t="str">
        <f>Details2!E855</f>
        <v>C</v>
      </c>
      <c r="F115" s="17">
        <f>Details2!F855</f>
        <v>0</v>
      </c>
      <c r="G115" s="17" t="str">
        <f>Details2!G855</f>
        <v>NULL</v>
      </c>
      <c r="H115" s="17" t="str">
        <f>Details2!H855</f>
        <v>NULL</v>
      </c>
      <c r="I115" s="17" t="str">
        <f>Details2!I855</f>
        <v>NULL</v>
      </c>
      <c r="J115" s="17" t="str">
        <f>Details2!J855</f>
        <v>NULL</v>
      </c>
      <c r="K115" s="17" t="str">
        <f>Details2!K855</f>
        <v>NULL</v>
      </c>
    </row>
    <row r="116" spans="2:11" x14ac:dyDescent="0.2">
      <c r="B116" t="str">
        <f>Details2!B856</f>
        <v>Army</v>
      </c>
      <c r="C116" t="str">
        <f>Details2!C856</f>
        <v>0610</v>
      </c>
      <c r="D116" t="str">
        <f>Details2!D856</f>
        <v>BG CRAWFORD SAMS AHC-CAMP ZAMA</v>
      </c>
      <c r="E116" t="str">
        <f>Details2!E856</f>
        <v>C</v>
      </c>
      <c r="F116" s="17" t="str">
        <f>Details2!F856</f>
        <v>NULL</v>
      </c>
      <c r="G116" s="17" t="str">
        <f>Details2!G856</f>
        <v>NULL</v>
      </c>
      <c r="H116" s="17" t="str">
        <f>Details2!H856</f>
        <v>NULL</v>
      </c>
      <c r="I116" s="17" t="str">
        <f>Details2!I856</f>
        <v>NULL</v>
      </c>
      <c r="J116" s="17" t="str">
        <f>Details2!J856</f>
        <v>NULL</v>
      </c>
      <c r="K116" s="17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0612</v>
      </c>
      <c r="D117" t="str">
        <f>Details2!D857</f>
        <v>Brian Allgood ACH - Seoul</v>
      </c>
      <c r="E117" t="str">
        <f>Details2!E857</f>
        <v>H</v>
      </c>
      <c r="F117" s="17">
        <f>Details2!F857</f>
        <v>4</v>
      </c>
      <c r="G117" s="17">
        <f>Details2!G857</f>
        <v>4</v>
      </c>
      <c r="H117" s="17">
        <f>Details2!H857</f>
        <v>4</v>
      </c>
      <c r="I117" s="17">
        <f>Details2!I857</f>
        <v>12</v>
      </c>
      <c r="J117" s="17">
        <f>Details2!J857</f>
        <v>14</v>
      </c>
      <c r="K117" s="17">
        <f>Details2!K857</f>
        <v>6</v>
      </c>
    </row>
    <row r="118" spans="2:11" x14ac:dyDescent="0.2">
      <c r="B118" t="str">
        <f>Details2!B858</f>
        <v>JTF</v>
      </c>
      <c r="C118" t="str">
        <f>Details2!C858</f>
        <v>0067</v>
      </c>
      <c r="D118" t="str">
        <f>Details2!D858</f>
        <v>Walter Reed National Military Medical Center</v>
      </c>
      <c r="E118" t="str">
        <f>Details2!E858</f>
        <v>H</v>
      </c>
      <c r="F118" s="17">
        <f>Details2!F858</f>
        <v>345</v>
      </c>
      <c r="G118" s="17">
        <f>Details2!G858</f>
        <v>232</v>
      </c>
      <c r="H118" s="17">
        <f>Details2!H858</f>
        <v>191</v>
      </c>
      <c r="I118" s="17">
        <f>Details2!I858</f>
        <v>231</v>
      </c>
      <c r="J118" s="17">
        <f>Details2!J858</f>
        <v>416</v>
      </c>
      <c r="K118" s="17">
        <f>Details2!K858</f>
        <v>160</v>
      </c>
    </row>
    <row r="119" spans="2:11" x14ac:dyDescent="0.2">
      <c r="B119" t="str">
        <f>Details2!B859</f>
        <v>JTF</v>
      </c>
      <c r="C119" t="str">
        <f>Details2!C859</f>
        <v>0123</v>
      </c>
      <c r="D119" t="str">
        <f>Details2!D859</f>
        <v>Ft. Belvoir (FT. Belvoir Community Hospital)</v>
      </c>
      <c r="E119" t="str">
        <f>Details2!E859</f>
        <v>H</v>
      </c>
      <c r="F119" s="17">
        <f>Details2!F859</f>
        <v>49</v>
      </c>
      <c r="G119" s="17">
        <f>Details2!G859</f>
        <v>38</v>
      </c>
      <c r="H119" s="17">
        <f>Details2!H859</f>
        <v>61</v>
      </c>
      <c r="I119" s="17">
        <f>Details2!I859</f>
        <v>52</v>
      </c>
      <c r="J119" s="17">
        <f>Details2!J859</f>
        <v>118</v>
      </c>
      <c r="K119" s="17">
        <f>Details2!K859</f>
        <v>135</v>
      </c>
    </row>
    <row r="120" spans="2:11" x14ac:dyDescent="0.2">
      <c r="B120" t="str">
        <f>Details2!B860</f>
        <v>Navy</v>
      </c>
      <c r="C120" t="str">
        <f>Details2!C860</f>
        <v>0024</v>
      </c>
      <c r="D120" t="str">
        <f>Details2!D860</f>
        <v>NH Camp Pendelton</v>
      </c>
      <c r="E120" t="str">
        <f>Details2!E860</f>
        <v>H</v>
      </c>
      <c r="F120" s="17">
        <f>Details2!F860</f>
        <v>15</v>
      </c>
      <c r="G120" s="17">
        <f>Details2!G860</f>
        <v>12</v>
      </c>
      <c r="H120" s="17">
        <f>Details2!H860</f>
        <v>15</v>
      </c>
      <c r="I120" s="17">
        <f>Details2!I860</f>
        <v>13</v>
      </c>
      <c r="J120" s="17">
        <f>Details2!J860</f>
        <v>21</v>
      </c>
      <c r="K120" s="17">
        <f>Details2!K860</f>
        <v>26</v>
      </c>
    </row>
    <row r="121" spans="2:11" x14ac:dyDescent="0.2">
      <c r="B121" t="str">
        <f>Details2!B861</f>
        <v>Navy</v>
      </c>
      <c r="C121" t="str">
        <f>Details2!C861</f>
        <v>0028</v>
      </c>
      <c r="D121" t="str">
        <f>Details2!D861</f>
        <v>NH Lemoore</v>
      </c>
      <c r="E121" t="str">
        <f>Details2!E861</f>
        <v>H</v>
      </c>
      <c r="F121" s="17">
        <f>Details2!F861</f>
        <v>6</v>
      </c>
      <c r="G121" s="17">
        <f>Details2!G861</f>
        <v>1</v>
      </c>
      <c r="H121" s="17">
        <f>Details2!H861</f>
        <v>0</v>
      </c>
      <c r="I121" s="17">
        <f>Details2!I861</f>
        <v>0</v>
      </c>
      <c r="J121" s="17">
        <f>Details2!J861</f>
        <v>2</v>
      </c>
      <c r="K121" s="17">
        <f>Details2!K861</f>
        <v>1</v>
      </c>
    </row>
    <row r="122" spans="2:11" x14ac:dyDescent="0.2">
      <c r="B122" t="str">
        <f>Details2!B862</f>
        <v>Navy</v>
      </c>
      <c r="C122" t="str">
        <f>Details2!C862</f>
        <v>0029</v>
      </c>
      <c r="D122" t="str">
        <f>Details2!D862</f>
        <v>NMC San Diego</v>
      </c>
      <c r="E122" t="str">
        <f>Details2!E862</f>
        <v>H</v>
      </c>
      <c r="F122" s="17">
        <f>Details2!F862</f>
        <v>196</v>
      </c>
      <c r="G122" s="17">
        <f>Details2!G862</f>
        <v>157</v>
      </c>
      <c r="H122" s="17">
        <f>Details2!H862</f>
        <v>165</v>
      </c>
      <c r="I122" s="17">
        <f>Details2!I862</f>
        <v>141</v>
      </c>
      <c r="J122" s="17">
        <f>Details2!J862</f>
        <v>142</v>
      </c>
      <c r="K122" s="17">
        <f>Details2!K862</f>
        <v>114</v>
      </c>
    </row>
    <row r="123" spans="2:11" x14ac:dyDescent="0.2">
      <c r="B123" t="str">
        <f>Details2!B863</f>
        <v>Navy</v>
      </c>
      <c r="C123" t="str">
        <f>Details2!C863</f>
        <v>0030</v>
      </c>
      <c r="D123" t="str">
        <f>Details2!D863</f>
        <v>NH 29 Palms</v>
      </c>
      <c r="E123" t="str">
        <f>Details2!E863</f>
        <v>H</v>
      </c>
      <c r="F123" s="17">
        <f>Details2!F863</f>
        <v>3</v>
      </c>
      <c r="G123" s="17">
        <f>Details2!G863</f>
        <v>7</v>
      </c>
      <c r="H123" s="17">
        <f>Details2!H863</f>
        <v>4</v>
      </c>
      <c r="I123" s="17">
        <f>Details2!I863</f>
        <v>8</v>
      </c>
      <c r="J123" s="17">
        <f>Details2!J863</f>
        <v>3</v>
      </c>
      <c r="K123" s="17">
        <f>Details2!K863</f>
        <v>7</v>
      </c>
    </row>
    <row r="124" spans="2:11" x14ac:dyDescent="0.2">
      <c r="B124" t="str">
        <f>Details2!B864</f>
        <v>Navy</v>
      </c>
      <c r="C124" t="str">
        <f>Details2!C864</f>
        <v>0035</v>
      </c>
      <c r="D124" t="str">
        <f>Details2!D864</f>
        <v>NBHC Groton</v>
      </c>
      <c r="E124" t="str">
        <f>Details2!E864</f>
        <v>C</v>
      </c>
      <c r="F124" s="17" t="str">
        <f>Details2!F864</f>
        <v>NULL</v>
      </c>
      <c r="G124" s="17" t="str">
        <f>Details2!G864</f>
        <v>NULL</v>
      </c>
      <c r="H124" s="17" t="str">
        <f>Details2!H864</f>
        <v>NULL</v>
      </c>
      <c r="I124" s="17" t="str">
        <f>Details2!I864</f>
        <v>NULL</v>
      </c>
      <c r="J124" s="17" t="str">
        <f>Details2!J864</f>
        <v>NULL</v>
      </c>
      <c r="K124" s="17" t="str">
        <f>Details2!K864</f>
        <v>NULL</v>
      </c>
    </row>
    <row r="125" spans="2:11" x14ac:dyDescent="0.2">
      <c r="B125" t="str">
        <f>Details2!B865</f>
        <v>Navy</v>
      </c>
      <c r="C125" t="str">
        <f>Details2!C865</f>
        <v>0038</v>
      </c>
      <c r="D125" t="str">
        <f>Details2!D865</f>
        <v>NH Pensacola</v>
      </c>
      <c r="E125" t="str">
        <f>Details2!E865</f>
        <v>H</v>
      </c>
      <c r="F125" s="17">
        <f>Details2!F865</f>
        <v>31</v>
      </c>
      <c r="G125" s="17">
        <f>Details2!G865</f>
        <v>29</v>
      </c>
      <c r="H125" s="17">
        <f>Details2!H865</f>
        <v>30</v>
      </c>
      <c r="I125" s="17">
        <f>Details2!I865</f>
        <v>46</v>
      </c>
      <c r="J125" s="17">
        <f>Details2!J865</f>
        <v>37</v>
      </c>
      <c r="K125" s="17">
        <f>Details2!K865</f>
        <v>38</v>
      </c>
    </row>
    <row r="126" spans="2:11" x14ac:dyDescent="0.2">
      <c r="B126" t="str">
        <f>Details2!B866</f>
        <v>Navy</v>
      </c>
      <c r="C126" t="str">
        <f>Details2!C866</f>
        <v>0039</v>
      </c>
      <c r="D126" t="str">
        <f>Details2!D866</f>
        <v>NH Jacksonville</v>
      </c>
      <c r="E126" t="str">
        <f>Details2!E866</f>
        <v>H</v>
      </c>
      <c r="F126" s="17">
        <f>Details2!F866</f>
        <v>68</v>
      </c>
      <c r="G126" s="17">
        <f>Details2!G866</f>
        <v>64</v>
      </c>
      <c r="H126" s="17">
        <f>Details2!H866</f>
        <v>46</v>
      </c>
      <c r="I126" s="17">
        <f>Details2!I866</f>
        <v>63</v>
      </c>
      <c r="J126" s="17">
        <f>Details2!J866</f>
        <v>35</v>
      </c>
      <c r="K126" s="17">
        <f>Details2!K866</f>
        <v>43</v>
      </c>
    </row>
    <row r="127" spans="2:11" x14ac:dyDescent="0.2">
      <c r="B127" t="str">
        <f>Details2!B867</f>
        <v>Navy</v>
      </c>
      <c r="C127" t="str">
        <f>Details2!C867</f>
        <v>0056</v>
      </c>
      <c r="D127" t="str">
        <f>Details2!D867</f>
        <v>NHC Great Lakes</v>
      </c>
      <c r="E127" t="str">
        <f>Details2!E867</f>
        <v>C</v>
      </c>
      <c r="F127" s="17">
        <f>Details2!F867</f>
        <v>0</v>
      </c>
      <c r="G127" s="17" t="str">
        <f>Details2!G867</f>
        <v>NULL</v>
      </c>
      <c r="H127" s="17">
        <f>Details2!H867</f>
        <v>0</v>
      </c>
      <c r="I127" s="17" t="str">
        <f>Details2!I867</f>
        <v>NULL</v>
      </c>
      <c r="J127" s="17" t="str">
        <f>Details2!J867</f>
        <v>NULL</v>
      </c>
      <c r="K127" s="17" t="str">
        <f>Details2!K867</f>
        <v>NULL</v>
      </c>
    </row>
    <row r="128" spans="2:11" x14ac:dyDescent="0.2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17" t="str">
        <f>Details2!F868</f>
        <v>NULL</v>
      </c>
      <c r="G128" s="17" t="str">
        <f>Details2!G868</f>
        <v>NULL</v>
      </c>
      <c r="H128" s="17" t="str">
        <f>Details2!H868</f>
        <v>NULL</v>
      </c>
      <c r="I128" s="17" t="str">
        <f>Details2!I868</f>
        <v>NULL</v>
      </c>
      <c r="J128" s="17" t="str">
        <f>Details2!J868</f>
        <v>NULL</v>
      </c>
      <c r="K128" s="17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17">
        <f>Details2!F869</f>
        <v>49</v>
      </c>
      <c r="G129" s="17">
        <f>Details2!G869</f>
        <v>57</v>
      </c>
      <c r="H129" s="17">
        <f>Details2!H869</f>
        <v>37</v>
      </c>
      <c r="I129" s="17">
        <f>Details2!I869</f>
        <v>45</v>
      </c>
      <c r="J129" s="17">
        <f>Details2!J869</f>
        <v>38</v>
      </c>
      <c r="K129" s="17">
        <f>Details2!K869</f>
        <v>42</v>
      </c>
    </row>
    <row r="130" spans="2:12" x14ac:dyDescent="0.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17">
        <f>Details2!F870</f>
        <v>0</v>
      </c>
      <c r="G130" s="17" t="str">
        <f>Details2!G870</f>
        <v>NULL</v>
      </c>
      <c r="H130" s="17" t="str">
        <f>Details2!H870</f>
        <v>NULL</v>
      </c>
      <c r="I130" s="17" t="str">
        <f>Details2!I870</f>
        <v>NULL</v>
      </c>
      <c r="J130" s="17" t="str">
        <f>Details2!J870</f>
        <v>NULL</v>
      </c>
      <c r="K130" s="17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0100</v>
      </c>
      <c r="D131" t="str">
        <f>Details2!D871</f>
        <v>NHC New England</v>
      </c>
      <c r="E131" t="str">
        <f>Details2!E871</f>
        <v>C</v>
      </c>
      <c r="F131" s="17">
        <f>Details2!F871</f>
        <v>0</v>
      </c>
      <c r="G131" s="17" t="str">
        <f>Details2!G871</f>
        <v>NULL</v>
      </c>
      <c r="H131" s="17" t="str">
        <f>Details2!H871</f>
        <v>NULL</v>
      </c>
      <c r="I131" s="17" t="str">
        <f>Details2!I871</f>
        <v>NULL</v>
      </c>
      <c r="J131" s="17" t="str">
        <f>Details2!J871</f>
        <v>NULL</v>
      </c>
      <c r="K131" s="17" t="str">
        <f>Details2!K871</f>
        <v>NULL</v>
      </c>
      <c r="L131" s="26"/>
    </row>
    <row r="132" spans="2:12" x14ac:dyDescent="0.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17" t="str">
        <f>Details2!F872</f>
        <v>NULL</v>
      </c>
      <c r="G132" s="17" t="str">
        <f>Details2!G872</f>
        <v>NULL</v>
      </c>
      <c r="H132" s="17" t="str">
        <f>Details2!H872</f>
        <v>NULL</v>
      </c>
      <c r="I132" s="17" t="str">
        <f>Details2!I872</f>
        <v>NULL</v>
      </c>
      <c r="J132" s="17" t="str">
        <f>Details2!J872</f>
        <v>NULL</v>
      </c>
      <c r="K132" s="17" t="str">
        <f>Details2!K872</f>
        <v>NULL</v>
      </c>
      <c r="L132" s="26" t="s">
        <v>296</v>
      </c>
    </row>
    <row r="133" spans="2:12" x14ac:dyDescent="0.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17">
        <f>Details2!F873</f>
        <v>8</v>
      </c>
      <c r="G133" s="17">
        <f>Details2!G873</f>
        <v>1</v>
      </c>
      <c r="H133" s="17">
        <f>Details2!H873</f>
        <v>0</v>
      </c>
      <c r="I133" s="17">
        <f>Details2!I873</f>
        <v>4</v>
      </c>
      <c r="J133" s="17">
        <f>Details2!J873</f>
        <v>1</v>
      </c>
      <c r="K133" s="17">
        <f>Details2!K873</f>
        <v>4</v>
      </c>
      <c r="L133" s="26"/>
    </row>
    <row r="134" spans="2:12" x14ac:dyDescent="0.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17" t="str">
        <f>Details2!F874</f>
        <v>NULL</v>
      </c>
      <c r="G134" s="17" t="str">
        <f>Details2!G874</f>
        <v>NULL</v>
      </c>
      <c r="H134" s="17" t="str">
        <f>Details2!H874</f>
        <v>NULL</v>
      </c>
      <c r="I134" s="17" t="str">
        <f>Details2!I874</f>
        <v>NULL</v>
      </c>
      <c r="J134" s="17" t="str">
        <f>Details2!J874</f>
        <v>NULL</v>
      </c>
      <c r="K134" s="17" t="str">
        <f>Details2!K874</f>
        <v>NULL</v>
      </c>
      <c r="L134" s="26"/>
    </row>
    <row r="135" spans="2:12" x14ac:dyDescent="0.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17" t="str">
        <f>Details2!F875</f>
        <v>NULL</v>
      </c>
      <c r="G135" s="17" t="str">
        <f>Details2!G875</f>
        <v>NULL</v>
      </c>
      <c r="H135" s="17" t="str">
        <f>Details2!H875</f>
        <v>NULL</v>
      </c>
      <c r="I135" s="17" t="str">
        <f>Details2!I875</f>
        <v>NULL</v>
      </c>
      <c r="J135" s="17" t="str">
        <f>Details2!J875</f>
        <v>NULL</v>
      </c>
      <c r="K135" s="17" t="str">
        <f>Details2!K875</f>
        <v>NULL</v>
      </c>
      <c r="L135" s="26"/>
    </row>
    <row r="136" spans="2:12" x14ac:dyDescent="0.2">
      <c r="B136" t="str">
        <f>Details2!B876</f>
        <v>Navy</v>
      </c>
      <c r="C136" t="str">
        <f>Details2!C876</f>
        <v>0124</v>
      </c>
      <c r="D136" t="str">
        <f>Details2!D876</f>
        <v>NMC Portsmouth</v>
      </c>
      <c r="E136" t="str">
        <f>Details2!E876</f>
        <v>H</v>
      </c>
      <c r="F136" s="17">
        <f>Details2!F876</f>
        <v>168</v>
      </c>
      <c r="G136" s="17">
        <f>Details2!G876</f>
        <v>175</v>
      </c>
      <c r="H136" s="17">
        <f>Details2!H876</f>
        <v>173</v>
      </c>
      <c r="I136" s="17">
        <f>Details2!I876</f>
        <v>158</v>
      </c>
      <c r="J136" s="17">
        <f>Details2!J876</f>
        <v>192</v>
      </c>
      <c r="K136" s="17">
        <f>Details2!K876</f>
        <v>192</v>
      </c>
      <c r="L136" s="26"/>
    </row>
    <row r="137" spans="2:12" x14ac:dyDescent="0.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17">
        <f>Details2!F877</f>
        <v>36</v>
      </c>
      <c r="G137" s="17">
        <f>Details2!G877</f>
        <v>42</v>
      </c>
      <c r="H137" s="17">
        <f>Details2!H877</f>
        <v>55</v>
      </c>
      <c r="I137" s="17">
        <f>Details2!I877</f>
        <v>29</v>
      </c>
      <c r="J137" s="17">
        <f>Details2!J877</f>
        <v>51</v>
      </c>
      <c r="K137" s="17">
        <f>Details2!K877</f>
        <v>49</v>
      </c>
      <c r="L137" s="26"/>
    </row>
    <row r="138" spans="2:12" x14ac:dyDescent="0.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17">
        <f>Details2!F878</f>
        <v>6</v>
      </c>
      <c r="G138" s="17">
        <f>Details2!G878</f>
        <v>8</v>
      </c>
      <c r="H138" s="17">
        <f>Details2!H878</f>
        <v>0</v>
      </c>
      <c r="I138" s="17">
        <f>Details2!I878</f>
        <v>2</v>
      </c>
      <c r="J138" s="17">
        <f>Details2!J878</f>
        <v>2</v>
      </c>
      <c r="K138" s="17">
        <f>Details2!K878</f>
        <v>7</v>
      </c>
      <c r="L138" s="26"/>
    </row>
    <row r="139" spans="2:12" x14ac:dyDescent="0.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17" t="str">
        <f>Details2!F879</f>
        <v>NULL</v>
      </c>
      <c r="G139" s="17" t="str">
        <f>Details2!G879</f>
        <v>NULL</v>
      </c>
      <c r="H139" s="17" t="str">
        <f>Details2!H879</f>
        <v>NULL</v>
      </c>
      <c r="I139" s="17" t="str">
        <f>Details2!I879</f>
        <v>NULL</v>
      </c>
      <c r="J139" s="17" t="str">
        <f>Details2!J879</f>
        <v>NULL</v>
      </c>
      <c r="K139" s="17" t="str">
        <f>Details2!K879</f>
        <v>NULL</v>
      </c>
      <c r="L139" s="26"/>
    </row>
    <row r="140" spans="2:12" x14ac:dyDescent="0.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17" t="str">
        <f>Details2!F880</f>
        <v>NULL</v>
      </c>
      <c r="G140" s="17" t="str">
        <f>Details2!G880</f>
        <v>NULL</v>
      </c>
      <c r="H140" s="17" t="str">
        <f>Details2!H880</f>
        <v>NULL</v>
      </c>
      <c r="I140" s="17" t="str">
        <f>Details2!I880</f>
        <v>NULL</v>
      </c>
      <c r="J140" s="17" t="str">
        <f>Details2!J880</f>
        <v>NULL</v>
      </c>
      <c r="K140" s="17" t="str">
        <f>Details2!K880</f>
        <v>NULL</v>
      </c>
      <c r="L140" s="26"/>
    </row>
    <row r="141" spans="2:12" x14ac:dyDescent="0.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17" t="str">
        <f>Details2!F881</f>
        <v>NULL</v>
      </c>
      <c r="G141" s="17" t="str">
        <f>Details2!G881</f>
        <v>NULL</v>
      </c>
      <c r="H141" s="17" t="str">
        <f>Details2!H881</f>
        <v>NULL</v>
      </c>
      <c r="I141" s="17" t="str">
        <f>Details2!I881</f>
        <v>NULL</v>
      </c>
      <c r="J141" s="17" t="str">
        <f>Details2!J881</f>
        <v>NULL</v>
      </c>
      <c r="K141" s="17" t="str">
        <f>Details2!K881</f>
        <v>NULL</v>
      </c>
      <c r="L141" s="26"/>
    </row>
    <row r="142" spans="2:12" x14ac:dyDescent="0.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17" t="str">
        <f>Details2!F882</f>
        <v>NULL</v>
      </c>
      <c r="G142" s="17" t="str">
        <f>Details2!G882</f>
        <v>NULL</v>
      </c>
      <c r="H142" s="17" t="str">
        <f>Details2!H882</f>
        <v>NULL</v>
      </c>
      <c r="I142" s="17" t="str">
        <f>Details2!I882</f>
        <v>NULL</v>
      </c>
      <c r="J142" s="17" t="str">
        <f>Details2!J882</f>
        <v>NULL</v>
      </c>
      <c r="K142" s="17" t="str">
        <f>Details2!K882</f>
        <v>NULL</v>
      </c>
      <c r="L142" s="26"/>
    </row>
    <row r="143" spans="2:12" x14ac:dyDescent="0.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17" t="str">
        <f>Details2!F883</f>
        <v>NULL</v>
      </c>
      <c r="G143" s="17" t="str">
        <f>Details2!G883</f>
        <v>NULL</v>
      </c>
      <c r="H143" s="17" t="str">
        <f>Details2!H883</f>
        <v>NULL</v>
      </c>
      <c r="I143" s="17" t="str">
        <f>Details2!I883</f>
        <v>NULL</v>
      </c>
      <c r="J143" s="17" t="str">
        <f>Details2!J883</f>
        <v>NULL</v>
      </c>
      <c r="K143" s="17" t="str">
        <f>Details2!K883</f>
        <v>NULL</v>
      </c>
      <c r="L143" s="26"/>
    </row>
    <row r="144" spans="2:12" x14ac:dyDescent="0.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17" t="str">
        <f>Details2!F884</f>
        <v>NULL</v>
      </c>
      <c r="G144" s="17" t="str">
        <f>Details2!G884</f>
        <v>NULL</v>
      </c>
      <c r="H144" s="17" t="str">
        <f>Details2!H884</f>
        <v>NULL</v>
      </c>
      <c r="I144" s="17" t="str">
        <f>Details2!I884</f>
        <v>NULL</v>
      </c>
      <c r="J144" s="17" t="str">
        <f>Details2!J884</f>
        <v>NULL</v>
      </c>
      <c r="K144" s="17" t="str">
        <f>Details2!K884</f>
        <v>NULL</v>
      </c>
      <c r="L144" s="26" t="s">
        <v>130</v>
      </c>
    </row>
    <row r="145" spans="2:12" x14ac:dyDescent="0.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17">
        <f>Details2!F885</f>
        <v>22</v>
      </c>
      <c r="G145" s="17">
        <f>Details2!G885</f>
        <v>45</v>
      </c>
      <c r="H145" s="17">
        <f>Details2!H885</f>
        <v>51</v>
      </c>
      <c r="I145" s="17">
        <f>Details2!I885</f>
        <v>42</v>
      </c>
      <c r="J145" s="17">
        <f>Details2!J885</f>
        <v>38</v>
      </c>
      <c r="K145" s="17">
        <f>Details2!K885</f>
        <v>27</v>
      </c>
    </row>
    <row r="146" spans="2:12" x14ac:dyDescent="0.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17" t="str">
        <f>Details2!F886</f>
        <v>NULL</v>
      </c>
      <c r="G146" s="17" t="str">
        <f>Details2!G886</f>
        <v>NULL</v>
      </c>
      <c r="H146" s="17" t="str">
        <f>Details2!H886</f>
        <v>NULL</v>
      </c>
      <c r="I146" s="17" t="str">
        <f>Details2!I886</f>
        <v>NULL</v>
      </c>
      <c r="J146" s="17" t="str">
        <f>Details2!J886</f>
        <v>NULL</v>
      </c>
      <c r="K146" s="17" t="str">
        <f>Details2!K886</f>
        <v>NULL</v>
      </c>
      <c r="L146" s="26" t="s">
        <v>344</v>
      </c>
    </row>
    <row r="147" spans="2:12" x14ac:dyDescent="0.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17" t="str">
        <f>Details2!F887</f>
        <v>NULL</v>
      </c>
      <c r="G147" s="17" t="str">
        <f>Details2!G887</f>
        <v>NULL</v>
      </c>
      <c r="H147" s="17" t="str">
        <f>Details2!H887</f>
        <v>NULL</v>
      </c>
      <c r="I147" s="17" t="str">
        <f>Details2!I887</f>
        <v>NULL</v>
      </c>
      <c r="J147" s="17" t="str">
        <f>Details2!J887</f>
        <v>NULL</v>
      </c>
      <c r="K147" s="17" t="str">
        <f>Details2!K887</f>
        <v>NULL</v>
      </c>
      <c r="L147" s="26" t="s">
        <v>344</v>
      </c>
    </row>
    <row r="151" spans="2:12" x14ac:dyDescent="0.2">
      <c r="B151" s="14" t="s">
        <v>135</v>
      </c>
      <c r="C151" s="9"/>
      <c r="F151" s="18">
        <f t="shared" ref="F151:K151" si="0">SUM(F5:F69)</f>
        <v>1225</v>
      </c>
      <c r="G151" s="18">
        <f t="shared" si="0"/>
        <v>1165</v>
      </c>
      <c r="H151" s="18">
        <f t="shared" si="0"/>
        <v>1290</v>
      </c>
      <c r="I151" s="18">
        <f t="shared" si="0"/>
        <v>1077</v>
      </c>
      <c r="J151" s="18">
        <f t="shared" si="0"/>
        <v>863</v>
      </c>
      <c r="K151" s="18">
        <f t="shared" si="0"/>
        <v>813</v>
      </c>
      <c r="L151" s="2"/>
    </row>
    <row r="152" spans="2:12" x14ac:dyDescent="0.2">
      <c r="B152" s="14" t="s">
        <v>136</v>
      </c>
      <c r="C152" s="9"/>
      <c r="F152" s="18">
        <f>SUM(F71:F117)</f>
        <v>2206</v>
      </c>
      <c r="G152" s="18">
        <f t="shared" ref="G152:K152" si="1">SUM(G71:G117)</f>
        <v>2319</v>
      </c>
      <c r="H152" s="18">
        <f t="shared" si="1"/>
        <v>2130</v>
      </c>
      <c r="I152" s="18">
        <f t="shared" si="1"/>
        <v>2115</v>
      </c>
      <c r="J152" s="18">
        <f t="shared" si="1"/>
        <v>1976</v>
      </c>
      <c r="K152" s="18">
        <f t="shared" si="1"/>
        <v>1797</v>
      </c>
      <c r="L152" s="21"/>
    </row>
    <row r="153" spans="2:12" x14ac:dyDescent="0.2">
      <c r="B153" s="14" t="s">
        <v>447</v>
      </c>
      <c r="C153" s="9"/>
      <c r="F153" s="18">
        <f>SUM(F118:F119)</f>
        <v>394</v>
      </c>
      <c r="G153" s="18">
        <f t="shared" ref="G153:K153" si="2">SUM(G118:G119)</f>
        <v>270</v>
      </c>
      <c r="H153" s="18">
        <f t="shared" si="2"/>
        <v>252</v>
      </c>
      <c r="I153" s="18">
        <f t="shared" si="2"/>
        <v>283</v>
      </c>
      <c r="J153" s="18">
        <f t="shared" si="2"/>
        <v>534</v>
      </c>
      <c r="K153" s="18">
        <f t="shared" si="2"/>
        <v>295</v>
      </c>
      <c r="L153" s="27"/>
    </row>
    <row r="154" spans="2:12" x14ac:dyDescent="0.2">
      <c r="B154" s="14" t="s">
        <v>316</v>
      </c>
      <c r="C154" s="9"/>
      <c r="F154" s="18">
        <f>SUM(F120:F147)</f>
        <v>608</v>
      </c>
      <c r="G154" s="18">
        <f t="shared" ref="G154:K154" si="3">SUM(G120:G147)</f>
        <v>598</v>
      </c>
      <c r="H154" s="18">
        <f t="shared" si="3"/>
        <v>576</v>
      </c>
      <c r="I154" s="18">
        <f t="shared" si="3"/>
        <v>551</v>
      </c>
      <c r="J154" s="18">
        <f t="shared" si="3"/>
        <v>562</v>
      </c>
      <c r="K154" s="18">
        <f t="shared" si="3"/>
        <v>550</v>
      </c>
      <c r="L154" s="27" t="s">
        <v>318</v>
      </c>
    </row>
    <row r="155" spans="2:12" x14ac:dyDescent="0.2">
      <c r="B155" s="14" t="s">
        <v>140</v>
      </c>
      <c r="C155" s="9"/>
      <c r="F155" s="18">
        <f t="shared" ref="F155:K155" si="4">SUM(F5:F147)</f>
        <v>4433</v>
      </c>
      <c r="G155" s="18">
        <f t="shared" si="4"/>
        <v>4352</v>
      </c>
      <c r="H155" s="18">
        <f t="shared" si="4"/>
        <v>4248</v>
      </c>
      <c r="I155" s="18">
        <f t="shared" si="4"/>
        <v>4026</v>
      </c>
      <c r="J155" s="18">
        <f t="shared" si="4"/>
        <v>3935</v>
      </c>
      <c r="K155" s="18">
        <f t="shared" si="4"/>
        <v>3455</v>
      </c>
      <c r="L155" s="2"/>
    </row>
    <row r="156" spans="2:12" x14ac:dyDescent="0.2">
      <c r="L156" s="2"/>
    </row>
    <row r="157" spans="2:12" x14ac:dyDescent="0.2">
      <c r="B157" s="15" t="s">
        <v>414</v>
      </c>
      <c r="C157" s="3"/>
      <c r="D157" s="3"/>
      <c r="E157" s="3"/>
      <c r="F157" s="44" t="str">
        <f>IF(F151='Collected to Claims Ratio'!C15,"yes","no")</f>
        <v>yes</v>
      </c>
      <c r="G157" s="44" t="str">
        <f>IF(G151='Collected to Claims Ratio'!D15,"yes","no")</f>
        <v>yes</v>
      </c>
      <c r="H157" s="44" t="str">
        <f>IF(H151='Collected to Claims Ratio'!E15,"yes","no")</f>
        <v>yes</v>
      </c>
      <c r="I157" s="44" t="str">
        <f>IF(I151='Collected to Claims Ratio'!F15,"yes","no")</f>
        <v>yes</v>
      </c>
      <c r="J157" s="44" t="str">
        <f>IF(J151='Collected to Claims Ratio'!G15,"yes","no")</f>
        <v>yes</v>
      </c>
      <c r="K157" s="44" t="str">
        <f>IF(K151='Collected to Claims Ratio'!H15,"yes","no")</f>
        <v>yes</v>
      </c>
      <c r="L157" s="2"/>
    </row>
    <row r="158" spans="2:12" x14ac:dyDescent="0.2">
      <c r="B158" s="15" t="s">
        <v>411</v>
      </c>
      <c r="C158" s="3"/>
      <c r="D158" s="3"/>
      <c r="E158" s="3"/>
      <c r="F158" s="44" t="str">
        <f>IF(F152='Collected to Claims Ratio'!C16,"yes","no")</f>
        <v>yes</v>
      </c>
      <c r="G158" s="44" t="str">
        <f>IF(G152='Collected to Claims Ratio'!D16,"yes","no")</f>
        <v>yes</v>
      </c>
      <c r="H158" s="44" t="str">
        <f>IF(H152='Collected to Claims Ratio'!E16,"yes","no")</f>
        <v>yes</v>
      </c>
      <c r="I158" s="44" t="str">
        <f>IF(I152='Collected to Claims Ratio'!F16,"yes","no")</f>
        <v>yes</v>
      </c>
      <c r="J158" s="44" t="str">
        <f>IF(J152='Collected to Claims Ratio'!G16,"yes","no")</f>
        <v>yes</v>
      </c>
      <c r="K158" s="44" t="str">
        <f>IF(K152='Collected to Claims Ratio'!H16,"yes","no")</f>
        <v>yes</v>
      </c>
      <c r="L158" s="2"/>
    </row>
    <row r="159" spans="2:12" x14ac:dyDescent="0.2">
      <c r="B159" s="15" t="s">
        <v>412</v>
      </c>
      <c r="C159" s="3"/>
      <c r="D159" s="3"/>
      <c r="E159" s="3"/>
      <c r="F159" s="44" t="str">
        <f>IF(F154='Collected to Claims Ratio'!C18,"yes","no")</f>
        <v>yes</v>
      </c>
      <c r="G159" s="44" t="str">
        <f>IF(G154='Collected to Claims Ratio'!D18,"yes","no")</f>
        <v>yes</v>
      </c>
      <c r="H159" s="44" t="str">
        <f>IF(H154='Collected to Claims Ratio'!E18,"yes","no")</f>
        <v>yes</v>
      </c>
      <c r="I159" s="44" t="str">
        <f>IF(I154='Collected to Claims Ratio'!F18,"yes","no")</f>
        <v>yes</v>
      </c>
      <c r="J159" s="44" t="str">
        <f>IF(J154='Collected to Claims Ratio'!G18,"yes","no")</f>
        <v>yes</v>
      </c>
      <c r="K159" s="44" t="str">
        <f>IF(K154='Collected to Claims Ratio'!H18,"yes","no")</f>
        <v>yes</v>
      </c>
      <c r="L159" s="27" t="s">
        <v>318</v>
      </c>
    </row>
    <row r="160" spans="2:12" x14ac:dyDescent="0.2">
      <c r="B160" s="15" t="s">
        <v>465</v>
      </c>
      <c r="C160" s="3"/>
      <c r="D160" s="3"/>
      <c r="E160" s="3"/>
      <c r="F160" s="44" t="str">
        <f>IF(F153='Collected to Claims Ratio'!C17,"yes","no")</f>
        <v>yes</v>
      </c>
      <c r="G160" s="44" t="str">
        <f>IF(G153='Collected to Claims Ratio'!D17,"yes","no")</f>
        <v>yes</v>
      </c>
      <c r="H160" s="44" t="str">
        <f>IF(H153='Collected to Claims Ratio'!E17,"yes","no")</f>
        <v>yes</v>
      </c>
      <c r="I160" s="44" t="str">
        <f>IF(I153='Collected to Claims Ratio'!F17,"yes","no")</f>
        <v>yes</v>
      </c>
      <c r="J160" s="44" t="str">
        <f>IF(J153='Collected to Claims Ratio'!G17,"yes","no")</f>
        <v>yes</v>
      </c>
      <c r="K160" s="44" t="str">
        <f>IF(K153='Collected to Claims Ratio'!H17,"yes","no")</f>
        <v>yes</v>
      </c>
      <c r="L160" s="27"/>
    </row>
    <row r="161" spans="2:11" x14ac:dyDescent="0.2">
      <c r="B161" s="15" t="s">
        <v>413</v>
      </c>
      <c r="F161" s="44" t="str">
        <f>IF(F155='Collected to Claims Ratio'!C19,"yes","no")</f>
        <v>yes</v>
      </c>
      <c r="G161" s="44" t="str">
        <f>IF(G155='Collected to Claims Ratio'!D19,"yes","no")</f>
        <v>yes</v>
      </c>
      <c r="H161" s="44" t="str">
        <f>IF(H155='Collected to Claims Ratio'!E19,"yes","no")</f>
        <v>yes</v>
      </c>
      <c r="I161" s="44" t="str">
        <f>IF(I155='Collected to Claims Ratio'!F19,"yes","no")</f>
        <v>yes</v>
      </c>
      <c r="J161" s="44" t="str">
        <f>IF(J155='Collected to Claims Ratio'!G19,"yes","no")</f>
        <v>yes</v>
      </c>
      <c r="K161" s="44" t="str">
        <f>IF(K155='Collected to Claims Ratio'!H19,"yes","no")</f>
        <v>yes</v>
      </c>
    </row>
    <row r="162" spans="2:11" x14ac:dyDescent="0.2">
      <c r="K162" s="44"/>
    </row>
  </sheetData>
  <customSheetViews>
    <customSheetView guid="{8E6CF98D-1634-4ED3-81CA-763BCE5C79CD}" scale="85">
      <selection activeCell="G154" sqref="G15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G154" sqref="G154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42">
      <selection activeCell="F160" sqref="F16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62"/>
  <sheetViews>
    <sheetView topLeftCell="A130" zoomScale="85" workbookViewId="0">
      <selection activeCell="K155" sqref="K155"/>
    </sheetView>
  </sheetViews>
  <sheetFormatPr defaultRowHeight="12.75" x14ac:dyDescent="0.2"/>
  <cols>
    <col min="4" max="4" width="38.85546875" customWidth="1"/>
    <col min="5" max="5" width="4" customWidth="1"/>
    <col min="6" max="6" width="9.28515625" style="17" customWidth="1"/>
    <col min="7" max="7" width="9.140625" style="17"/>
    <col min="8" max="8" width="8.7109375" style="17" customWidth="1"/>
    <col min="9" max="9" width="7.85546875" style="17" customWidth="1"/>
    <col min="10" max="11" width="8.140625" style="17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G3" s="17" t="s">
        <v>123</v>
      </c>
    </row>
    <row r="4" spans="1:12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17" t="str">
        <f>Details2!F893</f>
        <v>NULL</v>
      </c>
      <c r="G5" s="17" t="str">
        <f>Details2!G893</f>
        <v>NULL</v>
      </c>
      <c r="H5" s="17" t="str">
        <f>Details2!H893</f>
        <v>NULL</v>
      </c>
      <c r="I5" s="17" t="str">
        <f>Details2!I893</f>
        <v>NULL</v>
      </c>
      <c r="J5" s="17" t="str">
        <f>Details2!J893</f>
        <v>NULL</v>
      </c>
      <c r="K5" s="17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17">
        <f>Details2!F894</f>
        <v>2204</v>
      </c>
      <c r="G6" s="17">
        <f>Details2!G894</f>
        <v>2270</v>
      </c>
      <c r="H6" s="17">
        <f>Details2!H894</f>
        <v>2419</v>
      </c>
      <c r="I6" s="17">
        <f>Details2!I894</f>
        <v>1837</v>
      </c>
      <c r="J6" s="17">
        <f>Details2!J894</f>
        <v>2246</v>
      </c>
      <c r="K6" s="17">
        <f>Details2!K894</f>
        <v>2409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29" t="str">
        <f>Details2!E895</f>
        <v>C</v>
      </c>
      <c r="F7" s="17" t="str">
        <f>Details2!F895</f>
        <v>NULL</v>
      </c>
      <c r="G7" s="17" t="str">
        <f>Details2!G895</f>
        <v>NULL</v>
      </c>
      <c r="H7" s="17" t="str">
        <f>Details2!H895</f>
        <v>NULL</v>
      </c>
      <c r="I7" s="17" t="str">
        <f>Details2!I895</f>
        <v>NULL</v>
      </c>
      <c r="J7" s="17" t="str">
        <f>Details2!J895</f>
        <v>NULL</v>
      </c>
      <c r="K7" s="42" t="str">
        <f>Details2!K895</f>
        <v>NULL</v>
      </c>
      <c r="L7" s="3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17" t="str">
        <f>Details2!F896</f>
        <v>NULL</v>
      </c>
      <c r="G8" s="17" t="str">
        <f>Details2!G896</f>
        <v>NULL</v>
      </c>
      <c r="H8" s="17" t="str">
        <f>Details2!H896</f>
        <v>NULL</v>
      </c>
      <c r="I8" s="17" t="str">
        <f>Details2!I896</f>
        <v>NULL</v>
      </c>
      <c r="J8" s="17" t="str">
        <f>Details2!J896</f>
        <v>NULL</v>
      </c>
      <c r="K8" s="17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17" t="str">
        <f>Details2!F897</f>
        <v>NULL</v>
      </c>
      <c r="G9" s="17" t="str">
        <f>Details2!G897</f>
        <v>NULL</v>
      </c>
      <c r="H9" s="17" t="str">
        <f>Details2!H897</f>
        <v>NULL</v>
      </c>
      <c r="I9" s="17" t="str">
        <f>Details2!I897</f>
        <v>NULL</v>
      </c>
      <c r="J9" s="17" t="str">
        <f>Details2!J897</f>
        <v>NULL</v>
      </c>
      <c r="K9" s="17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17">
        <f>Details2!F898</f>
        <v>2984</v>
      </c>
      <c r="G10" s="17">
        <f>Details2!G898</f>
        <v>3333</v>
      </c>
      <c r="H10" s="17">
        <f>Details2!H898</f>
        <v>3384</v>
      </c>
      <c r="I10" s="17">
        <f>Details2!I898</f>
        <v>3757</v>
      </c>
      <c r="J10" s="17">
        <f>Details2!J898</f>
        <v>4245</v>
      </c>
      <c r="K10" s="17">
        <f>Details2!K898</f>
        <v>4470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17" t="str">
        <f>Details2!F899</f>
        <v>NULL</v>
      </c>
      <c r="G11" s="17" t="str">
        <f>Details2!G899</f>
        <v>NULL</v>
      </c>
      <c r="H11" s="17" t="str">
        <f>Details2!H899</f>
        <v>NULL</v>
      </c>
      <c r="I11" s="17" t="str">
        <f>Details2!I899</f>
        <v>NULL</v>
      </c>
      <c r="J11" s="17" t="str">
        <f>Details2!J899</f>
        <v>NULL</v>
      </c>
      <c r="K11" s="17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17" t="str">
        <f>Details2!F900</f>
        <v>NULL</v>
      </c>
      <c r="G12" s="17" t="str">
        <f>Details2!G900</f>
        <v>NULL</v>
      </c>
      <c r="H12" s="17" t="str">
        <f>Details2!H900</f>
        <v>NULL</v>
      </c>
      <c r="I12" s="17" t="str">
        <f>Details2!I900</f>
        <v>NULL</v>
      </c>
      <c r="J12" s="17" t="str">
        <f>Details2!J900</f>
        <v>NULL</v>
      </c>
      <c r="K12" s="17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17" t="str">
        <f>Details2!F901</f>
        <v>NULL</v>
      </c>
      <c r="G13" s="17" t="str">
        <f>Details2!G901</f>
        <v>NULL</v>
      </c>
      <c r="H13" s="17" t="str">
        <f>Details2!H901</f>
        <v>NULL</v>
      </c>
      <c r="I13" s="17" t="str">
        <f>Details2!I901</f>
        <v>NULL</v>
      </c>
      <c r="J13" s="17" t="str">
        <f>Details2!J901</f>
        <v>NULL</v>
      </c>
      <c r="K13" s="17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17">
        <f>Details2!F902</f>
        <v>230</v>
      </c>
      <c r="G14" s="17">
        <f>Details2!G902</f>
        <v>0</v>
      </c>
      <c r="H14" s="17" t="str">
        <f>Details2!H902</f>
        <v>NULL</v>
      </c>
      <c r="I14" s="17" t="str">
        <f>Details2!I902</f>
        <v>NULL</v>
      </c>
      <c r="J14" s="17" t="str">
        <f>Details2!J902</f>
        <v>NULL</v>
      </c>
      <c r="K14" s="17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17" t="str">
        <f>Details2!F903</f>
        <v>NULL</v>
      </c>
      <c r="G15" s="17" t="str">
        <f>Details2!G903</f>
        <v>NULL</v>
      </c>
      <c r="H15" s="17" t="str">
        <f>Details2!H903</f>
        <v>NULL</v>
      </c>
      <c r="I15" s="17" t="str">
        <f>Details2!I903</f>
        <v>NULL</v>
      </c>
      <c r="J15" s="17" t="str">
        <f>Details2!J903</f>
        <v>NULL</v>
      </c>
      <c r="K15" s="17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17">
        <f>Details2!F904</f>
        <v>2517</v>
      </c>
      <c r="G16" s="17">
        <f>Details2!G904</f>
        <v>2405</v>
      </c>
      <c r="H16" s="17">
        <f>Details2!H904</f>
        <v>2282</v>
      </c>
      <c r="I16" s="17">
        <f>Details2!I904</f>
        <v>2364</v>
      </c>
      <c r="J16" s="17">
        <f>Details2!J904</f>
        <v>2668</v>
      </c>
      <c r="K16" s="17">
        <f>Details2!K904</f>
        <v>2719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17" t="str">
        <f>Details2!F905</f>
        <v>NULL</v>
      </c>
      <c r="G17" s="17" t="str">
        <f>Details2!G905</f>
        <v>NULL</v>
      </c>
      <c r="H17" s="17" t="str">
        <f>Details2!H905</f>
        <v>NULL</v>
      </c>
      <c r="I17" s="17" t="str">
        <f>Details2!I905</f>
        <v>NULL</v>
      </c>
      <c r="J17" s="17" t="str">
        <f>Details2!J905</f>
        <v>NULL</v>
      </c>
      <c r="K17" s="17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17" t="str">
        <f>Details2!F906</f>
        <v>NULL</v>
      </c>
      <c r="G18" s="17" t="str">
        <f>Details2!G906</f>
        <v>NULL</v>
      </c>
      <c r="H18" s="17" t="str">
        <f>Details2!H906</f>
        <v>NULL</v>
      </c>
      <c r="I18" s="17" t="str">
        <f>Details2!I906</f>
        <v>NULL</v>
      </c>
      <c r="J18" s="17" t="str">
        <f>Details2!J906</f>
        <v>NULL</v>
      </c>
      <c r="K18" s="42" t="str">
        <f>Details2!K906</f>
        <v>NULL</v>
      </c>
      <c r="L18" s="3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17" t="str">
        <f>Details2!F907</f>
        <v>NULL</v>
      </c>
      <c r="G19" s="17" t="str">
        <f>Details2!G907</f>
        <v>NULL</v>
      </c>
      <c r="H19" s="17" t="str">
        <f>Details2!H907</f>
        <v>NULL</v>
      </c>
      <c r="I19" s="17" t="str">
        <f>Details2!I907</f>
        <v>NULL</v>
      </c>
      <c r="J19" s="17" t="str">
        <f>Details2!J907</f>
        <v>NULL</v>
      </c>
      <c r="K19" s="17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17" t="str">
        <f>Details2!F908</f>
        <v>NULL</v>
      </c>
      <c r="G20" s="17" t="str">
        <f>Details2!G908</f>
        <v>NULL</v>
      </c>
      <c r="H20" s="17" t="str">
        <f>Details2!H908</f>
        <v>NULL</v>
      </c>
      <c r="I20" s="17" t="str">
        <f>Details2!I908</f>
        <v>NULL</v>
      </c>
      <c r="J20" s="17" t="str">
        <f>Details2!J908</f>
        <v>NULL</v>
      </c>
      <c r="K20" s="17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17" t="str">
        <f>Details2!F909</f>
        <v>NULL</v>
      </c>
      <c r="G21" s="17" t="str">
        <f>Details2!G909</f>
        <v>NULL</v>
      </c>
      <c r="H21" s="17" t="str">
        <f>Details2!H909</f>
        <v>NULL</v>
      </c>
      <c r="I21" s="17" t="str">
        <f>Details2!I909</f>
        <v>NULL</v>
      </c>
      <c r="J21" s="17" t="str">
        <f>Details2!J909</f>
        <v>NULL</v>
      </c>
      <c r="K21" s="17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17">
        <f>Details2!F910</f>
        <v>364</v>
      </c>
      <c r="G22" s="17">
        <f>Details2!G910</f>
        <v>325</v>
      </c>
      <c r="H22" s="17">
        <f>Details2!H910</f>
        <v>397</v>
      </c>
      <c r="I22" s="17">
        <f>Details2!I910</f>
        <v>344</v>
      </c>
      <c r="J22" s="17">
        <f>Details2!J910</f>
        <v>336</v>
      </c>
      <c r="K22" s="17">
        <f>Details2!K910</f>
        <v>323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17" t="str">
        <f>Details2!F911</f>
        <v>NULL</v>
      </c>
      <c r="G23" s="17" t="str">
        <f>Details2!G911</f>
        <v>NULL</v>
      </c>
      <c r="H23" s="17" t="str">
        <f>Details2!H911</f>
        <v>NULL</v>
      </c>
      <c r="I23" s="17" t="str">
        <f>Details2!I911</f>
        <v>NULL</v>
      </c>
      <c r="J23" s="17" t="str">
        <f>Details2!J911</f>
        <v>NULL</v>
      </c>
      <c r="K23" s="17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17" t="str">
        <f>Details2!F912</f>
        <v>NULL</v>
      </c>
      <c r="G24" s="17" t="str">
        <f>Details2!G912</f>
        <v>NULL</v>
      </c>
      <c r="H24" s="17" t="str">
        <f>Details2!H912</f>
        <v>NULL</v>
      </c>
      <c r="I24" s="17" t="str">
        <f>Details2!I912</f>
        <v>NULL</v>
      </c>
      <c r="J24" s="17" t="str">
        <f>Details2!J912</f>
        <v>NULL</v>
      </c>
      <c r="K24" s="17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17" t="str">
        <f>Details2!F913</f>
        <v>NULL</v>
      </c>
      <c r="G25" s="17" t="str">
        <f>Details2!G913</f>
        <v>NULL</v>
      </c>
      <c r="H25" s="17" t="str">
        <f>Details2!H913</f>
        <v>NULL</v>
      </c>
      <c r="I25" s="17" t="str">
        <f>Details2!I913</f>
        <v>NULL</v>
      </c>
      <c r="J25" s="17" t="str">
        <f>Details2!J913</f>
        <v>NULL</v>
      </c>
      <c r="K25" s="17" t="str">
        <f>Details2!K913</f>
        <v>NULL</v>
      </c>
      <c r="T25" s="29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17">
        <f>Details2!F914</f>
        <v>729</v>
      </c>
      <c r="G26" s="17">
        <f>Details2!G914</f>
        <v>934</v>
      </c>
      <c r="H26" s="17">
        <f>Details2!H914</f>
        <v>769</v>
      </c>
      <c r="I26" s="17">
        <f>Details2!I914</f>
        <v>409</v>
      </c>
      <c r="J26" s="17">
        <f>Details2!J914</f>
        <v>2</v>
      </c>
      <c r="K26" s="17">
        <f>Details2!K914</f>
        <v>0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17">
        <f>Details2!F915</f>
        <v>1621</v>
      </c>
      <c r="G27" s="17">
        <f>Details2!G915</f>
        <v>1557</v>
      </c>
      <c r="H27" s="17">
        <f>Details2!H915</f>
        <v>2145</v>
      </c>
      <c r="I27" s="17">
        <f>Details2!I915</f>
        <v>2365</v>
      </c>
      <c r="J27" s="17">
        <f>Details2!J915</f>
        <v>2495</v>
      </c>
      <c r="K27" s="17">
        <f>Details2!K915</f>
        <v>2728</v>
      </c>
      <c r="L27" s="3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17" t="str">
        <f>Details2!F916</f>
        <v>NULL</v>
      </c>
      <c r="G28" s="17" t="str">
        <f>Details2!G916</f>
        <v>NULL</v>
      </c>
      <c r="H28" s="17" t="str">
        <f>Details2!H916</f>
        <v>NULL</v>
      </c>
      <c r="I28" s="17" t="str">
        <f>Details2!I916</f>
        <v>NULL</v>
      </c>
      <c r="J28" s="17" t="str">
        <f>Details2!J916</f>
        <v>NULL</v>
      </c>
      <c r="K28" s="17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17" t="str">
        <f>Details2!F917</f>
        <v>NULL</v>
      </c>
      <c r="G29" s="17" t="str">
        <f>Details2!G917</f>
        <v>NULL</v>
      </c>
      <c r="H29" s="17" t="str">
        <f>Details2!H917</f>
        <v>NULL</v>
      </c>
      <c r="I29" s="17" t="str">
        <f>Details2!I917</f>
        <v>NULL</v>
      </c>
      <c r="J29" s="17" t="str">
        <f>Details2!J917</f>
        <v>NULL</v>
      </c>
      <c r="K29" s="17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17" t="str">
        <f>Details2!F918</f>
        <v>NULL</v>
      </c>
      <c r="G30" s="17" t="str">
        <f>Details2!G918</f>
        <v>NULL</v>
      </c>
      <c r="H30" s="17" t="str">
        <f>Details2!H918</f>
        <v>NULL</v>
      </c>
      <c r="I30" s="17" t="str">
        <f>Details2!I918</f>
        <v>NULL</v>
      </c>
      <c r="J30" s="17" t="str">
        <f>Details2!J918</f>
        <v>NULL</v>
      </c>
      <c r="K30" s="17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17" t="str">
        <f>Details2!F919</f>
        <v>NULL</v>
      </c>
      <c r="G31" s="17" t="str">
        <f>Details2!G919</f>
        <v>NULL</v>
      </c>
      <c r="H31" s="17" t="str">
        <f>Details2!H919</f>
        <v>NULL</v>
      </c>
      <c r="I31" s="17" t="str">
        <f>Details2!I919</f>
        <v>NULL</v>
      </c>
      <c r="J31" s="17" t="str">
        <f>Details2!J919</f>
        <v>NULL</v>
      </c>
      <c r="K31" s="42" t="str">
        <f>Details2!K919</f>
        <v>NULL</v>
      </c>
      <c r="L31" s="3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17">
        <f>Details2!F920</f>
        <v>1811</v>
      </c>
      <c r="G32" s="17">
        <f>Details2!G920</f>
        <v>2044</v>
      </c>
      <c r="H32" s="17">
        <f>Details2!H920</f>
        <v>2293</v>
      </c>
      <c r="I32" s="17">
        <f>Details2!I920</f>
        <v>2534</v>
      </c>
      <c r="J32" s="17">
        <f>Details2!J920</f>
        <v>2544</v>
      </c>
      <c r="K32" s="17">
        <f>Details2!K920</f>
        <v>3060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17" t="str">
        <f>Details2!F921</f>
        <v>NULL</v>
      </c>
      <c r="G33" s="17" t="str">
        <f>Details2!G921</f>
        <v>NULL</v>
      </c>
      <c r="H33" s="17" t="str">
        <f>Details2!H921</f>
        <v>NULL</v>
      </c>
      <c r="I33" s="17" t="str">
        <f>Details2!I921</f>
        <v>NULL</v>
      </c>
      <c r="J33" s="17" t="str">
        <f>Details2!J921</f>
        <v>NULL</v>
      </c>
      <c r="K33" s="17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17" t="str">
        <f>Details2!F922</f>
        <v>NULL</v>
      </c>
      <c r="G34" s="17" t="str">
        <f>Details2!G922</f>
        <v>NULL</v>
      </c>
      <c r="H34" s="17" t="str">
        <f>Details2!H922</f>
        <v>NULL</v>
      </c>
      <c r="I34" s="17" t="str">
        <f>Details2!I922</f>
        <v>NULL</v>
      </c>
      <c r="J34" s="17" t="str">
        <f>Details2!J922</f>
        <v>NULL</v>
      </c>
      <c r="K34" s="17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17" t="str">
        <f>Details2!F923</f>
        <v>NULL</v>
      </c>
      <c r="G35" s="17" t="str">
        <f>Details2!G923</f>
        <v>NULL</v>
      </c>
      <c r="H35" s="17" t="str">
        <f>Details2!H923</f>
        <v>NULL</v>
      </c>
      <c r="I35" s="17" t="str">
        <f>Details2!I923</f>
        <v>NULL</v>
      </c>
      <c r="J35" s="17" t="str">
        <f>Details2!J923</f>
        <v>NULL</v>
      </c>
      <c r="K35" s="17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17" t="str">
        <f>Details2!F924</f>
        <v>NULL</v>
      </c>
      <c r="G36" s="17" t="str">
        <f>Details2!G924</f>
        <v>NULL</v>
      </c>
      <c r="H36" s="17" t="str">
        <f>Details2!H924</f>
        <v>NULL</v>
      </c>
      <c r="I36" s="17" t="str">
        <f>Details2!I924</f>
        <v>NULL</v>
      </c>
      <c r="J36" s="17" t="str">
        <f>Details2!J924</f>
        <v>NULL</v>
      </c>
      <c r="K36" s="17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17" t="str">
        <f>Details2!F925</f>
        <v>NULL</v>
      </c>
      <c r="G37" s="17" t="str">
        <f>Details2!G925</f>
        <v>NULL</v>
      </c>
      <c r="H37" s="17" t="str">
        <f>Details2!H925</f>
        <v>NULL</v>
      </c>
      <c r="I37" s="17" t="str">
        <f>Details2!I925</f>
        <v>NULL</v>
      </c>
      <c r="J37" s="17" t="str">
        <f>Details2!J925</f>
        <v>NULL</v>
      </c>
      <c r="K37" s="17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17" t="str">
        <f>Details2!F926</f>
        <v>NULL</v>
      </c>
      <c r="G38" s="17" t="str">
        <f>Details2!G926</f>
        <v>NULL</v>
      </c>
      <c r="H38" s="17" t="str">
        <f>Details2!H926</f>
        <v>NULL</v>
      </c>
      <c r="I38" s="17" t="str">
        <f>Details2!I926</f>
        <v>NULL</v>
      </c>
      <c r="J38" s="17" t="str">
        <f>Details2!J926</f>
        <v>NULL</v>
      </c>
      <c r="K38" s="17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17">
        <f>Details2!F927</f>
        <v>2663</v>
      </c>
      <c r="G39" s="17">
        <f>Details2!G927</f>
        <v>2763</v>
      </c>
      <c r="H39" s="17">
        <f>Details2!H927</f>
        <v>2629</v>
      </c>
      <c r="I39" s="17">
        <f>Details2!I927</f>
        <v>2759</v>
      </c>
      <c r="J39" s="17">
        <f>Details2!J927</f>
        <v>2711</v>
      </c>
      <c r="K39" s="17">
        <f>Details2!K927</f>
        <v>2595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17" t="str">
        <f>Details2!F928</f>
        <v>NULL</v>
      </c>
      <c r="G40" s="17" t="str">
        <f>Details2!G928</f>
        <v>NULL</v>
      </c>
      <c r="H40" s="17" t="str">
        <f>Details2!H928</f>
        <v>NULL</v>
      </c>
      <c r="I40" s="17" t="str">
        <f>Details2!I928</f>
        <v>NULL</v>
      </c>
      <c r="J40" s="17" t="str">
        <f>Details2!J928</f>
        <v>NULL</v>
      </c>
      <c r="K40" s="17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17" t="str">
        <f>Details2!F929</f>
        <v>NULL</v>
      </c>
      <c r="G41" s="17" t="str">
        <f>Details2!G929</f>
        <v>NULL</v>
      </c>
      <c r="H41" s="17" t="str">
        <f>Details2!H929</f>
        <v>NULL</v>
      </c>
      <c r="I41" s="17" t="str">
        <f>Details2!I929</f>
        <v>NULL</v>
      </c>
      <c r="J41" s="17" t="str">
        <f>Details2!J929</f>
        <v>NULL</v>
      </c>
      <c r="K41" s="17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17" t="str">
        <f>Details2!F930</f>
        <v>NULL</v>
      </c>
      <c r="G42" s="17" t="str">
        <f>Details2!G930</f>
        <v>NULL</v>
      </c>
      <c r="H42" s="17" t="str">
        <f>Details2!H930</f>
        <v>NULL</v>
      </c>
      <c r="I42" s="17" t="str">
        <f>Details2!I930</f>
        <v>NULL</v>
      </c>
      <c r="J42" s="17" t="str">
        <f>Details2!J930</f>
        <v>NULL</v>
      </c>
      <c r="K42" s="17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17" t="str">
        <f>Details2!F931</f>
        <v>NULL</v>
      </c>
      <c r="G43" s="17" t="str">
        <f>Details2!G931</f>
        <v>NULL</v>
      </c>
      <c r="H43" s="17" t="str">
        <f>Details2!H931</f>
        <v>NULL</v>
      </c>
      <c r="I43" s="17" t="str">
        <f>Details2!I931</f>
        <v>NULL</v>
      </c>
      <c r="J43" s="17" t="str">
        <f>Details2!J931</f>
        <v>NULL</v>
      </c>
      <c r="K43" s="17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17" t="str">
        <f>Details2!F932</f>
        <v>NULL</v>
      </c>
      <c r="G44" s="17" t="str">
        <f>Details2!G932</f>
        <v>NULL</v>
      </c>
      <c r="H44" s="17" t="str">
        <f>Details2!H932</f>
        <v>NULL</v>
      </c>
      <c r="I44" s="17" t="str">
        <f>Details2!I932</f>
        <v>NULL</v>
      </c>
      <c r="J44" s="17" t="str">
        <f>Details2!J932</f>
        <v>NULL</v>
      </c>
      <c r="K44" s="17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17" t="str">
        <f>Details2!F933</f>
        <v>NULL</v>
      </c>
      <c r="G45" s="17" t="str">
        <f>Details2!G933</f>
        <v>NULL</v>
      </c>
      <c r="H45" s="17" t="str">
        <f>Details2!H933</f>
        <v>NULL</v>
      </c>
      <c r="I45" s="17" t="str">
        <f>Details2!I933</f>
        <v>NULL</v>
      </c>
      <c r="J45" s="17" t="str">
        <f>Details2!J933</f>
        <v>NULL</v>
      </c>
      <c r="K45" s="17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17" t="str">
        <f>Details2!F934</f>
        <v>NULL</v>
      </c>
      <c r="G46" s="17" t="str">
        <f>Details2!G934</f>
        <v>NULL</v>
      </c>
      <c r="H46" s="17" t="str">
        <f>Details2!H934</f>
        <v>NULL</v>
      </c>
      <c r="I46" s="17" t="str">
        <f>Details2!I934</f>
        <v>NULL</v>
      </c>
      <c r="J46" s="17" t="str">
        <f>Details2!J934</f>
        <v>NULL</v>
      </c>
      <c r="K46" s="17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17">
        <f>Details2!F935</f>
        <v>9445</v>
      </c>
      <c r="G47" s="17">
        <f>Details2!G935</f>
        <v>9327</v>
      </c>
      <c r="H47" s="17">
        <f>Details2!H935</f>
        <v>9375</v>
      </c>
      <c r="I47" s="17">
        <f>Details2!I935</f>
        <v>6538</v>
      </c>
      <c r="J47" s="17">
        <f>Details2!J935</f>
        <v>0</v>
      </c>
      <c r="K47" s="17">
        <f>Details2!K935</f>
        <v>0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17" t="str">
        <f>Details2!F936</f>
        <v>NULL</v>
      </c>
      <c r="G48" s="17" t="str">
        <f>Details2!G936</f>
        <v>NULL</v>
      </c>
      <c r="H48" s="17" t="str">
        <f>Details2!H936</f>
        <v>NULL</v>
      </c>
      <c r="I48" s="17" t="str">
        <f>Details2!I936</f>
        <v>NULL</v>
      </c>
      <c r="J48" s="17" t="str">
        <f>Details2!J936</f>
        <v>NULL</v>
      </c>
      <c r="K48" s="17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17">
        <f>Details2!F937</f>
        <v>0</v>
      </c>
      <c r="G49" s="17">
        <f>Details2!G937</f>
        <v>1703</v>
      </c>
      <c r="H49" s="17">
        <f>Details2!H937</f>
        <v>1857</v>
      </c>
      <c r="I49" s="17">
        <f>Details2!I937</f>
        <v>2085</v>
      </c>
      <c r="J49" s="17">
        <f>Details2!J937</f>
        <v>1929</v>
      </c>
      <c r="K49" s="17">
        <f>Details2!K937</f>
        <v>2176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17" t="str">
        <f>Details2!F938</f>
        <v>NULL</v>
      </c>
      <c r="G50" s="17" t="str">
        <f>Details2!G938</f>
        <v>NULL</v>
      </c>
      <c r="H50" s="17" t="str">
        <f>Details2!H938</f>
        <v>NULL</v>
      </c>
      <c r="I50" s="17" t="str">
        <f>Details2!I938</f>
        <v>NULL</v>
      </c>
      <c r="J50" s="17" t="str">
        <f>Details2!J938</f>
        <v>NULL</v>
      </c>
      <c r="K50" s="17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17" t="str">
        <f>Details2!F939</f>
        <v>NULL</v>
      </c>
      <c r="G51" s="17" t="str">
        <f>Details2!G939</f>
        <v>NULL</v>
      </c>
      <c r="H51" s="17" t="str">
        <f>Details2!H939</f>
        <v>NULL</v>
      </c>
      <c r="I51" s="17" t="str">
        <f>Details2!I939</f>
        <v>NULL</v>
      </c>
      <c r="J51" s="17" t="str">
        <f>Details2!J939</f>
        <v>NULL</v>
      </c>
      <c r="K51" s="17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17" t="str">
        <f>Details2!F940</f>
        <v>NULL</v>
      </c>
      <c r="G52" s="17" t="str">
        <f>Details2!G940</f>
        <v>NULL</v>
      </c>
      <c r="H52" s="17" t="str">
        <f>Details2!H940</f>
        <v>NULL</v>
      </c>
      <c r="I52" s="17" t="str">
        <f>Details2!I940</f>
        <v>NULL</v>
      </c>
      <c r="J52" s="17" t="str">
        <f>Details2!J940</f>
        <v>NULL</v>
      </c>
      <c r="K52" s="17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17" t="str">
        <f>Details2!F941</f>
        <v>NULL</v>
      </c>
      <c r="G53" s="17" t="str">
        <f>Details2!G941</f>
        <v>NULL</v>
      </c>
      <c r="H53" s="17" t="str">
        <f>Details2!H941</f>
        <v>NULL</v>
      </c>
      <c r="I53" s="17" t="str">
        <f>Details2!I941</f>
        <v>NULL</v>
      </c>
      <c r="J53" s="17" t="str">
        <f>Details2!J941</f>
        <v>NULL</v>
      </c>
      <c r="K53" s="17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17" t="str">
        <f>Details2!F942</f>
        <v>NULL</v>
      </c>
      <c r="G54" s="17" t="str">
        <f>Details2!G942</f>
        <v>NULL</v>
      </c>
      <c r="H54" s="17" t="str">
        <f>Details2!H942</f>
        <v>NULL</v>
      </c>
      <c r="I54" s="17" t="str">
        <f>Details2!I942</f>
        <v>NULL</v>
      </c>
      <c r="J54" s="17" t="str">
        <f>Details2!J942</f>
        <v>NULL</v>
      </c>
      <c r="K54" s="17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17" t="str">
        <f>Details2!F943</f>
        <v>NULL</v>
      </c>
      <c r="G55" s="17" t="str">
        <f>Details2!G943</f>
        <v>NULL</v>
      </c>
      <c r="H55" s="17" t="str">
        <f>Details2!H943</f>
        <v>NULL</v>
      </c>
      <c r="I55" s="17" t="str">
        <f>Details2!I943</f>
        <v>NULL</v>
      </c>
      <c r="J55" s="17" t="str">
        <f>Details2!J943</f>
        <v>NULL</v>
      </c>
      <c r="K55" s="17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17" t="str">
        <f>Details2!F944</f>
        <v>NULL</v>
      </c>
      <c r="G56" s="17" t="str">
        <f>Details2!G944</f>
        <v>NULL</v>
      </c>
      <c r="H56" s="17" t="str">
        <f>Details2!H944</f>
        <v>NULL</v>
      </c>
      <c r="I56" s="17" t="str">
        <f>Details2!I944</f>
        <v>NULL</v>
      </c>
      <c r="J56" s="17" t="str">
        <f>Details2!J944</f>
        <v>NULL</v>
      </c>
      <c r="K56" s="17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17" t="str">
        <f>Details2!F945</f>
        <v>NULL</v>
      </c>
      <c r="G57" s="17" t="str">
        <f>Details2!G945</f>
        <v>NULL</v>
      </c>
      <c r="H57" s="17" t="str">
        <f>Details2!H945</f>
        <v>NULL</v>
      </c>
      <c r="I57" s="17" t="str">
        <f>Details2!I945</f>
        <v>NULL</v>
      </c>
      <c r="J57" s="17" t="str">
        <f>Details2!J945</f>
        <v>NULL</v>
      </c>
      <c r="K57" s="17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17" t="str">
        <f>Details2!F946</f>
        <v>NULL</v>
      </c>
      <c r="G58" s="17" t="str">
        <f>Details2!G946</f>
        <v>NULL</v>
      </c>
      <c r="H58" s="17" t="str">
        <f>Details2!H946</f>
        <v>NULL</v>
      </c>
      <c r="I58" s="17" t="str">
        <f>Details2!I946</f>
        <v>NULL</v>
      </c>
      <c r="J58" s="17" t="str">
        <f>Details2!J946</f>
        <v>NULL</v>
      </c>
      <c r="K58" s="17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17" t="str">
        <f>Details2!F947</f>
        <v>NULL</v>
      </c>
      <c r="G59" s="17" t="str">
        <f>Details2!G947</f>
        <v>NULL</v>
      </c>
      <c r="H59" s="17" t="str">
        <f>Details2!H947</f>
        <v>NULL</v>
      </c>
      <c r="I59" s="17" t="str">
        <f>Details2!I947</f>
        <v>NULL</v>
      </c>
      <c r="J59" s="17" t="str">
        <f>Details2!J947</f>
        <v>NULL</v>
      </c>
      <c r="K59" s="17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17" t="str">
        <f>Details2!F948</f>
        <v>NULL</v>
      </c>
      <c r="G60" s="17" t="str">
        <f>Details2!G948</f>
        <v>NULL</v>
      </c>
      <c r="H60" s="17" t="str">
        <f>Details2!H948</f>
        <v>NULL</v>
      </c>
      <c r="I60" s="17" t="str">
        <f>Details2!I948</f>
        <v>NULL</v>
      </c>
      <c r="J60" s="17" t="str">
        <f>Details2!J948</f>
        <v>NULL</v>
      </c>
      <c r="K60" s="17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17" t="str">
        <f>Details2!F949</f>
        <v>NULL</v>
      </c>
      <c r="G61" s="17" t="str">
        <f>Details2!G949</f>
        <v>NULL</v>
      </c>
      <c r="H61" s="17" t="str">
        <f>Details2!H949</f>
        <v>NULL</v>
      </c>
      <c r="I61" s="17" t="str">
        <f>Details2!I949</f>
        <v>NULL</v>
      </c>
      <c r="J61" s="17" t="str">
        <f>Details2!J949</f>
        <v>NULL</v>
      </c>
      <c r="K61" s="17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17" t="str">
        <f>Details2!F950</f>
        <v>NULL</v>
      </c>
      <c r="G62" s="17" t="str">
        <f>Details2!G950</f>
        <v>NULL</v>
      </c>
      <c r="H62" s="17" t="str">
        <f>Details2!H950</f>
        <v>NULL</v>
      </c>
      <c r="I62" s="17" t="str">
        <f>Details2!I950</f>
        <v>NULL</v>
      </c>
      <c r="J62" s="17" t="str">
        <f>Details2!J950</f>
        <v>NULL</v>
      </c>
      <c r="K62" s="17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17" t="str">
        <f>Details2!F951</f>
        <v>NULL</v>
      </c>
      <c r="G63" s="17" t="str">
        <f>Details2!G951</f>
        <v>NULL</v>
      </c>
      <c r="H63" s="17" t="str">
        <f>Details2!H951</f>
        <v>NULL</v>
      </c>
      <c r="I63" s="17" t="str">
        <f>Details2!I951</f>
        <v>NULL</v>
      </c>
      <c r="J63" s="17" t="str">
        <f>Details2!J951</f>
        <v>NULL</v>
      </c>
      <c r="K63" s="17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17" t="str">
        <f>Details2!F952</f>
        <v>NULL</v>
      </c>
      <c r="G64" s="17" t="str">
        <f>Details2!G952</f>
        <v>NULL</v>
      </c>
      <c r="H64" s="17" t="str">
        <f>Details2!H952</f>
        <v>NULL</v>
      </c>
      <c r="I64" s="17" t="str">
        <f>Details2!I952</f>
        <v>NULL</v>
      </c>
      <c r="J64" s="17" t="str">
        <f>Details2!J952</f>
        <v>NULL</v>
      </c>
      <c r="K64" s="17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17" t="str">
        <f>Details2!F953</f>
        <v>NULL</v>
      </c>
      <c r="G65" s="17" t="str">
        <f>Details2!G953</f>
        <v>NULL</v>
      </c>
      <c r="H65" s="17" t="str">
        <f>Details2!H953</f>
        <v>NULL</v>
      </c>
      <c r="I65" s="17" t="str">
        <f>Details2!I953</f>
        <v>NULL</v>
      </c>
      <c r="J65" s="17" t="str">
        <f>Details2!J953</f>
        <v>NULL</v>
      </c>
      <c r="K65" s="17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17" t="str">
        <f>Details2!F954</f>
        <v>NULL</v>
      </c>
      <c r="G66" s="17" t="str">
        <f>Details2!G954</f>
        <v>NULL</v>
      </c>
      <c r="H66" s="17" t="str">
        <f>Details2!H954</f>
        <v>NULL</v>
      </c>
      <c r="I66" s="17" t="str">
        <f>Details2!I954</f>
        <v>NULL</v>
      </c>
      <c r="J66" s="17" t="str">
        <f>Details2!J954</f>
        <v>NULL</v>
      </c>
      <c r="K66" s="17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17" t="str">
        <f>Details2!F955</f>
        <v>NULL</v>
      </c>
      <c r="G67" s="17" t="str">
        <f>Details2!G955</f>
        <v>NULL</v>
      </c>
      <c r="H67" s="17" t="str">
        <f>Details2!H955</f>
        <v>NULL</v>
      </c>
      <c r="I67" s="17" t="str">
        <f>Details2!I955</f>
        <v>NULL</v>
      </c>
      <c r="J67" s="17" t="str">
        <f>Details2!J955</f>
        <v>NULL</v>
      </c>
      <c r="K67" s="17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17" t="str">
        <f>Details2!F956</f>
        <v>NULL</v>
      </c>
      <c r="G68" s="17" t="str">
        <f>Details2!G956</f>
        <v>NULL</v>
      </c>
      <c r="H68" s="17" t="str">
        <f>Details2!H956</f>
        <v>NULL</v>
      </c>
      <c r="I68" s="17" t="str">
        <f>Details2!I956</f>
        <v>NULL</v>
      </c>
      <c r="J68" s="17" t="str">
        <f>Details2!J956</f>
        <v>NULL</v>
      </c>
      <c r="K68" s="17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17" t="str">
        <f>Details2!F957</f>
        <v>NULL</v>
      </c>
      <c r="G69" s="17" t="str">
        <f>Details2!G957</f>
        <v>NULL</v>
      </c>
      <c r="H69" s="17" t="str">
        <f>Details2!H957</f>
        <v>NULL</v>
      </c>
      <c r="I69" s="17" t="str">
        <f>Details2!I957</f>
        <v>NULL</v>
      </c>
      <c r="J69" s="17" t="str">
        <f>Details2!J957</f>
        <v>NULL</v>
      </c>
      <c r="K69" s="17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17" t="str">
        <f>Details2!F958</f>
        <v>NULL</v>
      </c>
      <c r="G70" s="17" t="str">
        <f>Details2!G958</f>
        <v>NULL</v>
      </c>
      <c r="H70" s="17" t="str">
        <f>Details2!H958</f>
        <v>NULL</v>
      </c>
      <c r="I70" s="17" t="str">
        <f>Details2!I958</f>
        <v>NULL</v>
      </c>
      <c r="J70" s="17" t="str">
        <f>Details2!J958</f>
        <v>NULL</v>
      </c>
      <c r="K70" s="17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17" t="str">
        <f>Details2!F959</f>
        <v>NULL</v>
      </c>
      <c r="G71" s="17" t="str">
        <f>Details2!G959</f>
        <v>NULL</v>
      </c>
      <c r="H71" s="17" t="str">
        <f>Details2!H959</f>
        <v>NULL</v>
      </c>
      <c r="I71" s="17" t="str">
        <f>Details2!I959</f>
        <v>NULL</v>
      </c>
      <c r="J71" s="17" t="str">
        <f>Details2!J959</f>
        <v>NULL</v>
      </c>
      <c r="K71" s="17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17" t="str">
        <f>Details2!F960</f>
        <v>NULL</v>
      </c>
      <c r="G72" s="17" t="str">
        <f>Details2!G960</f>
        <v>NULL</v>
      </c>
      <c r="H72" s="17" t="str">
        <f>Details2!H960</f>
        <v>NULL</v>
      </c>
      <c r="I72" s="17" t="str">
        <f>Details2!I960</f>
        <v>NULL</v>
      </c>
      <c r="J72" s="17" t="str">
        <f>Details2!J960</f>
        <v>NULL</v>
      </c>
      <c r="K72" s="17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17" t="str">
        <f>Details2!F961</f>
        <v>NULL</v>
      </c>
      <c r="G73" s="17" t="str">
        <f>Details2!G961</f>
        <v>NULL</v>
      </c>
      <c r="H73" s="17" t="str">
        <f>Details2!H961</f>
        <v>NULL</v>
      </c>
      <c r="I73" s="17" t="str">
        <f>Details2!I961</f>
        <v>NULL</v>
      </c>
      <c r="J73" s="17" t="str">
        <f>Details2!J961</f>
        <v>NULL</v>
      </c>
      <c r="K73" s="42" t="str">
        <f>Details2!K961</f>
        <v>NULL</v>
      </c>
      <c r="L73" s="3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17">
        <f>Details2!F962</f>
        <v>1532</v>
      </c>
      <c r="G74" s="17">
        <f>Details2!G962</f>
        <v>1229</v>
      </c>
      <c r="H74" s="17">
        <f>Details2!H962</f>
        <v>1180</v>
      </c>
      <c r="I74" s="17">
        <f>Details2!I962</f>
        <v>1055</v>
      </c>
      <c r="J74" s="17">
        <f>Details2!J962</f>
        <v>1093</v>
      </c>
      <c r="K74" s="17">
        <f>Details2!K962</f>
        <v>1037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17" t="str">
        <f>Details2!F963</f>
        <v>NULL</v>
      </c>
      <c r="G75" s="17" t="str">
        <f>Details2!G963</f>
        <v>NULL</v>
      </c>
      <c r="H75" s="17" t="str">
        <f>Details2!H963</f>
        <v>NULL</v>
      </c>
      <c r="I75" s="17" t="str">
        <f>Details2!I963</f>
        <v>NULL</v>
      </c>
      <c r="J75" s="17" t="str">
        <f>Details2!J963</f>
        <v>NULL</v>
      </c>
      <c r="K75" s="17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17">
        <f>Details2!F964</f>
        <v>3318</v>
      </c>
      <c r="G76" s="17">
        <f>Details2!G964</f>
        <v>3202</v>
      </c>
      <c r="H76" s="17">
        <f>Details2!H964</f>
        <v>4295</v>
      </c>
      <c r="I76" s="17">
        <f>Details2!I964</f>
        <v>3582</v>
      </c>
      <c r="J76" s="17">
        <f>Details2!J964</f>
        <v>4044</v>
      </c>
      <c r="K76" s="17">
        <f>Details2!K964</f>
        <v>3690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17">
        <f>Details2!F965</f>
        <v>5391</v>
      </c>
      <c r="G77" s="17">
        <f>Details2!G965</f>
        <v>5403</v>
      </c>
      <c r="H77" s="17">
        <f>Details2!H965</f>
        <v>5047</v>
      </c>
      <c r="I77" s="17">
        <f>Details2!I965</f>
        <v>3824</v>
      </c>
      <c r="J77" s="17">
        <f>Details2!J965</f>
        <v>0</v>
      </c>
      <c r="K77" s="17">
        <f>Details2!K965</f>
        <v>0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17">
        <f>Details2!F966</f>
        <v>2477</v>
      </c>
      <c r="G78" s="17">
        <f>Details2!G966</f>
        <v>2340</v>
      </c>
      <c r="H78" s="17">
        <f>Details2!H966</f>
        <v>2644</v>
      </c>
      <c r="I78" s="17">
        <f>Details2!I966</f>
        <v>2015</v>
      </c>
      <c r="J78" s="17">
        <f>Details2!J966</f>
        <v>2319</v>
      </c>
      <c r="K78" s="17">
        <f>Details2!K966</f>
        <v>1937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17">
        <f>Details2!F967</f>
        <v>2290</v>
      </c>
      <c r="G79" s="17">
        <f>Details2!G967</f>
        <v>2358</v>
      </c>
      <c r="H79" s="17">
        <f>Details2!H967</f>
        <v>2221</v>
      </c>
      <c r="I79" s="17">
        <f>Details2!I967</f>
        <v>1533</v>
      </c>
      <c r="J79" s="17">
        <f>Details2!J967</f>
        <v>2487</v>
      </c>
      <c r="K79" s="17">
        <f>Details2!K967</f>
        <v>1955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17">
        <f>Details2!F968</f>
        <v>1874</v>
      </c>
      <c r="G80" s="17">
        <f>Details2!G968</f>
        <v>1934</v>
      </c>
      <c r="H80" s="17">
        <f>Details2!H968</f>
        <v>1830</v>
      </c>
      <c r="I80" s="17">
        <f>Details2!I968</f>
        <v>1237</v>
      </c>
      <c r="J80" s="17">
        <f>Details2!J968</f>
        <v>2160</v>
      </c>
      <c r="K80" s="17">
        <f>Details2!K968</f>
        <v>1903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17">
        <f>Details2!F969</f>
        <v>8186</v>
      </c>
      <c r="G81" s="17">
        <f>Details2!G969</f>
        <v>8962</v>
      </c>
      <c r="H81" s="17">
        <f>Details2!H969</f>
        <v>9309</v>
      </c>
      <c r="I81" s="17">
        <f>Details2!I969</f>
        <v>6957</v>
      </c>
      <c r="J81" s="17">
        <f>Details2!J969</f>
        <v>8008</v>
      </c>
      <c r="K81" s="17">
        <f>Details2!K969</f>
        <v>5811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17">
        <f>Details2!F970</f>
        <v>1523</v>
      </c>
      <c r="G82" s="17">
        <f>Details2!G970</f>
        <v>1607</v>
      </c>
      <c r="H82" s="17">
        <f>Details2!H970</f>
        <v>1869</v>
      </c>
      <c r="I82" s="17">
        <f>Details2!I970</f>
        <v>1613</v>
      </c>
      <c r="J82" s="17">
        <f>Details2!J970</f>
        <v>2028</v>
      </c>
      <c r="K82" s="17">
        <f>Details2!K970</f>
        <v>21754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17" t="str">
        <f>Details2!F971</f>
        <v>NULL</v>
      </c>
      <c r="G83" s="17" t="str">
        <f>Details2!G971</f>
        <v>NULL</v>
      </c>
      <c r="H83" s="17" t="str">
        <f>Details2!H971</f>
        <v>NULL</v>
      </c>
      <c r="I83" s="17" t="str">
        <f>Details2!I971</f>
        <v>NULL</v>
      </c>
      <c r="J83" s="17" t="str">
        <f>Details2!J971</f>
        <v>NULL</v>
      </c>
      <c r="K83" s="17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17">
        <f>Details2!F972</f>
        <v>3913</v>
      </c>
      <c r="G84" s="17">
        <f>Details2!G972</f>
        <v>3092</v>
      </c>
      <c r="H84" s="17">
        <f>Details2!H972</f>
        <v>3771</v>
      </c>
      <c r="I84" s="17">
        <f>Details2!I972</f>
        <v>2830</v>
      </c>
      <c r="J84" s="17">
        <f>Details2!J972</f>
        <v>3297</v>
      </c>
      <c r="K84" s="17">
        <f>Details2!K972</f>
        <v>3040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17">
        <f>Details2!F973</f>
        <v>1036</v>
      </c>
      <c r="G85" s="17">
        <f>Details2!G973</f>
        <v>974</v>
      </c>
      <c r="H85" s="17">
        <f>Details2!H973</f>
        <v>1208</v>
      </c>
      <c r="I85" s="17">
        <f>Details2!I973</f>
        <v>1038</v>
      </c>
      <c r="J85" s="17">
        <f>Details2!J973</f>
        <v>792</v>
      </c>
      <c r="K85" s="17">
        <f>Details2!K973</f>
        <v>993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17">
        <f>Details2!F974</f>
        <v>1041</v>
      </c>
      <c r="G86" s="17">
        <f>Details2!G974</f>
        <v>891</v>
      </c>
      <c r="H86" s="17">
        <f>Details2!H974</f>
        <v>1204</v>
      </c>
      <c r="I86" s="17">
        <f>Details2!I974</f>
        <v>901</v>
      </c>
      <c r="J86" s="17">
        <f>Details2!J974</f>
        <v>981</v>
      </c>
      <c r="K86" s="17">
        <f>Details2!K974</f>
        <v>942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17" t="str">
        <f>Details2!F975</f>
        <v>NULL</v>
      </c>
      <c r="G87" s="17" t="str">
        <f>Details2!G975</f>
        <v>NULL</v>
      </c>
      <c r="H87" s="17" t="str">
        <f>Details2!H975</f>
        <v>NULL</v>
      </c>
      <c r="I87" s="17" t="str">
        <f>Details2!I975</f>
        <v>NULL</v>
      </c>
      <c r="J87" s="17" t="str">
        <f>Details2!J975</f>
        <v>NULL</v>
      </c>
      <c r="K87" s="17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17">
        <f>Details2!F976</f>
        <v>1089</v>
      </c>
      <c r="G88" s="17">
        <f>Details2!G976</f>
        <v>1251</v>
      </c>
      <c r="H88" s="17">
        <f>Details2!H976</f>
        <v>1111</v>
      </c>
      <c r="I88" s="17">
        <f>Details2!I976</f>
        <v>1124</v>
      </c>
      <c r="J88" s="17">
        <f>Details2!J976</f>
        <v>1549</v>
      </c>
      <c r="K88" s="17">
        <f>Details2!K976</f>
        <v>1236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17" t="str">
        <f>Details2!F977</f>
        <v>NULL</v>
      </c>
      <c r="G89" s="17" t="str">
        <f>Details2!G977</f>
        <v>NULL</v>
      </c>
      <c r="H89" s="17" t="str">
        <f>Details2!H977</f>
        <v>NULL</v>
      </c>
      <c r="I89" s="17" t="str">
        <f>Details2!I977</f>
        <v>NULL</v>
      </c>
      <c r="J89" s="17" t="str">
        <f>Details2!J977</f>
        <v>NULL</v>
      </c>
      <c r="K89" s="17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17">
        <f>Details2!F978</f>
        <v>317</v>
      </c>
      <c r="G90" s="17">
        <f>Details2!G978</f>
        <v>164</v>
      </c>
      <c r="H90" s="17">
        <f>Details2!H978</f>
        <v>305</v>
      </c>
      <c r="I90" s="17">
        <f>Details2!I978</f>
        <v>239</v>
      </c>
      <c r="J90" s="17">
        <f>Details2!J978</f>
        <v>276</v>
      </c>
      <c r="K90" s="17">
        <f>Details2!K978</f>
        <v>199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17">
        <f>Details2!F979</f>
        <v>6249</v>
      </c>
      <c r="G91" s="17">
        <f>Details2!G979</f>
        <v>7278</v>
      </c>
      <c r="H91" s="17">
        <f>Details2!H979</f>
        <v>7097</v>
      </c>
      <c r="I91" s="17">
        <f>Details2!I979</f>
        <v>6347</v>
      </c>
      <c r="J91" s="17">
        <f>Details2!J979</f>
        <v>7077</v>
      </c>
      <c r="K91" s="17">
        <f>Details2!K979</f>
        <v>5584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17">
        <f>Details2!F980</f>
        <v>2953</v>
      </c>
      <c r="G92" s="17">
        <f>Details2!G980</f>
        <v>1622</v>
      </c>
      <c r="H92" s="17">
        <f>Details2!H980</f>
        <v>1859</v>
      </c>
      <c r="I92" s="17">
        <f>Details2!I980</f>
        <v>1549</v>
      </c>
      <c r="J92" s="17">
        <f>Details2!J980</f>
        <v>1404</v>
      </c>
      <c r="K92" s="17">
        <f>Details2!K980</f>
        <v>1233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17">
        <f>Details2!F981</f>
        <v>127</v>
      </c>
      <c r="G93" s="17">
        <f>Details2!G981</f>
        <v>123</v>
      </c>
      <c r="H93" s="17">
        <f>Details2!H981</f>
        <v>112</v>
      </c>
      <c r="I93" s="17">
        <f>Details2!I981</f>
        <v>93</v>
      </c>
      <c r="J93" s="17">
        <f>Details2!J981</f>
        <v>141</v>
      </c>
      <c r="K93" s="17">
        <f>Details2!K981</f>
        <v>127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17">
        <f>Details2!F982</f>
        <v>4654</v>
      </c>
      <c r="G94" s="17">
        <f>Details2!G982</f>
        <v>4780</v>
      </c>
      <c r="H94" s="17">
        <f>Details2!H982</f>
        <v>5224</v>
      </c>
      <c r="I94" s="17">
        <f>Details2!I982</f>
        <v>3257</v>
      </c>
      <c r="J94" s="17">
        <f>Details2!J982</f>
        <v>3922</v>
      </c>
      <c r="K94" s="17">
        <f>Details2!K982</f>
        <v>3241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17">
        <f>Details2!F983</f>
        <v>6631</v>
      </c>
      <c r="G95" s="17">
        <f>Details2!G983</f>
        <v>6560</v>
      </c>
      <c r="H95" s="17">
        <f>Details2!H983</f>
        <v>7276</v>
      </c>
      <c r="I95" s="17">
        <f>Details2!I983</f>
        <v>6551</v>
      </c>
      <c r="J95" s="17">
        <f>Details2!J983</f>
        <v>14871</v>
      </c>
      <c r="K95" s="17">
        <f>Details2!K983</f>
        <v>11368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17">
        <f>Details2!F984</f>
        <v>5567</v>
      </c>
      <c r="G96" s="17">
        <f>Details2!G984</f>
        <v>5122</v>
      </c>
      <c r="H96" s="17">
        <f>Details2!H984</f>
        <v>5136</v>
      </c>
      <c r="I96" s="17">
        <f>Details2!I984</f>
        <v>4309</v>
      </c>
      <c r="J96" s="17">
        <f>Details2!J984</f>
        <v>4843</v>
      </c>
      <c r="K96" s="17">
        <f>Details2!K984</f>
        <v>4761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17">
        <f>Details2!F985</f>
        <v>0</v>
      </c>
      <c r="G97" s="17" t="str">
        <f>Details2!G985</f>
        <v>NULL</v>
      </c>
      <c r="H97" s="17" t="str">
        <f>Details2!H985</f>
        <v>NULL</v>
      </c>
      <c r="I97" s="17" t="str">
        <f>Details2!I985</f>
        <v>NULL</v>
      </c>
      <c r="J97" s="17" t="str">
        <f>Details2!J985</f>
        <v>NULL</v>
      </c>
      <c r="K97" s="17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17" t="str">
        <f>Details2!F986</f>
        <v>NULL</v>
      </c>
      <c r="G98" s="17" t="str">
        <f>Details2!G986</f>
        <v>NULL</v>
      </c>
      <c r="H98" s="17" t="str">
        <f>Details2!H986</f>
        <v>NULL</v>
      </c>
      <c r="I98" s="17" t="str">
        <f>Details2!I986</f>
        <v>NULL</v>
      </c>
      <c r="J98" s="17" t="str">
        <f>Details2!J986</f>
        <v>NULL</v>
      </c>
      <c r="K98" s="17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17">
        <f>Details2!F987</f>
        <v>8324</v>
      </c>
      <c r="G99" s="17">
        <f>Details2!G987</f>
        <v>10281</v>
      </c>
      <c r="H99" s="17">
        <f>Details2!H987</f>
        <v>9316</v>
      </c>
      <c r="I99" s="17">
        <f>Details2!I987</f>
        <v>7339</v>
      </c>
      <c r="J99" s="17">
        <f>Details2!J987</f>
        <v>9910</v>
      </c>
      <c r="K99" s="17">
        <f>Details2!K987</f>
        <v>6859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17">
        <f>Details2!F988</f>
        <v>611</v>
      </c>
      <c r="G100" s="17">
        <f>Details2!G988</f>
        <v>493</v>
      </c>
      <c r="H100" s="17">
        <f>Details2!H988</f>
        <v>587</v>
      </c>
      <c r="I100" s="17">
        <f>Details2!I988</f>
        <v>502</v>
      </c>
      <c r="J100" s="17">
        <f>Details2!J988</f>
        <v>498</v>
      </c>
      <c r="K100" s="17">
        <f>Details2!K988</f>
        <v>512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17" t="str">
        <f>Details2!F989</f>
        <v>NULL</v>
      </c>
      <c r="G101" s="17" t="str">
        <f>Details2!G989</f>
        <v>NULL</v>
      </c>
      <c r="H101" s="17" t="str">
        <f>Details2!H989</f>
        <v>NULL</v>
      </c>
      <c r="I101" s="17" t="str">
        <f>Details2!I989</f>
        <v>NULL</v>
      </c>
      <c r="J101" s="17" t="str">
        <f>Details2!J989</f>
        <v>NULL</v>
      </c>
      <c r="K101" s="17" t="str">
        <f>Details2!K989</f>
        <v>NULL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17" t="str">
        <f>Details2!F990</f>
        <v>NULL</v>
      </c>
      <c r="G102" s="17" t="str">
        <f>Details2!G990</f>
        <v>NULL</v>
      </c>
      <c r="H102" s="17" t="str">
        <f>Details2!H990</f>
        <v>NULL</v>
      </c>
      <c r="I102" s="17" t="str">
        <f>Details2!I990</f>
        <v>NULL</v>
      </c>
      <c r="J102" s="17" t="str">
        <f>Details2!J990</f>
        <v>NULL</v>
      </c>
      <c r="K102" s="17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17" t="str">
        <f>Details2!F991</f>
        <v>NULL</v>
      </c>
      <c r="G103" s="17" t="str">
        <f>Details2!G991</f>
        <v>NULL</v>
      </c>
      <c r="H103" s="17" t="str">
        <f>Details2!H991</f>
        <v>NULL</v>
      </c>
      <c r="I103" s="17" t="str">
        <f>Details2!I991</f>
        <v>NULL</v>
      </c>
      <c r="J103" s="17" t="str">
        <f>Details2!J991</f>
        <v>NULL</v>
      </c>
      <c r="K103" s="17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17" t="str">
        <f>Details2!F992</f>
        <v>NULL</v>
      </c>
      <c r="G104" s="17" t="str">
        <f>Details2!G992</f>
        <v>NULL</v>
      </c>
      <c r="H104" s="17" t="str">
        <f>Details2!H992</f>
        <v>NULL</v>
      </c>
      <c r="I104" s="17" t="str">
        <f>Details2!I992</f>
        <v>NULL</v>
      </c>
      <c r="J104" s="17" t="str">
        <f>Details2!J992</f>
        <v>NULL</v>
      </c>
      <c r="K104" s="17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17" t="str">
        <f>Details2!F993</f>
        <v>NULL</v>
      </c>
      <c r="G105" s="17" t="str">
        <f>Details2!G993</f>
        <v>NULL</v>
      </c>
      <c r="H105" s="17" t="str">
        <f>Details2!H993</f>
        <v>NULL</v>
      </c>
      <c r="I105" s="17" t="str">
        <f>Details2!I993</f>
        <v>NULL</v>
      </c>
      <c r="J105" s="17" t="str">
        <f>Details2!J993</f>
        <v>NULL</v>
      </c>
      <c r="K105" s="17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17" t="str">
        <f>Details2!F994</f>
        <v>NULL</v>
      </c>
      <c r="G106" s="17" t="str">
        <f>Details2!G994</f>
        <v>NULL</v>
      </c>
      <c r="H106" s="17" t="str">
        <f>Details2!H994</f>
        <v>NULL</v>
      </c>
      <c r="I106" s="17" t="str">
        <f>Details2!I994</f>
        <v>NULL</v>
      </c>
      <c r="J106" s="17" t="str">
        <f>Details2!J994</f>
        <v>NULL</v>
      </c>
      <c r="K106" s="17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17" t="str">
        <f>Details2!F995</f>
        <v>NULL</v>
      </c>
      <c r="G107" s="17" t="str">
        <f>Details2!G995</f>
        <v>NULL</v>
      </c>
      <c r="H107" s="17" t="str">
        <f>Details2!H995</f>
        <v>NULL</v>
      </c>
      <c r="I107" s="17" t="str">
        <f>Details2!I995</f>
        <v>NULL</v>
      </c>
      <c r="J107" s="17" t="str">
        <f>Details2!J995</f>
        <v>NULL</v>
      </c>
      <c r="K107" s="17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17" t="str">
        <f>Details2!F996</f>
        <v>NULL</v>
      </c>
      <c r="G108" s="17" t="str">
        <f>Details2!G996</f>
        <v>NULL</v>
      </c>
      <c r="H108" s="17" t="str">
        <f>Details2!H996</f>
        <v>NULL</v>
      </c>
      <c r="I108" s="17" t="str">
        <f>Details2!I996</f>
        <v>NULL</v>
      </c>
      <c r="J108" s="17" t="str">
        <f>Details2!J996</f>
        <v>NULL</v>
      </c>
      <c r="K108" s="17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17" t="str">
        <f>Details2!F997</f>
        <v>NULL</v>
      </c>
      <c r="G109" s="17" t="str">
        <f>Details2!G997</f>
        <v>NULL</v>
      </c>
      <c r="H109" s="17" t="str">
        <f>Details2!H997</f>
        <v>NULL</v>
      </c>
      <c r="I109" s="17" t="str">
        <f>Details2!I997</f>
        <v>NULL</v>
      </c>
      <c r="J109" s="17" t="str">
        <f>Details2!J997</f>
        <v>NULL</v>
      </c>
      <c r="K109" s="17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17" t="str">
        <f>Details2!F998</f>
        <v>NULL</v>
      </c>
      <c r="G110" s="17" t="str">
        <f>Details2!G998</f>
        <v>NULL</v>
      </c>
      <c r="H110" s="17" t="str">
        <f>Details2!H998</f>
        <v>NULL</v>
      </c>
      <c r="I110" s="17" t="str">
        <f>Details2!I998</f>
        <v>NULL</v>
      </c>
      <c r="J110" s="17" t="str">
        <f>Details2!J998</f>
        <v>NULL</v>
      </c>
      <c r="K110" s="17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17" t="str">
        <f>Details2!F999</f>
        <v>NULL</v>
      </c>
      <c r="G111" s="17" t="str">
        <f>Details2!G999</f>
        <v>NULL</v>
      </c>
      <c r="H111" s="17" t="str">
        <f>Details2!H999</f>
        <v>NULL</v>
      </c>
      <c r="I111" s="17" t="str">
        <f>Details2!I999</f>
        <v>NULL</v>
      </c>
      <c r="J111" s="17" t="str">
        <f>Details2!J999</f>
        <v>NULL</v>
      </c>
      <c r="K111" s="17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17" t="str">
        <f>Details2!F1000</f>
        <v>NULL</v>
      </c>
      <c r="G112" s="17" t="str">
        <f>Details2!G1000</f>
        <v>NULL</v>
      </c>
      <c r="H112" s="17" t="str">
        <f>Details2!H1000</f>
        <v>NULL</v>
      </c>
      <c r="I112" s="17" t="str">
        <f>Details2!I1000</f>
        <v>NULL</v>
      </c>
      <c r="J112" s="17" t="str">
        <f>Details2!J1000</f>
        <v>NULL</v>
      </c>
      <c r="K112" s="17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17">
        <f>Details2!F1001</f>
        <v>625</v>
      </c>
      <c r="G113" s="17">
        <f>Details2!G1001</f>
        <v>0</v>
      </c>
      <c r="H113" s="17">
        <f>Details2!H1001</f>
        <v>0</v>
      </c>
      <c r="I113" s="17" t="str">
        <f>Details2!I1001</f>
        <v>NULL</v>
      </c>
      <c r="J113" s="17" t="str">
        <f>Details2!J1001</f>
        <v>NULL</v>
      </c>
      <c r="K113" s="17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17">
        <f>Details2!F1002</f>
        <v>2751</v>
      </c>
      <c r="G114" s="17">
        <f>Details2!G1002</f>
        <v>2654</v>
      </c>
      <c r="H114" s="17">
        <f>Details2!H1002</f>
        <v>2888</v>
      </c>
      <c r="I114" s="17">
        <f>Details2!I1002</f>
        <v>2098</v>
      </c>
      <c r="J114" s="17">
        <f>Details2!J1002</f>
        <v>2521</v>
      </c>
      <c r="K114" s="17">
        <f>Details2!K1002</f>
        <v>2191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17">
        <f>Details2!F1003</f>
        <v>0</v>
      </c>
      <c r="G115" s="17" t="str">
        <f>Details2!G1003</f>
        <v>NULL</v>
      </c>
      <c r="H115" s="17" t="str">
        <f>Details2!H1003</f>
        <v>NULL</v>
      </c>
      <c r="I115" s="17" t="str">
        <f>Details2!I1003</f>
        <v>NULL</v>
      </c>
      <c r="J115" s="17" t="str">
        <f>Details2!J1003</f>
        <v>NULL</v>
      </c>
      <c r="K115" s="17" t="str">
        <f>Details2!K1003</f>
        <v>NULL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17" t="str">
        <f>Details2!F1004</f>
        <v>NULL</v>
      </c>
      <c r="G116" s="17" t="str">
        <f>Details2!G1004</f>
        <v>NULL</v>
      </c>
      <c r="H116" s="17" t="str">
        <f>Details2!H1004</f>
        <v>NULL</v>
      </c>
      <c r="I116" s="17" t="str">
        <f>Details2!I1004</f>
        <v>NULL</v>
      </c>
      <c r="J116" s="17" t="str">
        <f>Details2!J1004</f>
        <v>NULL</v>
      </c>
      <c r="K116" s="17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17">
        <f>Details2!F1005</f>
        <v>744</v>
      </c>
      <c r="G117" s="17">
        <f>Details2!G1005</f>
        <v>760</v>
      </c>
      <c r="H117" s="17">
        <f>Details2!H1005</f>
        <v>790</v>
      </c>
      <c r="I117" s="17">
        <f>Details2!I1005</f>
        <v>878</v>
      </c>
      <c r="J117" s="17">
        <f>Details2!J1005</f>
        <v>819</v>
      </c>
      <c r="K117" s="17">
        <f>Details2!K1005</f>
        <v>632</v>
      </c>
    </row>
    <row r="118" spans="2:11" x14ac:dyDescent="0.2">
      <c r="B118" t="str">
        <f>Details2!B1006</f>
        <v>JTF</v>
      </c>
      <c r="C118" t="str">
        <f>Details2!C1006</f>
        <v>0067</v>
      </c>
      <c r="D118" t="str">
        <f>Details2!D1006</f>
        <v>Walter Reed National Military Medical Center</v>
      </c>
      <c r="E118" t="str">
        <f>Details2!E1006</f>
        <v>H</v>
      </c>
      <c r="F118" s="17">
        <f>Details2!F1006</f>
        <v>5629</v>
      </c>
      <c r="G118" s="17">
        <f>Details2!G1006</f>
        <v>5347</v>
      </c>
      <c r="H118" s="17">
        <f>Details2!H1006</f>
        <v>4907</v>
      </c>
      <c r="I118" s="17">
        <f>Details2!I1006</f>
        <v>4843</v>
      </c>
      <c r="J118" s="17">
        <f>Details2!J1006</f>
        <v>8226</v>
      </c>
      <c r="K118" s="17">
        <f>Details2!K1006</f>
        <v>8097</v>
      </c>
    </row>
    <row r="119" spans="2:11" x14ac:dyDescent="0.2">
      <c r="B119" t="str">
        <f>Details2!B1007</f>
        <v>JTF</v>
      </c>
      <c r="C119" t="str">
        <f>Details2!C1007</f>
        <v>0123</v>
      </c>
      <c r="D119" t="str">
        <f>Details2!D1007</f>
        <v>Ft. Belvoir (FT. Belvoir Community Hospital)</v>
      </c>
      <c r="E119" t="str">
        <f>Details2!E1007</f>
        <v>H</v>
      </c>
      <c r="F119" s="17">
        <f>Details2!F1007</f>
        <v>2112</v>
      </c>
      <c r="G119" s="17">
        <f>Details2!G1007</f>
        <v>2182</v>
      </c>
      <c r="H119" s="17">
        <f>Details2!H1007</f>
        <v>2245</v>
      </c>
      <c r="I119" s="17">
        <f>Details2!I1007</f>
        <v>1876</v>
      </c>
      <c r="J119" s="17">
        <f>Details2!J1007</f>
        <v>3925</v>
      </c>
      <c r="K119" s="17">
        <f>Details2!K1007</f>
        <v>4331</v>
      </c>
    </row>
    <row r="120" spans="2:11" x14ac:dyDescent="0.2">
      <c r="B120" t="str">
        <f>Details2!B1008</f>
        <v>Navy</v>
      </c>
      <c r="C120" t="str">
        <f>Details2!C1008</f>
        <v>0024</v>
      </c>
      <c r="D120" t="str">
        <f>Details2!D1008</f>
        <v>NH Camp Pendelton</v>
      </c>
      <c r="E120" t="str">
        <f>Details2!E1008</f>
        <v>H</v>
      </c>
      <c r="F120" s="17">
        <f>Details2!F1008</f>
        <v>2712</v>
      </c>
      <c r="G120" s="17">
        <f>Details2!G1008</f>
        <v>2734</v>
      </c>
      <c r="H120" s="17">
        <f>Details2!H1008</f>
        <v>2894</v>
      </c>
      <c r="I120" s="17">
        <f>Details2!I1008</f>
        <v>3089</v>
      </c>
      <c r="J120" s="17">
        <f>Details2!J1008</f>
        <v>3124</v>
      </c>
      <c r="K120" s="17">
        <f>Details2!K1008</f>
        <v>3108</v>
      </c>
    </row>
    <row r="121" spans="2:11" x14ac:dyDescent="0.2">
      <c r="B121" t="str">
        <f>Details2!B1009</f>
        <v>Navy</v>
      </c>
      <c r="C121" t="str">
        <f>Details2!C1009</f>
        <v>0028</v>
      </c>
      <c r="D121" t="str">
        <f>Details2!D1009</f>
        <v>NH Lemoore</v>
      </c>
      <c r="E121" t="str">
        <f>Details2!E1009</f>
        <v>H</v>
      </c>
      <c r="F121" s="17">
        <f>Details2!F1009</f>
        <v>561</v>
      </c>
      <c r="G121" s="17">
        <f>Details2!G1009</f>
        <v>478</v>
      </c>
      <c r="H121" s="17">
        <f>Details2!H1009</f>
        <v>537</v>
      </c>
      <c r="I121" s="17">
        <f>Details2!I1009</f>
        <v>578</v>
      </c>
      <c r="J121" s="17">
        <f>Details2!J1009</f>
        <v>426</v>
      </c>
      <c r="K121" s="17">
        <f>Details2!K1009</f>
        <v>543</v>
      </c>
    </row>
    <row r="122" spans="2:11" x14ac:dyDescent="0.2">
      <c r="B122" t="str">
        <f>Details2!B1010</f>
        <v>Navy</v>
      </c>
      <c r="C122" t="str">
        <f>Details2!C1010</f>
        <v>0029</v>
      </c>
      <c r="D122" t="str">
        <f>Details2!D1010</f>
        <v>NMC San Diego</v>
      </c>
      <c r="E122" t="str">
        <f>Details2!E1010</f>
        <v>H</v>
      </c>
      <c r="F122" s="17">
        <f>Details2!F1010</f>
        <v>10529</v>
      </c>
      <c r="G122" s="17">
        <f>Details2!G1010</f>
        <v>10469</v>
      </c>
      <c r="H122" s="17">
        <f>Details2!H1010</f>
        <v>11202</v>
      </c>
      <c r="I122" s="17">
        <f>Details2!I1010</f>
        <v>11134</v>
      </c>
      <c r="J122" s="17">
        <f>Details2!J1010</f>
        <v>11004</v>
      </c>
      <c r="K122" s="17">
        <f>Details2!K1010</f>
        <v>11393</v>
      </c>
    </row>
    <row r="123" spans="2:11" x14ac:dyDescent="0.2">
      <c r="B123" t="str">
        <f>Details2!B1011</f>
        <v>Navy</v>
      </c>
      <c r="C123" t="str">
        <f>Details2!C1011</f>
        <v>0030</v>
      </c>
      <c r="D123" t="str">
        <f>Details2!D1011</f>
        <v>NH 29 Palms</v>
      </c>
      <c r="E123" t="str">
        <f>Details2!E1011</f>
        <v>H</v>
      </c>
      <c r="F123" s="17">
        <f>Details2!F1011</f>
        <v>706</v>
      </c>
      <c r="G123" s="17">
        <f>Details2!G1011</f>
        <v>840</v>
      </c>
      <c r="H123" s="17">
        <f>Details2!H1011</f>
        <v>938</v>
      </c>
      <c r="I123" s="17">
        <f>Details2!I1011</f>
        <v>871</v>
      </c>
      <c r="J123" s="17">
        <f>Details2!J1011</f>
        <v>917</v>
      </c>
      <c r="K123" s="17">
        <f>Details2!K1011</f>
        <v>895</v>
      </c>
    </row>
    <row r="124" spans="2:11" x14ac:dyDescent="0.2">
      <c r="B124" t="str">
        <f>Details2!B1012</f>
        <v>Navy</v>
      </c>
      <c r="C124" t="str">
        <f>Details2!C1012</f>
        <v>0035</v>
      </c>
      <c r="D124" t="str">
        <f>Details2!D1012</f>
        <v>NBHC Groton</v>
      </c>
      <c r="E124" t="str">
        <f>Details2!E1012</f>
        <v>C</v>
      </c>
      <c r="F124" s="17" t="str">
        <f>Details2!F1012</f>
        <v>NULL</v>
      </c>
      <c r="G124" s="17" t="str">
        <f>Details2!G1012</f>
        <v>NULL</v>
      </c>
      <c r="H124" s="17" t="str">
        <f>Details2!H1012</f>
        <v>NULL</v>
      </c>
      <c r="I124" s="17" t="str">
        <f>Details2!I1012</f>
        <v>NULL</v>
      </c>
      <c r="J124" s="17" t="str">
        <f>Details2!J1012</f>
        <v>NULL</v>
      </c>
      <c r="K124" s="17" t="str">
        <f>Details2!K1012</f>
        <v>NULL</v>
      </c>
    </row>
    <row r="125" spans="2:11" x14ac:dyDescent="0.2">
      <c r="B125" t="str">
        <f>Details2!B1013</f>
        <v>Navy</v>
      </c>
      <c r="C125" t="str">
        <f>Details2!C1013</f>
        <v>0038</v>
      </c>
      <c r="D125" t="str">
        <f>Details2!D1013</f>
        <v>NH Pensacola</v>
      </c>
      <c r="E125" t="str">
        <f>Details2!E1013</f>
        <v>H</v>
      </c>
      <c r="F125" s="17">
        <f>Details2!F1013</f>
        <v>1708</v>
      </c>
      <c r="G125" s="17">
        <f>Details2!G1013</f>
        <v>1640</v>
      </c>
      <c r="H125" s="17">
        <f>Details2!H1013</f>
        <v>1572</v>
      </c>
      <c r="I125" s="17">
        <f>Details2!I1013</f>
        <v>1741</v>
      </c>
      <c r="J125" s="17">
        <f>Details2!J1013</f>
        <v>1634</v>
      </c>
      <c r="K125" s="17">
        <f>Details2!K1013</f>
        <v>1766</v>
      </c>
    </row>
    <row r="126" spans="2:11" x14ac:dyDescent="0.2">
      <c r="B126" t="str">
        <f>Details2!B1014</f>
        <v>Navy</v>
      </c>
      <c r="C126" t="str">
        <f>Details2!C1014</f>
        <v>0039</v>
      </c>
      <c r="D126" t="str">
        <f>Details2!D1014</f>
        <v>NH Jacksonville</v>
      </c>
      <c r="E126" t="str">
        <f>Details2!E1014</f>
        <v>H</v>
      </c>
      <c r="F126" s="17">
        <f>Details2!F1014</f>
        <v>2698</v>
      </c>
      <c r="G126" s="17">
        <f>Details2!G1014</f>
        <v>2578</v>
      </c>
      <c r="H126" s="17">
        <f>Details2!H1014</f>
        <v>2691</v>
      </c>
      <c r="I126" s="17">
        <f>Details2!I1014</f>
        <v>2544</v>
      </c>
      <c r="J126" s="17">
        <f>Details2!J1014</f>
        <v>2468</v>
      </c>
      <c r="K126" s="17">
        <f>Details2!K1014</f>
        <v>2226</v>
      </c>
    </row>
    <row r="127" spans="2:11" x14ac:dyDescent="0.2">
      <c r="B127" t="str">
        <f>Details2!B1015</f>
        <v>Navy</v>
      </c>
      <c r="C127" t="str">
        <f>Details2!C1015</f>
        <v>0056</v>
      </c>
      <c r="D127" t="str">
        <f>Details2!D1015</f>
        <v>NHC Great Lakes</v>
      </c>
      <c r="E127" t="str">
        <f>Details2!E1015</f>
        <v>C</v>
      </c>
      <c r="F127" s="17">
        <f>Details2!F1015</f>
        <v>0</v>
      </c>
      <c r="G127" s="17" t="str">
        <f>Details2!G1015</f>
        <v>NULL</v>
      </c>
      <c r="H127" s="17">
        <f>Details2!H1015</f>
        <v>0</v>
      </c>
      <c r="I127" s="17" t="str">
        <f>Details2!I1015</f>
        <v>NULL</v>
      </c>
      <c r="J127" s="17" t="str">
        <f>Details2!J1015</f>
        <v>NULL</v>
      </c>
      <c r="K127" s="17" t="str">
        <f>Details2!K1015</f>
        <v>NULL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17" t="str">
        <f>Details2!F1016</f>
        <v>NULL</v>
      </c>
      <c r="G128" s="17" t="str">
        <f>Details2!G1016</f>
        <v>NULL</v>
      </c>
      <c r="H128" s="17" t="str">
        <f>Details2!H1016</f>
        <v>NULL</v>
      </c>
      <c r="I128" s="17" t="str">
        <f>Details2!I1016</f>
        <v>NULL</v>
      </c>
      <c r="J128" s="17" t="str">
        <f>Details2!J1016</f>
        <v>NULL</v>
      </c>
      <c r="K128" s="17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17">
        <f>Details2!F1017</f>
        <v>3561</v>
      </c>
      <c r="G129" s="17">
        <f>Details2!G1017</f>
        <v>3885</v>
      </c>
      <c r="H129" s="17">
        <f>Details2!H1017</f>
        <v>3959</v>
      </c>
      <c r="I129" s="17">
        <f>Details2!I1017</f>
        <v>3894</v>
      </c>
      <c r="J129" s="17">
        <f>Details2!J1017</f>
        <v>3670</v>
      </c>
      <c r="K129" s="17">
        <f>Details2!K1017</f>
        <v>3663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17">
        <f>Details2!F1018</f>
        <v>0</v>
      </c>
      <c r="G130" s="17" t="str">
        <f>Details2!G1018</f>
        <v>NULL</v>
      </c>
      <c r="H130" s="17" t="str">
        <f>Details2!H1018</f>
        <v>NULL</v>
      </c>
      <c r="I130" s="17" t="str">
        <f>Details2!I1018</f>
        <v>NULL</v>
      </c>
      <c r="J130" s="17" t="str">
        <f>Details2!J1018</f>
        <v>NULL</v>
      </c>
      <c r="K130" s="17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NHC New England</v>
      </c>
      <c r="E131" t="str">
        <f>Details2!E1019</f>
        <v>C</v>
      </c>
      <c r="F131" s="17">
        <f>Details2!F1019</f>
        <v>0</v>
      </c>
      <c r="G131" s="17" t="str">
        <f>Details2!G1019</f>
        <v>NULL</v>
      </c>
      <c r="H131" s="17" t="str">
        <f>Details2!H1019</f>
        <v>NULL</v>
      </c>
      <c r="I131" s="17" t="str">
        <f>Details2!I1019</f>
        <v>NULL</v>
      </c>
      <c r="J131" s="17" t="str">
        <f>Details2!J1019</f>
        <v>NULL</v>
      </c>
      <c r="K131" s="17" t="str">
        <f>Details2!K1019</f>
        <v>NULL</v>
      </c>
      <c r="L131" s="26" t="s">
        <v>297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17" t="str">
        <f>Details2!F1020</f>
        <v>NULL</v>
      </c>
      <c r="G132" s="17" t="str">
        <f>Details2!G1020</f>
        <v>NULL</v>
      </c>
      <c r="H132" s="17" t="str">
        <f>Details2!H1020</f>
        <v>NULL</v>
      </c>
      <c r="I132" s="17" t="str">
        <f>Details2!I1020</f>
        <v>NULL</v>
      </c>
      <c r="J132" s="17" t="str">
        <f>Details2!J1020</f>
        <v>NULL</v>
      </c>
      <c r="K132" s="17" t="str">
        <f>Details2!K1020</f>
        <v>NULL</v>
      </c>
      <c r="L132" s="26" t="s">
        <v>296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17">
        <f>Details2!F1021</f>
        <v>236</v>
      </c>
      <c r="G133" s="17">
        <f>Details2!G1021</f>
        <v>133</v>
      </c>
      <c r="H133" s="17">
        <f>Details2!H1021</f>
        <v>121</v>
      </c>
      <c r="I133" s="17">
        <f>Details2!I1021</f>
        <v>66</v>
      </c>
      <c r="J133" s="17">
        <f>Details2!J1021</f>
        <v>54</v>
      </c>
      <c r="K133" s="17">
        <f>Details2!K1021</f>
        <v>65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17" t="str">
        <f>Details2!F1022</f>
        <v>NULL</v>
      </c>
      <c r="G134" s="17" t="str">
        <f>Details2!G1022</f>
        <v>NULL</v>
      </c>
      <c r="H134" s="17" t="str">
        <f>Details2!H1022</f>
        <v>NULL</v>
      </c>
      <c r="I134" s="17" t="str">
        <f>Details2!I1022</f>
        <v>NULL</v>
      </c>
      <c r="J134" s="17" t="str">
        <f>Details2!J1022</f>
        <v>NULL</v>
      </c>
      <c r="K134" s="17" t="str">
        <f>Details2!K1022</f>
        <v>NULL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17" t="str">
        <f>Details2!F1023</f>
        <v>NULL</v>
      </c>
      <c r="G135" s="17" t="str">
        <f>Details2!G1023</f>
        <v>NULL</v>
      </c>
      <c r="H135" s="17" t="str">
        <f>Details2!H1023</f>
        <v>NULL</v>
      </c>
      <c r="I135" s="17" t="str">
        <f>Details2!I1023</f>
        <v>NULL</v>
      </c>
      <c r="J135" s="17" t="str">
        <f>Details2!J1023</f>
        <v>NULL</v>
      </c>
      <c r="K135" s="17" t="str">
        <f>Details2!K1023</f>
        <v>NULL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</v>
      </c>
      <c r="E136" t="str">
        <f>Details2!E1024</f>
        <v>H</v>
      </c>
      <c r="F136" s="17">
        <f>Details2!F1024</f>
        <v>10055</v>
      </c>
      <c r="G136" s="17">
        <f>Details2!G1024</f>
        <v>9674</v>
      </c>
      <c r="H136" s="17">
        <f>Details2!H1024</f>
        <v>9689</v>
      </c>
      <c r="I136" s="17">
        <f>Details2!I1024</f>
        <v>8833</v>
      </c>
      <c r="J136" s="17">
        <f>Details2!J1024</f>
        <v>9293</v>
      </c>
      <c r="K136" s="17">
        <f>Details2!K1024</f>
        <v>9591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17">
        <f>Details2!F1025</f>
        <v>1743</v>
      </c>
      <c r="G137" s="17">
        <f>Details2!G1025</f>
        <v>1826</v>
      </c>
      <c r="H137" s="17">
        <f>Details2!H1025</f>
        <v>1722</v>
      </c>
      <c r="I137" s="17">
        <f>Details2!I1025</f>
        <v>1821</v>
      </c>
      <c r="J137" s="17">
        <f>Details2!J1025</f>
        <v>1955</v>
      </c>
      <c r="K137" s="17">
        <f>Details2!K1025</f>
        <v>1869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17">
        <f>Details2!F1026</f>
        <v>625</v>
      </c>
      <c r="G138" s="17">
        <f>Details2!G1026</f>
        <v>543</v>
      </c>
      <c r="H138" s="17">
        <f>Details2!H1026</f>
        <v>600</v>
      </c>
      <c r="I138" s="17">
        <f>Details2!I1026</f>
        <v>531</v>
      </c>
      <c r="J138" s="17">
        <f>Details2!J1026</f>
        <v>544</v>
      </c>
      <c r="K138" s="17">
        <f>Details2!K1026</f>
        <v>499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17" t="str">
        <f>Details2!F1027</f>
        <v>NULL</v>
      </c>
      <c r="G139" s="17" t="str">
        <f>Details2!G1027</f>
        <v>NULL</v>
      </c>
      <c r="H139" s="17" t="str">
        <f>Details2!H1027</f>
        <v>NULL</v>
      </c>
      <c r="I139" s="17" t="str">
        <f>Details2!I1027</f>
        <v>NULL</v>
      </c>
      <c r="J139" s="17" t="str">
        <f>Details2!J1027</f>
        <v>NULL</v>
      </c>
      <c r="K139" s="17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17" t="str">
        <f>Details2!F1028</f>
        <v>NULL</v>
      </c>
      <c r="G140" s="17" t="str">
        <f>Details2!G1028</f>
        <v>NULL</v>
      </c>
      <c r="H140" s="17" t="str">
        <f>Details2!H1028</f>
        <v>NULL</v>
      </c>
      <c r="I140" s="17" t="str">
        <f>Details2!I1028</f>
        <v>NULL</v>
      </c>
      <c r="J140" s="17" t="str">
        <f>Details2!J1028</f>
        <v>NULL</v>
      </c>
      <c r="K140" s="17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17" t="str">
        <f>Details2!F1029</f>
        <v>NULL</v>
      </c>
      <c r="G141" s="17" t="str">
        <f>Details2!G1029</f>
        <v>NULL</v>
      </c>
      <c r="H141" s="17" t="str">
        <f>Details2!H1029</f>
        <v>NULL</v>
      </c>
      <c r="I141" s="17" t="str">
        <f>Details2!I1029</f>
        <v>NULL</v>
      </c>
      <c r="J141" s="17" t="str">
        <f>Details2!J1029</f>
        <v>NULL</v>
      </c>
      <c r="K141" s="17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17" t="str">
        <f>Details2!F1030</f>
        <v>NULL</v>
      </c>
      <c r="G142" s="17" t="str">
        <f>Details2!G1030</f>
        <v>NULL</v>
      </c>
      <c r="H142" s="17" t="str">
        <f>Details2!H1030</f>
        <v>NULL</v>
      </c>
      <c r="I142" s="17" t="str">
        <f>Details2!I1030</f>
        <v>NULL</v>
      </c>
      <c r="J142" s="17" t="str">
        <f>Details2!J1030</f>
        <v>NULL</v>
      </c>
      <c r="K142" s="17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17" t="str">
        <f>Details2!F1031</f>
        <v>NULL</v>
      </c>
      <c r="G143" s="17" t="str">
        <f>Details2!G1031</f>
        <v>NULL</v>
      </c>
      <c r="H143" s="17" t="str">
        <f>Details2!H1031</f>
        <v>NULL</v>
      </c>
      <c r="I143" s="17" t="str">
        <f>Details2!I1031</f>
        <v>NULL</v>
      </c>
      <c r="J143" s="17" t="str">
        <f>Details2!J1031</f>
        <v>NULL</v>
      </c>
      <c r="K143" s="17" t="str">
        <f>Details2!K1031</f>
        <v>NULL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17" t="str">
        <f>Details2!F1032</f>
        <v>NULL</v>
      </c>
      <c r="G144" s="17" t="str">
        <f>Details2!G1032</f>
        <v>NULL</v>
      </c>
      <c r="H144" s="17" t="str">
        <f>Details2!H1032</f>
        <v>NULL</v>
      </c>
      <c r="I144" s="17" t="str">
        <f>Details2!I1032</f>
        <v>NULL</v>
      </c>
      <c r="J144" s="17" t="str">
        <f>Details2!J1032</f>
        <v>NULL</v>
      </c>
      <c r="K144" s="17" t="str">
        <f>Details2!K1032</f>
        <v>NULL</v>
      </c>
      <c r="L144" s="26" t="s">
        <v>130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17">
        <f>Details2!F1033</f>
        <v>1560</v>
      </c>
      <c r="G145" s="17">
        <f>Details2!G1033</f>
        <v>1425</v>
      </c>
      <c r="H145" s="17">
        <f>Details2!H1033</f>
        <v>1621</v>
      </c>
      <c r="I145" s="17">
        <f>Details2!I1033</f>
        <v>1526</v>
      </c>
      <c r="J145" s="17">
        <f>Details2!J1033</f>
        <v>1469</v>
      </c>
      <c r="K145" s="17">
        <f>Details2!K1033</f>
        <v>1423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17" t="str">
        <f>Details2!F1034</f>
        <v>NULL</v>
      </c>
      <c r="G146" s="17" t="str">
        <f>Details2!G1034</f>
        <v>NULL</v>
      </c>
      <c r="H146" s="17" t="str">
        <f>Details2!H1034</f>
        <v>NULL</v>
      </c>
      <c r="I146" s="17" t="str">
        <f>Details2!I1034</f>
        <v>NULL</v>
      </c>
      <c r="J146" s="17" t="str">
        <f>Details2!J1034</f>
        <v>NULL</v>
      </c>
      <c r="K146" s="17" t="str">
        <f>Details2!K1034</f>
        <v>NULL</v>
      </c>
      <c r="L146" s="26" t="s">
        <v>344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17" t="str">
        <f>Details2!F1035</f>
        <v>NULL</v>
      </c>
      <c r="G147" s="17" t="str">
        <f>Details2!G1035</f>
        <v>NULL</v>
      </c>
      <c r="H147" s="17" t="str">
        <f>Details2!H1035</f>
        <v>NULL</v>
      </c>
      <c r="I147" s="17" t="str">
        <f>Details2!I1035</f>
        <v>NULL</v>
      </c>
      <c r="J147" s="17" t="str">
        <f>Details2!J1035</f>
        <v>NULL</v>
      </c>
      <c r="K147" s="17" t="str">
        <f>Details2!K1035</f>
        <v>NULL</v>
      </c>
      <c r="L147" s="26" t="s">
        <v>344</v>
      </c>
    </row>
    <row r="151" spans="2:12" x14ac:dyDescent="0.2">
      <c r="B151" s="14" t="s">
        <v>135</v>
      </c>
      <c r="C151" s="9"/>
      <c r="F151" s="18">
        <f t="shared" ref="F151:K151" si="0">SUM(F5:F69)</f>
        <v>24568</v>
      </c>
      <c r="G151" s="18">
        <f t="shared" si="0"/>
        <v>26661</v>
      </c>
      <c r="H151" s="18">
        <f t="shared" si="0"/>
        <v>27550</v>
      </c>
      <c r="I151" s="18">
        <f t="shared" si="0"/>
        <v>24992</v>
      </c>
      <c r="J151" s="18">
        <f t="shared" si="0"/>
        <v>19176</v>
      </c>
      <c r="K151" s="18">
        <f t="shared" si="0"/>
        <v>20480</v>
      </c>
      <c r="L151" s="2"/>
    </row>
    <row r="152" spans="2:12" x14ac:dyDescent="0.2">
      <c r="B152" s="14" t="s">
        <v>136</v>
      </c>
      <c r="C152" s="9"/>
      <c r="F152" s="18">
        <f>SUM(F71:F117)</f>
        <v>73223</v>
      </c>
      <c r="G152" s="18">
        <f t="shared" ref="G152:K152" si="1">SUM(G71:G117)</f>
        <v>73080</v>
      </c>
      <c r="H152" s="18">
        <f t="shared" si="1"/>
        <v>76279</v>
      </c>
      <c r="I152" s="18">
        <f t="shared" si="1"/>
        <v>60871</v>
      </c>
      <c r="J152" s="18">
        <f t="shared" si="1"/>
        <v>75040</v>
      </c>
      <c r="K152" s="18">
        <f t="shared" si="1"/>
        <v>81005</v>
      </c>
      <c r="L152" s="21"/>
    </row>
    <row r="153" spans="2:12" x14ac:dyDescent="0.2">
      <c r="B153" s="14" t="s">
        <v>447</v>
      </c>
      <c r="C153" s="9"/>
      <c r="F153" s="18">
        <f>SUM(F118:F119)</f>
        <v>7741</v>
      </c>
      <c r="G153" s="18">
        <f t="shared" ref="G153:K153" si="2">SUM(G118:G119)</f>
        <v>7529</v>
      </c>
      <c r="H153" s="18">
        <f t="shared" si="2"/>
        <v>7152</v>
      </c>
      <c r="I153" s="18">
        <f t="shared" si="2"/>
        <v>6719</v>
      </c>
      <c r="J153" s="18">
        <f t="shared" si="2"/>
        <v>12151</v>
      </c>
      <c r="K153" s="18">
        <f t="shared" si="2"/>
        <v>12428</v>
      </c>
      <c r="L153" s="27"/>
    </row>
    <row r="154" spans="2:12" x14ac:dyDescent="0.2">
      <c r="B154" s="14" t="s">
        <v>316</v>
      </c>
      <c r="C154" s="9"/>
      <c r="F154" s="18">
        <f>SUM(F120:F147)</f>
        <v>36694</v>
      </c>
      <c r="G154" s="18">
        <f t="shared" ref="G154:K154" si="3">SUM(G120:G147)</f>
        <v>36225</v>
      </c>
      <c r="H154" s="18">
        <f t="shared" si="3"/>
        <v>37546</v>
      </c>
      <c r="I154" s="18">
        <f t="shared" si="3"/>
        <v>36628</v>
      </c>
      <c r="J154" s="18">
        <f t="shared" si="3"/>
        <v>36558</v>
      </c>
      <c r="K154" s="18">
        <f t="shared" si="3"/>
        <v>37041</v>
      </c>
      <c r="L154" s="27" t="s">
        <v>318</v>
      </c>
    </row>
    <row r="155" spans="2:12" x14ac:dyDescent="0.2">
      <c r="B155" s="14" t="s">
        <v>140</v>
      </c>
      <c r="C155" s="9"/>
      <c r="F155" s="18">
        <f t="shared" ref="F155:K155" si="4">SUM(F5:F147)</f>
        <v>142226</v>
      </c>
      <c r="G155" s="18">
        <f t="shared" si="4"/>
        <v>143495</v>
      </c>
      <c r="H155" s="18">
        <f t="shared" si="4"/>
        <v>148527</v>
      </c>
      <c r="I155" s="18">
        <f t="shared" si="4"/>
        <v>129210</v>
      </c>
      <c r="J155" s="18">
        <f t="shared" si="4"/>
        <v>142925</v>
      </c>
      <c r="K155" s="18">
        <f t="shared" si="4"/>
        <v>150954</v>
      </c>
      <c r="L155" s="2"/>
    </row>
    <row r="156" spans="2:12" x14ac:dyDescent="0.2">
      <c r="L156" s="2"/>
    </row>
    <row r="157" spans="2:12" x14ac:dyDescent="0.2">
      <c r="B157" s="15" t="s">
        <v>410</v>
      </c>
      <c r="C157" s="3"/>
      <c r="D157" s="3"/>
      <c r="E157" s="3"/>
      <c r="F157" s="44" t="str">
        <f>IF(F151='Claims per Disp or Visits'!C14,"yes","no")</f>
        <v>yes</v>
      </c>
      <c r="G157" s="44" t="str">
        <f>IF(G151='Claims per Disp or Visits'!D14,"yes","no")</f>
        <v>yes</v>
      </c>
      <c r="H157" s="44" t="str">
        <f>IF(H151='Claims per Disp or Visits'!E14,"yes","no")</f>
        <v>yes</v>
      </c>
      <c r="I157" s="44" t="str">
        <f>IF(I151='Claims per Disp or Visits'!F14,"yes","no")</f>
        <v>yes</v>
      </c>
      <c r="J157" s="44" t="str">
        <f>IF(J151='Claims per Disp or Visits'!G14,"yes","no")</f>
        <v>yes</v>
      </c>
      <c r="K157" s="44" t="str">
        <f>IF(K151='Claims per Disp or Visits'!H14,"yes","no")</f>
        <v>yes</v>
      </c>
      <c r="L157" s="2"/>
    </row>
    <row r="158" spans="2:12" x14ac:dyDescent="0.2">
      <c r="B158" s="15" t="s">
        <v>411</v>
      </c>
      <c r="C158" s="3"/>
      <c r="D158" s="3"/>
      <c r="E158" s="3"/>
      <c r="F158" s="44" t="str">
        <f>IF(F152='Claims per Disp or Visits'!C15,"yes","no")</f>
        <v>yes</v>
      </c>
      <c r="G158" s="44" t="str">
        <f>IF(G152='Claims per Disp or Visits'!D15,"yes","no")</f>
        <v>yes</v>
      </c>
      <c r="H158" s="44" t="str">
        <f>IF(H152='Claims per Disp or Visits'!E15,"yes","no")</f>
        <v>yes</v>
      </c>
      <c r="I158" s="44" t="str">
        <f>IF(I152='Claims per Disp or Visits'!F15,"yes","no")</f>
        <v>yes</v>
      </c>
      <c r="J158" s="44" t="str">
        <f>IF(J152='Claims per Disp or Visits'!G15,"yes","no")</f>
        <v>yes</v>
      </c>
      <c r="K158" s="44" t="str">
        <f>IF(K152='Claims per Disp or Visits'!H15,"yes","no")</f>
        <v>yes</v>
      </c>
      <c r="L158" s="2"/>
    </row>
    <row r="159" spans="2:12" x14ac:dyDescent="0.2">
      <c r="B159" s="15" t="s">
        <v>412</v>
      </c>
      <c r="C159" s="3"/>
      <c r="D159" s="3"/>
      <c r="E159" s="3"/>
      <c r="F159" s="44" t="str">
        <f>IF(F154='Claims per Disp or Visits'!C17,"yes","no")</f>
        <v>yes</v>
      </c>
      <c r="G159" s="44" t="str">
        <f>IF(G154='Claims per Disp or Visits'!D17,"yes","no")</f>
        <v>yes</v>
      </c>
      <c r="H159" s="44" t="str">
        <f>IF(H154='Claims per Disp or Visits'!E17,"yes","no")</f>
        <v>yes</v>
      </c>
      <c r="I159" s="44" t="str">
        <f>IF(I154='Claims per Disp or Visits'!F17,"yes","no")</f>
        <v>yes</v>
      </c>
      <c r="J159" s="44" t="str">
        <f>IF(J154='Claims per Disp or Visits'!G17,"yes","no")</f>
        <v>yes</v>
      </c>
      <c r="K159" s="44" t="str">
        <f>IF(K154='Claims per Disp or Visits'!H17,"yes","no")</f>
        <v>yes</v>
      </c>
      <c r="L159" s="27" t="s">
        <v>318</v>
      </c>
    </row>
    <row r="160" spans="2:12" x14ac:dyDescent="0.2">
      <c r="B160" s="15" t="s">
        <v>465</v>
      </c>
      <c r="C160" s="3"/>
      <c r="D160" s="3"/>
      <c r="E160" s="3"/>
      <c r="F160" s="44" t="str">
        <f>IF(F153='Claims per Disp or Visits'!C16,"yes","no")</f>
        <v>yes</v>
      </c>
      <c r="G160" s="44" t="str">
        <f>IF(G153='Claims per Disp or Visits'!D16,"yes","no")</f>
        <v>yes</v>
      </c>
      <c r="H160" s="44" t="str">
        <f>IF(H153='Claims per Disp or Visits'!E16,"yes","no")</f>
        <v>yes</v>
      </c>
      <c r="I160" s="44" t="str">
        <f>IF(I153='Claims per Disp or Visits'!F16,"yes","no")</f>
        <v>yes</v>
      </c>
      <c r="J160" s="44" t="str">
        <f>IF(J153='Claims per Disp or Visits'!G16,"yes","no")</f>
        <v>yes</v>
      </c>
      <c r="K160" s="44" t="str">
        <f>IF(K153='Claims per Disp or Visits'!H16,"yes","no")</f>
        <v>yes</v>
      </c>
      <c r="L160" s="27"/>
    </row>
    <row r="161" spans="2:11" x14ac:dyDescent="0.2">
      <c r="B161" s="15" t="s">
        <v>413</v>
      </c>
      <c r="F161" s="44" t="str">
        <f>IF(F155='Claims per Disp or Visits'!C18,"yes","no")</f>
        <v>yes</v>
      </c>
      <c r="G161" s="44" t="str">
        <f>IF(G155='Claims per Disp or Visits'!D18,"yes","no")</f>
        <v>yes</v>
      </c>
      <c r="H161" s="44" t="str">
        <f>IF(H155='Claims per Disp or Visits'!E18,"yes","no")</f>
        <v>yes</v>
      </c>
      <c r="I161" s="44" t="str">
        <f>IF(I155='Claims per Disp or Visits'!F18,"yes","no")</f>
        <v>yes</v>
      </c>
      <c r="J161" s="44" t="str">
        <f>IF(J155='Claims per Disp or Visits'!G18,"yes","no")</f>
        <v>yes</v>
      </c>
      <c r="K161" s="44" t="str">
        <f>IF(K155='Claims per Disp or Visits'!H18,"yes","no")</f>
        <v>yes</v>
      </c>
    </row>
    <row r="162" spans="2:11" x14ac:dyDescent="0.2">
      <c r="K162" s="44"/>
    </row>
  </sheetData>
  <customSheetViews>
    <customSheetView guid="{8E6CF98D-1634-4ED3-81CA-763BCE5C79CD}" scale="85" topLeftCell="A130">
      <selection activeCell="K155" sqref="K1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K155" sqref="K155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6">
      <selection activeCell="K163" sqref="K163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160"/>
  <sheetViews>
    <sheetView topLeftCell="A118" zoomScale="85" workbookViewId="0">
      <selection activeCell="A99" sqref="A99:XFD99"/>
    </sheetView>
  </sheetViews>
  <sheetFormatPr defaultRowHeight="12.75" x14ac:dyDescent="0.2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123</v>
      </c>
      <c r="H3" s="2"/>
    </row>
    <row r="4" spans="1:12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33" t="str">
        <f>IF(E5="h",'IP Claims by DMIS ID'!J5/'IP Disp by DMISID'!J5," ")</f>
        <v xml:space="preserve"> </v>
      </c>
      <c r="K5" s="33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33">
        <f>IF($E6="h",'IP Claims by DMIS ID'!F6/'IP Disp by DMISID'!F6," ")</f>
        <v>7.3956442831215968E-2</v>
      </c>
      <c r="G6" s="33">
        <f>IF($E6="h",'IP Claims by DMIS ID'!G6/'IP Disp by DMISID'!G6," ")</f>
        <v>4.933920704845815E-2</v>
      </c>
      <c r="H6" s="33">
        <f>IF($E6="h",'IP Claims by DMIS ID'!H6/'IP Disp by DMISID'!H6," ")</f>
        <v>5.5394791236047951E-2</v>
      </c>
      <c r="I6" s="33">
        <f>IF($E6="h",'IP Claims by DMIS ID'!I6/'IP Disp by DMISID'!I6," ")</f>
        <v>5.3892215568862277E-2</v>
      </c>
      <c r="J6" s="33">
        <f>IF($E6="h",'IP Claims by DMIS ID'!J6/'IP Disp by DMISID'!J6," ")</f>
        <v>6.3223508459483532E-2</v>
      </c>
      <c r="K6" s="34">
        <f>IF($E6="h",'IP Claims by DMIS ID'!K6/'IP Disp by DMISID'!K6," ")</f>
        <v>5.6039850560398508E-2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33" t="str">
        <f>IF($E7="h",'IP Claims by DMIS ID'!F7/'IP Disp by DMISID'!F7," ")</f>
        <v xml:space="preserve"> </v>
      </c>
      <c r="G7" s="33" t="str">
        <f>IF($E7="h",'IP Claims by DMIS ID'!G7/'IP Disp by DMISID'!G7," ")</f>
        <v xml:space="preserve"> </v>
      </c>
      <c r="H7" s="33" t="str">
        <f>IF($E7="h",'IP Claims by DMIS ID'!H7/'IP Disp by DMISID'!H7," ")</f>
        <v xml:space="preserve"> </v>
      </c>
      <c r="I7" s="33" t="str">
        <f>IF($E7="h",'IP Claims by DMIS ID'!I7/'IP Disp by DMISID'!I7," ")</f>
        <v xml:space="preserve"> </v>
      </c>
      <c r="J7" s="33" t="str">
        <f>IF($E7="h",'IP Claims by DMIS ID'!J7/'IP Disp by DMISID'!J7," ")</f>
        <v xml:space="preserve"> </v>
      </c>
      <c r="K7" s="34" t="str">
        <f>IF(E7="h",'IP Claims by DMIS ID'!K7/'IP Disp by DMISID'!K7," ")</f>
        <v xml:space="preserve"> </v>
      </c>
      <c r="L7" s="3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33" t="str">
        <f>IF($E8="h",'IP Claims by DMIS ID'!F8/'IP Disp by DMISID'!F8," ")</f>
        <v xml:space="preserve"> </v>
      </c>
      <c r="G8" s="33" t="str">
        <f>IF($E8="h",'IP Claims by DMIS ID'!G8/'IP Disp by DMISID'!G8," ")</f>
        <v xml:space="preserve"> </v>
      </c>
      <c r="H8" s="33" t="str">
        <f>IF($E8="h",'IP Claims by DMIS ID'!H8/'IP Disp by DMISID'!H8," ")</f>
        <v xml:space="preserve"> </v>
      </c>
      <c r="I8" s="33" t="str">
        <f>IF($E8="h",'IP Claims by DMIS ID'!I8/'IP Disp by DMISID'!I8," ")</f>
        <v xml:space="preserve"> </v>
      </c>
      <c r="J8" s="33" t="str">
        <f>IF($E8="h",'IP Claims by DMIS ID'!J8/'IP Disp by DMISID'!J8," ")</f>
        <v xml:space="preserve"> </v>
      </c>
      <c r="K8" s="33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33" t="str">
        <f>IF($E9="h",'IP Claims by DMIS ID'!F9/'IP Disp by DMISID'!F9," ")</f>
        <v xml:space="preserve"> </v>
      </c>
      <c r="G9" s="33" t="str">
        <f>IF($E9="h",'IP Claims by DMIS ID'!G9/'IP Disp by DMISID'!G9," ")</f>
        <v xml:space="preserve"> </v>
      </c>
      <c r="H9" s="33" t="str">
        <f>IF($E9="h",'IP Claims by DMIS ID'!H9/'IP Disp by DMISID'!H9," ")</f>
        <v xml:space="preserve"> </v>
      </c>
      <c r="I9" s="33" t="str">
        <f>IF($E9="h",'IP Claims by DMIS ID'!I9/'IP Disp by DMISID'!I9," ")</f>
        <v xml:space="preserve"> </v>
      </c>
      <c r="J9" s="33" t="str">
        <f>IF($E9="h",'IP Claims by DMIS ID'!J9/'IP Disp by DMISID'!J9," ")</f>
        <v xml:space="preserve"> </v>
      </c>
      <c r="K9" s="33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33">
        <f>IF($E10="h",'IP Claims by DMIS ID'!F10/'IP Disp by DMISID'!F10," ")</f>
        <v>4.8257372654155493E-2</v>
      </c>
      <c r="G10" s="33">
        <f>IF($E10="h",'IP Claims by DMIS ID'!G10/'IP Disp by DMISID'!G10," ")</f>
        <v>4.2004200420042007E-2</v>
      </c>
      <c r="H10" s="33">
        <f>IF($E10="h",'IP Claims by DMIS ID'!H10/'IP Disp by DMISID'!H10," ")</f>
        <v>3.4869976359338063E-2</v>
      </c>
      <c r="I10" s="33">
        <f>IF($E10="h",'IP Claims by DMIS ID'!I10/'IP Disp by DMISID'!I10," ")</f>
        <v>3.4069736491881823E-2</v>
      </c>
      <c r="J10" s="33">
        <f>IF($E10="h",'IP Claims by DMIS ID'!J10/'IP Disp by DMISID'!J10," ")</f>
        <v>3.5571260306242636E-2</v>
      </c>
      <c r="K10" s="33">
        <f>IF(E10="h",'IP Claims by DMIS ID'!K10/'IP Disp by DMISID'!K10," ")</f>
        <v>3.4899328859060399E-2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33" t="str">
        <f>IF($E11="h",'IP Claims by DMIS ID'!F11/'IP Disp by DMISID'!F11," ")</f>
        <v xml:space="preserve"> </v>
      </c>
      <c r="G11" s="33" t="str">
        <f>IF($E11="h",'IP Claims by DMIS ID'!G11/'IP Disp by DMISID'!G11," ")</f>
        <v xml:space="preserve"> </v>
      </c>
      <c r="H11" s="33" t="str">
        <f>IF($E11="h",'IP Claims by DMIS ID'!H11/'IP Disp by DMISID'!H11," ")</f>
        <v xml:space="preserve"> </v>
      </c>
      <c r="I11" s="33" t="str">
        <f>IF($E11="h",'IP Claims by DMIS ID'!I11/'IP Disp by DMISID'!I11," ")</f>
        <v xml:space="preserve"> </v>
      </c>
      <c r="J11" s="33" t="str">
        <f>IF($E11="h",'IP Claims by DMIS ID'!J11/'IP Disp by DMISID'!J11," ")</f>
        <v xml:space="preserve"> </v>
      </c>
      <c r="K11" s="33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33" t="str">
        <f>IF($E12="h",'IP Claims by DMIS ID'!F12/'IP Disp by DMISID'!F12," ")</f>
        <v xml:space="preserve"> </v>
      </c>
      <c r="G12" s="33" t="str">
        <f>IF($E12="h",'IP Claims by DMIS ID'!G12/'IP Disp by DMISID'!G12," ")</f>
        <v xml:space="preserve"> </v>
      </c>
      <c r="H12" s="33" t="str">
        <f>IF($E12="h",'IP Claims by DMIS ID'!H12/'IP Disp by DMISID'!H12," ")</f>
        <v xml:space="preserve"> </v>
      </c>
      <c r="I12" s="33" t="str">
        <f>IF($E12="h",'IP Claims by DMIS ID'!I12/'IP Disp by DMISID'!I12," ")</f>
        <v xml:space="preserve"> </v>
      </c>
      <c r="J12" s="33" t="str">
        <f>IF($E12="h",'IP Claims by DMIS ID'!J12/'IP Disp by DMISID'!J12," ")</f>
        <v xml:space="preserve"> </v>
      </c>
      <c r="K12" s="33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33" t="str">
        <f>IF($E13="h",'IP Claims by DMIS ID'!F13/'IP Disp by DMISID'!F13," ")</f>
        <v xml:space="preserve"> </v>
      </c>
      <c r="G13" s="33" t="str">
        <f>IF($E13="h",'IP Claims by DMIS ID'!G13/'IP Disp by DMISID'!G13," ")</f>
        <v xml:space="preserve"> </v>
      </c>
      <c r="H13" s="33" t="str">
        <f>IF($E13="h",'IP Claims by DMIS ID'!H13/'IP Disp by DMISID'!H13," ")</f>
        <v xml:space="preserve"> </v>
      </c>
      <c r="I13" s="33" t="str">
        <f>IF($E13="h",'IP Claims by DMIS ID'!I13/'IP Disp by DMISID'!I13," ")</f>
        <v xml:space="preserve"> </v>
      </c>
      <c r="J13" s="33" t="str">
        <f>IF($E13="h",'IP Claims by DMIS ID'!J13/'IP Disp by DMISID'!J13," ")</f>
        <v xml:space="preserve"> </v>
      </c>
      <c r="K13" s="33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33">
        <f>IF($E14="h",'IP Claims by DMIS ID'!F14/'IP Disp by DMISID'!F14," ")</f>
        <v>3.4782608695652174E-2</v>
      </c>
      <c r="G14" s="33" t="e">
        <f>IF($E14="h",'IP Claims by DMIS ID'!G14/'IP Disp by DMISID'!G14," ")</f>
        <v>#DIV/0!</v>
      </c>
      <c r="H14" s="33" t="e">
        <f>IF($E14="h",'IP Claims by DMIS ID'!H14/'IP Disp by DMISID'!H14," ")</f>
        <v>#VALUE!</v>
      </c>
      <c r="I14" s="33" t="e">
        <f>IF($E14="h",'IP Claims by DMIS ID'!I14/'IP Disp by DMISID'!I14," ")</f>
        <v>#VALUE!</v>
      </c>
      <c r="J14" s="33" t="e">
        <f>IF($E14="h",'IP Claims by DMIS ID'!J14/'IP Disp by DMISID'!J14," ")</f>
        <v>#VALUE!</v>
      </c>
      <c r="K14" s="33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33" t="str">
        <f>IF($E15="h",'IP Claims by DMIS ID'!F15/'IP Disp by DMISID'!F15," ")</f>
        <v xml:space="preserve"> </v>
      </c>
      <c r="G15" s="33" t="str">
        <f>IF($E15="h",'IP Claims by DMIS ID'!G15/'IP Disp by DMISID'!G15," ")</f>
        <v xml:space="preserve"> </v>
      </c>
      <c r="H15" s="33" t="str">
        <f>IF($E15="h",'IP Claims by DMIS ID'!H15/'IP Disp by DMISID'!H15," ")</f>
        <v xml:space="preserve"> </v>
      </c>
      <c r="I15" s="33" t="str">
        <f>IF($E15="h",'IP Claims by DMIS ID'!I15/'IP Disp by DMISID'!I15," ")</f>
        <v xml:space="preserve"> </v>
      </c>
      <c r="J15" s="33" t="str">
        <f>IF($E15="h",'IP Claims by DMIS ID'!J15/'IP Disp by DMISID'!J15," ")</f>
        <v xml:space="preserve"> </v>
      </c>
      <c r="K15" s="33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33">
        <f>IF($E16="h",'IP Claims by DMIS ID'!F16/'IP Disp by DMISID'!F16," ")</f>
        <v>3.098927294398093E-2</v>
      </c>
      <c r="G16" s="33">
        <f>IF($E16="h",'IP Claims by DMIS ID'!G16/'IP Disp by DMISID'!G16," ")</f>
        <v>2.5779625779625781E-2</v>
      </c>
      <c r="H16" s="33">
        <f>IF($E16="h",'IP Claims by DMIS ID'!H16/'IP Disp by DMISID'!H16," ")</f>
        <v>3.5933391761612622E-2</v>
      </c>
      <c r="I16" s="33">
        <f>IF($E16="h",'IP Claims by DMIS ID'!I16/'IP Disp by DMISID'!I16," ")</f>
        <v>3.5109983079526223E-2</v>
      </c>
      <c r="J16" s="33">
        <f>IF($E16="h",'IP Claims by DMIS ID'!J16/'IP Disp by DMISID'!J16," ")</f>
        <v>2.1739130434782608E-2</v>
      </c>
      <c r="K16" s="33">
        <f>IF(E16="h",'IP Claims by DMIS ID'!K16/'IP Disp by DMISID'!K16," ")</f>
        <v>2.7583670467083488E-2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33" t="str">
        <f>IF($E17="h",'IP Claims by DMIS ID'!F17/'IP Disp by DMISID'!F17," ")</f>
        <v xml:space="preserve"> </v>
      </c>
      <c r="G17" s="33" t="str">
        <f>IF($E17="h",'IP Claims by DMIS ID'!G17/'IP Disp by DMISID'!G17," ")</f>
        <v xml:space="preserve"> </v>
      </c>
      <c r="H17" s="33" t="str">
        <f>IF($E17="h",'IP Claims by DMIS ID'!H17/'IP Disp by DMISID'!H17," ")</f>
        <v xml:space="preserve"> </v>
      </c>
      <c r="I17" s="33" t="str">
        <f>IF($E17="h",'IP Claims by DMIS ID'!I17/'IP Disp by DMISID'!I17," ")</f>
        <v xml:space="preserve"> </v>
      </c>
      <c r="J17" s="33" t="str">
        <f>IF($E17="h",'IP Claims by DMIS ID'!J17/'IP Disp by DMISID'!J17," ")</f>
        <v xml:space="preserve"> </v>
      </c>
      <c r="K17" s="33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33" t="str">
        <f>IF($E18="h",'IP Claims by DMIS ID'!F18/'IP Disp by DMISID'!F18," ")</f>
        <v xml:space="preserve"> </v>
      </c>
      <c r="G18" s="33" t="str">
        <f>IF($E18="h",'IP Claims by DMIS ID'!G18/'IP Disp by DMISID'!G18," ")</f>
        <v xml:space="preserve"> </v>
      </c>
      <c r="H18" s="33" t="str">
        <f>IF($E18="h",'IP Claims by DMIS ID'!H18/'IP Disp by DMISID'!H18," ")</f>
        <v xml:space="preserve"> </v>
      </c>
      <c r="I18" s="33" t="str">
        <f>IF($E18="h",'IP Claims by DMIS ID'!I18/'IP Disp by DMISID'!I18," ")</f>
        <v xml:space="preserve"> </v>
      </c>
      <c r="J18" s="33" t="str">
        <f>IF($E18="h",'IP Claims by DMIS ID'!J18/'IP Disp by DMISID'!J18," ")</f>
        <v xml:space="preserve"> </v>
      </c>
      <c r="K18" s="34" t="str">
        <f>IF(E18="h",'IP Claims by DMIS ID'!K18/'IP Disp by DMISID'!K18," ")</f>
        <v xml:space="preserve"> </v>
      </c>
      <c r="L18" s="3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33" t="str">
        <f>IF($E19="h",'IP Claims by DMIS ID'!F19/'IP Disp by DMISID'!F19," ")</f>
        <v xml:space="preserve"> </v>
      </c>
      <c r="G19" s="33" t="str">
        <f>IF($E19="h",'IP Claims by DMIS ID'!G19/'IP Disp by DMISID'!G19," ")</f>
        <v xml:space="preserve"> </v>
      </c>
      <c r="H19" s="33" t="str">
        <f>IF($E19="h",'IP Claims by DMIS ID'!H19/'IP Disp by DMISID'!H19," ")</f>
        <v xml:space="preserve"> </v>
      </c>
      <c r="I19" s="33" t="str">
        <f>IF($E19="h",'IP Claims by DMIS ID'!I19/'IP Disp by DMISID'!I19," ")</f>
        <v xml:space="preserve"> </v>
      </c>
      <c r="J19" s="33" t="str">
        <f>IF($E19="h",'IP Claims by DMIS ID'!J19/'IP Disp by DMISID'!J19," ")</f>
        <v xml:space="preserve"> </v>
      </c>
      <c r="K19" s="33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33" t="str">
        <f>IF($E20="h",'IP Claims by DMIS ID'!F20/'IP Disp by DMISID'!F20," ")</f>
        <v xml:space="preserve"> </v>
      </c>
      <c r="G20" s="33" t="str">
        <f>IF($E20="h",'IP Claims by DMIS ID'!G20/'IP Disp by DMISID'!G20," ")</f>
        <v xml:space="preserve"> </v>
      </c>
      <c r="H20" s="33" t="str">
        <f>IF($E20="h",'IP Claims by DMIS ID'!H20/'IP Disp by DMISID'!H20," ")</f>
        <v xml:space="preserve"> </v>
      </c>
      <c r="I20" s="33" t="str">
        <f>IF($E20="h",'IP Claims by DMIS ID'!I20/'IP Disp by DMISID'!I20," ")</f>
        <v xml:space="preserve"> </v>
      </c>
      <c r="J20" s="33" t="str">
        <f>IF($E20="h",'IP Claims by DMIS ID'!J20/'IP Disp by DMISID'!J20," ")</f>
        <v xml:space="preserve"> </v>
      </c>
      <c r="K20" s="33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33" t="str">
        <f>IF($E21="h",'IP Claims by DMIS ID'!F21/'IP Disp by DMISID'!F21," ")</f>
        <v xml:space="preserve"> </v>
      </c>
      <c r="G21" s="33" t="str">
        <f>IF($E21="h",'IP Claims by DMIS ID'!G21/'IP Disp by DMISID'!G21," ")</f>
        <v xml:space="preserve"> </v>
      </c>
      <c r="H21" s="33" t="str">
        <f>IF($E21="h",'IP Claims by DMIS ID'!H21/'IP Disp by DMISID'!H21," ")</f>
        <v xml:space="preserve"> </v>
      </c>
      <c r="I21" s="33" t="str">
        <f>IF($E21="h",'IP Claims by DMIS ID'!I21/'IP Disp by DMISID'!I21," ")</f>
        <v xml:space="preserve"> </v>
      </c>
      <c r="J21" s="33" t="str">
        <f>IF($E21="h",'IP Claims by DMIS ID'!J21/'IP Disp by DMISID'!J21," ")</f>
        <v xml:space="preserve"> </v>
      </c>
      <c r="K21" s="33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33">
        <f>IF($E22="h",'IP Claims by DMIS ID'!F22/'IP Disp by DMISID'!F22," ")</f>
        <v>3.5714285714285712E-2</v>
      </c>
      <c r="G22" s="33">
        <f>IF($E22="h",'IP Claims by DMIS ID'!G22/'IP Disp by DMISID'!G22," ")</f>
        <v>6.1538461538461538E-3</v>
      </c>
      <c r="H22" s="33">
        <f>IF($E22="h",'IP Claims by DMIS ID'!H22/'IP Disp by DMISID'!H22," ")</f>
        <v>1.7632241813602016E-2</v>
      </c>
      <c r="I22" s="33">
        <f>IF($E22="h",'IP Claims by DMIS ID'!I22/'IP Disp by DMISID'!I22," ")</f>
        <v>1.1627906976744186E-2</v>
      </c>
      <c r="J22" s="33">
        <f>IF($E22="h",'IP Claims by DMIS ID'!J22/'IP Disp by DMISID'!J22," ")</f>
        <v>0</v>
      </c>
      <c r="K22" s="33">
        <f>IF(E22="h",'IP Claims by DMIS ID'!K22/'IP Disp by DMISID'!K22," ")</f>
        <v>4.0247678018575851E-2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33" t="str">
        <f>IF($E23="h",'IP Claims by DMIS ID'!F23/'IP Disp by DMISID'!F23," ")</f>
        <v xml:space="preserve"> </v>
      </c>
      <c r="G23" s="33" t="str">
        <f>IF($E23="h",'IP Claims by DMIS ID'!G23/'IP Disp by DMISID'!G23," ")</f>
        <v xml:space="preserve"> </v>
      </c>
      <c r="H23" s="33" t="str">
        <f>IF($E23="h",'IP Claims by DMIS ID'!H23/'IP Disp by DMISID'!H23," ")</f>
        <v xml:space="preserve"> </v>
      </c>
      <c r="I23" s="33" t="str">
        <f>IF($E23="h",'IP Claims by DMIS ID'!I23/'IP Disp by DMISID'!I23," ")</f>
        <v xml:space="preserve"> </v>
      </c>
      <c r="J23" s="33" t="str">
        <f>IF($E23="h",'IP Claims by DMIS ID'!J23/'IP Disp by DMISID'!J23," ")</f>
        <v xml:space="preserve"> </v>
      </c>
      <c r="K23" s="33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33" t="str">
        <f>IF($E24="h",'IP Claims by DMIS ID'!F24/'IP Disp by DMISID'!F24," ")</f>
        <v xml:space="preserve"> </v>
      </c>
      <c r="G24" s="33" t="str">
        <f>IF($E24="h",'IP Claims by DMIS ID'!G24/'IP Disp by DMISID'!G24," ")</f>
        <v xml:space="preserve"> </v>
      </c>
      <c r="H24" s="33" t="str">
        <f>IF($E24="h",'IP Claims by DMIS ID'!H24/'IP Disp by DMISID'!H24," ")</f>
        <v xml:space="preserve"> </v>
      </c>
      <c r="I24" s="33" t="str">
        <f>IF($E24="h",'IP Claims by DMIS ID'!I24/'IP Disp by DMISID'!I24," ")</f>
        <v xml:space="preserve"> </v>
      </c>
      <c r="J24" s="33" t="str">
        <f>IF($E24="h",'IP Claims by DMIS ID'!J24/'IP Disp by DMISID'!J24," ")</f>
        <v xml:space="preserve"> </v>
      </c>
      <c r="K24" s="33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33" t="str">
        <f>IF($E25="h",'IP Claims by DMIS ID'!F25/'IP Disp by DMISID'!F25," ")</f>
        <v xml:space="preserve"> </v>
      </c>
      <c r="G25" s="33" t="str">
        <f>IF($E25="h",'IP Claims by DMIS ID'!G25/'IP Disp by DMISID'!G25," ")</f>
        <v xml:space="preserve"> </v>
      </c>
      <c r="H25" s="33" t="str">
        <f>IF($E25="h",'IP Claims by DMIS ID'!H25/'IP Disp by DMISID'!H25," ")</f>
        <v xml:space="preserve"> </v>
      </c>
      <c r="I25" s="33" t="str">
        <f>IF($E25="h",'IP Claims by DMIS ID'!I25/'IP Disp by DMISID'!I25," ")</f>
        <v xml:space="preserve"> </v>
      </c>
      <c r="J25" s="33" t="str">
        <f>IF($E25="h",'IP Claims by DMIS ID'!J25/'IP Disp by DMISID'!J25," ")</f>
        <v xml:space="preserve"> </v>
      </c>
      <c r="K25" s="33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33">
        <f>IF($E26="h",'IP Claims by DMIS ID'!F26/'IP Disp by DMISID'!F26," ")</f>
        <v>3.017832647462277E-2</v>
      </c>
      <c r="G26" s="33">
        <f>IF($E26="h",'IP Claims by DMIS ID'!G26/'IP Disp by DMISID'!G26," ")</f>
        <v>4.9250535331905779E-2</v>
      </c>
      <c r="H26" s="33">
        <f>IF($E26="h",'IP Claims by DMIS ID'!H26/'IP Disp by DMISID'!H26," ")</f>
        <v>9.6228868660598182E-2</v>
      </c>
      <c r="I26" s="33">
        <f>IF($E26="h",'IP Claims by DMIS ID'!I26/'IP Disp by DMISID'!I26," ")</f>
        <v>0.10513447432762836</v>
      </c>
      <c r="J26" s="33">
        <f>IF($E26="h",'IP Claims by DMIS ID'!J26/'IP Disp by DMISID'!J26," ")</f>
        <v>0</v>
      </c>
      <c r="K26" s="33" t="e">
        <f>IF(E26="h",'IP Claims by DMIS ID'!K26/'IP Disp by DMISID'!K26," ")</f>
        <v>#DIV/0!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33">
        <f>IF($E27="h",'IP Claims by DMIS ID'!F27/'IP Disp by DMISID'!F27," ")</f>
        <v>3.8247995064774831E-2</v>
      </c>
      <c r="G27" s="33">
        <f>IF($E27="h",'IP Claims by DMIS ID'!G27/'IP Disp by DMISID'!G27," ")</f>
        <v>2.569043031470777E-2</v>
      </c>
      <c r="H27" s="33">
        <f>IF($E27="h",'IP Claims by DMIS ID'!H27/'IP Disp by DMISID'!H27," ")</f>
        <v>2.6107226107226107E-2</v>
      </c>
      <c r="I27" s="33">
        <f>IF($E27="h",'IP Claims by DMIS ID'!I27/'IP Disp by DMISID'!I27," ")</f>
        <v>4.5243128964059194E-2</v>
      </c>
      <c r="J27" s="33">
        <f>IF($E27="h",'IP Claims by DMIS ID'!J27/'IP Disp by DMISID'!J27," ")</f>
        <v>4.2084168336673347E-2</v>
      </c>
      <c r="K27" s="33">
        <f>IF(E27="h",'IP Claims by DMIS ID'!K27/'IP Disp by DMISID'!K27," ")</f>
        <v>3.8489736070381232E-2</v>
      </c>
      <c r="L27" s="3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33" t="str">
        <f>IF($E28="h",'IP Claims by DMIS ID'!F28/'IP Disp by DMISID'!F28," ")</f>
        <v xml:space="preserve"> </v>
      </c>
      <c r="G28" s="33" t="str">
        <f>IF($E28="h",'IP Claims by DMIS ID'!G28/'IP Disp by DMISID'!G28," ")</f>
        <v xml:space="preserve"> </v>
      </c>
      <c r="H28" s="33" t="str">
        <f>IF($E28="h",'IP Claims by DMIS ID'!H28/'IP Disp by DMISID'!H28," ")</f>
        <v xml:space="preserve"> </v>
      </c>
      <c r="I28" s="33" t="str">
        <f>IF($E28="h",'IP Claims by DMIS ID'!I28/'IP Disp by DMISID'!I28," ")</f>
        <v xml:space="preserve"> </v>
      </c>
      <c r="J28" s="33" t="str">
        <f>IF($E28="h",'IP Claims by DMIS ID'!J28/'IP Disp by DMISID'!J28," ")</f>
        <v xml:space="preserve"> </v>
      </c>
      <c r="K28" s="33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33" t="str">
        <f>IF($E29="h",'IP Claims by DMIS ID'!F29/'IP Disp by DMISID'!F29," ")</f>
        <v xml:space="preserve"> </v>
      </c>
      <c r="G29" s="33" t="str">
        <f>IF($E29="h",'IP Claims by DMIS ID'!G29/'IP Disp by DMISID'!G29," ")</f>
        <v xml:space="preserve"> </v>
      </c>
      <c r="H29" s="33" t="str">
        <f>IF($E29="h",'IP Claims by DMIS ID'!H29/'IP Disp by DMISID'!H29," ")</f>
        <v xml:space="preserve"> </v>
      </c>
      <c r="I29" s="33" t="str">
        <f>IF($E29="h",'IP Claims by DMIS ID'!I29/'IP Disp by DMISID'!I29," ")</f>
        <v xml:space="preserve"> </v>
      </c>
      <c r="J29" s="33" t="str">
        <f>IF($E29="h",'IP Claims by DMIS ID'!J29/'IP Disp by DMISID'!J29," ")</f>
        <v xml:space="preserve"> </v>
      </c>
      <c r="K29" s="33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33" t="str">
        <f>IF($E30="h",'IP Claims by DMIS ID'!F30/'IP Disp by DMISID'!F30," ")</f>
        <v xml:space="preserve"> </v>
      </c>
      <c r="G30" s="33" t="str">
        <f>IF($E30="h",'IP Claims by DMIS ID'!G30/'IP Disp by DMISID'!G30," ")</f>
        <v xml:space="preserve"> </v>
      </c>
      <c r="H30" s="33" t="str">
        <f>IF($E30="h",'IP Claims by DMIS ID'!H30/'IP Disp by DMISID'!H30," ")</f>
        <v xml:space="preserve"> </v>
      </c>
      <c r="I30" s="33" t="str">
        <f>IF($E30="h",'IP Claims by DMIS ID'!I30/'IP Disp by DMISID'!I30," ")</f>
        <v xml:space="preserve"> </v>
      </c>
      <c r="J30" s="33" t="str">
        <f>IF($E30="h",'IP Claims by DMIS ID'!J30/'IP Disp by DMISID'!J30," ")</f>
        <v xml:space="preserve"> </v>
      </c>
      <c r="K30" s="33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33" t="str">
        <f>IF($E31="h",'IP Claims by DMIS ID'!F31/'IP Disp by DMISID'!F31," ")</f>
        <v xml:space="preserve"> </v>
      </c>
      <c r="G31" s="33" t="str">
        <f>IF($E31="h",'IP Claims by DMIS ID'!G31/'IP Disp by DMISID'!G31," ")</f>
        <v xml:space="preserve"> </v>
      </c>
      <c r="H31" s="33" t="str">
        <f>IF($E31="h",'IP Claims by DMIS ID'!H31/'IP Disp by DMISID'!H31," ")</f>
        <v xml:space="preserve"> </v>
      </c>
      <c r="I31" s="33" t="str">
        <f>IF($E31="h",'IP Claims by DMIS ID'!I31/'IP Disp by DMISID'!I31," ")</f>
        <v xml:space="preserve"> </v>
      </c>
      <c r="J31" s="33" t="str">
        <f>IF($E31="h",'IP Claims by DMIS ID'!J31/'IP Disp by DMISID'!J31," ")</f>
        <v xml:space="preserve"> </v>
      </c>
      <c r="K31" s="34" t="str">
        <f>IF(E31="h",'IP Claims by DMIS ID'!K31/'IP Disp by DMISID'!K31," ")</f>
        <v xml:space="preserve"> </v>
      </c>
      <c r="L31" s="3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33">
        <f>IF($E32="h",'IP Claims by DMIS ID'!F32/'IP Disp by DMISID'!F32," ")</f>
        <v>3.2578685808945337E-2</v>
      </c>
      <c r="G32" s="33">
        <f>IF($E32="h",'IP Claims by DMIS ID'!G32/'IP Disp by DMISID'!G32," ")</f>
        <v>5.039138943248532E-2</v>
      </c>
      <c r="H32" s="33">
        <f>IF($E32="h",'IP Claims by DMIS ID'!H32/'IP Disp by DMISID'!H32," ")</f>
        <v>4.8408198866114263E-2</v>
      </c>
      <c r="I32" s="33">
        <f>IF($E32="h",'IP Claims by DMIS ID'!I32/'IP Disp by DMISID'!I32," ")</f>
        <v>4.0647198105761645E-2</v>
      </c>
      <c r="J32" s="33">
        <f>IF($E32="h",'IP Claims by DMIS ID'!J32/'IP Disp by DMISID'!J32," ")</f>
        <v>4.8742138364779877E-2</v>
      </c>
      <c r="K32" s="33">
        <f>IF(E32="h",'IP Claims by DMIS ID'!K32/'IP Disp by DMISID'!K32," ")</f>
        <v>2.8104575163398694E-2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33" t="str">
        <f>IF($E33="h",'IP Claims by DMIS ID'!F33/'IP Disp by DMISID'!F33," ")</f>
        <v xml:space="preserve"> </v>
      </c>
      <c r="G33" s="33" t="str">
        <f>IF($E33="h",'IP Claims by DMIS ID'!G33/'IP Disp by DMISID'!G33," ")</f>
        <v xml:space="preserve"> </v>
      </c>
      <c r="H33" s="33" t="str">
        <f>IF($E33="h",'IP Claims by DMIS ID'!H33/'IP Disp by DMISID'!H33," ")</f>
        <v xml:space="preserve"> </v>
      </c>
      <c r="I33" s="33" t="str">
        <f>IF($E33="h",'IP Claims by DMIS ID'!I33/'IP Disp by DMISID'!I33," ")</f>
        <v xml:space="preserve"> </v>
      </c>
      <c r="J33" s="33" t="str">
        <f>IF($E33="h",'IP Claims by DMIS ID'!J33/'IP Disp by DMISID'!J33," ")</f>
        <v xml:space="preserve"> </v>
      </c>
      <c r="K33" s="33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33" t="str">
        <f>IF($E34="h",'IP Claims by DMIS ID'!F34/'IP Disp by DMISID'!F34," ")</f>
        <v xml:space="preserve"> </v>
      </c>
      <c r="G34" s="33" t="str">
        <f>IF($E34="h",'IP Claims by DMIS ID'!G34/'IP Disp by DMISID'!G34," ")</f>
        <v xml:space="preserve"> </v>
      </c>
      <c r="H34" s="33" t="str">
        <f>IF($E34="h",'IP Claims by DMIS ID'!H34/'IP Disp by DMISID'!H34," ")</f>
        <v xml:space="preserve"> </v>
      </c>
      <c r="I34" s="33" t="str">
        <f>IF($E34="h",'IP Claims by DMIS ID'!I34/'IP Disp by DMISID'!I34," ")</f>
        <v xml:space="preserve"> </v>
      </c>
      <c r="J34" s="33" t="str">
        <f>IF($E34="h",'IP Claims by DMIS ID'!J34/'IP Disp by DMISID'!J34," ")</f>
        <v xml:space="preserve"> </v>
      </c>
      <c r="K34" s="33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33" t="str">
        <f>IF($E35="h",'IP Claims by DMIS ID'!F35/'IP Disp by DMISID'!F35," ")</f>
        <v xml:space="preserve"> </v>
      </c>
      <c r="G35" s="33" t="str">
        <f>IF($E35="h",'IP Claims by DMIS ID'!G35/'IP Disp by DMISID'!G35," ")</f>
        <v xml:space="preserve"> </v>
      </c>
      <c r="H35" s="33" t="str">
        <f>IF($E35="h",'IP Claims by DMIS ID'!H35/'IP Disp by DMISID'!H35," ")</f>
        <v xml:space="preserve"> </v>
      </c>
      <c r="I35" s="33" t="str">
        <f>IF($E35="h",'IP Claims by DMIS ID'!I35/'IP Disp by DMISID'!I35," ")</f>
        <v xml:space="preserve"> </v>
      </c>
      <c r="J35" s="33" t="str">
        <f>IF($E35="h",'IP Claims by DMIS ID'!J35/'IP Disp by DMISID'!J35," ")</f>
        <v xml:space="preserve"> </v>
      </c>
      <c r="K35" s="33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33" t="str">
        <f>IF($E36="h",'IP Claims by DMIS ID'!F36/'IP Disp by DMISID'!F36," ")</f>
        <v xml:space="preserve"> </v>
      </c>
      <c r="G36" s="33" t="str">
        <f>IF($E36="h",'IP Claims by DMIS ID'!G36/'IP Disp by DMISID'!G36," ")</f>
        <v xml:space="preserve"> </v>
      </c>
      <c r="H36" s="33" t="str">
        <f>IF($E36="h",'IP Claims by DMIS ID'!H36/'IP Disp by DMISID'!H36," ")</f>
        <v xml:space="preserve"> </v>
      </c>
      <c r="I36" s="33" t="str">
        <f>IF($E36="h",'IP Claims by DMIS ID'!I36/'IP Disp by DMISID'!I36," ")</f>
        <v xml:space="preserve"> </v>
      </c>
      <c r="J36" s="33" t="str">
        <f>IF($E36="h",'IP Claims by DMIS ID'!J36/'IP Disp by DMISID'!J36," ")</f>
        <v xml:space="preserve"> </v>
      </c>
      <c r="K36" s="33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33" t="str">
        <f>IF($E37="h",'IP Claims by DMIS ID'!F37/'IP Disp by DMISID'!F37," ")</f>
        <v xml:space="preserve"> </v>
      </c>
      <c r="G37" s="33" t="str">
        <f>IF($E37="h",'IP Claims by DMIS ID'!G37/'IP Disp by DMISID'!G37," ")</f>
        <v xml:space="preserve"> </v>
      </c>
      <c r="H37" s="33" t="str">
        <f>IF($E37="h",'IP Claims by DMIS ID'!H37/'IP Disp by DMISID'!H37," ")</f>
        <v xml:space="preserve"> </v>
      </c>
      <c r="I37" s="33" t="str">
        <f>IF($E37="h",'IP Claims by DMIS ID'!I37/'IP Disp by DMISID'!I37," ")</f>
        <v xml:space="preserve"> </v>
      </c>
      <c r="J37" s="33" t="str">
        <f>IF($E37="h",'IP Claims by DMIS ID'!J37/'IP Disp by DMISID'!J37," ")</f>
        <v xml:space="preserve"> </v>
      </c>
      <c r="K37" s="33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33" t="str">
        <f>IF($E38="h",'IP Claims by DMIS ID'!F38/'IP Disp by DMISID'!F38," ")</f>
        <v xml:space="preserve"> </v>
      </c>
      <c r="G38" s="33" t="str">
        <f>IF($E38="h",'IP Claims by DMIS ID'!G38/'IP Disp by DMISID'!G38," ")</f>
        <v xml:space="preserve"> </v>
      </c>
      <c r="H38" s="33" t="str">
        <f>IF($E38="h",'IP Claims by DMIS ID'!H38/'IP Disp by DMISID'!H38," ")</f>
        <v xml:space="preserve"> </v>
      </c>
      <c r="I38" s="33" t="str">
        <f>IF($E38="h",'IP Claims by DMIS ID'!I38/'IP Disp by DMISID'!I38," ")</f>
        <v xml:space="preserve"> </v>
      </c>
      <c r="J38" s="33" t="str">
        <f>IF($E38="h",'IP Claims by DMIS ID'!J38/'IP Disp by DMISID'!J38," ")</f>
        <v xml:space="preserve"> </v>
      </c>
      <c r="K38" s="33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33">
        <f>IF($E39="h",'IP Claims by DMIS ID'!F39/'IP Disp by DMISID'!F39," ")</f>
        <v>0.10589560645888096</v>
      </c>
      <c r="G39" s="33">
        <f>IF($E39="h",'IP Claims by DMIS ID'!G39/'IP Disp by DMISID'!G39," ")</f>
        <v>0.10930148389431778</v>
      </c>
      <c r="H39" s="33">
        <f>IF($E39="h",'IP Claims by DMIS ID'!H39/'IP Disp by DMISID'!H39," ")</f>
        <v>0.10384176492963104</v>
      </c>
      <c r="I39" s="33">
        <f>IF($E39="h",'IP Claims by DMIS ID'!I39/'IP Disp by DMISID'!I39," ")</f>
        <v>9.0250090612540773E-2</v>
      </c>
      <c r="J39" s="33">
        <f>IF($E39="h",'IP Claims by DMIS ID'!J39/'IP Disp by DMISID'!J39," ")</f>
        <v>9.6274437476945779E-2</v>
      </c>
      <c r="K39" s="33">
        <f>IF(E39="h",'IP Claims by DMIS ID'!K39/'IP Disp by DMISID'!K39," ")</f>
        <v>7.8998073217726394E-2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33" t="str">
        <f>IF($E40="h",'IP Claims by DMIS ID'!F40/'IP Disp by DMISID'!F40," ")</f>
        <v xml:space="preserve"> </v>
      </c>
      <c r="G40" s="33" t="str">
        <f>IF($E40="h",'IP Claims by DMIS ID'!G40/'IP Disp by DMISID'!G40," ")</f>
        <v xml:space="preserve"> </v>
      </c>
      <c r="H40" s="33" t="str">
        <f>IF($E40="h",'IP Claims by DMIS ID'!H40/'IP Disp by DMISID'!H40," ")</f>
        <v xml:space="preserve"> </v>
      </c>
      <c r="I40" s="33" t="str">
        <f>IF($E40="h",'IP Claims by DMIS ID'!I40/'IP Disp by DMISID'!I40," ")</f>
        <v xml:space="preserve"> </v>
      </c>
      <c r="J40" s="33" t="str">
        <f>IF($E40="h",'IP Claims by DMIS ID'!J40/'IP Disp by DMISID'!J40," ")</f>
        <v xml:space="preserve"> </v>
      </c>
      <c r="K40" s="33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33" t="str">
        <f>IF($E41="h",'IP Claims by DMIS ID'!F41/'IP Disp by DMISID'!F41," ")</f>
        <v xml:space="preserve"> </v>
      </c>
      <c r="G41" s="33" t="str">
        <f>IF($E41="h",'IP Claims by DMIS ID'!G41/'IP Disp by DMISID'!G41," ")</f>
        <v xml:space="preserve"> </v>
      </c>
      <c r="H41" s="33" t="str">
        <f>IF($E41="h",'IP Claims by DMIS ID'!H41/'IP Disp by DMISID'!H41," ")</f>
        <v xml:space="preserve"> </v>
      </c>
      <c r="I41" s="33" t="str">
        <f>IF($E41="h",'IP Claims by DMIS ID'!I41/'IP Disp by DMISID'!I41," ")</f>
        <v xml:space="preserve"> </v>
      </c>
      <c r="J41" s="33" t="str">
        <f>IF($E41="h",'IP Claims by DMIS ID'!J41/'IP Disp by DMISID'!J41," ")</f>
        <v xml:space="preserve"> </v>
      </c>
      <c r="K41" s="33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33" t="str">
        <f>IF($E42="h",'IP Claims by DMIS ID'!F42/'IP Disp by DMISID'!F42," ")</f>
        <v xml:space="preserve"> </v>
      </c>
      <c r="G42" s="33" t="str">
        <f>IF($E42="h",'IP Claims by DMIS ID'!G42/'IP Disp by DMISID'!G42," ")</f>
        <v xml:space="preserve"> </v>
      </c>
      <c r="H42" s="33" t="str">
        <f>IF($E42="h",'IP Claims by DMIS ID'!H42/'IP Disp by DMISID'!H42," ")</f>
        <v xml:space="preserve"> </v>
      </c>
      <c r="I42" s="33" t="str">
        <f>IF($E42="h",'IP Claims by DMIS ID'!I42/'IP Disp by DMISID'!I42," ")</f>
        <v xml:space="preserve"> </v>
      </c>
      <c r="J42" s="33" t="str">
        <f>IF($E42="h",'IP Claims by DMIS ID'!J42/'IP Disp by DMISID'!J42," ")</f>
        <v xml:space="preserve"> </v>
      </c>
      <c r="K42" s="33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33" t="str">
        <f>IF($E43="h",'IP Claims by DMIS ID'!F43/'IP Disp by DMISID'!F43," ")</f>
        <v xml:space="preserve"> </v>
      </c>
      <c r="G43" s="33" t="str">
        <f>IF($E43="h",'IP Claims by DMIS ID'!G43/'IP Disp by DMISID'!G43," ")</f>
        <v xml:space="preserve"> </v>
      </c>
      <c r="H43" s="33" t="str">
        <f>IF($E43="h",'IP Claims by DMIS ID'!H43/'IP Disp by DMISID'!H43," ")</f>
        <v xml:space="preserve"> </v>
      </c>
      <c r="I43" s="33" t="str">
        <f>IF($E43="h",'IP Claims by DMIS ID'!I43/'IP Disp by DMISID'!I43," ")</f>
        <v xml:space="preserve"> </v>
      </c>
      <c r="J43" s="33" t="str">
        <f>IF($E43="h",'IP Claims by DMIS ID'!J43/'IP Disp by DMISID'!J43," ")</f>
        <v xml:space="preserve"> </v>
      </c>
      <c r="K43" s="33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33" t="str">
        <f>IF($E44="h",'IP Claims by DMIS ID'!F44/'IP Disp by DMISID'!F44," ")</f>
        <v xml:space="preserve"> </v>
      </c>
      <c r="G44" s="33" t="str">
        <f>IF($E44="h",'IP Claims by DMIS ID'!G44/'IP Disp by DMISID'!G44," ")</f>
        <v xml:space="preserve"> </v>
      </c>
      <c r="H44" s="33" t="str">
        <f>IF($E44="h",'IP Claims by DMIS ID'!H44/'IP Disp by DMISID'!H44," ")</f>
        <v xml:space="preserve"> </v>
      </c>
      <c r="I44" s="33" t="str">
        <f>IF($E44="h",'IP Claims by DMIS ID'!I44/'IP Disp by DMISID'!I44," ")</f>
        <v xml:space="preserve"> </v>
      </c>
      <c r="J44" s="33" t="str">
        <f>IF($E44="h",'IP Claims by DMIS ID'!J44/'IP Disp by DMISID'!J44," ")</f>
        <v xml:space="preserve"> </v>
      </c>
      <c r="K44" s="33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33" t="str">
        <f>IF($E45="h",'IP Claims by DMIS ID'!F45/'IP Disp by DMISID'!F45," ")</f>
        <v xml:space="preserve"> </v>
      </c>
      <c r="G45" s="33" t="str">
        <f>IF($E45="h",'IP Claims by DMIS ID'!G45/'IP Disp by DMISID'!G45," ")</f>
        <v xml:space="preserve"> </v>
      </c>
      <c r="H45" s="33" t="str">
        <f>IF($E45="h",'IP Claims by DMIS ID'!H45/'IP Disp by DMISID'!H45," ")</f>
        <v xml:space="preserve"> </v>
      </c>
      <c r="I45" s="33" t="str">
        <f>IF($E45="h",'IP Claims by DMIS ID'!I45/'IP Disp by DMISID'!I45," ")</f>
        <v xml:space="preserve"> </v>
      </c>
      <c r="J45" s="33" t="str">
        <f>IF($E45="h",'IP Claims by DMIS ID'!J45/'IP Disp by DMISID'!J45," ")</f>
        <v xml:space="preserve"> </v>
      </c>
      <c r="K45" s="33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33" t="str">
        <f>IF($E46="h",'IP Claims by DMIS ID'!F46/'IP Disp by DMISID'!F46," ")</f>
        <v xml:space="preserve"> </v>
      </c>
      <c r="G46" s="33" t="str">
        <f>IF($E46="h",'IP Claims by DMIS ID'!G46/'IP Disp by DMISID'!G46," ")</f>
        <v xml:space="preserve"> </v>
      </c>
      <c r="H46" s="33" t="str">
        <f>IF($E46="h",'IP Claims by DMIS ID'!H46/'IP Disp by DMISID'!H46," ")</f>
        <v xml:space="preserve"> </v>
      </c>
      <c r="I46" s="33" t="str">
        <f>IF($E46="h",'IP Claims by DMIS ID'!I46/'IP Disp by DMISID'!I46," ")</f>
        <v xml:space="preserve"> </v>
      </c>
      <c r="J46" s="33" t="str">
        <f>IF($E46="h",'IP Claims by DMIS ID'!J46/'IP Disp by DMISID'!J46," ")</f>
        <v xml:space="preserve"> </v>
      </c>
      <c r="K46" s="33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33">
        <f>IF($E47="h",'IP Claims by DMIS ID'!F47/'IP Disp by DMISID'!F47," ")</f>
        <v>4.1079936474325042E-2</v>
      </c>
      <c r="G47" s="33">
        <f>IF($E47="h",'IP Claims by DMIS ID'!G47/'IP Disp by DMISID'!G47," ")</f>
        <v>3.6774954433365495E-2</v>
      </c>
      <c r="H47" s="33">
        <f>IF($E47="h",'IP Claims by DMIS ID'!H47/'IP Disp by DMISID'!H47," ")</f>
        <v>4.512E-2</v>
      </c>
      <c r="I47" s="33">
        <f>IF($E47="h",'IP Claims by DMIS ID'!I47/'IP Disp by DMISID'!I47," ")</f>
        <v>3.6249617620067301E-2</v>
      </c>
      <c r="J47" s="33" t="e">
        <f>IF($E47="h",'IP Claims by DMIS ID'!J47/'IP Disp by DMISID'!J47," ")</f>
        <v>#DIV/0!</v>
      </c>
      <c r="K47" s="33" t="e">
        <f>IF(E47="h",'IP Claims by DMIS ID'!K47/'IP Disp by DMISID'!K47," ")</f>
        <v>#DIV/0!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33" t="str">
        <f>IF($E48="h",'IP Claims by DMIS ID'!F48/'IP Disp by DMISID'!F48," ")</f>
        <v xml:space="preserve"> </v>
      </c>
      <c r="G48" s="33" t="str">
        <f>IF($E48="h",'IP Claims by DMIS ID'!G48/'IP Disp by DMISID'!G48," ")</f>
        <v xml:space="preserve"> </v>
      </c>
      <c r="H48" s="33" t="str">
        <f>IF($E48="h",'IP Claims by DMIS ID'!H48/'IP Disp by DMISID'!H48," ")</f>
        <v xml:space="preserve"> </v>
      </c>
      <c r="I48" s="33" t="str">
        <f>IF($E48="h",'IP Claims by DMIS ID'!I48/'IP Disp by DMISID'!I48," ")</f>
        <v xml:space="preserve"> </v>
      </c>
      <c r="J48" s="33" t="str">
        <f>IF($E48="h",'IP Claims by DMIS ID'!J48/'IP Disp by DMISID'!J48," ")</f>
        <v xml:space="preserve"> </v>
      </c>
      <c r="K48" s="33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33" t="e">
        <f>IF($E49="h",'IP Claims by DMIS ID'!F49/'IP Disp by DMISID'!F49," ")</f>
        <v>#DIV/0!</v>
      </c>
      <c r="G49" s="33">
        <f>IF($E49="h",'IP Claims by DMIS ID'!G49/'IP Disp by DMISID'!G49," ")</f>
        <v>8.8079859072225479E-3</v>
      </c>
      <c r="H49" s="33">
        <f>IF($E49="h",'IP Claims by DMIS ID'!H49/'IP Disp by DMISID'!H49," ")</f>
        <v>6.462035541195477E-3</v>
      </c>
      <c r="I49" s="33">
        <f>IF($E49="h",'IP Claims by DMIS ID'!I49/'IP Disp by DMISID'!I49," ")</f>
        <v>1.1510791366906475E-2</v>
      </c>
      <c r="J49" s="33">
        <f>IF($E49="h",'IP Claims by DMIS ID'!J49/'IP Disp by DMISID'!J49," ")</f>
        <v>1.1404872991187144E-2</v>
      </c>
      <c r="K49" s="33">
        <f>IF(E49="h",'IP Claims by DMIS ID'!K49/'IP Disp by DMISID'!K49," ")</f>
        <v>1.7463235294117647E-2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33" t="str">
        <f>IF($E50="h",'IP Claims by DMIS ID'!F50/'IP Disp by DMISID'!F50," ")</f>
        <v xml:space="preserve"> </v>
      </c>
      <c r="G50" s="33" t="str">
        <f>IF($E50="h",'IP Claims by DMIS ID'!G50/'IP Disp by DMISID'!G50," ")</f>
        <v xml:space="preserve"> </v>
      </c>
      <c r="H50" s="33" t="str">
        <f>IF($E50="h",'IP Claims by DMIS ID'!H50/'IP Disp by DMISID'!H50," ")</f>
        <v xml:space="preserve"> </v>
      </c>
      <c r="I50" s="33" t="str">
        <f>IF($E50="h",'IP Claims by DMIS ID'!I50/'IP Disp by DMISID'!I50," ")</f>
        <v xml:space="preserve"> </v>
      </c>
      <c r="J50" s="33" t="str">
        <f>IF($E50="h",'IP Claims by DMIS ID'!J50/'IP Disp by DMISID'!J50," ")</f>
        <v xml:space="preserve"> </v>
      </c>
      <c r="K50" s="33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33" t="str">
        <f>IF($E51="h",'IP Claims by DMIS ID'!F51/'IP Disp by DMISID'!F51," ")</f>
        <v xml:space="preserve"> </v>
      </c>
      <c r="G51" s="33" t="str">
        <f>IF($E51="h",'IP Claims by DMIS ID'!G51/'IP Disp by DMISID'!G51," ")</f>
        <v xml:space="preserve"> </v>
      </c>
      <c r="H51" s="33" t="str">
        <f>IF($E51="h",'IP Claims by DMIS ID'!H51/'IP Disp by DMISID'!H51," ")</f>
        <v xml:space="preserve"> </v>
      </c>
      <c r="I51" s="33" t="str">
        <f>IF($E51="h",'IP Claims by DMIS ID'!I51/'IP Disp by DMISID'!I51," ")</f>
        <v xml:space="preserve"> </v>
      </c>
      <c r="J51" s="33" t="str">
        <f>IF($E51="h",'IP Claims by DMIS ID'!J51/'IP Disp by DMISID'!J51," ")</f>
        <v xml:space="preserve"> </v>
      </c>
      <c r="K51" s="33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33" t="str">
        <f>IF($E52="h",'IP Claims by DMIS ID'!F52/'IP Disp by DMISID'!F52," ")</f>
        <v xml:space="preserve"> </v>
      </c>
      <c r="G52" s="33" t="str">
        <f>IF($E52="h",'IP Claims by DMIS ID'!G52/'IP Disp by DMISID'!G52," ")</f>
        <v xml:space="preserve"> </v>
      </c>
      <c r="H52" s="33" t="str">
        <f>IF($E52="h",'IP Claims by DMIS ID'!H52/'IP Disp by DMISID'!H52," ")</f>
        <v xml:space="preserve"> </v>
      </c>
      <c r="I52" s="33" t="str">
        <f>IF($E52="h",'IP Claims by DMIS ID'!I52/'IP Disp by DMISID'!I52," ")</f>
        <v xml:space="preserve"> </v>
      </c>
      <c r="J52" s="33" t="str">
        <f>IF($E52="h",'IP Claims by DMIS ID'!J52/'IP Disp by DMISID'!J52," ")</f>
        <v xml:space="preserve"> </v>
      </c>
      <c r="K52" s="33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33" t="str">
        <f>IF($E53="h",'IP Claims by DMIS ID'!F53/'IP Disp by DMISID'!F53," ")</f>
        <v xml:space="preserve"> </v>
      </c>
      <c r="G53" s="33" t="str">
        <f>IF($E53="h",'IP Claims by DMIS ID'!G53/'IP Disp by DMISID'!G53," ")</f>
        <v xml:space="preserve"> </v>
      </c>
      <c r="H53" s="33" t="str">
        <f>IF($E53="h",'IP Claims by DMIS ID'!H53/'IP Disp by DMISID'!H53," ")</f>
        <v xml:space="preserve"> </v>
      </c>
      <c r="I53" s="33" t="str">
        <f>IF($E53="h",'IP Claims by DMIS ID'!I53/'IP Disp by DMISID'!I53," ")</f>
        <v xml:space="preserve"> </v>
      </c>
      <c r="J53" s="33" t="str">
        <f>IF($E53="h",'IP Claims by DMIS ID'!J53/'IP Disp by DMISID'!J53," ")</f>
        <v xml:space="preserve"> </v>
      </c>
      <c r="K53" s="33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33" t="str">
        <f>IF($E54="h",'IP Claims by DMIS ID'!F54/'IP Disp by DMISID'!F54," ")</f>
        <v xml:space="preserve"> </v>
      </c>
      <c r="G54" s="33" t="str">
        <f>IF($E54="h",'IP Claims by DMIS ID'!G54/'IP Disp by DMISID'!G54," ")</f>
        <v xml:space="preserve"> </v>
      </c>
      <c r="H54" s="33" t="str">
        <f>IF($E54="h",'IP Claims by DMIS ID'!H54/'IP Disp by DMISID'!H54," ")</f>
        <v xml:space="preserve"> </v>
      </c>
      <c r="I54" s="33" t="str">
        <f>IF($E54="h",'IP Claims by DMIS ID'!I54/'IP Disp by DMISID'!I54," ")</f>
        <v xml:space="preserve"> </v>
      </c>
      <c r="J54" s="33" t="str">
        <f>IF($E54="h",'IP Claims by DMIS ID'!J54/'IP Disp by DMISID'!J54," ")</f>
        <v xml:space="preserve"> </v>
      </c>
      <c r="K54" s="33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33" t="str">
        <f>IF($E55="h",'IP Claims by DMIS ID'!F55/'IP Disp by DMISID'!F55," ")</f>
        <v xml:space="preserve"> </v>
      </c>
      <c r="G55" s="33" t="str">
        <f>IF($E55="h",'IP Claims by DMIS ID'!G55/'IP Disp by DMISID'!G55," ")</f>
        <v xml:space="preserve"> </v>
      </c>
      <c r="H55" s="33" t="str">
        <f>IF($E55="h",'IP Claims by DMIS ID'!H55/'IP Disp by DMISID'!H55," ")</f>
        <v xml:space="preserve"> </v>
      </c>
      <c r="I55" s="33" t="str">
        <f>IF($E55="h",'IP Claims by DMIS ID'!I55/'IP Disp by DMISID'!I55," ")</f>
        <v xml:space="preserve"> </v>
      </c>
      <c r="J55" s="33" t="str">
        <f>IF($E55="h",'IP Claims by DMIS ID'!J55/'IP Disp by DMISID'!J55," ")</f>
        <v xml:space="preserve"> </v>
      </c>
      <c r="K55" s="33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33" t="str">
        <f>IF($E56="h",'IP Claims by DMIS ID'!F56/'IP Disp by DMISID'!F56," ")</f>
        <v xml:space="preserve"> </v>
      </c>
      <c r="G56" s="33" t="str">
        <f>IF($E56="h",'IP Claims by DMIS ID'!G56/'IP Disp by DMISID'!G56," ")</f>
        <v xml:space="preserve"> </v>
      </c>
      <c r="H56" s="33" t="str">
        <f>IF($E56="h",'IP Claims by DMIS ID'!H56/'IP Disp by DMISID'!H56," ")</f>
        <v xml:space="preserve"> </v>
      </c>
      <c r="I56" s="33" t="str">
        <f>IF($E56="h",'IP Claims by DMIS ID'!I56/'IP Disp by DMISID'!I56," ")</f>
        <v xml:space="preserve"> </v>
      </c>
      <c r="J56" s="33" t="str">
        <f>IF($E56="h",'IP Claims by DMIS ID'!J56/'IP Disp by DMISID'!J56," ")</f>
        <v xml:space="preserve"> </v>
      </c>
      <c r="K56" s="33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33" t="str">
        <f>IF($E57="h",'IP Claims by DMIS ID'!F57/'IP Disp by DMISID'!F57," ")</f>
        <v xml:space="preserve"> </v>
      </c>
      <c r="G57" s="33" t="str">
        <f>IF($E57="h",'IP Claims by DMIS ID'!G57/'IP Disp by DMISID'!G57," ")</f>
        <v xml:space="preserve"> </v>
      </c>
      <c r="H57" s="33" t="str">
        <f>IF($E57="h",'IP Claims by DMIS ID'!H57/'IP Disp by DMISID'!H57," ")</f>
        <v xml:space="preserve"> </v>
      </c>
      <c r="I57" s="33" t="str">
        <f>IF($E57="h",'IP Claims by DMIS ID'!I57/'IP Disp by DMISID'!I57," ")</f>
        <v xml:space="preserve"> </v>
      </c>
      <c r="J57" s="33" t="str">
        <f>IF($E57="h",'IP Claims by DMIS ID'!J57/'IP Disp by DMISID'!J57," ")</f>
        <v xml:space="preserve"> </v>
      </c>
      <c r="K57" s="33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33" t="str">
        <f>IF($E58="h",'IP Claims by DMIS ID'!F58/'IP Disp by DMISID'!F58," ")</f>
        <v xml:space="preserve"> </v>
      </c>
      <c r="G58" s="33" t="str">
        <f>IF($E58="h",'IP Claims by DMIS ID'!G58/'IP Disp by DMISID'!G58," ")</f>
        <v xml:space="preserve"> </v>
      </c>
      <c r="H58" s="33" t="str">
        <f>IF($E58="h",'IP Claims by DMIS ID'!H58/'IP Disp by DMISID'!H58," ")</f>
        <v xml:space="preserve"> </v>
      </c>
      <c r="I58" s="33" t="str">
        <f>IF($E58="h",'IP Claims by DMIS ID'!I58/'IP Disp by DMISID'!I58," ")</f>
        <v xml:space="preserve"> </v>
      </c>
      <c r="J58" s="33" t="str">
        <f>IF($E58="h",'IP Claims by DMIS ID'!J58/'IP Disp by DMISID'!J58," ")</f>
        <v xml:space="preserve"> </v>
      </c>
      <c r="K58" s="33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33" t="str">
        <f>IF($E59="h",'IP Claims by DMIS ID'!F59/'IP Disp by DMISID'!F59," ")</f>
        <v xml:space="preserve"> </v>
      </c>
      <c r="G59" s="33" t="str">
        <f>IF($E59="h",'IP Claims by DMIS ID'!G59/'IP Disp by DMISID'!G59," ")</f>
        <v xml:space="preserve"> </v>
      </c>
      <c r="H59" s="33" t="str">
        <f>IF($E59="h",'IP Claims by DMIS ID'!H59/'IP Disp by DMISID'!H59," ")</f>
        <v xml:space="preserve"> </v>
      </c>
      <c r="I59" s="33" t="str">
        <f>IF($E59="h",'IP Claims by DMIS ID'!I59/'IP Disp by DMISID'!I59," ")</f>
        <v xml:space="preserve"> </v>
      </c>
      <c r="J59" s="33" t="str">
        <f>IF($E59="h",'IP Claims by DMIS ID'!J59/'IP Disp by DMISID'!J59," ")</f>
        <v xml:space="preserve"> </v>
      </c>
      <c r="K59" s="33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33" t="str">
        <f>IF($E60="h",'IP Claims by DMIS ID'!F60/'IP Disp by DMISID'!F60," ")</f>
        <v xml:space="preserve"> </v>
      </c>
      <c r="G60" s="33" t="str">
        <f>IF($E60="h",'IP Claims by DMIS ID'!G60/'IP Disp by DMISID'!G60," ")</f>
        <v xml:space="preserve"> </v>
      </c>
      <c r="H60" s="33" t="str">
        <f>IF($E60="h",'IP Claims by DMIS ID'!H60/'IP Disp by DMISID'!H60," ")</f>
        <v xml:space="preserve"> </v>
      </c>
      <c r="I60" s="33" t="str">
        <f>IF($E60="h",'IP Claims by DMIS ID'!I60/'IP Disp by DMISID'!I60," ")</f>
        <v xml:space="preserve"> </v>
      </c>
      <c r="J60" s="33" t="str">
        <f>IF($E60="h",'IP Claims by DMIS ID'!J60/'IP Disp by DMISID'!J60," ")</f>
        <v xml:space="preserve"> </v>
      </c>
      <c r="K60" s="33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33" t="str">
        <f>IF($E61="h",'IP Claims by DMIS ID'!F61/'IP Disp by DMISID'!F61," ")</f>
        <v xml:space="preserve"> </v>
      </c>
      <c r="G61" s="33" t="str">
        <f>IF($E61="h",'IP Claims by DMIS ID'!G61/'IP Disp by DMISID'!G61," ")</f>
        <v xml:space="preserve"> </v>
      </c>
      <c r="H61" s="33" t="str">
        <f>IF($E61="h",'IP Claims by DMIS ID'!H61/'IP Disp by DMISID'!H61," ")</f>
        <v xml:space="preserve"> </v>
      </c>
      <c r="I61" s="33" t="str">
        <f>IF($E61="h",'IP Claims by DMIS ID'!I61/'IP Disp by DMISID'!I61," ")</f>
        <v xml:space="preserve"> </v>
      </c>
      <c r="J61" s="33" t="str">
        <f>IF($E61="h",'IP Claims by DMIS ID'!J61/'IP Disp by DMISID'!J61," ")</f>
        <v xml:space="preserve"> </v>
      </c>
      <c r="K61" s="33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33" t="str">
        <f>IF($E62="h",'IP Claims by DMIS ID'!F62/'IP Disp by DMISID'!F62," ")</f>
        <v xml:space="preserve"> </v>
      </c>
      <c r="G62" s="33" t="str">
        <f>IF($E62="h",'IP Claims by DMIS ID'!G62/'IP Disp by DMISID'!G62," ")</f>
        <v xml:space="preserve"> </v>
      </c>
      <c r="H62" s="33" t="str">
        <f>IF($E62="h",'IP Claims by DMIS ID'!H62/'IP Disp by DMISID'!H62," ")</f>
        <v xml:space="preserve"> </v>
      </c>
      <c r="I62" s="33" t="str">
        <f>IF($E62="h",'IP Claims by DMIS ID'!I62/'IP Disp by DMISID'!I62," ")</f>
        <v xml:space="preserve"> </v>
      </c>
      <c r="J62" s="33" t="str">
        <f>IF($E62="h",'IP Claims by DMIS ID'!J62/'IP Disp by DMISID'!J62," ")</f>
        <v xml:space="preserve"> </v>
      </c>
      <c r="K62" s="33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33" t="str">
        <f>IF($E63="h",'IP Claims by DMIS ID'!F63/'IP Disp by DMISID'!F63," ")</f>
        <v xml:space="preserve"> </v>
      </c>
      <c r="G63" s="33" t="str">
        <f>IF($E63="h",'IP Claims by DMIS ID'!G63/'IP Disp by DMISID'!G63," ")</f>
        <v xml:space="preserve"> </v>
      </c>
      <c r="H63" s="33" t="str">
        <f>IF($E63="h",'IP Claims by DMIS ID'!H63/'IP Disp by DMISID'!H63," ")</f>
        <v xml:space="preserve"> </v>
      </c>
      <c r="I63" s="33" t="str">
        <f>IF($E63="h",'IP Claims by DMIS ID'!I63/'IP Disp by DMISID'!I63," ")</f>
        <v xml:space="preserve"> </v>
      </c>
      <c r="J63" s="33" t="str">
        <f>IF($E63="h",'IP Claims by DMIS ID'!J63/'IP Disp by DMISID'!J63," ")</f>
        <v xml:space="preserve"> </v>
      </c>
      <c r="K63" s="33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33" t="str">
        <f>IF($E64="h",'IP Claims by DMIS ID'!F64/'IP Disp by DMISID'!F64," ")</f>
        <v xml:space="preserve"> </v>
      </c>
      <c r="G64" s="33" t="str">
        <f>IF($E64="h",'IP Claims by DMIS ID'!G64/'IP Disp by DMISID'!G64," ")</f>
        <v xml:space="preserve"> </v>
      </c>
      <c r="H64" s="33" t="str">
        <f>IF($E64="h",'IP Claims by DMIS ID'!H64/'IP Disp by DMISID'!H64," ")</f>
        <v xml:space="preserve"> </v>
      </c>
      <c r="I64" s="33" t="str">
        <f>IF($E64="h",'IP Claims by DMIS ID'!I64/'IP Disp by DMISID'!I64," ")</f>
        <v xml:space="preserve"> </v>
      </c>
      <c r="J64" s="33" t="str">
        <f>IF($E64="h",'IP Claims by DMIS ID'!J64/'IP Disp by DMISID'!J64," ")</f>
        <v xml:space="preserve"> </v>
      </c>
      <c r="K64" s="33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33" t="str">
        <f>IF($E65="h",'IP Claims by DMIS ID'!F65/'IP Disp by DMISID'!F65," ")</f>
        <v xml:space="preserve"> </v>
      </c>
      <c r="G65" s="33" t="str">
        <f>IF($E65="h",'IP Claims by DMIS ID'!G65/'IP Disp by DMISID'!G65," ")</f>
        <v xml:space="preserve"> </v>
      </c>
      <c r="H65" s="33" t="str">
        <f>IF($E65="h",'IP Claims by DMIS ID'!H65/'IP Disp by DMISID'!H65," ")</f>
        <v xml:space="preserve"> </v>
      </c>
      <c r="I65" s="33" t="str">
        <f>IF($E65="h",'IP Claims by DMIS ID'!I65/'IP Disp by DMISID'!I65," ")</f>
        <v xml:space="preserve"> </v>
      </c>
      <c r="J65" s="33" t="str">
        <f>IF($E65="h",'IP Claims by DMIS ID'!J65/'IP Disp by DMISID'!J65," ")</f>
        <v xml:space="preserve"> </v>
      </c>
      <c r="K65" s="33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33" t="str">
        <f>IF($E66="h",'IP Claims by DMIS ID'!F66/'IP Disp by DMISID'!F66," ")</f>
        <v xml:space="preserve"> </v>
      </c>
      <c r="G66" s="33" t="str">
        <f>IF($E66="h",'IP Claims by DMIS ID'!G66/'IP Disp by DMISID'!G66," ")</f>
        <v xml:space="preserve"> </v>
      </c>
      <c r="H66" s="33" t="str">
        <f>IF($E66="h",'IP Claims by DMIS ID'!H66/'IP Disp by DMISID'!H66," ")</f>
        <v xml:space="preserve"> </v>
      </c>
      <c r="I66" s="33" t="str">
        <f>IF($E66="h",'IP Claims by DMIS ID'!I66/'IP Disp by DMISID'!I66," ")</f>
        <v xml:space="preserve"> </v>
      </c>
      <c r="J66" s="33" t="str">
        <f>IF($E66="h",'IP Claims by DMIS ID'!J66/'IP Disp by DMISID'!J66," ")</f>
        <v xml:space="preserve"> </v>
      </c>
      <c r="K66" s="33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33" t="str">
        <f>IF($E67="h",'IP Claims by DMIS ID'!F67/'IP Disp by DMISID'!F67," ")</f>
        <v xml:space="preserve"> </v>
      </c>
      <c r="G67" s="33" t="str">
        <f>IF($E67="h",'IP Claims by DMIS ID'!G67/'IP Disp by DMISID'!G67," ")</f>
        <v xml:space="preserve"> </v>
      </c>
      <c r="H67" s="33" t="str">
        <f>IF($E67="h",'IP Claims by DMIS ID'!H67/'IP Disp by DMISID'!H67," ")</f>
        <v xml:space="preserve"> </v>
      </c>
      <c r="I67" s="33" t="str">
        <f>IF($E67="h",'IP Claims by DMIS ID'!I67/'IP Disp by DMISID'!I67," ")</f>
        <v xml:space="preserve"> </v>
      </c>
      <c r="J67" s="33" t="str">
        <f>IF($E67="h",'IP Claims by DMIS ID'!J67/'IP Disp by DMISID'!J67," ")</f>
        <v xml:space="preserve"> </v>
      </c>
      <c r="K67" s="33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33" t="str">
        <f>IF($E68="h",'IP Claims by DMIS ID'!F68/'IP Disp by DMISID'!F68," ")</f>
        <v xml:space="preserve"> </v>
      </c>
      <c r="G68" s="33" t="str">
        <f>IF($E68="h",'IP Claims by DMIS ID'!G68/'IP Disp by DMISID'!G68," ")</f>
        <v xml:space="preserve"> </v>
      </c>
      <c r="H68" s="33" t="str">
        <f>IF($E68="h",'IP Claims by DMIS ID'!H68/'IP Disp by DMISID'!H68," ")</f>
        <v xml:space="preserve"> </v>
      </c>
      <c r="I68" s="33" t="str">
        <f>IF($E68="h",'IP Claims by DMIS ID'!I68/'IP Disp by DMISID'!I68," ")</f>
        <v xml:space="preserve"> </v>
      </c>
      <c r="J68" s="33" t="str">
        <f>IF($E68="h",'IP Claims by DMIS ID'!J68/'IP Disp by DMISID'!J68," ")</f>
        <v xml:space="preserve"> </v>
      </c>
      <c r="K68" s="33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33" t="str">
        <f>IF($E69="h",'IP Claims by DMIS ID'!F69/'IP Disp by DMISID'!F69," ")</f>
        <v xml:space="preserve"> </v>
      </c>
      <c r="G69" s="33" t="str">
        <f>IF($E69="h",'IP Claims by DMIS ID'!G69/'IP Disp by DMISID'!G69," ")</f>
        <v xml:space="preserve"> </v>
      </c>
      <c r="H69" s="33" t="str">
        <f>IF($E69="h",'IP Claims by DMIS ID'!H69/'IP Disp by DMISID'!H69," ")</f>
        <v xml:space="preserve"> </v>
      </c>
      <c r="I69" s="33" t="str">
        <f>IF($E69="h",'IP Claims by DMIS ID'!I69/'IP Disp by DMISID'!I69," ")</f>
        <v xml:space="preserve"> </v>
      </c>
      <c r="J69" s="33" t="str">
        <f>IF($E69="h",'IP Claims by DMIS ID'!J69/'IP Disp by DMISID'!J69," ")</f>
        <v xml:space="preserve"> </v>
      </c>
      <c r="K69" s="33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33" t="str">
        <f>IF($E70="h",'IP Claims by DMIS ID'!F70/'IP Disp by DMISID'!F70," ")</f>
        <v xml:space="preserve"> </v>
      </c>
      <c r="G70" s="33" t="str">
        <f>IF($E70="h",'IP Claims by DMIS ID'!G70/'IP Disp by DMISID'!G70," ")</f>
        <v xml:space="preserve"> </v>
      </c>
      <c r="H70" s="33" t="str">
        <f>IF($E70="h",'IP Claims by DMIS ID'!H70/'IP Disp by DMISID'!H70," ")</f>
        <v xml:space="preserve"> </v>
      </c>
      <c r="I70" s="33" t="str">
        <f>IF($E70="h",'IP Claims by DMIS ID'!I70/'IP Disp by DMISID'!I70," ")</f>
        <v xml:space="preserve"> </v>
      </c>
      <c r="J70" s="33" t="str">
        <f>IF($E70="h",'IP Claims by DMIS ID'!J70/'IP Disp by DMISID'!J70," ")</f>
        <v xml:space="preserve"> </v>
      </c>
      <c r="K70" s="33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33" t="str">
        <f>IF($E71="h",'IP Claims by DMIS ID'!F71/'IP Disp by DMISID'!F71," ")</f>
        <v xml:space="preserve"> </v>
      </c>
      <c r="G71" s="33" t="str">
        <f>IF($E71="h",'IP Claims by DMIS ID'!G71/'IP Disp by DMISID'!G71," ")</f>
        <v xml:space="preserve"> </v>
      </c>
      <c r="H71" s="33" t="str">
        <f>IF($E71="h",'IP Claims by DMIS ID'!H71/'IP Disp by DMISID'!H71," ")</f>
        <v xml:space="preserve"> </v>
      </c>
      <c r="I71" s="33" t="str">
        <f>IF($E71="h",'IP Claims by DMIS ID'!I71/'IP Disp by DMISID'!I71," ")</f>
        <v xml:space="preserve"> </v>
      </c>
      <c r="J71" s="33" t="str">
        <f>IF($E71="h",'IP Claims by DMIS ID'!J71/'IP Disp by DMISID'!J71," ")</f>
        <v xml:space="preserve"> </v>
      </c>
      <c r="K71" s="33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33" t="str">
        <f>IF($E72="h",'IP Claims by DMIS ID'!F72/'IP Disp by DMISID'!F72," ")</f>
        <v xml:space="preserve"> </v>
      </c>
      <c r="G72" s="33" t="str">
        <f>IF($E72="h",'IP Claims by DMIS ID'!G72/'IP Disp by DMISID'!G72," ")</f>
        <v xml:space="preserve"> </v>
      </c>
      <c r="H72" s="33" t="str">
        <f>IF($E72="h",'IP Claims by DMIS ID'!H72/'IP Disp by DMISID'!H72," ")</f>
        <v xml:space="preserve"> </v>
      </c>
      <c r="I72" s="33" t="str">
        <f>IF($E72="h",'IP Claims by DMIS ID'!I72/'IP Disp by DMISID'!I72," ")</f>
        <v xml:space="preserve"> </v>
      </c>
      <c r="J72" s="33" t="str">
        <f>IF($E72="h",'IP Claims by DMIS ID'!J72/'IP Disp by DMISID'!J72," ")</f>
        <v xml:space="preserve"> </v>
      </c>
      <c r="K72" s="33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33" t="str">
        <f>IF($E73="h",'IP Claims by DMIS ID'!F73/'IP Disp by DMISID'!F73," ")</f>
        <v xml:space="preserve"> </v>
      </c>
      <c r="G73" s="33" t="str">
        <f>IF($E73="h",'IP Claims by DMIS ID'!G73/'IP Disp by DMISID'!G73," ")</f>
        <v xml:space="preserve"> </v>
      </c>
      <c r="H73" s="33" t="str">
        <f>IF($E73="h",'IP Claims by DMIS ID'!H73/'IP Disp by DMISID'!H73," ")</f>
        <v xml:space="preserve"> </v>
      </c>
      <c r="I73" s="33" t="str">
        <f>IF($E73="h",'IP Claims by DMIS ID'!I73/'IP Disp by DMISID'!I73," ")</f>
        <v xml:space="preserve"> </v>
      </c>
      <c r="J73" s="33" t="str">
        <f>IF($E73="h",'IP Claims by DMIS ID'!J73/'IP Disp by DMISID'!J73," ")</f>
        <v xml:space="preserve"> </v>
      </c>
      <c r="K73" s="34" t="str">
        <f>IF(E73="h",'IP Claims by DMIS ID'!K73/'IP Disp by DMISID'!K73," ")</f>
        <v xml:space="preserve"> </v>
      </c>
      <c r="L73" s="24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33">
        <f>IF($E74="h",'IP Claims by DMIS ID'!F74/'IP Disp by DMISID'!F74," ")</f>
        <v>3.5900783289817231E-2</v>
      </c>
      <c r="G74" s="33">
        <f>IF($E74="h",'IP Claims by DMIS ID'!G74/'IP Disp by DMISID'!G74," ")</f>
        <v>4.7192839707078924E-2</v>
      </c>
      <c r="H74" s="33">
        <f>IF($E74="h",'IP Claims by DMIS ID'!H74/'IP Disp by DMISID'!H74," ")</f>
        <v>3.898305084745763E-2</v>
      </c>
      <c r="I74" s="33">
        <f>IF($E74="h",'IP Claims by DMIS ID'!I74/'IP Disp by DMISID'!I74," ")</f>
        <v>3.2227488151658767E-2</v>
      </c>
      <c r="J74" s="33">
        <f>IF($E74="h",'IP Claims by DMIS ID'!J74/'IP Disp by DMISID'!J74," ")</f>
        <v>4.0256175663311987E-2</v>
      </c>
      <c r="K74" s="33">
        <f>IF(E74="h",'IP Claims by DMIS ID'!K74/'IP Disp by DMISID'!K74," ")</f>
        <v>3.4715525554484088E-2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33" t="str">
        <f>IF($E75="h",'IP Claims by DMIS ID'!F75/'IP Disp by DMISID'!F75," ")</f>
        <v xml:space="preserve"> </v>
      </c>
      <c r="G75" s="33" t="str">
        <f>IF($E75="h",'IP Claims by DMIS ID'!G75/'IP Disp by DMISID'!G75," ")</f>
        <v xml:space="preserve"> </v>
      </c>
      <c r="H75" s="33" t="str">
        <f>IF($E75="h",'IP Claims by DMIS ID'!H75/'IP Disp by DMISID'!H75," ")</f>
        <v xml:space="preserve"> </v>
      </c>
      <c r="I75" s="33" t="str">
        <f>IF($E75="h",'IP Claims by DMIS ID'!I75/'IP Disp by DMISID'!I75," ")</f>
        <v xml:space="preserve"> </v>
      </c>
      <c r="J75" s="33" t="str">
        <f>IF($E75="h",'IP Claims by DMIS ID'!J75/'IP Disp by DMISID'!J75," ")</f>
        <v xml:space="preserve"> </v>
      </c>
      <c r="K75" s="33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33">
        <f>IF($E76="h",'IP Claims by DMIS ID'!F76/'IP Disp by DMISID'!F76," ")</f>
        <v>6.3291139240506328E-3</v>
      </c>
      <c r="G76" s="33">
        <f>IF($E76="h",'IP Claims by DMIS ID'!G76/'IP Disp by DMISID'!G76," ")</f>
        <v>3.7476577139287947E-3</v>
      </c>
      <c r="H76" s="33">
        <f>IF($E76="h",'IP Claims by DMIS ID'!H76/'IP Disp by DMISID'!H76," ")</f>
        <v>5.8207217694994182E-3</v>
      </c>
      <c r="I76" s="33">
        <f>IF($E76="h",'IP Claims by DMIS ID'!I76/'IP Disp by DMISID'!I76," ")</f>
        <v>7.8168620882188723E-3</v>
      </c>
      <c r="J76" s="33">
        <f>IF($E76="h",'IP Claims by DMIS ID'!J76/'IP Disp by DMISID'!J76," ")</f>
        <v>8.6547972304648856E-3</v>
      </c>
      <c r="K76" s="33">
        <f>IF(E76="h",'IP Claims by DMIS ID'!K76/'IP Disp by DMISID'!K76," ")</f>
        <v>7.8590785907859083E-3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33">
        <f>IF($E77="h",'IP Claims by DMIS ID'!F77/'IP Disp by DMISID'!F77," ")</f>
        <v>6.6777963272120197E-2</v>
      </c>
      <c r="G77" s="33">
        <f>IF($E77="h",'IP Claims by DMIS ID'!G77/'IP Disp by DMISID'!G77," ")</f>
        <v>7.9400333148250971E-2</v>
      </c>
      <c r="H77" s="33">
        <f>IF($E77="h",'IP Claims by DMIS ID'!H77/'IP Disp by DMISID'!H77," ")</f>
        <v>7.3112740241727758E-2</v>
      </c>
      <c r="I77" s="33">
        <f>IF($E77="h",'IP Claims by DMIS ID'!I77/'IP Disp by DMISID'!I77," ")</f>
        <v>0.12238493723849372</v>
      </c>
      <c r="J77" s="33" t="e">
        <f>IF($E77="h",'IP Claims by DMIS ID'!J77/'IP Disp by DMISID'!J77," ")</f>
        <v>#DIV/0!</v>
      </c>
      <c r="K77" s="33" t="e">
        <f>IF(E77="h",'IP Claims by DMIS ID'!K77/'IP Disp by DMISID'!K77," ")</f>
        <v>#DIV/0!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33">
        <f>IF($E78="h",'IP Claims by DMIS ID'!F78/'IP Disp by DMISID'!F78," ")</f>
        <v>7.5898264029067422E-2</v>
      </c>
      <c r="G78" s="33">
        <f>IF($E78="h",'IP Claims by DMIS ID'!G78/'IP Disp by DMISID'!G78," ")</f>
        <v>6.5811965811965814E-2</v>
      </c>
      <c r="H78" s="33">
        <f>IF($E78="h",'IP Claims by DMIS ID'!H78/'IP Disp by DMISID'!H78," ")</f>
        <v>6.4296520423600609E-2</v>
      </c>
      <c r="I78" s="33">
        <f>IF($E78="h",'IP Claims by DMIS ID'!I78/'IP Disp by DMISID'!I78," ")</f>
        <v>5.5086848635235733E-2</v>
      </c>
      <c r="J78" s="33">
        <f>IF($E78="h",'IP Claims by DMIS ID'!J78/'IP Disp by DMISID'!J78," ")</f>
        <v>4.8727899956877964E-2</v>
      </c>
      <c r="K78" s="33">
        <f>IF(E78="h",'IP Claims by DMIS ID'!K78/'IP Disp by DMISID'!K78," ")</f>
        <v>7.1244192049561172E-2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33">
        <f>IF($E79="h",'IP Claims by DMIS ID'!F79/'IP Disp by DMISID'!F79," ")</f>
        <v>2.7074235807860263E-2</v>
      </c>
      <c r="G79" s="33">
        <f>IF($E79="h",'IP Claims by DMIS ID'!G79/'IP Disp by DMISID'!G79," ")</f>
        <v>2.7141645462256149E-2</v>
      </c>
      <c r="H79" s="33">
        <f>IF($E79="h",'IP Claims by DMIS ID'!H79/'IP Disp by DMISID'!H79," ")</f>
        <v>1.7559657811796487E-2</v>
      </c>
      <c r="I79" s="33">
        <f>IF($E79="h",'IP Claims by DMIS ID'!I79/'IP Disp by DMISID'!I79," ")</f>
        <v>2.0221787345075015E-2</v>
      </c>
      <c r="J79" s="33">
        <f>IF($E79="h",'IP Claims by DMIS ID'!J79/'IP Disp by DMISID'!J79," ")</f>
        <v>9.2480900683554485E-3</v>
      </c>
      <c r="K79" s="33">
        <f>IF(E79="h",'IP Claims by DMIS ID'!K79/'IP Disp by DMISID'!K79," ")</f>
        <v>1.1764705882352941E-2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33">
        <f>IF($E80="h",'IP Claims by DMIS ID'!F80/'IP Disp by DMISID'!F80," ")</f>
        <v>1.6008537886872998E-2</v>
      </c>
      <c r="G80" s="33">
        <f>IF($E80="h",'IP Claims by DMIS ID'!G80/'IP Disp by DMISID'!G80," ")</f>
        <v>1.8097207859358842E-2</v>
      </c>
      <c r="H80" s="33">
        <f>IF($E80="h",'IP Claims by DMIS ID'!H80/'IP Disp by DMISID'!H80," ")</f>
        <v>1.092896174863388E-2</v>
      </c>
      <c r="I80" s="33">
        <f>IF($E80="h",'IP Claims by DMIS ID'!I80/'IP Disp by DMISID'!I80," ")</f>
        <v>2.3443815683104285E-2</v>
      </c>
      <c r="J80" s="33">
        <f>IF($E80="h",'IP Claims by DMIS ID'!J80/'IP Disp by DMISID'!J80," ")</f>
        <v>1.3888888888888888E-2</v>
      </c>
      <c r="K80" s="33">
        <f>IF(E80="h",'IP Claims by DMIS ID'!K80/'IP Disp by DMISID'!K80," ")</f>
        <v>1.7341040462427744E-2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33">
        <f>IF($E81="h",'IP Claims by DMIS ID'!F81/'IP Disp by DMISID'!F81," ")</f>
        <v>2.7363791839726363E-2</v>
      </c>
      <c r="G81" s="33">
        <f>IF($E81="h",'IP Claims by DMIS ID'!G81/'IP Disp by DMISID'!G81," ")</f>
        <v>2.8676634679758981E-2</v>
      </c>
      <c r="H81" s="33">
        <f>IF($E81="h",'IP Claims by DMIS ID'!H81/'IP Disp by DMISID'!H81," ")</f>
        <v>2.7177999785154151E-2</v>
      </c>
      <c r="I81" s="33">
        <f>IF($E81="h",'IP Claims by DMIS ID'!I81/'IP Disp by DMISID'!I81," ")</f>
        <v>3.7084950409659333E-2</v>
      </c>
      <c r="J81" s="33">
        <f>IF($E81="h",'IP Claims by DMIS ID'!J81/'IP Disp by DMISID'!J81," ")</f>
        <v>4.4830169830169832E-2</v>
      </c>
      <c r="K81" s="33">
        <f>IF(E81="h",'IP Claims by DMIS ID'!K81/'IP Disp by DMISID'!K81," ")</f>
        <v>3.5277921183961454E-2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33">
        <f>IF($E82="h",'IP Claims by DMIS ID'!F82/'IP Disp by DMISID'!F82," ")</f>
        <v>1.247537754432042E-2</v>
      </c>
      <c r="G82" s="33">
        <f>IF($E82="h",'IP Claims by DMIS ID'!G82/'IP Disp by DMISID'!G82," ")</f>
        <v>6.8450528935905417E-3</v>
      </c>
      <c r="H82" s="33">
        <f>IF($E82="h",'IP Claims by DMIS ID'!H82/'IP Disp by DMISID'!H82," ")</f>
        <v>9.0957731407169604E-3</v>
      </c>
      <c r="I82" s="33">
        <f>IF($E82="h",'IP Claims by DMIS ID'!I82/'IP Disp by DMISID'!I82," ")</f>
        <v>9.9194048357098569E-3</v>
      </c>
      <c r="J82" s="33">
        <f>IF($E82="h",'IP Claims by DMIS ID'!J82/'IP Disp by DMISID'!J82," ")</f>
        <v>1.1834319526627219E-2</v>
      </c>
      <c r="K82" s="33">
        <f>IF(E82="h",'IP Claims by DMIS ID'!K82/'IP Disp by DMISID'!K82," ")</f>
        <v>6.8952836259998163E-4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33" t="str">
        <f>IF($E83="h",'IP Claims by DMIS ID'!F83/'IP Disp by DMISID'!F83," ")</f>
        <v xml:space="preserve"> </v>
      </c>
      <c r="G83" s="33" t="str">
        <f>IF($E83="h",'IP Claims by DMIS ID'!G83/'IP Disp by DMISID'!G83," ")</f>
        <v xml:space="preserve"> </v>
      </c>
      <c r="H83" s="33" t="str">
        <f>IF($E83="h",'IP Claims by DMIS ID'!H83/'IP Disp by DMISID'!H83," ")</f>
        <v xml:space="preserve"> </v>
      </c>
      <c r="I83" s="33" t="str">
        <f>IF($E83="h",'IP Claims by DMIS ID'!I83/'IP Disp by DMISID'!I83," ")</f>
        <v xml:space="preserve"> </v>
      </c>
      <c r="J83" s="33" t="str">
        <f>IF($E83="h",'IP Claims by DMIS ID'!J83/'IP Disp by DMISID'!J83," ")</f>
        <v xml:space="preserve"> </v>
      </c>
      <c r="K83" s="33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33">
        <f>IF($E84="h",'IP Claims by DMIS ID'!F84/'IP Disp by DMISID'!F84," ")</f>
        <v>9.9667774086378731E-3</v>
      </c>
      <c r="G84" s="33">
        <f>IF($E84="h",'IP Claims by DMIS ID'!G84/'IP Disp by DMISID'!G84," ")</f>
        <v>1.4877102199223804E-2</v>
      </c>
      <c r="H84" s="33">
        <f>IF($E84="h",'IP Claims by DMIS ID'!H84/'IP Disp by DMISID'!H84," ")</f>
        <v>6.3643595863166272E-3</v>
      </c>
      <c r="I84" s="33">
        <f>IF($E84="h",'IP Claims by DMIS ID'!I84/'IP Disp by DMISID'!I84," ")</f>
        <v>6.7137809187279148E-3</v>
      </c>
      <c r="J84" s="33">
        <f>IF($E84="h",'IP Claims by DMIS ID'!J84/'IP Disp by DMISID'!J84," ")</f>
        <v>7.5826508947528055E-3</v>
      </c>
      <c r="K84" s="33">
        <f>IF(E84="h",'IP Claims by DMIS ID'!K84/'IP Disp by DMISID'!K84," ")</f>
        <v>6.2500000000000003E-3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33">
        <f>IF($E85="h",'IP Claims by DMIS ID'!F85/'IP Disp by DMISID'!F85," ")</f>
        <v>8.6872586872586872E-3</v>
      </c>
      <c r="G85" s="33">
        <f>IF($E85="h",'IP Claims by DMIS ID'!G85/'IP Disp by DMISID'!G85," ")</f>
        <v>6.1601642710472282E-3</v>
      </c>
      <c r="H85" s="33">
        <f>IF($E85="h",'IP Claims by DMIS ID'!H85/'IP Disp by DMISID'!H85," ")</f>
        <v>4.1390728476821195E-3</v>
      </c>
      <c r="I85" s="33">
        <f>IF($E85="h",'IP Claims by DMIS ID'!I85/'IP Disp by DMISID'!I85," ")</f>
        <v>7.7071290944123313E-3</v>
      </c>
      <c r="J85" s="33">
        <f>IF($E85="h",'IP Claims by DMIS ID'!J85/'IP Disp by DMISID'!J85," ")</f>
        <v>1.2626262626262626E-2</v>
      </c>
      <c r="K85" s="33">
        <f>IF(E85="h",'IP Claims by DMIS ID'!K85/'IP Disp by DMISID'!K85," ")</f>
        <v>8.0563947633434038E-3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33">
        <f>IF($E86="h",'IP Claims by DMIS ID'!F86/'IP Disp by DMISID'!F86," ")</f>
        <v>9.6061479346781949E-3</v>
      </c>
      <c r="G86" s="33">
        <f>IF($E86="h",'IP Claims by DMIS ID'!G86/'IP Disp by DMISID'!G86," ")</f>
        <v>1.2345679012345678E-2</v>
      </c>
      <c r="H86" s="33">
        <f>IF($E86="h",'IP Claims by DMIS ID'!H86/'IP Disp by DMISID'!H86," ")</f>
        <v>3.3222591362126247E-3</v>
      </c>
      <c r="I86" s="33">
        <f>IF($E86="h",'IP Claims by DMIS ID'!I86/'IP Disp by DMISID'!I86," ")</f>
        <v>3.3296337402885681E-3</v>
      </c>
      <c r="J86" s="33">
        <f>IF($E86="h",'IP Claims by DMIS ID'!J86/'IP Disp by DMISID'!J86," ")</f>
        <v>3.0581039755351682E-3</v>
      </c>
      <c r="K86" s="33">
        <f>IF(E86="h",'IP Claims by DMIS ID'!K86/'IP Disp by DMISID'!K86," ")</f>
        <v>2.1231422505307855E-3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33" t="str">
        <f>IF($E87="h",'IP Claims by DMIS ID'!F87/'IP Disp by DMISID'!F87," ")</f>
        <v xml:space="preserve"> </v>
      </c>
      <c r="G87" s="33" t="str">
        <f>IF($E87="h",'IP Claims by DMIS ID'!G87/'IP Disp by DMISID'!G87," ")</f>
        <v xml:space="preserve"> </v>
      </c>
      <c r="H87" s="33" t="str">
        <f>IF($E87="h",'IP Claims by DMIS ID'!H87/'IP Disp by DMISID'!H87," ")</f>
        <v xml:space="preserve"> </v>
      </c>
      <c r="I87" s="33" t="str">
        <f>IF($E87="h",'IP Claims by DMIS ID'!I87/'IP Disp by DMISID'!I87," ")</f>
        <v xml:space="preserve"> </v>
      </c>
      <c r="J87" s="33" t="str">
        <f>IF($E87="h",'IP Claims by DMIS ID'!J87/'IP Disp by DMISID'!J87," ")</f>
        <v xml:space="preserve"> </v>
      </c>
      <c r="K87" s="33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33">
        <f>IF($E88="h",'IP Claims by DMIS ID'!F88/'IP Disp by DMISID'!F88," ")</f>
        <v>1.7447199265381085E-2</v>
      </c>
      <c r="G88" s="33">
        <f>IF($E88="h",'IP Claims by DMIS ID'!G88/'IP Disp by DMISID'!G88," ")</f>
        <v>1.7585931254996003E-2</v>
      </c>
      <c r="H88" s="33">
        <f>IF($E88="h",'IP Claims by DMIS ID'!H88/'IP Disp by DMISID'!H88," ")</f>
        <v>2.6102610261026102E-2</v>
      </c>
      <c r="I88" s="33">
        <f>IF($E88="h",'IP Claims by DMIS ID'!I88/'IP Disp by DMISID'!I88," ")</f>
        <v>1.2455516014234875E-2</v>
      </c>
      <c r="J88" s="33">
        <f>IF($E88="h",'IP Claims by DMIS ID'!J88/'IP Disp by DMISID'!J88," ")</f>
        <v>1.2265978050355068E-2</v>
      </c>
      <c r="K88" s="33">
        <f>IF(E88="h",'IP Claims by DMIS ID'!K88/'IP Disp by DMISID'!K88," ")</f>
        <v>2.9126213592233011E-2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33" t="str">
        <f>IF($E89="h",'IP Claims by DMIS ID'!F89/'IP Disp by DMISID'!F89," ")</f>
        <v xml:space="preserve"> </v>
      </c>
      <c r="G89" s="33" t="str">
        <f>IF($E89="h",'IP Claims by DMIS ID'!G89/'IP Disp by DMISID'!G89," ")</f>
        <v xml:space="preserve"> </v>
      </c>
      <c r="H89" s="33" t="str">
        <f>IF($E89="h",'IP Claims by DMIS ID'!H89/'IP Disp by DMISID'!H89," ")</f>
        <v xml:space="preserve"> </v>
      </c>
      <c r="I89" s="33" t="str">
        <f>IF($E89="h",'IP Claims by DMIS ID'!I89/'IP Disp by DMISID'!I89," ")</f>
        <v xml:space="preserve"> </v>
      </c>
      <c r="J89" s="33" t="str">
        <f>IF($E89="h",'IP Claims by DMIS ID'!J89/'IP Disp by DMISID'!J89," ")</f>
        <v xml:space="preserve"> </v>
      </c>
      <c r="K89" s="33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33">
        <f>IF($E90="h",'IP Claims by DMIS ID'!F90/'IP Disp by DMISID'!F90," ")</f>
        <v>3.1545741324921134E-2</v>
      </c>
      <c r="G90" s="33">
        <f>IF($E90="h",'IP Claims by DMIS ID'!G90/'IP Disp by DMISID'!G90," ")</f>
        <v>3.6585365853658534E-2</v>
      </c>
      <c r="H90" s="33">
        <f>IF($E90="h",'IP Claims by DMIS ID'!H90/'IP Disp by DMISID'!H90," ")</f>
        <v>6.5573770491803279E-3</v>
      </c>
      <c r="I90" s="33">
        <f>IF($E90="h",'IP Claims by DMIS ID'!I90/'IP Disp by DMISID'!I90," ")</f>
        <v>1.2552301255230125E-2</v>
      </c>
      <c r="J90" s="33">
        <f>IF($E90="h",'IP Claims by DMIS ID'!J90/'IP Disp by DMISID'!J90," ")</f>
        <v>1.8115942028985508E-2</v>
      </c>
      <c r="K90" s="33">
        <f>IF(E90="h",'IP Claims by DMIS ID'!K90/'IP Disp by DMISID'!K90," ")</f>
        <v>3.015075376884422E-2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33">
        <f>IF($E91="h",'IP Claims by DMIS ID'!F91/'IP Disp by DMISID'!F91," ")</f>
        <v>2.7524403904624739E-2</v>
      </c>
      <c r="G91" s="33">
        <f>IF($E91="h",'IP Claims by DMIS ID'!G91/'IP Disp by DMISID'!G91," ")</f>
        <v>3.1739488870568835E-2</v>
      </c>
      <c r="H91" s="33">
        <f>IF($E91="h",'IP Claims by DMIS ID'!H91/'IP Disp by DMISID'!H91," ")</f>
        <v>2.3812878681132871E-2</v>
      </c>
      <c r="I91" s="33">
        <f>IF($E91="h",'IP Claims by DMIS ID'!I91/'IP Disp by DMISID'!I91," ")</f>
        <v>2.6784307546872537E-2</v>
      </c>
      <c r="J91" s="33">
        <f>IF($E91="h",'IP Claims by DMIS ID'!J91/'IP Disp by DMISID'!J91," ")</f>
        <v>1.9358485233856155E-2</v>
      </c>
      <c r="K91" s="33">
        <f>IF(E91="h",'IP Claims by DMIS ID'!K91/'IP Disp by DMISID'!K91," ")</f>
        <v>2.8474212034383953E-2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33">
        <f>IF($E92="h",'IP Claims by DMIS ID'!F92/'IP Disp by DMISID'!F92," ")</f>
        <v>8.1273281408736874E-3</v>
      </c>
      <c r="G92" s="33">
        <f>IF($E92="h",'IP Claims by DMIS ID'!G92/'IP Disp by DMISID'!G92," ")</f>
        <v>1.2330456226880395E-2</v>
      </c>
      <c r="H92" s="33">
        <f>IF($E92="h",'IP Claims by DMIS ID'!H92/'IP Disp by DMISID'!H92," ")</f>
        <v>1.0758472296933835E-2</v>
      </c>
      <c r="I92" s="33">
        <f>IF($E92="h",'IP Claims by DMIS ID'!I92/'IP Disp by DMISID'!I92," ")</f>
        <v>1.355713363460297E-2</v>
      </c>
      <c r="J92" s="33">
        <f>IF($E92="h",'IP Claims by DMIS ID'!J92/'IP Disp by DMISID'!J92," ")</f>
        <v>1.1396011396011397E-2</v>
      </c>
      <c r="K92" s="33">
        <f>IF(E92="h",'IP Claims by DMIS ID'!K92/'IP Disp by DMISID'!K92," ")</f>
        <v>1.5409570154095702E-2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33">
        <f>IF($E93="h",'IP Claims by DMIS ID'!F93/'IP Disp by DMISID'!F93," ")</f>
        <v>4.7244094488188976E-2</v>
      </c>
      <c r="G93" s="33">
        <f>IF($E93="h",'IP Claims by DMIS ID'!G93/'IP Disp by DMISID'!G93," ")</f>
        <v>4.065040650406504E-2</v>
      </c>
      <c r="H93" s="33">
        <f>IF($E93="h",'IP Claims by DMIS ID'!H93/'IP Disp by DMISID'!H93," ")</f>
        <v>2.6785714285714284E-2</v>
      </c>
      <c r="I93" s="33">
        <f>IF($E93="h",'IP Claims by DMIS ID'!I93/'IP Disp by DMISID'!I93," ")</f>
        <v>4.3010752688172046E-2</v>
      </c>
      <c r="J93" s="33">
        <f>IF($E93="h",'IP Claims by DMIS ID'!J93/'IP Disp by DMISID'!J93," ")</f>
        <v>3.5460992907801421E-2</v>
      </c>
      <c r="K93" s="33">
        <f>IF(E93="h",'IP Claims by DMIS ID'!K93/'IP Disp by DMISID'!K93," ")</f>
        <v>1.5748031496062992E-2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33">
        <f>IF($E94="h",'IP Claims by DMIS ID'!F94/'IP Disp by DMISID'!F94," ")</f>
        <v>2.8577567683712935E-2</v>
      </c>
      <c r="G94" s="33">
        <f>IF($E94="h",'IP Claims by DMIS ID'!G94/'IP Disp by DMISID'!G94," ")</f>
        <v>3.221757322175732E-2</v>
      </c>
      <c r="H94" s="33">
        <f>IF($E94="h",'IP Claims by DMIS ID'!H94/'IP Disp by DMISID'!H94," ")</f>
        <v>2.5076569678407351E-2</v>
      </c>
      <c r="I94" s="33">
        <f>IF($E94="h",'IP Claims by DMIS ID'!I94/'IP Disp by DMISID'!I94," ")</f>
        <v>2.0571077678845563E-2</v>
      </c>
      <c r="J94" s="33">
        <f>IF($E94="h",'IP Claims by DMIS ID'!J94/'IP Disp by DMISID'!J94," ")</f>
        <v>2.7281998980112188E-2</v>
      </c>
      <c r="K94" s="33">
        <f>IF(E94="h",'IP Claims by DMIS ID'!K94/'IP Disp by DMISID'!K94," ")</f>
        <v>2.0672631903733415E-2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33">
        <f>IF($E95="h",'IP Claims by DMIS ID'!F95/'IP Disp by DMISID'!F95," ")</f>
        <v>4.6750113105112352E-2</v>
      </c>
      <c r="G95" s="33">
        <f>IF($E95="h",'IP Claims by DMIS ID'!G95/'IP Disp by DMISID'!G95," ")</f>
        <v>4.4054878048780485E-2</v>
      </c>
      <c r="H95" s="33">
        <f>IF($E95="h",'IP Claims by DMIS ID'!H95/'IP Disp by DMISID'!H95," ")</f>
        <v>4.8240791643760307E-2</v>
      </c>
      <c r="I95" s="33">
        <f>IF($E95="h",'IP Claims by DMIS ID'!I95/'IP Disp by DMISID'!I95," ")</f>
        <v>6.0143489543581133E-2</v>
      </c>
      <c r="J95" s="33">
        <f>IF($E95="h",'IP Claims by DMIS ID'!J95/'IP Disp by DMISID'!J95," ")</f>
        <v>3.8934839620738348E-2</v>
      </c>
      <c r="K95" s="33">
        <f>IF(E95="h",'IP Claims by DMIS ID'!K95/'IP Disp by DMISID'!K95," ")</f>
        <v>4.8645320197044338E-2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33">
        <f>IF($E96="h",'IP Claims by DMIS ID'!F96/'IP Disp by DMISID'!F96," ")</f>
        <v>1.0957427698940184E-2</v>
      </c>
      <c r="G96" s="33">
        <f>IF($E96="h",'IP Claims by DMIS ID'!G96/'IP Disp by DMISID'!G96," ")</f>
        <v>1.0933229207340883E-2</v>
      </c>
      <c r="H96" s="33">
        <f>IF($E96="h",'IP Claims by DMIS ID'!H96/'IP Disp by DMISID'!H96," ")</f>
        <v>6.2305295950155761E-3</v>
      </c>
      <c r="I96" s="33">
        <f>IF($E96="h",'IP Claims by DMIS ID'!I96/'IP Disp by DMISID'!I96," ")</f>
        <v>8.586679043861685E-3</v>
      </c>
      <c r="J96" s="33">
        <f>IF($E96="h",'IP Claims by DMIS ID'!J96/'IP Disp by DMISID'!J96," ")</f>
        <v>6.4009911212058639E-3</v>
      </c>
      <c r="K96" s="33">
        <f>IF(E96="h",'IP Claims by DMIS ID'!K96/'IP Disp by DMISID'!K96," ")</f>
        <v>9.0317160260449478E-3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33" t="e">
        <f>IF($E97="h",'IP Claims by DMIS ID'!F97/'IP Disp by DMISID'!F97," ")</f>
        <v>#DIV/0!</v>
      </c>
      <c r="G97" s="33" t="e">
        <f>IF($E97="h",'IP Claims by DMIS ID'!G97/'IP Disp by DMISID'!G97," ")</f>
        <v>#VALUE!</v>
      </c>
      <c r="H97" s="33" t="e">
        <f>IF($E97="h",'IP Claims by DMIS ID'!H97/'IP Disp by DMISID'!H97," ")</f>
        <v>#VALUE!</v>
      </c>
      <c r="I97" s="33" t="e">
        <f>IF($E97="h",'IP Claims by DMIS ID'!I97/'IP Disp by DMISID'!I97," ")</f>
        <v>#VALUE!</v>
      </c>
      <c r="J97" s="33" t="e">
        <f>IF($E97="h",'IP Claims by DMIS ID'!J97/'IP Disp by DMISID'!J97," ")</f>
        <v>#VALUE!</v>
      </c>
      <c r="K97" s="33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33" t="str">
        <f>IF($E98="h",'IP Claims by DMIS ID'!F98/'IP Disp by DMISID'!F98," ")</f>
        <v xml:space="preserve"> </v>
      </c>
      <c r="G98" s="33" t="str">
        <f>IF($E98="h",'IP Claims by DMIS ID'!G98/'IP Disp by DMISID'!G98," ")</f>
        <v xml:space="preserve"> </v>
      </c>
      <c r="H98" s="33" t="str">
        <f>IF($E98="h",'IP Claims by DMIS ID'!H98/'IP Disp by DMISID'!H98," ")</f>
        <v xml:space="preserve"> </v>
      </c>
      <c r="I98" s="33" t="str">
        <f>IF($E98="h",'IP Claims by DMIS ID'!I98/'IP Disp by DMISID'!I98," ")</f>
        <v xml:space="preserve"> </v>
      </c>
      <c r="J98" s="33" t="str">
        <f>IF($E98="h",'IP Claims by DMIS ID'!J98/'IP Disp by DMISID'!J98," ")</f>
        <v xml:space="preserve"> </v>
      </c>
      <c r="K98" s="33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33">
        <f>IF($E99="h",'IP Claims by DMIS ID'!F99/'IP Disp by DMISID'!F99," ")</f>
        <v>4.3849111004324842E-2</v>
      </c>
      <c r="G99" s="33">
        <f>IF($E99="h",'IP Claims by DMIS ID'!G99/'IP Disp by DMISID'!G99," ")</f>
        <v>3.511331582530882E-2</v>
      </c>
      <c r="H99" s="33">
        <f>IF($E99="h",'IP Claims by DMIS ID'!H99/'IP Disp by DMISID'!H99," ")</f>
        <v>3.6711034778875051E-2</v>
      </c>
      <c r="I99" s="33">
        <f>IF($E99="h",'IP Claims by DMIS ID'!I99/'IP Disp by DMISID'!I99," ")</f>
        <v>4.16950538220466E-2</v>
      </c>
      <c r="J99" s="33">
        <f>IF($E99="h",'IP Claims by DMIS ID'!J99/'IP Disp by DMISID'!J99," ")</f>
        <v>3.3198789101917259E-2</v>
      </c>
      <c r="K99" s="33">
        <f>IF(E99="h",'IP Claims by DMIS ID'!K99/'IP Disp by DMISID'!K99," ")</f>
        <v>4.3738154249890651E-2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33">
        <f>IF($E100="h",'IP Claims by DMIS ID'!F100/'IP Disp by DMISID'!F100," ")</f>
        <v>3.2733224222585926E-3</v>
      </c>
      <c r="G100" s="33">
        <f>IF($E100="h",'IP Claims by DMIS ID'!G100/'IP Disp by DMISID'!G100," ")</f>
        <v>1.0141987829614604E-2</v>
      </c>
      <c r="H100" s="33">
        <f>IF($E100="h",'IP Claims by DMIS ID'!H100/'IP Disp by DMISID'!H100," ")</f>
        <v>3.4071550255536627E-3</v>
      </c>
      <c r="I100" s="33">
        <f>IF($E100="h",'IP Claims by DMIS ID'!I100/'IP Disp by DMISID'!I100," ")</f>
        <v>1.9920318725099601E-3</v>
      </c>
      <c r="J100" s="33">
        <f>IF($E100="h",'IP Claims by DMIS ID'!J100/'IP Disp by DMISID'!J100," ")</f>
        <v>0</v>
      </c>
      <c r="K100" s="33">
        <f>IF(E100="h",'IP Claims by DMIS ID'!K100/'IP Disp by DMISID'!K100," ")</f>
        <v>0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33" t="str">
        <f>IF($E101="h",'IP Claims by DMIS ID'!F101/'IP Disp by DMISID'!F101," ")</f>
        <v xml:space="preserve"> </v>
      </c>
      <c r="G101" s="33" t="str">
        <f>IF($E101="h",'IP Claims by DMIS ID'!G101/'IP Disp by DMISID'!G101," ")</f>
        <v xml:space="preserve"> </v>
      </c>
      <c r="H101" s="33" t="str">
        <f>IF($E101="h",'IP Claims by DMIS ID'!H101/'IP Disp by DMISID'!H101," ")</f>
        <v xml:space="preserve"> </v>
      </c>
      <c r="I101" s="33" t="str">
        <f>IF($E101="h",'IP Claims by DMIS ID'!I101/'IP Disp by DMISID'!I101," ")</f>
        <v xml:space="preserve"> </v>
      </c>
      <c r="J101" s="33" t="str">
        <f>IF($E101="h",'IP Claims by DMIS ID'!J101/'IP Disp by DMISID'!J101," ")</f>
        <v xml:space="preserve"> </v>
      </c>
      <c r="K101" s="33" t="str">
        <f>IF(E101="h",'IP Claims by DMIS ID'!K101/'IP Disp by DMISID'!K101," ")</f>
        <v xml:space="preserve"> 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33" t="str">
        <f>IF($E102="h",'IP Claims by DMIS ID'!F102/'IP Disp by DMISID'!F102," ")</f>
        <v xml:space="preserve"> </v>
      </c>
      <c r="G102" s="33" t="str">
        <f>IF($E102="h",'IP Claims by DMIS ID'!G102/'IP Disp by DMISID'!G102," ")</f>
        <v xml:space="preserve"> </v>
      </c>
      <c r="H102" s="33" t="str">
        <f>IF($E102="h",'IP Claims by DMIS ID'!H102/'IP Disp by DMISID'!H102," ")</f>
        <v xml:space="preserve"> </v>
      </c>
      <c r="I102" s="33" t="str">
        <f>IF($E102="h",'IP Claims by DMIS ID'!I102/'IP Disp by DMISID'!I102," ")</f>
        <v xml:space="preserve"> </v>
      </c>
      <c r="J102" s="33" t="str">
        <f>IF($E102="h",'IP Claims by DMIS ID'!J102/'IP Disp by DMISID'!J102," ")</f>
        <v xml:space="preserve"> </v>
      </c>
      <c r="K102" s="33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33" t="str">
        <f>IF($E103="h",'IP Claims by DMIS ID'!F103/'IP Disp by DMISID'!F103," ")</f>
        <v xml:space="preserve"> </v>
      </c>
      <c r="G103" s="33" t="str">
        <f>IF($E103="h",'IP Claims by DMIS ID'!G103/'IP Disp by DMISID'!G103," ")</f>
        <v xml:space="preserve"> </v>
      </c>
      <c r="H103" s="33" t="str">
        <f>IF($E103="h",'IP Claims by DMIS ID'!H103/'IP Disp by DMISID'!H103," ")</f>
        <v xml:space="preserve"> </v>
      </c>
      <c r="I103" s="33" t="str">
        <f>IF($E103="h",'IP Claims by DMIS ID'!I103/'IP Disp by DMISID'!I103," ")</f>
        <v xml:space="preserve"> </v>
      </c>
      <c r="J103" s="33" t="str">
        <f>IF($E103="h",'IP Claims by DMIS ID'!J103/'IP Disp by DMISID'!J103," ")</f>
        <v xml:space="preserve"> </v>
      </c>
      <c r="K103" s="33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33" t="str">
        <f>IF($E104="h",'IP Claims by DMIS ID'!F104/'IP Disp by DMISID'!F104," ")</f>
        <v xml:space="preserve"> </v>
      </c>
      <c r="G104" s="33" t="str">
        <f>IF($E104="h",'IP Claims by DMIS ID'!G104/'IP Disp by DMISID'!G104," ")</f>
        <v xml:space="preserve"> </v>
      </c>
      <c r="H104" s="33" t="str">
        <f>IF($E104="h",'IP Claims by DMIS ID'!H104/'IP Disp by DMISID'!H104," ")</f>
        <v xml:space="preserve"> </v>
      </c>
      <c r="I104" s="33" t="str">
        <f>IF($E104="h",'IP Claims by DMIS ID'!I104/'IP Disp by DMISID'!I104," ")</f>
        <v xml:space="preserve"> </v>
      </c>
      <c r="J104" s="33" t="str">
        <f>IF($E104="h",'IP Claims by DMIS ID'!J104/'IP Disp by DMISID'!J104," ")</f>
        <v xml:space="preserve"> </v>
      </c>
      <c r="K104" s="33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33" t="str">
        <f>IF($E105="h",'IP Claims by DMIS ID'!F105/'IP Disp by DMISID'!F105," ")</f>
        <v xml:space="preserve"> </v>
      </c>
      <c r="G105" s="33" t="str">
        <f>IF($E105="h",'IP Claims by DMIS ID'!G105/'IP Disp by DMISID'!G105," ")</f>
        <v xml:space="preserve"> </v>
      </c>
      <c r="H105" s="33" t="str">
        <f>IF($E105="h",'IP Claims by DMIS ID'!H105/'IP Disp by DMISID'!H105," ")</f>
        <v xml:space="preserve"> </v>
      </c>
      <c r="I105" s="33" t="str">
        <f>IF($E105="h",'IP Claims by DMIS ID'!I105/'IP Disp by DMISID'!I105," ")</f>
        <v xml:space="preserve"> </v>
      </c>
      <c r="J105" s="33" t="str">
        <f>IF($E105="h",'IP Claims by DMIS ID'!J105/'IP Disp by DMISID'!J105," ")</f>
        <v xml:space="preserve"> </v>
      </c>
      <c r="K105" s="33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33" t="str">
        <f>IF($E106="h",'IP Claims by DMIS ID'!F106/'IP Disp by DMISID'!F106," ")</f>
        <v xml:space="preserve"> </v>
      </c>
      <c r="G106" s="33" t="str">
        <f>IF($E106="h",'IP Claims by DMIS ID'!G106/'IP Disp by DMISID'!G106," ")</f>
        <v xml:space="preserve"> </v>
      </c>
      <c r="H106" s="33" t="str">
        <f>IF($E106="h",'IP Claims by DMIS ID'!H106/'IP Disp by DMISID'!H106," ")</f>
        <v xml:space="preserve"> </v>
      </c>
      <c r="I106" s="33" t="str">
        <f>IF($E106="h",'IP Claims by DMIS ID'!I106/'IP Disp by DMISID'!I106," ")</f>
        <v xml:space="preserve"> </v>
      </c>
      <c r="J106" s="33" t="str">
        <f>IF($E106="h",'IP Claims by DMIS ID'!J106/'IP Disp by DMISID'!J106," ")</f>
        <v xml:space="preserve"> </v>
      </c>
      <c r="K106" s="33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33" t="str">
        <f>IF($E107="h",'IP Claims by DMIS ID'!F107/'IP Disp by DMISID'!F107," ")</f>
        <v xml:space="preserve"> </v>
      </c>
      <c r="G107" s="33" t="str">
        <f>IF($E107="h",'IP Claims by DMIS ID'!G107/'IP Disp by DMISID'!G107," ")</f>
        <v xml:space="preserve"> </v>
      </c>
      <c r="H107" s="33" t="str">
        <f>IF($E107="h",'IP Claims by DMIS ID'!H107/'IP Disp by DMISID'!H107," ")</f>
        <v xml:space="preserve"> </v>
      </c>
      <c r="I107" s="33" t="str">
        <f>IF($E107="h",'IP Claims by DMIS ID'!I107/'IP Disp by DMISID'!I107," ")</f>
        <v xml:space="preserve"> </v>
      </c>
      <c r="J107" s="33" t="str">
        <f>IF($E107="h",'IP Claims by DMIS ID'!J107/'IP Disp by DMISID'!J107," ")</f>
        <v xml:space="preserve"> </v>
      </c>
      <c r="K107" s="33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33" t="str">
        <f>IF($E108="h",'IP Claims by DMIS ID'!F108/'IP Disp by DMISID'!F108," ")</f>
        <v xml:space="preserve"> </v>
      </c>
      <c r="G108" s="33" t="str">
        <f>IF($E108="h",'IP Claims by DMIS ID'!G108/'IP Disp by DMISID'!G108," ")</f>
        <v xml:space="preserve"> </v>
      </c>
      <c r="H108" s="33" t="str">
        <f>IF($E108="h",'IP Claims by DMIS ID'!H108/'IP Disp by DMISID'!H108," ")</f>
        <v xml:space="preserve"> </v>
      </c>
      <c r="I108" s="33" t="str">
        <f>IF($E108="h",'IP Claims by DMIS ID'!I108/'IP Disp by DMISID'!I108," ")</f>
        <v xml:space="preserve"> </v>
      </c>
      <c r="J108" s="33" t="str">
        <f>IF($E108="h",'IP Claims by DMIS ID'!J108/'IP Disp by DMISID'!J108," ")</f>
        <v xml:space="preserve"> </v>
      </c>
      <c r="K108" s="33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33" t="str">
        <f>IF($E109="h",'IP Claims by DMIS ID'!F109/'IP Disp by DMISID'!F109," ")</f>
        <v xml:space="preserve"> </v>
      </c>
      <c r="G109" s="33" t="str">
        <f>IF($E109="h",'IP Claims by DMIS ID'!G109/'IP Disp by DMISID'!G109," ")</f>
        <v xml:space="preserve"> </v>
      </c>
      <c r="H109" s="33" t="str">
        <f>IF($E109="h",'IP Claims by DMIS ID'!H109/'IP Disp by DMISID'!H109," ")</f>
        <v xml:space="preserve"> </v>
      </c>
      <c r="I109" s="33" t="str">
        <f>IF($E109="h",'IP Claims by DMIS ID'!I109/'IP Disp by DMISID'!I109," ")</f>
        <v xml:space="preserve"> </v>
      </c>
      <c r="J109" s="33" t="str">
        <f>IF($E109="h",'IP Claims by DMIS ID'!J109/'IP Disp by DMISID'!J109," ")</f>
        <v xml:space="preserve"> </v>
      </c>
      <c r="K109" s="33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33" t="str">
        <f>IF($E110="h",'IP Claims by DMIS ID'!F110/'IP Disp by DMISID'!F110," ")</f>
        <v xml:space="preserve"> </v>
      </c>
      <c r="G110" s="33" t="str">
        <f>IF($E110="h",'IP Claims by DMIS ID'!G110/'IP Disp by DMISID'!G110," ")</f>
        <v xml:space="preserve"> </v>
      </c>
      <c r="H110" s="33" t="str">
        <f>IF($E110="h",'IP Claims by DMIS ID'!H110/'IP Disp by DMISID'!H110," ")</f>
        <v xml:space="preserve"> </v>
      </c>
      <c r="I110" s="33" t="str">
        <f>IF($E110="h",'IP Claims by DMIS ID'!I110/'IP Disp by DMISID'!I110," ")</f>
        <v xml:space="preserve"> </v>
      </c>
      <c r="J110" s="33" t="str">
        <f>IF($E110="h",'IP Claims by DMIS ID'!J110/'IP Disp by DMISID'!J110," ")</f>
        <v xml:space="preserve"> </v>
      </c>
      <c r="K110" s="33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33" t="str">
        <f>IF($E111="h",'IP Claims by DMIS ID'!F111/'IP Disp by DMISID'!F111," ")</f>
        <v xml:space="preserve"> </v>
      </c>
      <c r="G111" s="33" t="str">
        <f>IF($E111="h",'IP Claims by DMIS ID'!G111/'IP Disp by DMISID'!G111," ")</f>
        <v xml:space="preserve"> </v>
      </c>
      <c r="H111" s="33" t="str">
        <f>IF($E111="h",'IP Claims by DMIS ID'!H111/'IP Disp by DMISID'!H111," ")</f>
        <v xml:space="preserve"> </v>
      </c>
      <c r="I111" s="33" t="str">
        <f>IF($E111="h",'IP Claims by DMIS ID'!I111/'IP Disp by DMISID'!I111," ")</f>
        <v xml:space="preserve"> </v>
      </c>
      <c r="J111" s="33" t="str">
        <f>IF($E111="h",'IP Claims by DMIS ID'!J111/'IP Disp by DMISID'!J111," ")</f>
        <v xml:space="preserve"> </v>
      </c>
      <c r="K111" s="33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33" t="str">
        <f>IF($E112="h",'IP Claims by DMIS ID'!F112/'IP Disp by DMISID'!F112," ")</f>
        <v xml:space="preserve"> </v>
      </c>
      <c r="G112" s="33" t="str">
        <f>IF($E112="h",'IP Claims by DMIS ID'!G112/'IP Disp by DMISID'!G112," ")</f>
        <v xml:space="preserve"> </v>
      </c>
      <c r="H112" s="33" t="str">
        <f>IF($E112="h",'IP Claims by DMIS ID'!H112/'IP Disp by DMISID'!H112," ")</f>
        <v xml:space="preserve"> </v>
      </c>
      <c r="I112" s="33" t="str">
        <f>IF($E112="h",'IP Claims by DMIS ID'!I112/'IP Disp by DMISID'!I112," ")</f>
        <v xml:space="preserve"> </v>
      </c>
      <c r="J112" s="33" t="str">
        <f>IF($E112="h",'IP Claims by DMIS ID'!J112/'IP Disp by DMISID'!J112," ")</f>
        <v xml:space="preserve"> </v>
      </c>
      <c r="K112" s="33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33" t="str">
        <f>IF($E113="h",'IP Claims by DMIS ID'!F113/'IP Disp by DMISID'!F113," ")</f>
        <v xml:space="preserve"> </v>
      </c>
      <c r="G113" s="33" t="str">
        <f>IF($E113="h",'IP Claims by DMIS ID'!G113/'IP Disp by DMISID'!G113," ")</f>
        <v xml:space="preserve"> </v>
      </c>
      <c r="H113" s="33" t="str">
        <f>IF($E113="h",'IP Claims by DMIS ID'!H113/'IP Disp by DMISID'!H113," ")</f>
        <v xml:space="preserve"> </v>
      </c>
      <c r="I113" s="33" t="str">
        <f>IF($E113="h",'IP Claims by DMIS ID'!I113/'IP Disp by DMISID'!I113," ")</f>
        <v xml:space="preserve"> </v>
      </c>
      <c r="J113" s="33" t="str">
        <f>IF($E113="h",'IP Claims by DMIS ID'!J113/'IP Disp by DMISID'!J113," ")</f>
        <v xml:space="preserve"> </v>
      </c>
      <c r="K113" s="33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33">
        <f>IF($E114="h",'IP Claims by DMIS ID'!F114/'IP Disp by DMISID'!F114," ")</f>
        <v>2.7626317702653582E-2</v>
      </c>
      <c r="G114" s="33">
        <f>IF($E114="h",'IP Claims by DMIS ID'!G114/'IP Disp by DMISID'!G114," ")</f>
        <v>3.127354935945742E-2</v>
      </c>
      <c r="H114" s="33">
        <f>IF($E114="h",'IP Claims by DMIS ID'!H114/'IP Disp by DMISID'!H114," ")</f>
        <v>2.5277008310249309E-2</v>
      </c>
      <c r="I114" s="33">
        <f>IF($E114="h",'IP Claims by DMIS ID'!I114/'IP Disp by DMISID'!I114," ")</f>
        <v>3.8608198284080075E-2</v>
      </c>
      <c r="J114" s="33">
        <f>IF($E114="h",'IP Claims by DMIS ID'!J114/'IP Disp by DMISID'!J114," ")</f>
        <v>2.6973423244744148E-2</v>
      </c>
      <c r="K114" s="33">
        <f>IF(E114="h",'IP Claims by DMIS ID'!K114/'IP Disp by DMISID'!K114," ")</f>
        <v>4.472843450479233E-2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33" t="str">
        <f>IF($E115="h",'IP Claims by DMIS ID'!F115/'IP Disp by DMISID'!F115," ")</f>
        <v xml:space="preserve"> </v>
      </c>
      <c r="G115" s="33" t="str">
        <f>IF($E115="h",'IP Claims by DMIS ID'!G115/'IP Disp by DMISID'!G115," ")</f>
        <v xml:space="preserve"> </v>
      </c>
      <c r="H115" s="33" t="str">
        <f>IF($E115="h",'IP Claims by DMIS ID'!H115/'IP Disp by DMISID'!H115," ")</f>
        <v xml:space="preserve"> </v>
      </c>
      <c r="I115" s="33" t="str">
        <f>IF($E115="h",'IP Claims by DMIS ID'!I115/'IP Disp by DMISID'!I115," ")</f>
        <v xml:space="preserve"> </v>
      </c>
      <c r="J115" s="33" t="str">
        <f>IF($E115="h",'IP Claims by DMIS ID'!J115/'IP Disp by DMISID'!J115," ")</f>
        <v xml:space="preserve"> </v>
      </c>
      <c r="K115" s="33" t="str">
        <f>IF(E115="h",'IP Claims by DMIS ID'!K115/'IP Disp by DMISID'!K115," ")</f>
        <v xml:space="preserve"> 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33" t="str">
        <f>IF($E116="h",'IP Claims by DMIS ID'!F116/'IP Disp by DMISID'!F116," ")</f>
        <v xml:space="preserve"> </v>
      </c>
      <c r="G116" s="33" t="str">
        <f>IF($E116="h",'IP Claims by DMIS ID'!G116/'IP Disp by DMISID'!G116," ")</f>
        <v xml:space="preserve"> </v>
      </c>
      <c r="H116" s="33" t="str">
        <f>IF($E116="h",'IP Claims by DMIS ID'!H116/'IP Disp by DMISID'!H116," ")</f>
        <v xml:space="preserve"> </v>
      </c>
      <c r="I116" s="33" t="str">
        <f>IF($E116="h",'IP Claims by DMIS ID'!I116/'IP Disp by DMISID'!I116," ")</f>
        <v xml:space="preserve"> </v>
      </c>
      <c r="J116" s="33" t="str">
        <f>IF($E116="h",'IP Claims by DMIS ID'!J116/'IP Disp by DMISID'!J116," ")</f>
        <v xml:space="preserve"> </v>
      </c>
      <c r="K116" s="33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33">
        <f>IF($E117="h",'IP Claims by DMIS ID'!F117/'IP Disp by DMISID'!F117," ")</f>
        <v>5.3763440860215058E-3</v>
      </c>
      <c r="G117" s="33">
        <f>IF($E117="h",'IP Claims by DMIS ID'!G117/'IP Disp by DMISID'!G117," ")</f>
        <v>5.263157894736842E-3</v>
      </c>
      <c r="H117" s="33">
        <f>IF($E117="h",'IP Claims by DMIS ID'!H117/'IP Disp by DMISID'!H117," ")</f>
        <v>5.0632911392405064E-3</v>
      </c>
      <c r="I117" s="33">
        <f>IF($E117="h",'IP Claims by DMIS ID'!I117/'IP Disp by DMISID'!I117," ")</f>
        <v>1.366742596810934E-2</v>
      </c>
      <c r="J117" s="33">
        <f>IF($E117="h",'IP Claims by DMIS ID'!J117/'IP Disp by DMISID'!J117," ")</f>
        <v>1.7094017094017096E-2</v>
      </c>
      <c r="K117" s="33">
        <f>IF(E117="h",'IP Claims by DMIS ID'!K117/'IP Disp by DMISID'!K117," ")</f>
        <v>9.4936708860759497E-3</v>
      </c>
    </row>
    <row r="118" spans="2:11" x14ac:dyDescent="0.2">
      <c r="B118" t="str">
        <f>Details2!B1006</f>
        <v>JTF</v>
      </c>
      <c r="C118" t="str">
        <f>Details2!C1006</f>
        <v>0067</v>
      </c>
      <c r="D118" t="str">
        <f>Details2!D1006</f>
        <v>Walter Reed National Military Medical Center</v>
      </c>
      <c r="E118" t="str">
        <f>Details2!E1006</f>
        <v>H</v>
      </c>
      <c r="F118" s="33">
        <f>IF($E118="h",'IP Claims by DMIS ID'!F118/'IP Disp by DMISID'!F118," ")</f>
        <v>6.1289749511458519E-2</v>
      </c>
      <c r="G118" s="33">
        <f>IF($E118="h",'IP Claims by DMIS ID'!G118/'IP Disp by DMISID'!G118," ")</f>
        <v>4.3388816158593607E-2</v>
      </c>
      <c r="H118" s="33">
        <f>IF($E118="h",'IP Claims by DMIS ID'!H118/'IP Disp by DMISID'!H118," ")</f>
        <v>3.8923986142245771E-2</v>
      </c>
      <c r="I118" s="33">
        <f>IF($E118="h",'IP Claims by DMIS ID'!I118/'IP Disp by DMISID'!I118," ")</f>
        <v>4.769770803221144E-2</v>
      </c>
      <c r="J118" s="33">
        <f>IF($E118="h",'IP Claims by DMIS ID'!J118/'IP Disp by DMISID'!J118," ")</f>
        <v>5.0571359105275951E-2</v>
      </c>
      <c r="K118" s="33">
        <f>IF(E118="h",'IP Claims by DMIS ID'!K118/'IP Disp by DMISID'!K118," ")</f>
        <v>1.976040508830431E-2</v>
      </c>
    </row>
    <row r="119" spans="2:11" x14ac:dyDescent="0.2">
      <c r="B119" t="str">
        <f>Details2!B1007</f>
        <v>JTF</v>
      </c>
      <c r="C119" t="str">
        <f>Details2!C1007</f>
        <v>0123</v>
      </c>
      <c r="D119" t="str">
        <f>Details2!D1007</f>
        <v>Ft. Belvoir (FT. Belvoir Community Hospital)</v>
      </c>
      <c r="E119" t="str">
        <f>Details2!E1007</f>
        <v>H</v>
      </c>
      <c r="F119" s="33">
        <f>IF($E119="h",'IP Claims by DMIS ID'!F119/'IP Disp by DMISID'!F119," ")</f>
        <v>2.3200757575757576E-2</v>
      </c>
      <c r="G119" s="33">
        <f>IF($E119="h",'IP Claims by DMIS ID'!G119/'IP Disp by DMISID'!G119," ")</f>
        <v>1.7415215398716773E-2</v>
      </c>
      <c r="H119" s="33">
        <f>IF($E119="h",'IP Claims by DMIS ID'!H119/'IP Disp by DMISID'!H119," ")</f>
        <v>2.7171492204899776E-2</v>
      </c>
      <c r="I119" s="33">
        <f>IF($E119="h",'IP Claims by DMIS ID'!I119/'IP Disp by DMISID'!I119," ")</f>
        <v>2.7718550106609809E-2</v>
      </c>
      <c r="J119" s="33">
        <f>IF($E119="h",'IP Claims by DMIS ID'!J119/'IP Disp by DMISID'!J119," ")</f>
        <v>3.0063694267515925E-2</v>
      </c>
      <c r="K119" s="33">
        <f>IF(E119="h",'IP Claims by DMIS ID'!K119/'IP Disp by DMISID'!K119," ")</f>
        <v>3.117063033941353E-2</v>
      </c>
    </row>
    <row r="120" spans="2:11" x14ac:dyDescent="0.2">
      <c r="B120" t="str">
        <f>Details2!B1008</f>
        <v>Navy</v>
      </c>
      <c r="C120" t="str">
        <f>Details2!C1008</f>
        <v>0024</v>
      </c>
      <c r="D120" t="str">
        <f>Details2!D1008</f>
        <v>NH Camp Pendelton</v>
      </c>
      <c r="E120" t="str">
        <f>Details2!E1008</f>
        <v>H</v>
      </c>
      <c r="F120" s="33">
        <f>IF($E120="h",'IP Claims by DMIS ID'!F120/'IP Disp by DMISID'!F120," ")</f>
        <v>5.5309734513274336E-3</v>
      </c>
      <c r="G120" s="33">
        <f>IF($E120="h",'IP Claims by DMIS ID'!G120/'IP Disp by DMISID'!G120," ")</f>
        <v>4.3891733723482075E-3</v>
      </c>
      <c r="H120" s="33">
        <f>IF($E120="h",'IP Claims by DMIS ID'!H120/'IP Disp by DMISID'!H120," ")</f>
        <v>5.1831375259156877E-3</v>
      </c>
      <c r="I120" s="33">
        <f>IF($E120="h",'IP Claims by DMIS ID'!I120/'IP Disp by DMISID'!I120," ")</f>
        <v>4.2084817092910331E-3</v>
      </c>
      <c r="J120" s="33">
        <f>IF($E120="h",'IP Claims by DMIS ID'!J120/'IP Disp by DMISID'!J120," ")</f>
        <v>6.7221510883482714E-3</v>
      </c>
      <c r="K120" s="33">
        <f>IF(E120="h",'IP Claims by DMIS ID'!K120/'IP Disp by DMISID'!K120," ")</f>
        <v>8.3655083655083656E-3</v>
      </c>
    </row>
    <row r="121" spans="2:11" x14ac:dyDescent="0.2">
      <c r="B121" t="str">
        <f>Details2!B1009</f>
        <v>Navy</v>
      </c>
      <c r="C121" t="str">
        <f>Details2!C1009</f>
        <v>0028</v>
      </c>
      <c r="D121" t="str">
        <f>Details2!D1009</f>
        <v>NH Lemoore</v>
      </c>
      <c r="E121" t="str">
        <f>Details2!E1009</f>
        <v>H</v>
      </c>
      <c r="F121" s="33">
        <f>IF($E121="h",'IP Claims by DMIS ID'!F121/'IP Disp by DMISID'!F121," ")</f>
        <v>1.06951871657754E-2</v>
      </c>
      <c r="G121" s="33">
        <f>IF($E121="h",'IP Claims by DMIS ID'!G121/'IP Disp by DMISID'!G121," ")</f>
        <v>2.0920502092050207E-3</v>
      </c>
      <c r="H121" s="33">
        <f>IF($E121="h",'IP Claims by DMIS ID'!H121/'IP Disp by DMISID'!H121," ")</f>
        <v>0</v>
      </c>
      <c r="I121" s="33">
        <f>IF($E121="h",'IP Claims by DMIS ID'!I121/'IP Disp by DMISID'!I121," ")</f>
        <v>0</v>
      </c>
      <c r="J121" s="33">
        <f>IF($E121="h",'IP Claims by DMIS ID'!J121/'IP Disp by DMISID'!J121," ")</f>
        <v>4.6948356807511738E-3</v>
      </c>
      <c r="K121" s="33">
        <f>IF(E121="h",'IP Claims by DMIS ID'!K121/'IP Disp by DMISID'!K121," ")</f>
        <v>1.841620626151013E-3</v>
      </c>
    </row>
    <row r="122" spans="2:11" x14ac:dyDescent="0.2">
      <c r="B122" t="str">
        <f>Details2!B1010</f>
        <v>Navy</v>
      </c>
      <c r="C122" t="str">
        <f>Details2!C1010</f>
        <v>0029</v>
      </c>
      <c r="D122" t="str">
        <f>Details2!D1010</f>
        <v>NMC San Diego</v>
      </c>
      <c r="E122" t="str">
        <f>Details2!E1010</f>
        <v>H</v>
      </c>
      <c r="F122" s="33">
        <f>IF($E122="h",'IP Claims by DMIS ID'!F122/'IP Disp by DMISID'!F122," ")</f>
        <v>1.8615253110456833E-2</v>
      </c>
      <c r="G122" s="33">
        <f>IF($E122="h",'IP Claims by DMIS ID'!G122/'IP Disp by DMISID'!G122," ")</f>
        <v>1.4996656796255612E-2</v>
      </c>
      <c r="H122" s="33">
        <f>IF($E122="h",'IP Claims by DMIS ID'!H122/'IP Disp by DMISID'!H122," ")</f>
        <v>1.4729512587038029E-2</v>
      </c>
      <c r="I122" s="33">
        <f>IF($E122="h",'IP Claims by DMIS ID'!I122/'IP Disp by DMISID'!I122," ")</f>
        <v>1.2663912340578409E-2</v>
      </c>
      <c r="J122" s="33">
        <f>IF($E122="h",'IP Claims by DMIS ID'!J122/'IP Disp by DMISID'!J122," ")</f>
        <v>1.2904398400581607E-2</v>
      </c>
      <c r="K122" s="33">
        <f>IF(E122="h",'IP Claims by DMIS ID'!K122/'IP Disp by DMISID'!K122," ")</f>
        <v>1.0006144123584658E-2</v>
      </c>
    </row>
    <row r="123" spans="2:11" x14ac:dyDescent="0.2">
      <c r="B123" t="str">
        <f>Details2!B1011</f>
        <v>Navy</v>
      </c>
      <c r="C123" t="str">
        <f>Details2!C1011</f>
        <v>0030</v>
      </c>
      <c r="D123" t="str">
        <f>Details2!D1011</f>
        <v>NH 29 Palms</v>
      </c>
      <c r="E123" t="str">
        <f>Details2!E1011</f>
        <v>H</v>
      </c>
      <c r="F123" s="33">
        <f>IF($E123="h",'IP Claims by DMIS ID'!F123/'IP Disp by DMISID'!F123," ")</f>
        <v>4.24929178470255E-3</v>
      </c>
      <c r="G123" s="33">
        <f>IF($E123="h",'IP Claims by DMIS ID'!G123/'IP Disp by DMISID'!G123," ")</f>
        <v>8.3333333333333332E-3</v>
      </c>
      <c r="H123" s="33">
        <f>IF($E123="h",'IP Claims by DMIS ID'!H123/'IP Disp by DMISID'!H123," ")</f>
        <v>4.2643923240938165E-3</v>
      </c>
      <c r="I123" s="33">
        <f>IF($E123="h",'IP Claims by DMIS ID'!I123/'IP Disp by DMISID'!I123," ")</f>
        <v>9.1848450057405284E-3</v>
      </c>
      <c r="J123" s="33">
        <f>IF($E123="h",'IP Claims by DMIS ID'!J123/'IP Disp by DMISID'!J123," ")</f>
        <v>3.2715376226826608E-3</v>
      </c>
      <c r="K123" s="33">
        <f>IF(E123="h",'IP Claims by DMIS ID'!K123/'IP Disp by DMISID'!K123," ")</f>
        <v>7.82122905027933E-3</v>
      </c>
    </row>
    <row r="124" spans="2:11" x14ac:dyDescent="0.2">
      <c r="B124" t="str">
        <f>Details2!B1012</f>
        <v>Navy</v>
      </c>
      <c r="C124" t="str">
        <f>Details2!C1012</f>
        <v>0035</v>
      </c>
      <c r="D124" t="str">
        <f>Details2!D1012</f>
        <v>NBHC Groton</v>
      </c>
      <c r="E124" t="str">
        <f>Details2!E1012</f>
        <v>C</v>
      </c>
      <c r="F124" s="33" t="str">
        <f>IF($E124="h",'IP Claims by DMIS ID'!F124/'IP Disp by DMISID'!F124," ")</f>
        <v xml:space="preserve"> </v>
      </c>
      <c r="G124" s="33" t="str">
        <f>IF($E124="h",'IP Claims by DMIS ID'!G124/'IP Disp by DMISID'!G124," ")</f>
        <v xml:space="preserve"> </v>
      </c>
      <c r="H124" s="33" t="str">
        <f>IF($E124="h",'IP Claims by DMIS ID'!H124/'IP Disp by DMISID'!H124," ")</f>
        <v xml:space="preserve"> </v>
      </c>
      <c r="I124" s="33" t="str">
        <f>IF($E124="h",'IP Claims by DMIS ID'!I124/'IP Disp by DMISID'!I124," ")</f>
        <v xml:space="preserve"> </v>
      </c>
      <c r="J124" s="33" t="str">
        <f>IF($E124="h",'IP Claims by DMIS ID'!J124/'IP Disp by DMISID'!J124," ")</f>
        <v xml:space="preserve"> </v>
      </c>
      <c r="K124" s="33" t="str">
        <f>IF(E124="h",'IP Claims by DMIS ID'!K124/'IP Disp by DMISID'!K124," ")</f>
        <v xml:space="preserve"> </v>
      </c>
    </row>
    <row r="125" spans="2:11" x14ac:dyDescent="0.2">
      <c r="B125" t="str">
        <f>Details2!B1013</f>
        <v>Navy</v>
      </c>
      <c r="C125" t="str">
        <f>Details2!C1013</f>
        <v>0038</v>
      </c>
      <c r="D125" t="str">
        <f>Details2!D1013</f>
        <v>NH Pensacola</v>
      </c>
      <c r="E125" t="str">
        <f>Details2!E1013</f>
        <v>H</v>
      </c>
      <c r="F125" s="33">
        <f>IF($E125="h",'IP Claims by DMIS ID'!F125/'IP Disp by DMISID'!F125," ")</f>
        <v>1.8149882903981264E-2</v>
      </c>
      <c r="G125" s="33">
        <f>IF($E125="h",'IP Claims by DMIS ID'!G125/'IP Disp by DMISID'!G125," ")</f>
        <v>1.7682926829268291E-2</v>
      </c>
      <c r="H125" s="33">
        <f>IF($E125="h",'IP Claims by DMIS ID'!H125/'IP Disp by DMISID'!H125," ")</f>
        <v>1.9083969465648856E-2</v>
      </c>
      <c r="I125" s="33">
        <f>IF($E125="h",'IP Claims by DMIS ID'!I125/'IP Disp by DMISID'!I125," ")</f>
        <v>2.6421596783457783E-2</v>
      </c>
      <c r="J125" s="33">
        <f>IF($E125="h",'IP Claims by DMIS ID'!J125/'IP Disp by DMISID'!J125," ")</f>
        <v>2.2643818849449205E-2</v>
      </c>
      <c r="K125" s="33">
        <f>IF(E125="h",'IP Claims by DMIS ID'!K125/'IP Disp by DMISID'!K125," ")</f>
        <v>2.1517553793884484E-2</v>
      </c>
    </row>
    <row r="126" spans="2:11" x14ac:dyDescent="0.2">
      <c r="B126" t="str">
        <f>Details2!B1014</f>
        <v>Navy</v>
      </c>
      <c r="C126" t="str">
        <f>Details2!C1014</f>
        <v>0039</v>
      </c>
      <c r="D126" t="str">
        <f>Details2!D1014</f>
        <v>NH Jacksonville</v>
      </c>
      <c r="E126" t="str">
        <f>Details2!E1014</f>
        <v>H</v>
      </c>
      <c r="F126" s="33">
        <f>IF($E126="h",'IP Claims by DMIS ID'!F126/'IP Disp by DMISID'!F126," ")</f>
        <v>2.5203854707190512E-2</v>
      </c>
      <c r="G126" s="33">
        <f>IF($E126="h",'IP Claims by DMIS ID'!G126/'IP Disp by DMISID'!G126," ")</f>
        <v>2.482544608223429E-2</v>
      </c>
      <c r="H126" s="33">
        <f>IF($E126="h",'IP Claims by DMIS ID'!H126/'IP Disp by DMISID'!H126," ")</f>
        <v>1.7094017094017096E-2</v>
      </c>
      <c r="I126" s="33">
        <f>IF($E126="h",'IP Claims by DMIS ID'!I126/'IP Disp by DMISID'!I126," ")</f>
        <v>2.4764150943396228E-2</v>
      </c>
      <c r="J126" s="33">
        <f>IF($E126="h",'IP Claims by DMIS ID'!J126/'IP Disp by DMISID'!J126," ")</f>
        <v>1.4181523500810372E-2</v>
      </c>
      <c r="K126" s="33">
        <f>IF(E126="h",'IP Claims by DMIS ID'!K126/'IP Disp by DMISID'!K126," ")</f>
        <v>1.9317160826594789E-2</v>
      </c>
    </row>
    <row r="127" spans="2:11" x14ac:dyDescent="0.2">
      <c r="B127" t="str">
        <f>Details2!B1015</f>
        <v>Navy</v>
      </c>
      <c r="C127" t="str">
        <f>Details2!C1015</f>
        <v>0056</v>
      </c>
      <c r="D127" t="str">
        <f>Details2!D1015</f>
        <v>NHC Great Lakes</v>
      </c>
      <c r="E127" t="str">
        <f>Details2!E1015</f>
        <v>C</v>
      </c>
      <c r="F127" s="33" t="str">
        <f>IF($E127="h",'IP Claims by DMIS ID'!F127/'IP Disp by DMISID'!F127," ")</f>
        <v xml:space="preserve"> </v>
      </c>
      <c r="G127" s="33" t="str">
        <f>IF($E127="h",'IP Claims by DMIS ID'!G127/'IP Disp by DMISID'!G127," ")</f>
        <v xml:space="preserve"> </v>
      </c>
      <c r="H127" s="33" t="str">
        <f>IF($E127="h",'IP Claims by DMIS ID'!H127/'IP Disp by DMISID'!H127," ")</f>
        <v xml:space="preserve"> </v>
      </c>
      <c r="I127" s="33" t="str">
        <f>IF($E127="h",'IP Claims by DMIS ID'!I127/'IP Disp by DMISID'!I127," ")</f>
        <v xml:space="preserve"> </v>
      </c>
      <c r="J127" s="33" t="str">
        <f>IF($E127="h",'IP Claims by DMIS ID'!J127/'IP Disp by DMISID'!J127," ")</f>
        <v xml:space="preserve"> </v>
      </c>
      <c r="K127" s="33" t="str">
        <f>IF(E127="h",'IP Claims by DMIS ID'!K127/'IP Disp by DMISID'!K127," ")</f>
        <v xml:space="preserve"> 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33" t="str">
        <f>IF($E128="h",'IP Claims by DMIS ID'!F128/'IP Disp by DMISID'!F128," ")</f>
        <v xml:space="preserve"> </v>
      </c>
      <c r="G128" s="33" t="str">
        <f>IF($E128="h",'IP Claims by DMIS ID'!G128/'IP Disp by DMISID'!G128," ")</f>
        <v xml:space="preserve"> </v>
      </c>
      <c r="H128" s="33" t="str">
        <f>IF($E128="h",'IP Claims by DMIS ID'!H128/'IP Disp by DMISID'!H128," ")</f>
        <v xml:space="preserve"> </v>
      </c>
      <c r="I128" s="33" t="str">
        <f>IF($E128="h",'IP Claims by DMIS ID'!I128/'IP Disp by DMISID'!I128," ")</f>
        <v xml:space="preserve"> </v>
      </c>
      <c r="J128" s="33" t="str">
        <f>IF($E128="h",'IP Claims by DMIS ID'!J128/'IP Disp by DMISID'!J128," ")</f>
        <v xml:space="preserve"> </v>
      </c>
      <c r="K128" s="33" t="str">
        <f>IF(E128="h",'IP Claims by DMIS ID'!K128/'IP Disp by DMISID'!K128," ")</f>
        <v xml:space="preserve"> 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33">
        <f>IF($E129="h",'IP Claims by DMIS ID'!F129/'IP Disp by DMISID'!F129," ")</f>
        <v>1.3760179724796406E-2</v>
      </c>
      <c r="G129" s="33">
        <f>IF($E129="h",'IP Claims by DMIS ID'!G129/'IP Disp by DMISID'!G129," ")</f>
        <v>1.4671814671814672E-2</v>
      </c>
      <c r="H129" s="33">
        <f>IF($E129="h",'IP Claims by DMIS ID'!H129/'IP Disp by DMISID'!H129," ")</f>
        <v>9.3457943925233638E-3</v>
      </c>
      <c r="I129" s="33">
        <f>IF($E129="h",'IP Claims by DMIS ID'!I129/'IP Disp by DMISID'!I129," ")</f>
        <v>1.1556240369799691E-2</v>
      </c>
      <c r="J129" s="33">
        <f>IF($E129="h",'IP Claims by DMIS ID'!J129/'IP Disp by DMISID'!J129," ")</f>
        <v>1.0354223433242507E-2</v>
      </c>
      <c r="K129" s="33">
        <f>IF(E129="h",'IP Claims by DMIS ID'!K129/'IP Disp by DMISID'!K129," ")</f>
        <v>1.1466011466011465E-2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33" t="e">
        <f>IF($E130="h",'IP Claims by DMIS ID'!F130/'IP Disp by DMISID'!F130," ")</f>
        <v>#DIV/0!</v>
      </c>
      <c r="G130" s="33" t="e">
        <f>IF($E130="h",'IP Claims by DMIS ID'!G130/'IP Disp by DMISID'!G130," ")</f>
        <v>#VALUE!</v>
      </c>
      <c r="H130" s="33" t="e">
        <f>IF($E130="h",'IP Claims by DMIS ID'!H130/'IP Disp by DMISID'!H130," ")</f>
        <v>#VALUE!</v>
      </c>
      <c r="I130" s="33" t="e">
        <f>IF($E130="h",'IP Claims by DMIS ID'!I130/'IP Disp by DMISID'!I130," ")</f>
        <v>#VALUE!</v>
      </c>
      <c r="J130" s="33" t="e">
        <f>IF($E130="h",'IP Claims by DMIS ID'!J130/'IP Disp by DMISID'!J130," ")</f>
        <v>#VALUE!</v>
      </c>
      <c r="K130" s="33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NHC New England</v>
      </c>
      <c r="E131" t="str">
        <f>Details2!E1019</f>
        <v>C</v>
      </c>
      <c r="F131" s="33" t="str">
        <f>IF($E131="h",'IP Claims by DMIS ID'!F131/'IP Disp by DMISID'!F131," ")</f>
        <v xml:space="preserve"> </v>
      </c>
      <c r="G131" s="33" t="str">
        <f>IF($E131="h",'IP Claims by DMIS ID'!G131/'IP Disp by DMISID'!G131," ")</f>
        <v xml:space="preserve"> </v>
      </c>
      <c r="H131" s="33" t="str">
        <f>IF($E131="h",'IP Claims by DMIS ID'!H131/'IP Disp by DMISID'!H131," ")</f>
        <v xml:space="preserve"> </v>
      </c>
      <c r="I131" s="33" t="str">
        <f>IF($E131="h",'IP Claims by DMIS ID'!I131/'IP Disp by DMISID'!I131," ")</f>
        <v xml:space="preserve"> </v>
      </c>
      <c r="J131" s="33" t="str">
        <f>IF(D131="c",'IP Claims by DMIS ID'!J131/'IP Disp by DMISID'!J131," ")</f>
        <v xml:space="preserve"> </v>
      </c>
      <c r="K131" s="33" t="e">
        <f>IF(E131="c",'IP Claims by DMIS ID'!K131/'IP Disp by DMISID'!K131," ")</f>
        <v>#VALUE!</v>
      </c>
      <c r="L131" s="26" t="s">
        <v>297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33"/>
      <c r="G132" s="33"/>
      <c r="H132" s="33"/>
      <c r="I132" s="33"/>
      <c r="J132" s="33"/>
      <c r="K132" s="33"/>
      <c r="L132" s="26" t="s">
        <v>296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33">
        <f>IF($E133="h",'IP Claims by DMIS ID'!F133/'IP Disp by DMISID'!F133," ")</f>
        <v>3.3898305084745763E-2</v>
      </c>
      <c r="G133" s="33">
        <f>IF($E133="h",'IP Claims by DMIS ID'!G133/'IP Disp by DMISID'!G133," ")</f>
        <v>7.5187969924812026E-3</v>
      </c>
      <c r="H133" s="33">
        <f>IF($E133="h",'IP Claims by DMIS ID'!H133/'IP Disp by DMISID'!H133," ")</f>
        <v>0</v>
      </c>
      <c r="I133" s="33">
        <f>IF($E133="h",'IP Claims by DMIS ID'!I133/'IP Disp by DMISID'!I133," ")</f>
        <v>6.0606060606060608E-2</v>
      </c>
      <c r="J133" s="33">
        <f>IF($E133="h",'IP Claims by DMIS ID'!J133/'IP Disp by DMISID'!J133," ")</f>
        <v>1.8518518518518517E-2</v>
      </c>
      <c r="K133" s="33">
        <f>IF(E133="h",'IP Claims by DMIS ID'!K133/'IP Disp by DMISID'!K133," ")</f>
        <v>6.1538461538461542E-2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33" t="str">
        <f>IF($E134="h",'IP Claims by DMIS ID'!F134/'IP Disp by DMISID'!F134," ")</f>
        <v xml:space="preserve"> </v>
      </c>
      <c r="G134" s="33" t="str">
        <f>IF($E134="h",'IP Claims by DMIS ID'!G134/'IP Disp by DMISID'!G134," ")</f>
        <v xml:space="preserve"> </v>
      </c>
      <c r="H134" s="33" t="str">
        <f>IF($E134="h",'IP Claims by DMIS ID'!H134/'IP Disp by DMISID'!H134," ")</f>
        <v xml:space="preserve"> </v>
      </c>
      <c r="I134" s="33" t="str">
        <f>IF($E134="h",'IP Claims by DMIS ID'!I134/'IP Disp by DMISID'!I134," ")</f>
        <v xml:space="preserve"> </v>
      </c>
      <c r="J134" s="33" t="str">
        <f>IF($E134="h",'IP Claims by DMIS ID'!J134/'IP Disp by DMISID'!J134," ")</f>
        <v xml:space="preserve"> </v>
      </c>
      <c r="K134" s="33" t="str">
        <f>IF(E134="h",'IP Claims by DMIS ID'!K134/'IP Disp by DMISID'!K134," ")</f>
        <v xml:space="preserve"> 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33" t="str">
        <f>IF($E135="h",'IP Claims by DMIS ID'!F135/'IP Disp by DMISID'!F135," ")</f>
        <v xml:space="preserve"> </v>
      </c>
      <c r="G135" s="33" t="str">
        <f>IF($E135="h",'IP Claims by DMIS ID'!G135/'IP Disp by DMISID'!G135," ")</f>
        <v xml:space="preserve"> </v>
      </c>
      <c r="H135" s="33" t="str">
        <f>IF($E135="h",'IP Claims by DMIS ID'!H135/'IP Disp by DMISID'!H135," ")</f>
        <v xml:space="preserve"> </v>
      </c>
      <c r="I135" s="33" t="str">
        <f>IF($E135="h",'IP Claims by DMIS ID'!I135/'IP Disp by DMISID'!I135," ")</f>
        <v xml:space="preserve"> </v>
      </c>
      <c r="J135" s="33" t="str">
        <f>IF($E135="h",'IP Claims by DMIS ID'!J135/'IP Disp by DMISID'!J135," ")</f>
        <v xml:space="preserve"> </v>
      </c>
      <c r="K135" s="33" t="str">
        <f>IF(E135="h",'IP Claims by DMIS ID'!K135/'IP Disp by DMISID'!K135," ")</f>
        <v xml:space="preserve"> 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</v>
      </c>
      <c r="E136" t="str">
        <f>Details2!E1024</f>
        <v>H</v>
      </c>
      <c r="F136" s="33">
        <f>IF($E136="h",'IP Claims by DMIS ID'!F136/'IP Disp by DMISID'!F136," ")</f>
        <v>1.6708105420188961E-2</v>
      </c>
      <c r="G136" s="33">
        <f>IF($E136="h",'IP Claims by DMIS ID'!G136/'IP Disp by DMISID'!G136," ")</f>
        <v>1.8089725036179449E-2</v>
      </c>
      <c r="H136" s="33">
        <f>IF($E136="h",'IP Claims by DMIS ID'!H136/'IP Disp by DMISID'!H136," ")</f>
        <v>1.7855299824543296E-2</v>
      </c>
      <c r="I136" s="33">
        <f>IF($E136="h",'IP Claims by DMIS ID'!I136/'IP Disp by DMISID'!I136," ")</f>
        <v>1.7887467451601947E-2</v>
      </c>
      <c r="J136" s="33">
        <f>IF($E136="h",'IP Claims by DMIS ID'!J136/'IP Disp by DMISID'!J136," ")</f>
        <v>2.0660712364145056E-2</v>
      </c>
      <c r="K136" s="33">
        <f>IF(E136="h",'IP Claims by DMIS ID'!K136/'IP Disp by DMISID'!K136," ")</f>
        <v>2.0018767594619957E-2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33">
        <f>IF($E137="h",'IP Claims by DMIS ID'!F137/'IP Disp by DMISID'!F137," ")</f>
        <v>2.0654044750430294E-2</v>
      </c>
      <c r="G137" s="33">
        <f>IF($E137="h",'IP Claims by DMIS ID'!G137/'IP Disp by DMISID'!G137," ")</f>
        <v>2.3001095290251915E-2</v>
      </c>
      <c r="H137" s="33">
        <f>IF($E137="h",'IP Claims by DMIS ID'!H137/'IP Disp by DMISID'!H137," ")</f>
        <v>3.1939605110336819E-2</v>
      </c>
      <c r="I137" s="33">
        <f>IF($E137="h",'IP Claims by DMIS ID'!I137/'IP Disp by DMISID'!I137," ")</f>
        <v>1.5925315760571115E-2</v>
      </c>
      <c r="J137" s="33">
        <f>IF($E137="h",'IP Claims by DMIS ID'!J137/'IP Disp by DMISID'!J137," ")</f>
        <v>2.6086956521739129E-2</v>
      </c>
      <c r="K137" s="33">
        <f>IF(E137="h",'IP Claims by DMIS ID'!K137/'IP Disp by DMISID'!K137," ")</f>
        <v>2.6217228464419477E-2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33">
        <f>IF($E138="h",'IP Claims by DMIS ID'!F138/'IP Disp by DMISID'!F138," ")</f>
        <v>9.5999999999999992E-3</v>
      </c>
      <c r="G138" s="33">
        <f>IF($E138="h",'IP Claims by DMIS ID'!G138/'IP Disp by DMISID'!G138," ")</f>
        <v>1.4732965009208104E-2</v>
      </c>
      <c r="H138" s="33">
        <f>IF($E138="h",'IP Claims by DMIS ID'!H138/'IP Disp by DMISID'!H138," ")</f>
        <v>0</v>
      </c>
      <c r="I138" s="33">
        <f>IF($E138="h",'IP Claims by DMIS ID'!I138/'IP Disp by DMISID'!I138," ")</f>
        <v>3.766478342749529E-3</v>
      </c>
      <c r="J138" s="33">
        <f>IF($E138="h",'IP Claims by DMIS ID'!J138/'IP Disp by DMISID'!J138," ")</f>
        <v>3.6764705882352941E-3</v>
      </c>
      <c r="K138" s="33">
        <f>IF(E138="h",'IP Claims by DMIS ID'!K138/'IP Disp by DMISID'!K138," ")</f>
        <v>1.4028056112224449E-2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33" t="str">
        <f>IF($E139="h",'IP Claims by DMIS ID'!F139/'IP Disp by DMISID'!F139," ")</f>
        <v xml:space="preserve"> </v>
      </c>
      <c r="G139" s="33" t="str">
        <f>IF($E139="h",'IP Claims by DMIS ID'!G139/'IP Disp by DMISID'!G139," ")</f>
        <v xml:space="preserve"> </v>
      </c>
      <c r="H139" s="33" t="str">
        <f>IF($E139="h",'IP Claims by DMIS ID'!H139/'IP Disp by DMISID'!H139," ")</f>
        <v xml:space="preserve"> </v>
      </c>
      <c r="I139" s="33" t="str">
        <f>IF($E139="h",'IP Claims by DMIS ID'!I139/'IP Disp by DMISID'!I139," ")</f>
        <v xml:space="preserve"> </v>
      </c>
      <c r="J139" s="33" t="str">
        <f>IF($E139="h",'IP Claims by DMIS ID'!J139/'IP Disp by DMISID'!J139," ")</f>
        <v xml:space="preserve"> </v>
      </c>
      <c r="K139" s="33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33" t="str">
        <f>IF($E140="h",'IP Claims by DMIS ID'!F140/'IP Disp by DMISID'!F140," ")</f>
        <v xml:space="preserve"> </v>
      </c>
      <c r="G140" s="33" t="str">
        <f>IF($E140="h",'IP Claims by DMIS ID'!G140/'IP Disp by DMISID'!G140," ")</f>
        <v xml:space="preserve"> </v>
      </c>
      <c r="H140" s="33" t="str">
        <f>IF($E140="h",'IP Claims by DMIS ID'!H140/'IP Disp by DMISID'!H140," ")</f>
        <v xml:space="preserve"> </v>
      </c>
      <c r="I140" s="33" t="str">
        <f>IF($E140="h",'IP Claims by DMIS ID'!I140/'IP Disp by DMISID'!I140," ")</f>
        <v xml:space="preserve"> </v>
      </c>
      <c r="J140" s="33" t="str">
        <f>IF($E140="h",'IP Claims by DMIS ID'!J140/'IP Disp by DMISID'!J140," ")</f>
        <v xml:space="preserve"> </v>
      </c>
      <c r="K140" s="33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33" t="str">
        <f>IF($E141="h",'IP Claims by DMIS ID'!F141/'IP Disp by DMISID'!F141," ")</f>
        <v xml:space="preserve"> </v>
      </c>
      <c r="G141" s="33" t="str">
        <f>IF($E141="h",'IP Claims by DMIS ID'!G141/'IP Disp by DMISID'!G141," ")</f>
        <v xml:space="preserve"> </v>
      </c>
      <c r="H141" s="33" t="str">
        <f>IF($E141="h",'IP Claims by DMIS ID'!H141/'IP Disp by DMISID'!H141," ")</f>
        <v xml:space="preserve"> </v>
      </c>
      <c r="I141" s="33" t="str">
        <f>IF($E141="h",'IP Claims by DMIS ID'!I141/'IP Disp by DMISID'!I141," ")</f>
        <v xml:space="preserve"> </v>
      </c>
      <c r="J141" s="33" t="str">
        <f>IF($E141="h",'IP Claims by DMIS ID'!J141/'IP Disp by DMISID'!J141," ")</f>
        <v xml:space="preserve"> </v>
      </c>
      <c r="K141" s="33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33" t="str">
        <f>IF($E142="h",'IP Claims by DMIS ID'!F142/'IP Disp by DMISID'!F142," ")</f>
        <v xml:space="preserve"> </v>
      </c>
      <c r="G142" s="33" t="str">
        <f>IF($E142="h",'IP Claims by DMIS ID'!G142/'IP Disp by DMISID'!G142," ")</f>
        <v xml:space="preserve"> </v>
      </c>
      <c r="H142" s="33" t="str">
        <f>IF($E142="h",'IP Claims by DMIS ID'!H142/'IP Disp by DMISID'!H142," ")</f>
        <v xml:space="preserve"> </v>
      </c>
      <c r="I142" s="33" t="str">
        <f>IF($E142="h",'IP Claims by DMIS ID'!I142/'IP Disp by DMISID'!I142," ")</f>
        <v xml:space="preserve"> </v>
      </c>
      <c r="J142" s="33" t="str">
        <f>IF($E142="h",'IP Claims by DMIS ID'!J142/'IP Disp by DMISID'!J142," ")</f>
        <v xml:space="preserve"> </v>
      </c>
      <c r="K142" s="33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33" t="str">
        <f>IF($E143="h",'IP Claims by DMIS ID'!F143/'IP Disp by DMISID'!F143," ")</f>
        <v xml:space="preserve"> </v>
      </c>
      <c r="G143" s="33" t="str">
        <f>IF($E143="h",'IP Claims by DMIS ID'!G143/'IP Disp by DMISID'!G143," ")</f>
        <v xml:space="preserve"> </v>
      </c>
      <c r="H143" s="33" t="str">
        <f>IF($E143="h",'IP Claims by DMIS ID'!H143/'IP Disp by DMISID'!H143," ")</f>
        <v xml:space="preserve"> </v>
      </c>
      <c r="I143" s="33" t="str">
        <f>IF($E143="h",'IP Claims by DMIS ID'!I143/'IP Disp by DMISID'!I143," ")</f>
        <v xml:space="preserve"> </v>
      </c>
      <c r="J143" s="33" t="str">
        <f>IF($E143="h",'IP Claims by DMIS ID'!J143/'IP Disp by DMISID'!J143," ")</f>
        <v xml:space="preserve"> </v>
      </c>
      <c r="K143" s="33" t="str">
        <f>IF(E143="h",'IP Claims by DMIS ID'!K143/'IP Disp by DMISID'!K143," ")</f>
        <v xml:space="preserve"> 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33" t="str">
        <f>IF($E144="h",'IP Claims by DMIS ID'!F144/'IP Disp by DMISID'!F144," ")</f>
        <v xml:space="preserve"> </v>
      </c>
      <c r="G144" s="33" t="str">
        <f>IF($E144="h",'IP Claims by DMIS ID'!G144/'IP Disp by DMISID'!G144," ")</f>
        <v xml:space="preserve"> </v>
      </c>
      <c r="H144" s="33" t="str">
        <f>IF($E144="h",'IP Claims by DMIS ID'!H144/'IP Disp by DMISID'!H144," ")</f>
        <v xml:space="preserve"> </v>
      </c>
      <c r="I144" s="33" t="str">
        <f>IF($E144="h",'IP Claims by DMIS ID'!I144/'IP Disp by DMISID'!I144," ")</f>
        <v xml:space="preserve"> </v>
      </c>
      <c r="J144" s="33" t="str">
        <f>IF($E144="h",'IP Claims by DMIS ID'!J144/'IP Disp by DMISID'!J144," ")</f>
        <v xml:space="preserve"> </v>
      </c>
      <c r="K144" s="33" t="str">
        <f>IF(E144="h",'IP Claims by DMIS ID'!K144/'IP Disp by DMISID'!K144," ")</f>
        <v xml:space="preserve"> </v>
      </c>
      <c r="L144" s="26" t="s">
        <v>130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33">
        <f>IF($E145="h",'IP Claims by DMIS ID'!F145/'IP Disp by DMISID'!F145," ")</f>
        <v>1.4102564102564103E-2</v>
      </c>
      <c r="G145" s="33">
        <f>IF($E145="h",'IP Claims by DMIS ID'!G145/'IP Disp by DMISID'!G145," ")</f>
        <v>3.1578947368421054E-2</v>
      </c>
      <c r="H145" s="33">
        <f>IF($E145="h",'IP Claims by DMIS ID'!H145/'IP Disp by DMISID'!H145," ")</f>
        <v>3.1462060456508331E-2</v>
      </c>
      <c r="I145" s="33">
        <f>IF($E145="h",'IP Claims by DMIS ID'!I145/'IP Disp by DMISID'!I145," ")</f>
        <v>2.7522935779816515E-2</v>
      </c>
      <c r="J145" s="33">
        <f>IF($E145="h",'IP Claims by DMIS ID'!J145/'IP Disp by DMISID'!J145," ")</f>
        <v>2.5867937372362152E-2</v>
      </c>
      <c r="K145" s="33">
        <f>IF(E145="h",'IP Claims by DMIS ID'!K145/'IP Disp by DMISID'!K145," ")</f>
        <v>1.8973998594518624E-2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33" t="str">
        <f>IF($E146="h",'IP Claims by DMIS ID'!F146/'IP Disp by DMISID'!F146," ")</f>
        <v xml:space="preserve"> </v>
      </c>
      <c r="G146" s="33" t="str">
        <f>IF($E146="h",'IP Claims by DMIS ID'!G146/'IP Disp by DMISID'!G146," ")</f>
        <v xml:space="preserve"> </v>
      </c>
      <c r="H146" s="33" t="str">
        <f>IF($E146="h",'IP Claims by DMIS ID'!H146/'IP Disp by DMISID'!H146," ")</f>
        <v xml:space="preserve"> </v>
      </c>
      <c r="I146" s="33" t="str">
        <f>IF($E146="h",'IP Claims by DMIS ID'!I146/'IP Disp by DMISID'!I146," ")</f>
        <v xml:space="preserve"> </v>
      </c>
      <c r="J146" s="33" t="str">
        <f>IF($E146="h",'IP Claims by DMIS ID'!J146/'IP Disp by DMISID'!J146," ")</f>
        <v xml:space="preserve"> </v>
      </c>
      <c r="K146" s="33" t="str">
        <f>IF(E146="h",'IP Claims by DMIS ID'!K146/'IP Disp by DMISID'!K146," ")</f>
        <v xml:space="preserve"> </v>
      </c>
      <c r="L146" s="26" t="s">
        <v>344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33" t="str">
        <f>IF($E147="h",'IP Claims by DMIS ID'!F147/'IP Disp by DMISID'!F147," ")</f>
        <v xml:space="preserve"> </v>
      </c>
      <c r="G147" s="33" t="str">
        <f>IF($E147="h",'IP Claims by DMIS ID'!G147/'IP Disp by DMISID'!G147," ")</f>
        <v xml:space="preserve"> </v>
      </c>
      <c r="H147" s="33" t="str">
        <f>IF($E147="h",'IP Claims by DMIS ID'!H147/'IP Disp by DMISID'!H147," ")</f>
        <v xml:space="preserve"> </v>
      </c>
      <c r="I147" s="33" t="str">
        <f>IF($E147="h",'IP Claims by DMIS ID'!I147/'IP Disp by DMISID'!I147," ")</f>
        <v xml:space="preserve"> </v>
      </c>
      <c r="J147" s="33" t="str">
        <f>IF($E147="h",'IP Claims by DMIS ID'!J147/'IP Disp by DMISID'!J147," ")</f>
        <v xml:space="preserve"> </v>
      </c>
      <c r="K147" s="33" t="str">
        <f>IF(E147="h",'IP Claims by DMIS ID'!K147/'IP Disp by DMISID'!K147," ")</f>
        <v xml:space="preserve"> </v>
      </c>
      <c r="L147" s="26" t="s">
        <v>344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8E6CF98D-1634-4ED3-81CA-763BCE5C79CD}" scale="85" topLeftCell="A118">
      <selection activeCell="A99" sqref="A99:XFD9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A99" sqref="A99:XFD99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6">
      <selection activeCell="G172" sqref="G172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163"/>
  <sheetViews>
    <sheetView topLeftCell="A133" zoomScale="85" workbookViewId="0">
      <selection activeCell="K185" sqref="K185"/>
    </sheetView>
  </sheetViews>
  <sheetFormatPr defaultRowHeight="12.75" x14ac:dyDescent="0.2"/>
  <cols>
    <col min="4" max="4" width="38.85546875" customWidth="1"/>
    <col min="5" max="5" width="4" customWidth="1"/>
    <col min="6" max="6" width="15.570312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143</v>
      </c>
    </row>
    <row r="3" spans="1:15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142</v>
      </c>
      <c r="H3" s="2"/>
    </row>
    <row r="4" spans="1:15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1131301.5900000001</v>
      </c>
      <c r="G5" s="1">
        <f>Details2!G153</f>
        <v>1569325.58</v>
      </c>
      <c r="H5" s="1">
        <f>Details2!H153</f>
        <v>1215446.48</v>
      </c>
      <c r="I5" s="1">
        <f>Details2!I153</f>
        <v>1118331.95</v>
      </c>
      <c r="J5" s="1">
        <f>Details2!J153</f>
        <v>1696598.37</v>
      </c>
      <c r="K5" s="1">
        <f>Details2!K153</f>
        <v>1919066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4518201.38</v>
      </c>
      <c r="G6" s="1">
        <f>Details2!G154</f>
        <v>4813968.47</v>
      </c>
      <c r="H6" s="1">
        <f>Details2!H154</f>
        <v>4778501.88</v>
      </c>
      <c r="I6" s="1">
        <f>Details2!I154</f>
        <v>4353782.66</v>
      </c>
      <c r="J6" s="1">
        <f>Details2!J154</f>
        <v>3112286.1</v>
      </c>
      <c r="K6" s="1">
        <f>Details2!K154</f>
        <v>4306318.63</v>
      </c>
      <c r="M6" t="str">
        <f t="shared" ref="M6:M69" si="0">IF(AND(I6*0.5 &lt;=K6, K6&lt;= I6*2)," ","review")</f>
        <v xml:space="preserve"> 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1527226.81</v>
      </c>
      <c r="G7" s="1">
        <f>Details2!G155</f>
        <v>1310922.58</v>
      </c>
      <c r="H7" s="1">
        <f>Details2!H155</f>
        <v>1154681.3500000001</v>
      </c>
      <c r="I7" s="1">
        <f>Details2!I155</f>
        <v>907173.66</v>
      </c>
      <c r="J7" s="1">
        <f>Details2!J155</f>
        <v>831976.55</v>
      </c>
      <c r="K7" s="1">
        <f>Details2!K155</f>
        <v>750909.77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492694.84</v>
      </c>
      <c r="G8" s="1">
        <f>Details2!G156</f>
        <v>511682.36</v>
      </c>
      <c r="H8" s="1">
        <f>Details2!H156</f>
        <v>423259.45</v>
      </c>
      <c r="I8" s="1">
        <f>Details2!I156</f>
        <v>410963.73</v>
      </c>
      <c r="J8" s="1">
        <f>Details2!J156</f>
        <v>418804.29</v>
      </c>
      <c r="K8" s="1">
        <f>Details2!K156</f>
        <v>315147.96999999997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1054223.79</v>
      </c>
      <c r="G9" s="1">
        <f>Details2!G157</f>
        <v>980480.86</v>
      </c>
      <c r="H9" s="1">
        <f>Details2!H157</f>
        <v>964030.28</v>
      </c>
      <c r="I9" s="1">
        <f>Details2!I157</f>
        <v>951318.89</v>
      </c>
      <c r="J9" s="1">
        <f>Details2!J157</f>
        <v>499180.61</v>
      </c>
      <c r="K9" s="1">
        <f>Details2!K157</f>
        <v>497260.88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1256113.1399999999</v>
      </c>
      <c r="G10" s="1">
        <f>Details2!G158</f>
        <v>1500964.37</v>
      </c>
      <c r="H10" s="1">
        <f>Details2!H158</f>
        <v>1453489.75</v>
      </c>
      <c r="I10" s="1">
        <f>Details2!I158</f>
        <v>1291723.25</v>
      </c>
      <c r="J10" s="1">
        <f>Details2!J158</f>
        <v>1523397.98</v>
      </c>
      <c r="K10" s="1">
        <f>Details2!K158</f>
        <v>1045509.6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95089.07</v>
      </c>
      <c r="G11" s="1">
        <f>Details2!G159</f>
        <v>128558.73</v>
      </c>
      <c r="H11" s="1">
        <f>Details2!H159</f>
        <v>301703.84999999998</v>
      </c>
      <c r="I11" s="1">
        <f>Details2!I159</f>
        <v>170899.48</v>
      </c>
      <c r="J11" s="1">
        <f>Details2!J159</f>
        <v>148886.79999999999</v>
      </c>
      <c r="K11" s="1">
        <f>Details2!K159</f>
        <v>89825.49</v>
      </c>
      <c r="M11" t="str">
        <f t="shared" si="0"/>
        <v xml:space="preserve"> 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154542.69</v>
      </c>
      <c r="G12" s="1">
        <f>Details2!G160</f>
        <v>191073.32</v>
      </c>
      <c r="H12" s="1">
        <f>Details2!H160</f>
        <v>158438.64000000001</v>
      </c>
      <c r="I12" s="1">
        <f>Details2!I160</f>
        <v>130673.75</v>
      </c>
      <c r="J12" s="1">
        <f>Details2!J160</f>
        <v>148904.95999999999</v>
      </c>
      <c r="K12" s="1">
        <f>Details2!K160</f>
        <v>90364.36</v>
      </c>
      <c r="M12" t="str">
        <f t="shared" si="0"/>
        <v xml:space="preserve"> </v>
      </c>
      <c r="N12" t="s">
        <v>297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213163.22</v>
      </c>
      <c r="G13" s="1">
        <f>Details2!G161</f>
        <v>305937.33</v>
      </c>
      <c r="H13" s="1">
        <f>Details2!H161</f>
        <v>254497.89</v>
      </c>
      <c r="I13" s="1">
        <f>Details2!I161</f>
        <v>182368.04</v>
      </c>
      <c r="J13" s="1">
        <f>Details2!J161</f>
        <v>185802.57</v>
      </c>
      <c r="K13" s="1">
        <f>Details2!K161</f>
        <v>177478.33</v>
      </c>
      <c r="M13" t="str">
        <f t="shared" si="0"/>
        <v xml:space="preserve"> </v>
      </c>
      <c r="N13" t="s">
        <v>297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716537.49</v>
      </c>
      <c r="G14" s="1">
        <f>Details2!G162</f>
        <v>756450.11</v>
      </c>
      <c r="H14" s="1">
        <f>Details2!H162</f>
        <v>843910.26</v>
      </c>
      <c r="I14" s="1">
        <f>Details2!I162</f>
        <v>616665.97</v>
      </c>
      <c r="J14" s="1">
        <f>Details2!J162</f>
        <v>620181.81000000006</v>
      </c>
      <c r="K14" s="1">
        <f>Details2!K162</f>
        <v>501543.72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1467032.07</v>
      </c>
      <c r="G15" s="1">
        <f>Details2!G163</f>
        <v>1458681.93</v>
      </c>
      <c r="H15" s="1">
        <f>Details2!H163</f>
        <v>1872241.59</v>
      </c>
      <c r="I15" s="1">
        <f>Details2!I163</f>
        <v>1567692.64</v>
      </c>
      <c r="J15" s="1">
        <f>Details2!J163</f>
        <v>1538833.95</v>
      </c>
      <c r="K15" s="1">
        <f>Details2!K163</f>
        <v>1051083.8999999999</v>
      </c>
      <c r="M15" t="str">
        <f t="shared" si="0"/>
        <v xml:space="preserve"> 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2173171.58</v>
      </c>
      <c r="G16" s="1">
        <f>Details2!G164</f>
        <v>2264950.29</v>
      </c>
      <c r="H16" s="1">
        <f>Details2!H164</f>
        <v>2313621.86</v>
      </c>
      <c r="I16" s="1">
        <f>Details2!I164</f>
        <v>1437497.18</v>
      </c>
      <c r="J16" s="1">
        <f>Details2!J164</f>
        <v>1202983.75</v>
      </c>
      <c r="K16" s="1">
        <f>Details2!K164</f>
        <v>1130264.83</v>
      </c>
      <c r="M16" t="str">
        <f t="shared" si="0"/>
        <v xml:space="preserve"> 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1042757.65</v>
      </c>
      <c r="G17" s="1">
        <f>Details2!G165</f>
        <v>921199.37</v>
      </c>
      <c r="H17" s="1">
        <f>Details2!H165</f>
        <v>811798.41</v>
      </c>
      <c r="I17" s="1">
        <f>Details2!I165</f>
        <v>452457.79</v>
      </c>
      <c r="J17" s="1">
        <f>Details2!J165</f>
        <v>576385.69999999995</v>
      </c>
      <c r="K17" s="1">
        <f>Details2!K165</f>
        <v>430182.75</v>
      </c>
      <c r="M17" t="str">
        <f t="shared" si="0"/>
        <v xml:space="preserve"> </v>
      </c>
      <c r="N17" t="s">
        <v>297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2669043.41</v>
      </c>
      <c r="G18" s="1">
        <f>Details2!G166</f>
        <v>3171390.15</v>
      </c>
      <c r="H18" s="1">
        <f>Details2!H166</f>
        <v>2420295.2799999998</v>
      </c>
      <c r="I18" s="1">
        <f>Details2!I166</f>
        <v>1787419.41</v>
      </c>
      <c r="J18" s="1">
        <f>Details2!J166</f>
        <v>1309352.92</v>
      </c>
      <c r="K18" s="1">
        <f>Details2!K166</f>
        <v>1114962.3600000001</v>
      </c>
      <c r="M18" t="str">
        <f t="shared" si="0"/>
        <v xml:space="preserve"> </v>
      </c>
      <c r="N18" t="s">
        <v>297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2599089.9500000002</v>
      </c>
      <c r="G19" s="1">
        <f>Details2!G167</f>
        <v>2536332.96</v>
      </c>
      <c r="H19" s="1">
        <f>Details2!H167</f>
        <v>2243216.62</v>
      </c>
      <c r="I19" s="1">
        <f>Details2!I167</f>
        <v>1744178.1</v>
      </c>
      <c r="J19" s="1">
        <f>Details2!J167</f>
        <v>1261456.42</v>
      </c>
      <c r="K19" s="1">
        <f>Details2!K167</f>
        <v>1073076.3899999999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250106.9</v>
      </c>
      <c r="G20" s="1">
        <f>Details2!G168</f>
        <v>537419.43999999994</v>
      </c>
      <c r="H20" s="1">
        <f>Details2!H168</f>
        <v>355716.17</v>
      </c>
      <c r="I20" s="1">
        <f>Details2!I168</f>
        <v>213133.89</v>
      </c>
      <c r="J20" s="1">
        <f>Details2!J168</f>
        <v>166884.21</v>
      </c>
      <c r="K20" s="1">
        <f>Details2!K168</f>
        <v>166396.26999999999</v>
      </c>
      <c r="M20" t="str">
        <f t="shared" si="0"/>
        <v xml:space="preserve"> 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1342719.58</v>
      </c>
      <c r="G21" s="1">
        <f>Details2!G169</f>
        <v>1540872.51</v>
      </c>
      <c r="H21" s="1">
        <f>Details2!H169</f>
        <v>1293409.01</v>
      </c>
      <c r="I21" s="1">
        <f>Details2!I169</f>
        <v>974960.58</v>
      </c>
      <c r="J21" s="1">
        <f>Details2!J169</f>
        <v>817937.4</v>
      </c>
      <c r="K21" s="1">
        <f>Details2!K169</f>
        <v>768584.07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515430.29</v>
      </c>
      <c r="G22" s="1">
        <f>Details2!G170</f>
        <v>570069.05000000005</v>
      </c>
      <c r="H22" s="1">
        <f>Details2!H170</f>
        <v>522580.19</v>
      </c>
      <c r="I22" s="1">
        <f>Details2!I170</f>
        <v>366118.95</v>
      </c>
      <c r="J22" s="1">
        <f>Details2!J170</f>
        <v>385906.4</v>
      </c>
      <c r="K22" s="1">
        <f>Details2!K170</f>
        <v>285703.56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1251672.1599999999</v>
      </c>
      <c r="G23" s="1">
        <f>Details2!G171</f>
        <v>1628652.38</v>
      </c>
      <c r="H23" s="1">
        <f>Details2!H171</f>
        <v>1778159.81</v>
      </c>
      <c r="I23" s="1">
        <f>Details2!I171</f>
        <v>1344701.05</v>
      </c>
      <c r="J23" s="1">
        <f>Details2!J171</f>
        <v>1336650.8</v>
      </c>
      <c r="K23" s="1">
        <f>Details2!K171</f>
        <v>1185041.5900000001</v>
      </c>
      <c r="M23" t="str">
        <f t="shared" si="0"/>
        <v xml:space="preserve"> </v>
      </c>
      <c r="N23" t="s">
        <v>297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729692.85</v>
      </c>
      <c r="G24" s="1">
        <f>Details2!G172</f>
        <v>910584.44</v>
      </c>
      <c r="H24" s="1">
        <f>Details2!H172</f>
        <v>814026.59</v>
      </c>
      <c r="I24" s="1">
        <f>Details2!I172</f>
        <v>831227.6</v>
      </c>
      <c r="J24" s="1">
        <f>Details2!J172</f>
        <v>464177.48</v>
      </c>
      <c r="K24" s="1">
        <f>Details2!K172</f>
        <v>348721.99</v>
      </c>
      <c r="M24" t="str">
        <f t="shared" si="0"/>
        <v>review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1356852.15</v>
      </c>
      <c r="G25" s="1">
        <f>Details2!G173</f>
        <v>1245358.49</v>
      </c>
      <c r="H25" s="1">
        <f>Details2!H173</f>
        <v>1190970.9099999999</v>
      </c>
      <c r="I25" s="1">
        <f>Details2!I173</f>
        <v>729785.97</v>
      </c>
      <c r="J25" s="1">
        <f>Details2!J173</f>
        <v>609910.1</v>
      </c>
      <c r="K25" s="1">
        <f>Details2!K173</f>
        <v>748345.08</v>
      </c>
      <c r="M25" t="str">
        <f t="shared" si="0"/>
        <v xml:space="preserve"> </v>
      </c>
      <c r="N25" t="s">
        <v>297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1730093.64</v>
      </c>
      <c r="G26" s="1">
        <f>Details2!G174</f>
        <v>2088321.35</v>
      </c>
      <c r="H26" s="1">
        <f>Details2!H174</f>
        <v>2190943.56</v>
      </c>
      <c r="I26" s="1">
        <f>Details2!I174</f>
        <v>1857316.98</v>
      </c>
      <c r="J26" s="1">
        <f>Details2!J174</f>
        <v>1449036.51</v>
      </c>
      <c r="K26" s="1">
        <f>Details2!K174</f>
        <v>1388533.96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2026903.53</v>
      </c>
      <c r="G27" s="1">
        <f>Details2!G175</f>
        <v>2369312.42</v>
      </c>
      <c r="H27" s="1">
        <f>Details2!H175</f>
        <v>2382807.9</v>
      </c>
      <c r="I27" s="1">
        <f>Details2!I175</f>
        <v>1767683.61</v>
      </c>
      <c r="J27" s="1">
        <f>Details2!J175</f>
        <v>1338104.17</v>
      </c>
      <c r="K27" s="1">
        <f>Details2!K175</f>
        <v>1668966.46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304434.03000000003</v>
      </c>
      <c r="G28" s="1">
        <f>Details2!G176</f>
        <v>213347.54</v>
      </c>
      <c r="H28" s="1">
        <f>Details2!H176</f>
        <v>349522.46</v>
      </c>
      <c r="I28" s="1">
        <f>Details2!I176</f>
        <v>248766.92</v>
      </c>
      <c r="J28" s="1">
        <f>Details2!J176</f>
        <v>209952.97</v>
      </c>
      <c r="K28" s="1">
        <f>Details2!K176</f>
        <v>247865.41</v>
      </c>
      <c r="M28" t="str">
        <f t="shared" si="0"/>
        <v xml:space="preserve"> 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220945.86</v>
      </c>
      <c r="G29" s="1">
        <f>Details2!G177</f>
        <v>238995.83</v>
      </c>
      <c r="H29" s="1">
        <f>Details2!H177</f>
        <v>234004.13</v>
      </c>
      <c r="I29" s="1">
        <f>Details2!I177</f>
        <v>269044.78999999998</v>
      </c>
      <c r="J29" s="1">
        <f>Details2!J177</f>
        <v>208582.56</v>
      </c>
      <c r="K29" s="1">
        <f>Details2!K177</f>
        <v>176071.84</v>
      </c>
      <c r="M29" t="str">
        <f t="shared" si="0"/>
        <v xml:space="preserve"> </v>
      </c>
      <c r="N29" t="s">
        <v>297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395306.19</v>
      </c>
      <c r="G30" s="1">
        <f>Details2!G178</f>
        <v>397281.05</v>
      </c>
      <c r="H30" s="1">
        <f>Details2!H178</f>
        <v>307783.65999999997</v>
      </c>
      <c r="I30" s="1">
        <f>Details2!I178</f>
        <v>171034.13</v>
      </c>
      <c r="J30" s="1">
        <f>Details2!J178</f>
        <v>176147.74</v>
      </c>
      <c r="K30" s="1">
        <f>Details2!K178</f>
        <v>140920.42000000001</v>
      </c>
      <c r="M30" t="str">
        <f t="shared" si="0"/>
        <v xml:space="preserve"> 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1637268.9</v>
      </c>
      <c r="G31" s="1">
        <f>Details2!G179</f>
        <v>1728479.62</v>
      </c>
      <c r="H31" s="1">
        <f>Details2!H179</f>
        <v>1490905.15</v>
      </c>
      <c r="I31" s="1">
        <f>Details2!I179</f>
        <v>1505650.94</v>
      </c>
      <c r="J31" s="1">
        <f>Details2!J179</f>
        <v>1242439.8500000001</v>
      </c>
      <c r="K31" s="1">
        <f>Details2!K179</f>
        <v>995194.39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1238567.51</v>
      </c>
      <c r="G32" s="1">
        <f>Details2!G180</f>
        <v>1307820.06</v>
      </c>
      <c r="H32" s="1">
        <f>Details2!H180</f>
        <v>1191280.92</v>
      </c>
      <c r="I32" s="1">
        <f>Details2!I180</f>
        <v>1151889.01</v>
      </c>
      <c r="J32" s="1">
        <f>Details2!J180</f>
        <v>932072.12</v>
      </c>
      <c r="K32" s="1">
        <f>Details2!K180</f>
        <v>1296586.8400000001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302618.69</v>
      </c>
      <c r="G33" s="1">
        <f>Details2!G181</f>
        <v>744907.27</v>
      </c>
      <c r="H33" s="1">
        <f>Details2!H181</f>
        <v>461562.43</v>
      </c>
      <c r="I33" s="1">
        <f>Details2!I181</f>
        <v>314048.51</v>
      </c>
      <c r="J33" s="1">
        <f>Details2!J181</f>
        <v>238336.61</v>
      </c>
      <c r="K33" s="1">
        <f>Details2!K181</f>
        <v>225085.84</v>
      </c>
      <c r="M33" t="str">
        <f t="shared" si="0"/>
        <v xml:space="preserve"> </v>
      </c>
      <c r="N33" t="s">
        <v>297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186588.13</v>
      </c>
      <c r="G34" s="1">
        <f>Details2!G182</f>
        <v>242430.88</v>
      </c>
      <c r="H34" s="1">
        <f>Details2!H182</f>
        <v>257910.07</v>
      </c>
      <c r="I34" s="1">
        <f>Details2!I182</f>
        <v>146655.79</v>
      </c>
      <c r="J34" s="1">
        <f>Details2!J182</f>
        <v>129375.22</v>
      </c>
      <c r="K34" s="1">
        <f>Details2!K182</f>
        <v>102054.8</v>
      </c>
      <c r="M34" t="str">
        <f t="shared" si="0"/>
        <v xml:space="preserve"> 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90181.16</v>
      </c>
      <c r="G35" s="1">
        <f>Details2!G183</f>
        <v>152328.16</v>
      </c>
      <c r="H35" s="1">
        <f>Details2!H183</f>
        <v>159952.76999999999</v>
      </c>
      <c r="I35" s="1">
        <f>Details2!I183</f>
        <v>113313.63</v>
      </c>
      <c r="J35" s="1">
        <f>Details2!J183</f>
        <v>119124.94</v>
      </c>
      <c r="K35" s="1">
        <f>Details2!K183</f>
        <v>111310.86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638983.86</v>
      </c>
      <c r="G36" s="1">
        <f>Details2!G184</f>
        <v>726307.61</v>
      </c>
      <c r="H36" s="1">
        <f>Details2!H184</f>
        <v>818531.3</v>
      </c>
      <c r="I36" s="1">
        <f>Details2!I184</f>
        <v>567507.66</v>
      </c>
      <c r="J36" s="1">
        <f>Details2!J184</f>
        <v>491471.77</v>
      </c>
      <c r="K36" s="1">
        <f>Details2!K184</f>
        <v>467621.02</v>
      </c>
      <c r="M36" t="str">
        <f t="shared" si="0"/>
        <v xml:space="preserve"> 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258620.24</v>
      </c>
      <c r="G37" s="1">
        <f>Details2!G185</f>
        <v>290743.03999999998</v>
      </c>
      <c r="H37" s="1">
        <f>Details2!H185</f>
        <v>248491.14</v>
      </c>
      <c r="I37" s="1">
        <f>Details2!I185</f>
        <v>155718.41</v>
      </c>
      <c r="J37" s="1">
        <f>Details2!J185</f>
        <v>155737.89000000001</v>
      </c>
      <c r="K37" s="1">
        <f>Details2!K185</f>
        <v>143564.07999999999</v>
      </c>
      <c r="M37" t="str">
        <f t="shared" si="0"/>
        <v xml:space="preserve"> 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218082.63</v>
      </c>
      <c r="G38" s="1">
        <f>Details2!G186</f>
        <v>246866.38</v>
      </c>
      <c r="H38" s="1">
        <f>Details2!H186</f>
        <v>201022.24</v>
      </c>
      <c r="I38" s="1">
        <f>Details2!I186</f>
        <v>169527.27</v>
      </c>
      <c r="J38" s="1">
        <f>Details2!J186</f>
        <v>142271.51</v>
      </c>
      <c r="K38" s="1">
        <f>Details2!K186</f>
        <v>153708.51</v>
      </c>
      <c r="M38" t="str">
        <f t="shared" si="0"/>
        <v xml:space="preserve"> 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5435952.2199999997</v>
      </c>
      <c r="G39" s="1">
        <f>Details2!G187</f>
        <v>5686058.4299999997</v>
      </c>
      <c r="H39" s="1">
        <f>Details2!H187</f>
        <v>5409920.75</v>
      </c>
      <c r="I39" s="1">
        <f>Details2!I187</f>
        <v>6466887.25</v>
      </c>
      <c r="J39" s="1">
        <f>Details2!J187</f>
        <v>3867739.87</v>
      </c>
      <c r="K39" s="1">
        <f>Details2!K187</f>
        <v>3035401.97</v>
      </c>
      <c r="M39" t="str">
        <f t="shared" si="0"/>
        <v>review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2479841.36</v>
      </c>
      <c r="G40" s="1">
        <f>Details2!G188</f>
        <v>3404059.69</v>
      </c>
      <c r="H40" s="1">
        <f>Details2!H188</f>
        <v>2266248.2000000002</v>
      </c>
      <c r="I40" s="1">
        <f>Details2!I188</f>
        <v>1441159.64</v>
      </c>
      <c r="J40" s="1">
        <f>Details2!J188</f>
        <v>1193109.8400000001</v>
      </c>
      <c r="K40" s="1">
        <f>Details2!K188</f>
        <v>1059353.8999999999</v>
      </c>
      <c r="M40" t="str">
        <f t="shared" si="0"/>
        <v xml:space="preserve"> </v>
      </c>
      <c r="N40" t="s">
        <v>297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192250.25</v>
      </c>
      <c r="G41" s="1">
        <f>Details2!G189</f>
        <v>200796.81</v>
      </c>
      <c r="H41" s="1">
        <f>Details2!H189</f>
        <v>183545.08</v>
      </c>
      <c r="I41" s="1">
        <f>Details2!I189</f>
        <v>180418.91</v>
      </c>
      <c r="J41" s="1">
        <f>Details2!J189</f>
        <v>138427.82</v>
      </c>
      <c r="K41" s="1">
        <f>Details2!K189</f>
        <v>133521.4</v>
      </c>
      <c r="M41" t="str">
        <f t="shared" si="0"/>
        <v xml:space="preserve"> </v>
      </c>
      <c r="N41" t="s">
        <v>297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595416.54</v>
      </c>
      <c r="G42" s="1">
        <f>Details2!G190</f>
        <v>751069.62</v>
      </c>
      <c r="H42" s="1">
        <f>Details2!H190</f>
        <v>901939.42</v>
      </c>
      <c r="I42" s="1">
        <f>Details2!I190</f>
        <v>750421.9</v>
      </c>
      <c r="J42" s="1">
        <f>Details2!J190</f>
        <v>632141.6</v>
      </c>
      <c r="K42" s="1">
        <f>Details2!K190</f>
        <v>617975.06999999995</v>
      </c>
      <c r="M42" t="str">
        <f t="shared" si="0"/>
        <v xml:space="preserve"> </v>
      </c>
      <c r="N42" t="s">
        <v>297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315057.37</v>
      </c>
      <c r="G43" s="1">
        <f>Details2!G191</f>
        <v>379207.46</v>
      </c>
      <c r="H43" s="1">
        <f>Details2!H191</f>
        <v>356864.9</v>
      </c>
      <c r="I43" s="1">
        <f>Details2!I191</f>
        <v>337579.94</v>
      </c>
      <c r="J43" s="1">
        <f>Details2!J191</f>
        <v>273195.46999999997</v>
      </c>
      <c r="K43" s="1">
        <f>Details2!K191</f>
        <v>197470.44</v>
      </c>
      <c r="M43" t="str">
        <f t="shared" si="0"/>
        <v xml:space="preserve"> </v>
      </c>
      <c r="N43" t="s">
        <v>297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461782.86</v>
      </c>
      <c r="G44" s="1">
        <f>Details2!G192</f>
        <v>527421.28</v>
      </c>
      <c r="H44" s="1">
        <f>Details2!H192</f>
        <v>453031.03</v>
      </c>
      <c r="I44" s="1">
        <f>Details2!I192</f>
        <v>327024.37</v>
      </c>
      <c r="J44" s="1">
        <f>Details2!J192</f>
        <v>282502.12</v>
      </c>
      <c r="K44" s="1">
        <f>Details2!K192</f>
        <v>225463.97</v>
      </c>
      <c r="M44" t="str">
        <f t="shared" si="0"/>
        <v xml:space="preserve"> 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1180522.21</v>
      </c>
      <c r="G45" s="1">
        <f>Details2!G193</f>
        <v>1050942.94</v>
      </c>
      <c r="H45" s="1">
        <f>Details2!H193</f>
        <v>818147.99</v>
      </c>
      <c r="I45" s="1">
        <f>Details2!I193</f>
        <v>585743.19999999995</v>
      </c>
      <c r="J45" s="1">
        <f>Details2!J193</f>
        <v>571819.68999999994</v>
      </c>
      <c r="K45" s="1">
        <f>Details2!K193</f>
        <v>487326.85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134686.01</v>
      </c>
      <c r="G46" s="1">
        <f>Details2!G194</f>
        <v>169122.41</v>
      </c>
      <c r="H46" s="1">
        <f>Details2!H194</f>
        <v>138883.67000000001</v>
      </c>
      <c r="I46" s="1">
        <f>Details2!I194</f>
        <v>75364.899999999994</v>
      </c>
      <c r="J46" s="1">
        <f>Details2!J194</f>
        <v>81399.63</v>
      </c>
      <c r="K46" s="1">
        <f>Details2!K194</f>
        <v>62884.86</v>
      </c>
      <c r="M46" t="str">
        <f t="shared" si="0"/>
        <v xml:space="preserve"> 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4170331.29</v>
      </c>
      <c r="G47" s="1">
        <f>Details2!G195</f>
        <v>4245977.28</v>
      </c>
      <c r="H47" s="1">
        <f>Details2!H195</f>
        <v>3545044.07</v>
      </c>
      <c r="I47" s="1">
        <f>Details2!I195</f>
        <v>4664871.6900000004</v>
      </c>
      <c r="J47" s="1">
        <f>Details2!J195</f>
        <v>3375902.46</v>
      </c>
      <c r="K47" s="1">
        <f>Details2!K195</f>
        <v>2764949.94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2418289.25</v>
      </c>
      <c r="G48" s="1">
        <f>Details2!G196</f>
        <v>2602784.08</v>
      </c>
      <c r="H48" s="1">
        <f>Details2!H196</f>
        <v>2175468.23</v>
      </c>
      <c r="I48" s="1">
        <f>Details2!I196</f>
        <v>1575740.36</v>
      </c>
      <c r="J48" s="1">
        <f>Details2!J196</f>
        <v>1362744.26</v>
      </c>
      <c r="K48" s="1">
        <f>Details2!K196</f>
        <v>1103609.74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971012.6</v>
      </c>
      <c r="G49" s="1">
        <f>Details2!G197</f>
        <v>1467750.48</v>
      </c>
      <c r="H49" s="1">
        <f>Details2!H197</f>
        <v>1382618.38</v>
      </c>
      <c r="I49" s="1">
        <f>Details2!I197</f>
        <v>1095765.8</v>
      </c>
      <c r="J49" s="1">
        <f>Details2!J197</f>
        <v>1001755.92</v>
      </c>
      <c r="K49" s="1">
        <f>Details2!K197</f>
        <v>1024122.94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642739.41</v>
      </c>
      <c r="G50" s="1">
        <f>Details2!G198</f>
        <v>1462601.88</v>
      </c>
      <c r="H50" s="1">
        <f>Details2!H198</f>
        <v>612800.87</v>
      </c>
      <c r="I50" s="1">
        <f>Details2!I198</f>
        <v>549285.93000000005</v>
      </c>
      <c r="J50" s="1">
        <f>Details2!J198</f>
        <v>421006.47</v>
      </c>
      <c r="K50" s="1">
        <f>Details2!K198</f>
        <v>364689.95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648606.07999999996</v>
      </c>
      <c r="G51" s="1">
        <f>Details2!G199</f>
        <v>464254.52</v>
      </c>
      <c r="H51" s="1">
        <f>Details2!H199</f>
        <v>533299.81000000006</v>
      </c>
      <c r="I51" s="1">
        <f>Details2!I199</f>
        <v>398445.78</v>
      </c>
      <c r="J51" s="1">
        <f>Details2!J199</f>
        <v>345454.66</v>
      </c>
      <c r="K51" s="1">
        <f>Details2!K199</f>
        <v>300708.24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129179.45</v>
      </c>
      <c r="G52" s="1">
        <f>Details2!G200</f>
        <v>107120.5</v>
      </c>
      <c r="H52" s="1">
        <f>Details2!H200</f>
        <v>60480.480000000003</v>
      </c>
      <c r="I52" s="1">
        <f>Details2!I200</f>
        <v>76566.899999999994</v>
      </c>
      <c r="J52" s="1">
        <f>Details2!J200</f>
        <v>57351.26</v>
      </c>
      <c r="K52" s="1">
        <f>Details2!K200</f>
        <v>39470.32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382686.62</v>
      </c>
      <c r="G53" s="1">
        <f>Details2!G201</f>
        <v>604298.66</v>
      </c>
      <c r="H53" s="1">
        <f>Details2!H201</f>
        <v>379084.03</v>
      </c>
      <c r="I53" s="1">
        <f>Details2!I201</f>
        <v>287591.84000000003</v>
      </c>
      <c r="J53" s="1">
        <f>Details2!J201</f>
        <v>274562.03000000003</v>
      </c>
      <c r="K53" s="1">
        <f>Details2!K201</f>
        <v>200780.99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833497.71</v>
      </c>
      <c r="G55" s="1">
        <f>Details2!G203</f>
        <v>924146.75</v>
      </c>
      <c r="H55" s="1">
        <f>Details2!H203</f>
        <v>716112.61</v>
      </c>
      <c r="I55" s="1">
        <f>Details2!I203</f>
        <v>383589.25</v>
      </c>
      <c r="J55" s="1">
        <f>Details2!J203</f>
        <v>630268.17000000004</v>
      </c>
      <c r="K55" s="1">
        <f>Details2!K203</f>
        <v>499297.74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319159.99</v>
      </c>
      <c r="G56" s="1">
        <f>Details2!G204</f>
        <v>421564.32</v>
      </c>
      <c r="H56" s="1">
        <f>Details2!H204</f>
        <v>294576.64000000001</v>
      </c>
      <c r="I56" s="1">
        <f>Details2!I204</f>
        <v>188113</v>
      </c>
      <c r="J56" s="1">
        <f>Details2!J204</f>
        <v>145758.07999999999</v>
      </c>
      <c r="K56" s="1">
        <f>Details2!K204</f>
        <v>137756.93</v>
      </c>
      <c r="M56" t="str">
        <f t="shared" si="0"/>
        <v xml:space="preserve"> </v>
      </c>
      <c r="N56" t="s">
        <v>297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684385.04</v>
      </c>
      <c r="G57" s="1">
        <f>Details2!G205</f>
        <v>745308.35</v>
      </c>
      <c r="H57" s="1">
        <f>Details2!H205</f>
        <v>498466.22</v>
      </c>
      <c r="I57" s="1">
        <f>Details2!I205</f>
        <v>365215.63</v>
      </c>
      <c r="J57" s="1">
        <f>Details2!J205</f>
        <v>213877.29</v>
      </c>
      <c r="K57" s="1">
        <f>Details2!K205</f>
        <v>172727.69</v>
      </c>
      <c r="M57" t="str">
        <f t="shared" si="0"/>
        <v>review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1238853.1299999999</v>
      </c>
      <c r="G58" s="1">
        <f>Details2!G206</f>
        <v>1231893.03</v>
      </c>
      <c r="H58" s="1">
        <f>Details2!H206</f>
        <v>1156768.73</v>
      </c>
      <c r="I58" s="1">
        <f>Details2!I206</f>
        <v>981939.26</v>
      </c>
      <c r="J58" s="1">
        <f>Details2!J206</f>
        <v>869448.58</v>
      </c>
      <c r="K58" s="1">
        <f>Details2!K206</f>
        <v>479075.71</v>
      </c>
      <c r="M58" t="str">
        <f t="shared" si="0"/>
        <v>review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51633.97</v>
      </c>
      <c r="G59" s="1">
        <f>Details2!G207</f>
        <v>85175.55</v>
      </c>
      <c r="H59" s="1">
        <f>Details2!H207</f>
        <v>36035.870000000003</v>
      </c>
      <c r="I59" s="1">
        <f>Details2!I207</f>
        <v>3609.89</v>
      </c>
      <c r="J59" s="1">
        <f>Details2!J207</f>
        <v>330.49</v>
      </c>
      <c r="K59" s="1" t="str">
        <f>Details2!K207</f>
        <v>NULL</v>
      </c>
      <c r="M59" t="str">
        <f t="shared" si="0"/>
        <v>review</v>
      </c>
      <c r="N59" t="s">
        <v>297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138039.9</v>
      </c>
      <c r="G60" s="1">
        <f>Details2!G208</f>
        <v>249382.87</v>
      </c>
      <c r="H60" s="1">
        <f>Details2!H208</f>
        <v>269831.67</v>
      </c>
      <c r="I60" s="1">
        <f>Details2!I208</f>
        <v>184088.92</v>
      </c>
      <c r="J60" s="1">
        <f>Details2!J208</f>
        <v>143872.92000000001</v>
      </c>
      <c r="K60" s="1">
        <f>Details2!K208</f>
        <v>97633.03</v>
      </c>
      <c r="M60" t="str">
        <f t="shared" si="0"/>
        <v xml:space="preserve"> 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488664.06</v>
      </c>
      <c r="G61" s="1">
        <f>Details2!G209</f>
        <v>760179.27</v>
      </c>
      <c r="H61" s="1">
        <f>Details2!H209</f>
        <v>573819.68000000005</v>
      </c>
      <c r="I61" s="1">
        <f>Details2!I209</f>
        <v>388848.5</v>
      </c>
      <c r="J61" s="1">
        <f>Details2!J209</f>
        <v>377441.06</v>
      </c>
      <c r="K61" s="1">
        <f>Details2!K209</f>
        <v>337245.72</v>
      </c>
      <c r="M61" t="str">
        <f t="shared" si="0"/>
        <v xml:space="preserve"> 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164125.46</v>
      </c>
      <c r="G63" s="1">
        <f>Details2!G211</f>
        <v>282439.56</v>
      </c>
      <c r="H63" s="1">
        <f>Details2!H211</f>
        <v>253043.49</v>
      </c>
      <c r="I63" s="1">
        <f>Details2!I211</f>
        <v>257982.54</v>
      </c>
      <c r="J63" s="1">
        <f>Details2!J211</f>
        <v>275674.71999999997</v>
      </c>
      <c r="K63" s="1">
        <f>Details2!K211</f>
        <v>200364.68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607608.52</v>
      </c>
      <c r="G65" s="1">
        <f>Details2!G213</f>
        <v>575486.13</v>
      </c>
      <c r="H65" s="1">
        <f>Details2!H213</f>
        <v>669076.82999999996</v>
      </c>
      <c r="I65" s="1">
        <f>Details2!I213</f>
        <v>645717</v>
      </c>
      <c r="J65" s="1">
        <f>Details2!J213</f>
        <v>689478.97</v>
      </c>
      <c r="K65" s="1">
        <f>Details2!K213</f>
        <v>253433.81</v>
      </c>
      <c r="M65" t="str">
        <f t="shared" si="0"/>
        <v>review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692674.43</v>
      </c>
      <c r="G66" s="1" t="str">
        <f>Details2!G214</f>
        <v>NULL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101036.3</v>
      </c>
      <c r="G67" s="1">
        <f>Details2!G215</f>
        <v>137040.91</v>
      </c>
      <c r="H67" s="1">
        <f>Details2!H215</f>
        <v>179049.24</v>
      </c>
      <c r="I67" s="1">
        <f>Details2!I215</f>
        <v>156764.67000000001</v>
      </c>
      <c r="J67" s="1">
        <f>Details2!J215</f>
        <v>161707.51999999999</v>
      </c>
      <c r="K67" s="1">
        <f>Details2!K215</f>
        <v>148095.38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152244.31</v>
      </c>
      <c r="G68" s="1">
        <f>Details2!G216</f>
        <v>212414.13</v>
      </c>
      <c r="H68" s="1">
        <f>Details2!H216</f>
        <v>165997.5</v>
      </c>
      <c r="I68" s="1">
        <f>Details2!I216</f>
        <v>163716.17000000001</v>
      </c>
      <c r="J68" s="1">
        <f>Details2!J216</f>
        <v>158215.53</v>
      </c>
      <c r="K68" s="1">
        <f>Details2!K216</f>
        <v>201065.15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1664981.96</v>
      </c>
      <c r="G69" s="1">
        <f>Details2!G217</f>
        <v>1444368.55</v>
      </c>
      <c r="H69" s="1">
        <f>Details2!H217</f>
        <v>1090474.03</v>
      </c>
      <c r="I69" s="1">
        <f>Details2!I217</f>
        <v>691564.88</v>
      </c>
      <c r="J69" s="1">
        <f>Details2!J217</f>
        <v>576885.64</v>
      </c>
      <c r="K69" s="1">
        <f>Details2!K217</f>
        <v>496067.23</v>
      </c>
      <c r="M69" t="str">
        <f t="shared" si="0"/>
        <v xml:space="preserve"> 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2522522.63</v>
      </c>
      <c r="G71" s="1">
        <f>Details2!G219</f>
        <v>4068935.3</v>
      </c>
      <c r="H71" s="1">
        <f>Details2!H219</f>
        <v>4264110.6100000003</v>
      </c>
      <c r="I71" s="1">
        <f>Details2!I219</f>
        <v>3670978.14</v>
      </c>
      <c r="J71" s="1">
        <f>Details2!J219</f>
        <v>2054510.13</v>
      </c>
      <c r="K71" s="1">
        <f>Details2!K219</f>
        <v>2093183.83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1368220.76</v>
      </c>
      <c r="G73" s="1">
        <f>Details2!G221</f>
        <v>1467463.16</v>
      </c>
      <c r="H73" s="1">
        <f>Details2!H221</f>
        <v>1269232.6100000001</v>
      </c>
      <c r="I73" s="1">
        <f>Details2!I221</f>
        <v>1651254.29</v>
      </c>
      <c r="J73" s="1">
        <f>Details2!J221</f>
        <v>1106735.27</v>
      </c>
      <c r="K73" s="1">
        <f>Details2!K221</f>
        <v>1482811.14</v>
      </c>
      <c r="L73" s="21"/>
      <c r="M73" t="str">
        <f t="shared" si="1"/>
        <v xml:space="preserve"> </v>
      </c>
      <c r="N73" t="s">
        <v>297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452152.27</v>
      </c>
      <c r="G74" s="1">
        <f>Details2!G222</f>
        <v>1055784.05</v>
      </c>
      <c r="H74" s="1">
        <f>Details2!H222</f>
        <v>1929234.61</v>
      </c>
      <c r="I74" s="1">
        <f>Details2!I222</f>
        <v>1126921.95</v>
      </c>
      <c r="J74" s="1">
        <f>Details2!J222</f>
        <v>1338854.5900000001</v>
      </c>
      <c r="K74" s="1">
        <f>Details2!K222</f>
        <v>1306777.8600000001</v>
      </c>
      <c r="L74" s="2"/>
      <c r="M74" t="str">
        <f t="shared" si="1"/>
        <v xml:space="preserve"> </v>
      </c>
      <c r="N74" t="s">
        <v>297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295577.77</v>
      </c>
      <c r="G75" s="1">
        <f>Details2!G223</f>
        <v>576239.07999999996</v>
      </c>
      <c r="H75" s="1">
        <f>Details2!H223</f>
        <v>433454.7</v>
      </c>
      <c r="I75" s="1">
        <f>Details2!I223</f>
        <v>316405.06</v>
      </c>
      <c r="J75" s="1">
        <f>Details2!J223</f>
        <v>314468.11</v>
      </c>
      <c r="K75" s="1">
        <f>Details2!K223</f>
        <v>323134.27</v>
      </c>
      <c r="L75" s="2"/>
      <c r="M75" t="str">
        <f t="shared" si="1"/>
        <v xml:space="preserve"> 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534570.21</v>
      </c>
      <c r="G76" s="1">
        <f>Details2!G224</f>
        <v>723673.7</v>
      </c>
      <c r="H76" s="1">
        <f>Details2!H224</f>
        <v>788784.37</v>
      </c>
      <c r="I76" s="1">
        <f>Details2!I224</f>
        <v>744993.41</v>
      </c>
      <c r="J76" s="1">
        <f>Details2!J224</f>
        <v>708975.04</v>
      </c>
      <c r="K76" s="1">
        <f>Details2!K224</f>
        <v>753234.09</v>
      </c>
      <c r="L76" s="2"/>
      <c r="M76" t="str">
        <f t="shared" si="1"/>
        <v xml:space="preserve"> 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1742817.85</v>
      </c>
      <c r="G77" s="1">
        <f>Details2!G225</f>
        <v>3428793.86</v>
      </c>
      <c r="H77" s="1">
        <f>Details2!H225</f>
        <v>2834504.74</v>
      </c>
      <c r="I77" s="1">
        <f>Details2!I225</f>
        <v>3721911.21</v>
      </c>
      <c r="J77" s="1">
        <f>Details2!J225</f>
        <v>1074477.32</v>
      </c>
      <c r="K77" s="1">
        <f>Details2!K225</f>
        <v>44910.9</v>
      </c>
      <c r="L77" s="2"/>
      <c r="M77" t="str">
        <f t="shared" si="1"/>
        <v>review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2595424.5699999998</v>
      </c>
      <c r="G78" s="1">
        <f>Details2!G226</f>
        <v>2716145.4</v>
      </c>
      <c r="H78" s="1">
        <f>Details2!H226</f>
        <v>2508244.2200000002</v>
      </c>
      <c r="I78" s="1">
        <f>Details2!I226</f>
        <v>1681253.34</v>
      </c>
      <c r="J78" s="1">
        <f>Details2!J226</f>
        <v>1242219.17</v>
      </c>
      <c r="K78" s="1">
        <f>Details2!K226</f>
        <v>1303355.49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1137196.97</v>
      </c>
      <c r="G79" s="1">
        <f>Details2!G227</f>
        <v>1310777.52</v>
      </c>
      <c r="H79" s="1">
        <f>Details2!H227</f>
        <v>1200289.6499999999</v>
      </c>
      <c r="I79" s="1">
        <f>Details2!I227</f>
        <v>1010836.7</v>
      </c>
      <c r="J79" s="1">
        <f>Details2!J227</f>
        <v>794038.94</v>
      </c>
      <c r="K79" s="1">
        <f>Details2!K227</f>
        <v>871896.56</v>
      </c>
      <c r="L79" s="2"/>
      <c r="M79" t="str">
        <f t="shared" si="1"/>
        <v xml:space="preserve"> </v>
      </c>
      <c r="N79" s="6" t="s">
        <v>297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1556936.54</v>
      </c>
      <c r="G80" s="1">
        <f>Details2!G228</f>
        <v>1648480.91</v>
      </c>
      <c r="H80" s="1">
        <f>Details2!H228</f>
        <v>1511146.66</v>
      </c>
      <c r="I80" s="1">
        <f>Details2!I228</f>
        <v>1081695.69</v>
      </c>
      <c r="J80" s="1">
        <f>Details2!J228</f>
        <v>988846.46</v>
      </c>
      <c r="K80" s="1">
        <f>Details2!K228</f>
        <v>755974.62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1664318.42</v>
      </c>
      <c r="G81" s="1">
        <f>Details2!G229</f>
        <v>2742790.7</v>
      </c>
      <c r="H81" s="1">
        <f>Details2!H229</f>
        <v>2869728.64</v>
      </c>
      <c r="I81" s="1">
        <f>Details2!I229</f>
        <v>1963042.91</v>
      </c>
      <c r="J81" s="1">
        <f>Details2!J229</f>
        <v>1518894.07</v>
      </c>
      <c r="K81" s="1">
        <f>Details2!K229</f>
        <v>1441454.82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499115.75</v>
      </c>
      <c r="G82" s="1">
        <f>Details2!G230</f>
        <v>569389.43000000005</v>
      </c>
      <c r="H82" s="1">
        <f>Details2!H230</f>
        <v>703531.03</v>
      </c>
      <c r="I82" s="1">
        <f>Details2!I230</f>
        <v>541138.02</v>
      </c>
      <c r="J82" s="1">
        <f>Details2!J230</f>
        <v>548542.88</v>
      </c>
      <c r="K82" s="1">
        <f>Details2!K230</f>
        <v>511853.91</v>
      </c>
      <c r="L82" s="9"/>
      <c r="M82" t="str">
        <f t="shared" si="1"/>
        <v xml:space="preserve"> 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345098.33</v>
      </c>
      <c r="G83" s="1">
        <f>Details2!G231</f>
        <v>241659.47</v>
      </c>
      <c r="H83" s="1">
        <f>Details2!H231</f>
        <v>469304.65</v>
      </c>
      <c r="I83" s="1">
        <f>Details2!I231</f>
        <v>206768.63</v>
      </c>
      <c r="J83" s="1">
        <f>Details2!J231</f>
        <v>172062.3</v>
      </c>
      <c r="K83" s="1">
        <f>Details2!K231</f>
        <v>127585.52</v>
      </c>
      <c r="L83" s="9"/>
      <c r="M83" t="str">
        <f t="shared" si="1"/>
        <v xml:space="preserve"> 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1522498.18</v>
      </c>
      <c r="G84" s="1">
        <f>Details2!G232</f>
        <v>1644021.51</v>
      </c>
      <c r="H84" s="1">
        <f>Details2!H232</f>
        <v>1337768.7</v>
      </c>
      <c r="I84" s="1">
        <f>Details2!I232</f>
        <v>949022.74</v>
      </c>
      <c r="J84" s="1">
        <f>Details2!J232</f>
        <v>910831.52</v>
      </c>
      <c r="K84" s="1">
        <f>Details2!K232</f>
        <v>800959.33</v>
      </c>
      <c r="L84" s="9"/>
      <c r="M84" t="str">
        <f t="shared" si="1"/>
        <v xml:space="preserve"> </v>
      </c>
      <c r="N84" s="6" t="s">
        <v>297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1321710.55</v>
      </c>
      <c r="G85" s="1">
        <f>Details2!G233</f>
        <v>1494556.82</v>
      </c>
      <c r="H85" s="1">
        <f>Details2!H233</f>
        <v>1538262.78</v>
      </c>
      <c r="I85" s="1">
        <f>Details2!I233</f>
        <v>1007395.58</v>
      </c>
      <c r="J85" s="1">
        <f>Details2!J233</f>
        <v>613186.82999999996</v>
      </c>
      <c r="K85" s="1">
        <f>Details2!K233</f>
        <v>1068116.4099999999</v>
      </c>
      <c r="L85" s="9"/>
      <c r="M85" t="str">
        <f t="shared" si="1"/>
        <v>review</v>
      </c>
      <c r="N85" s="6" t="s">
        <v>297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603356.22</v>
      </c>
      <c r="G86" s="1">
        <f>Details2!G234</f>
        <v>711032.38</v>
      </c>
      <c r="H86" s="1">
        <f>Details2!H234</f>
        <v>608334.93000000005</v>
      </c>
      <c r="I86" s="1">
        <f>Details2!I234</f>
        <v>406890.1</v>
      </c>
      <c r="J86" s="1">
        <f>Details2!J234</f>
        <v>292213.45</v>
      </c>
      <c r="K86" s="1">
        <f>Details2!K234</f>
        <v>303561.84999999998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926071.68</v>
      </c>
      <c r="G87" s="1">
        <f>Details2!G235</f>
        <v>2733104.5</v>
      </c>
      <c r="H87" s="1">
        <f>Details2!H235</f>
        <v>2862583.13</v>
      </c>
      <c r="I87" s="1">
        <f>Details2!I235</f>
        <v>1712549.3</v>
      </c>
      <c r="J87" s="1">
        <f>Details2!J235</f>
        <v>3710975.71</v>
      </c>
      <c r="K87" s="1">
        <f>Details2!K235</f>
        <v>3165267.41</v>
      </c>
      <c r="L87" s="3"/>
      <c r="M87" t="str">
        <f t="shared" si="1"/>
        <v xml:space="preserve"> 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300895.13</v>
      </c>
      <c r="G88" s="1">
        <f>Details2!G236</f>
        <v>436236.63</v>
      </c>
      <c r="H88" s="1">
        <f>Details2!H236</f>
        <v>751700.8</v>
      </c>
      <c r="I88" s="1">
        <f>Details2!I236</f>
        <v>374108.91</v>
      </c>
      <c r="J88" s="1">
        <f>Details2!J236</f>
        <v>259596.33</v>
      </c>
      <c r="K88" s="1">
        <f>Details2!K236</f>
        <v>315807.26</v>
      </c>
      <c r="L88" s="3"/>
      <c r="M88" t="str">
        <f t="shared" si="1"/>
        <v xml:space="preserve"> 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508995.29</v>
      </c>
      <c r="G89" s="1">
        <f>Details2!G237</f>
        <v>475940.73</v>
      </c>
      <c r="H89" s="1" t="str">
        <f>Details2!H237</f>
        <v>NULL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24" t="s">
        <v>303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139734.03</v>
      </c>
      <c r="G90" s="1">
        <f>Details2!G238</f>
        <v>273237.34000000003</v>
      </c>
      <c r="H90" s="1">
        <f>Details2!H238</f>
        <v>854319.72</v>
      </c>
      <c r="I90" s="1">
        <f>Details2!I238</f>
        <v>593222.43000000005</v>
      </c>
      <c r="J90" s="1">
        <f>Details2!J238</f>
        <v>505350.34</v>
      </c>
      <c r="K90" s="1">
        <f>Details2!K238</f>
        <v>276676.06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3553958.84</v>
      </c>
      <c r="G91" s="1">
        <f>Details2!G239</f>
        <v>2957194.06</v>
      </c>
      <c r="H91" s="1">
        <f>Details2!H239</f>
        <v>3092505.53</v>
      </c>
      <c r="I91" s="1">
        <f>Details2!I239</f>
        <v>3611996.12</v>
      </c>
      <c r="J91" s="1">
        <f>Details2!J239</f>
        <v>1432475.69</v>
      </c>
      <c r="K91" s="1">
        <f>Details2!K239</f>
        <v>1629782.1</v>
      </c>
      <c r="M91" t="str">
        <f t="shared" si="1"/>
        <v xml:space="preserve"> </v>
      </c>
      <c r="N91" t="s">
        <v>297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715489.69</v>
      </c>
      <c r="G92" s="1">
        <f>Details2!G240</f>
        <v>815712.1</v>
      </c>
      <c r="H92" s="1">
        <f>Details2!H240</f>
        <v>735707</v>
      </c>
      <c r="I92" s="1">
        <f>Details2!I240</f>
        <v>525640.95999999996</v>
      </c>
      <c r="J92" s="1">
        <f>Details2!J240</f>
        <v>577874.96</v>
      </c>
      <c r="K92" s="1">
        <f>Details2!K240</f>
        <v>774730.95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844055.57</v>
      </c>
      <c r="G93" s="1">
        <f>Details2!G241</f>
        <v>1270355.44</v>
      </c>
      <c r="H93" s="1">
        <f>Details2!H241</f>
        <v>1456983.02</v>
      </c>
      <c r="I93" s="1">
        <f>Details2!I241</f>
        <v>1568391.12</v>
      </c>
      <c r="J93" s="1">
        <f>Details2!J241</f>
        <v>1005369.55</v>
      </c>
      <c r="K93" s="1">
        <f>Details2!K241</f>
        <v>1103187.6599999999</v>
      </c>
      <c r="M93" t="str">
        <f t="shared" si="1"/>
        <v xml:space="preserve"> 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1242496.31</v>
      </c>
      <c r="G94" s="1">
        <f>Details2!G242</f>
        <v>2265547.0299999998</v>
      </c>
      <c r="H94" s="1">
        <f>Details2!H242</f>
        <v>1682803.01</v>
      </c>
      <c r="I94" s="1">
        <f>Details2!I242</f>
        <v>1097061.6200000001</v>
      </c>
      <c r="J94" s="1">
        <f>Details2!J242</f>
        <v>1391965.67</v>
      </c>
      <c r="K94" s="1">
        <f>Details2!K242</f>
        <v>1721239.46</v>
      </c>
      <c r="M94" t="str">
        <f t="shared" si="1"/>
        <v xml:space="preserve"> 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San Antonio Military Medical Center</v>
      </c>
      <c r="E95" t="str">
        <f>Details2!E243</f>
        <v>H</v>
      </c>
      <c r="F95" s="1">
        <f>Details2!F243</f>
        <v>2622604.4500000002</v>
      </c>
      <c r="G95" s="1">
        <f>Details2!G243</f>
        <v>3058012.44</v>
      </c>
      <c r="H95" s="1">
        <f>Details2!H243</f>
        <v>3773177.72</v>
      </c>
      <c r="I95" s="1">
        <f>Details2!I243</f>
        <v>2700160</v>
      </c>
      <c r="J95" s="1">
        <f>Details2!J243</f>
        <v>2805686.28</v>
      </c>
      <c r="K95" s="1">
        <f>Details2!K243</f>
        <v>2664172.6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768654.95</v>
      </c>
      <c r="G96" s="1">
        <f>Details2!G244</f>
        <v>864271.88</v>
      </c>
      <c r="H96" s="1">
        <f>Details2!H244</f>
        <v>677813.85</v>
      </c>
      <c r="I96" s="1">
        <f>Details2!I244</f>
        <v>798502.89</v>
      </c>
      <c r="J96" s="1">
        <f>Details2!J244</f>
        <v>667584.25</v>
      </c>
      <c r="K96" s="1">
        <f>Details2!K244</f>
        <v>709464.28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326397.03000000003</v>
      </c>
      <c r="G97" s="1">
        <f>Details2!G245</f>
        <v>499184.63</v>
      </c>
      <c r="H97" s="1">
        <f>Details2!H245</f>
        <v>1023310.73</v>
      </c>
      <c r="I97" s="1">
        <f>Details2!I245</f>
        <v>683004.61</v>
      </c>
      <c r="J97" s="1">
        <f>Details2!J245</f>
        <v>665632.06000000006</v>
      </c>
      <c r="K97" s="1">
        <f>Details2!K245</f>
        <v>726442.97</v>
      </c>
      <c r="M97" t="str">
        <f t="shared" si="1"/>
        <v xml:space="preserve"> </v>
      </c>
      <c r="N97" t="s">
        <v>297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284202.14</v>
      </c>
      <c r="G98" s="1">
        <f>Details2!G246</f>
        <v>210886.07</v>
      </c>
      <c r="H98" s="1">
        <f>Details2!H246</f>
        <v>369090.69</v>
      </c>
      <c r="I98" s="1">
        <f>Details2!I246</f>
        <v>726236.95</v>
      </c>
      <c r="J98" s="30">
        <f>Details2!J246</f>
        <v>816698.33</v>
      </c>
      <c r="K98" s="1">
        <f>Details2!K246</f>
        <v>851285.58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0125</v>
      </c>
      <c r="D99" t="str">
        <f>Details2!D247</f>
        <v>Ft. Lewis (Madigan Army Medical Center)</v>
      </c>
      <c r="E99" t="str">
        <f>Details2!E247</f>
        <v>H</v>
      </c>
      <c r="F99" s="1">
        <f>Details2!F247</f>
        <v>2588515.37</v>
      </c>
      <c r="G99" s="1">
        <f>Details2!G247</f>
        <v>3400825.28</v>
      </c>
      <c r="H99" s="1">
        <f>Details2!H247</f>
        <v>2740909.17</v>
      </c>
      <c r="I99" s="1">
        <f>Details2!I247</f>
        <v>2149458.9500000002</v>
      </c>
      <c r="J99" s="1">
        <f>Details2!J247</f>
        <v>2173024.48</v>
      </c>
      <c r="K99" s="1">
        <f>Details2!K247</f>
        <v>2448429.1800000002</v>
      </c>
      <c r="M99" t="str">
        <f>IF(AND(J99*0.5 &lt;=K99, K99&lt;= J99*1.5)," ","review")</f>
        <v xml:space="preserve"> </v>
      </c>
    </row>
    <row r="100" spans="2:14" x14ac:dyDescent="0.2">
      <c r="B100" t="str">
        <f>Details2!B248</f>
        <v>Army</v>
      </c>
      <c r="C100" t="str">
        <f>Details2!C248</f>
        <v>0131</v>
      </c>
      <c r="D100" t="str">
        <f>Details2!D248</f>
        <v>Ft. Irwin (Weed Army Community Hospital)</v>
      </c>
      <c r="E100" t="str">
        <f>Details2!E248</f>
        <v>H</v>
      </c>
      <c r="F100" s="1">
        <f>Details2!F248</f>
        <v>16358.93</v>
      </c>
      <c r="G100" s="1">
        <f>Details2!G248</f>
        <v>40104.57</v>
      </c>
      <c r="H100" s="1">
        <f>Details2!H248</f>
        <v>31480.42</v>
      </c>
      <c r="I100" s="1">
        <f>Details2!I248</f>
        <v>21240.97</v>
      </c>
      <c r="J100" s="1">
        <f>Details2!J248</f>
        <v>24504.55</v>
      </c>
      <c r="K100" s="1">
        <f>Details2!K248</f>
        <v>10334.44</v>
      </c>
      <c r="M100" t="str">
        <f t="shared" si="1"/>
        <v>review</v>
      </c>
      <c r="N100" t="s">
        <v>297</v>
      </c>
    </row>
    <row r="101" spans="2:14" x14ac:dyDescent="0.2">
      <c r="B101" t="str">
        <f>Details2!B249</f>
        <v>Army</v>
      </c>
      <c r="C101" t="str">
        <f>Details2!C249</f>
        <v>0206</v>
      </c>
      <c r="D101" t="str">
        <f>Details2!D249</f>
        <v>Yuma Proving Grounds</v>
      </c>
      <c r="E101" t="str">
        <f>Details2!E249</f>
        <v>I</v>
      </c>
      <c r="F101" s="1" t="str">
        <f>Details2!F249</f>
        <v>NULL</v>
      </c>
      <c r="G101" s="1" t="str">
        <f>Details2!G249</f>
        <v>NULL</v>
      </c>
      <c r="H101" s="1" t="str">
        <f>Details2!H249</f>
        <v>NULL</v>
      </c>
      <c r="I101" s="1" t="str">
        <f>Details2!I249</f>
        <v>NULL</v>
      </c>
      <c r="J101" s="1" t="str">
        <f>Details2!J249</f>
        <v>NULL</v>
      </c>
      <c r="K101" s="1" t="str">
        <f>Details2!K249</f>
        <v>NULL</v>
      </c>
      <c r="M101" t="e">
        <f t="shared" si="1"/>
        <v>#VALUE!</v>
      </c>
    </row>
    <row r="102" spans="2:14" x14ac:dyDescent="0.2">
      <c r="B102" t="str">
        <f>Details2!B250</f>
        <v>Army</v>
      </c>
      <c r="C102" t="str">
        <f>Details2!C250</f>
        <v>0256</v>
      </c>
      <c r="D102" t="str">
        <f>Details2!D250</f>
        <v>Pentagon Army Health Clinic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24" t="s">
        <v>370</v>
      </c>
    </row>
    <row r="103" spans="2:14" x14ac:dyDescent="0.2">
      <c r="B103" t="str">
        <f>Details2!B251</f>
        <v>Army</v>
      </c>
      <c r="C103" t="str">
        <f>Details2!C251</f>
        <v>0273</v>
      </c>
      <c r="D103" t="str">
        <f>Details2!D251</f>
        <v>Ft. McPherson (Lawrence Joel Army Health Clinic)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24" t="s">
        <v>371</v>
      </c>
    </row>
    <row r="104" spans="2:14" x14ac:dyDescent="0.2">
      <c r="B104" t="str">
        <f>Details2!B252</f>
        <v>Army</v>
      </c>
      <c r="C104" t="str">
        <f>Details2!C252</f>
        <v>0308</v>
      </c>
      <c r="D104" t="str">
        <f>Details2!D252</f>
        <v>Aberdeen Proving Grounds (Kirk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0309</v>
      </c>
      <c r="D105" t="str">
        <f>Details2!D253</f>
        <v>Ft. Detrick US Army Health Clinic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297</v>
      </c>
    </row>
    <row r="106" spans="2:14" x14ac:dyDescent="0.2">
      <c r="B106" t="str">
        <f>Details2!B254</f>
        <v>Army</v>
      </c>
      <c r="C106" t="str">
        <f>Details2!C254</f>
        <v>0330</v>
      </c>
      <c r="D106" t="str">
        <f>Details2!D254</f>
        <v>Ft. Drum (Guthrie Army Health Clinic)</v>
      </c>
      <c r="E106" t="str">
        <f>Details2!E254</f>
        <v>C</v>
      </c>
      <c r="F106" s="1">
        <f>Details2!F254</f>
        <v>336264.53</v>
      </c>
      <c r="G106" s="1">
        <f>Details2!G254</f>
        <v>302377.18</v>
      </c>
      <c r="H106" s="1">
        <f>Details2!H254</f>
        <v>205033.64</v>
      </c>
      <c r="I106" s="1">
        <f>Details2!I254</f>
        <v>140392.62</v>
      </c>
      <c r="J106" s="1">
        <f>Details2!J254</f>
        <v>157067.62</v>
      </c>
      <c r="K106" s="1">
        <f>Details2!K254</f>
        <v>120304.04</v>
      </c>
      <c r="M106" t="str">
        <f t="shared" si="1"/>
        <v xml:space="preserve"> </v>
      </c>
      <c r="N106" t="s">
        <v>297</v>
      </c>
    </row>
    <row r="107" spans="2:14" x14ac:dyDescent="0.2">
      <c r="B107" t="str">
        <f>Details2!B255</f>
        <v>Army</v>
      </c>
      <c r="C107" t="str">
        <f>Details2!C255</f>
        <v>0350</v>
      </c>
      <c r="D107" t="str">
        <f>Details2!D255</f>
        <v>Ft. Indiantown Gap US Army Health Clinic</v>
      </c>
      <c r="E107" t="str">
        <f>Details2!E255</f>
        <v>I</v>
      </c>
      <c r="F107" s="1" t="str">
        <f>Details2!F255</f>
        <v>NULL</v>
      </c>
      <c r="G107" s="1" t="str">
        <f>Details2!G255</f>
        <v>NULL</v>
      </c>
      <c r="H107" s="1" t="str">
        <f>Details2!H255</f>
        <v>NULL</v>
      </c>
      <c r="I107" s="1" t="str">
        <f>Details2!I255</f>
        <v>NULL</v>
      </c>
      <c r="J107" s="1" t="str">
        <f>Details2!J255</f>
        <v>NULL</v>
      </c>
      <c r="K107" s="1" t="str">
        <f>Details2!K255</f>
        <v>NULL</v>
      </c>
      <c r="M107" t="e">
        <f t="shared" si="1"/>
        <v>#VALUE!</v>
      </c>
    </row>
    <row r="108" spans="2:14" x14ac:dyDescent="0.2">
      <c r="B108" t="str">
        <f>Details2!B256</f>
        <v>Army</v>
      </c>
      <c r="C108" t="str">
        <f>Details2!C256</f>
        <v>0351</v>
      </c>
      <c r="D108" t="str">
        <f>Details2!D256</f>
        <v>Letterkenny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0352</v>
      </c>
      <c r="D109" t="str">
        <f>Details2!D257</f>
        <v>Carlisle (Dunham Army Health Clinic)</v>
      </c>
      <c r="E109" t="str">
        <f>Details2!E257</f>
        <v>C</v>
      </c>
      <c r="F109" s="1">
        <f>Details2!F257</f>
        <v>1236167.3700000001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0353</v>
      </c>
      <c r="D110" t="str">
        <f>Details2!D258</f>
        <v>Tobyhanna US Army Health Clinic</v>
      </c>
      <c r="E110" t="str">
        <f>Details2!E258</f>
        <v>I</v>
      </c>
      <c r="F110" s="1" t="str">
        <f>Details2!F258</f>
        <v>NULL</v>
      </c>
      <c r="G110" s="1" t="str">
        <f>Details2!G258</f>
        <v>NULL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0371</v>
      </c>
      <c r="D111" t="str">
        <f>Details2!D259</f>
        <v>Dugway Proving Ground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24" t="s">
        <v>372</v>
      </c>
    </row>
    <row r="112" spans="2:14" x14ac:dyDescent="0.2">
      <c r="B112" t="str">
        <f>Details2!B260</f>
        <v>Army</v>
      </c>
      <c r="C112" t="str">
        <f>Details2!C260</f>
        <v>0441</v>
      </c>
      <c r="D112" t="str">
        <f>Details2!D260</f>
        <v>New Cumberland US Army Health Clinic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0606</v>
      </c>
      <c r="D113" t="str">
        <f>Details2!D261</f>
        <v>Heidelberg MEDDAC</v>
      </c>
      <c r="E113" t="str">
        <f>Details2!E261</f>
        <v>C</v>
      </c>
      <c r="F113" s="1">
        <f>Details2!F261</f>
        <v>329181.3</v>
      </c>
      <c r="G113" s="1">
        <f>Details2!G261</f>
        <v>382678.36</v>
      </c>
      <c r="H113" s="1">
        <f>Details2!H261</f>
        <v>419446.5</v>
      </c>
      <c r="I113" s="1">
        <f>Details2!I261</f>
        <v>200695.93</v>
      </c>
      <c r="J113" s="1">
        <f>Details2!J261</f>
        <v>463540.09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0607</v>
      </c>
      <c r="D114" t="str">
        <f>Details2!D262</f>
        <v>Landstuhl Regional Medical Center</v>
      </c>
      <c r="E114" t="str">
        <f>Details2!E262</f>
        <v>H</v>
      </c>
      <c r="F114" s="1">
        <f>Details2!F262</f>
        <v>763391.71</v>
      </c>
      <c r="G114" s="1">
        <f>Details2!G262</f>
        <v>617192.22</v>
      </c>
      <c r="H114" s="1">
        <f>Details2!H262</f>
        <v>726515.47</v>
      </c>
      <c r="I114" s="1">
        <f>Details2!I262</f>
        <v>690812.2</v>
      </c>
      <c r="J114" s="1">
        <f>Details2!J262</f>
        <v>1592396.32</v>
      </c>
      <c r="K114" s="1">
        <f>Details2!K262</f>
        <v>1422491.65</v>
      </c>
      <c r="M114" t="str">
        <f t="shared" si="1"/>
        <v xml:space="preserve"> </v>
      </c>
    </row>
    <row r="115" spans="2:14" x14ac:dyDescent="0.2">
      <c r="B115" t="str">
        <f>Details2!B263</f>
        <v>Army</v>
      </c>
      <c r="C115" t="str">
        <f>Details2!C263</f>
        <v>0609</v>
      </c>
      <c r="D115" t="str">
        <f>Details2!D263</f>
        <v>Bavaria MEDDAC</v>
      </c>
      <c r="E115" t="str">
        <f>Details2!E263</f>
        <v>C</v>
      </c>
      <c r="F115" s="1">
        <f>Details2!F263</f>
        <v>129059.88</v>
      </c>
      <c r="G115" s="1">
        <f>Details2!G263</f>
        <v>78435.88</v>
      </c>
      <c r="H115" s="1">
        <f>Details2!H263</f>
        <v>162526.12</v>
      </c>
      <c r="I115" s="1">
        <f>Details2!I263</f>
        <v>83349.17</v>
      </c>
      <c r="J115" s="1">
        <f>Details2!J263</f>
        <v>164159.35999999999</v>
      </c>
      <c r="K115" s="1">
        <f>Details2!K263</f>
        <v>122746.61</v>
      </c>
      <c r="M115" t="str">
        <f t="shared" si="1"/>
        <v xml:space="preserve"> </v>
      </c>
    </row>
    <row r="116" spans="2:14" x14ac:dyDescent="0.2">
      <c r="B116" t="str">
        <f>Details2!B264</f>
        <v>Army</v>
      </c>
      <c r="C116" t="str">
        <f>Details2!C264</f>
        <v>0610</v>
      </c>
      <c r="D116" t="str">
        <f>Details2!D264</f>
        <v>BG CRAWFORD SAMS AHC-CAMP ZAMA</v>
      </c>
      <c r="E116" t="str">
        <f>Details2!E264</f>
        <v>C</v>
      </c>
      <c r="F116" s="1" t="str">
        <f>Details2!F264</f>
        <v>NULL</v>
      </c>
      <c r="G116" s="1" t="str">
        <f>Details2!G264</f>
        <v>NULL</v>
      </c>
      <c r="H116" s="1" t="str">
        <f>Details2!H264</f>
        <v>NULL</v>
      </c>
      <c r="I116" s="1" t="str">
        <f>Details2!I264</f>
        <v>NULL</v>
      </c>
      <c r="J116" s="1">
        <f>Details2!J264</f>
        <v>25809.21</v>
      </c>
      <c r="K116" s="1">
        <f>Details2!K264</f>
        <v>29056.53</v>
      </c>
      <c r="M116" t="str">
        <f t="shared" si="1"/>
        <v xml:space="preserve"> </v>
      </c>
      <c r="N116" t="s">
        <v>297</v>
      </c>
    </row>
    <row r="117" spans="2:14" x14ac:dyDescent="0.2">
      <c r="B117" t="str">
        <f>Details2!B265</f>
        <v>Army</v>
      </c>
      <c r="C117" t="str">
        <f>Details2!C265</f>
        <v>0612</v>
      </c>
      <c r="D117" t="str">
        <f>Details2!D265</f>
        <v>Brian Allgood ACH - Seoul</v>
      </c>
      <c r="E117" t="str">
        <f>Details2!E265</f>
        <v>H</v>
      </c>
      <c r="F117" s="1">
        <f>Details2!F265</f>
        <v>7476.04</v>
      </c>
      <c r="G117" s="1">
        <f>Details2!G265</f>
        <v>58443.51</v>
      </c>
      <c r="H117" s="1">
        <f>Details2!H265</f>
        <v>221160.36</v>
      </c>
      <c r="I117" s="1">
        <f>Details2!I265</f>
        <v>264225.21000000002</v>
      </c>
      <c r="J117" s="1">
        <f>Details2!J265</f>
        <v>303760.67</v>
      </c>
      <c r="K117" s="1">
        <f>Details2!K265</f>
        <v>297527.82</v>
      </c>
    </row>
    <row r="118" spans="2:14" x14ac:dyDescent="0.2">
      <c r="B118" t="str">
        <f>Details2!B266</f>
        <v>JTF</v>
      </c>
      <c r="C118" t="str">
        <f>Details2!C266</f>
        <v>0067</v>
      </c>
      <c r="D118" t="str">
        <f>Details2!D266</f>
        <v>Walter Reed National Military Medical Center</v>
      </c>
      <c r="E118" t="str">
        <f>Details2!E266</f>
        <v>H</v>
      </c>
      <c r="F118" s="1">
        <f>Details2!F266</f>
        <v>2659466.8199999998</v>
      </c>
      <c r="G118" s="1">
        <f>Details2!G266</f>
        <v>3158258.63</v>
      </c>
      <c r="H118" s="1">
        <f>Details2!H266</f>
        <v>2684754.65</v>
      </c>
      <c r="I118" s="1">
        <f>Details2!I266</f>
        <v>3085345.88</v>
      </c>
      <c r="J118" s="1">
        <f>Details2!J266</f>
        <v>4212281.8099999996</v>
      </c>
      <c r="K118" s="1">
        <f>Details2!K266</f>
        <v>4073441.62</v>
      </c>
      <c r="L118" s="24" t="s">
        <v>359</v>
      </c>
    </row>
    <row r="119" spans="2:14" x14ac:dyDescent="0.2">
      <c r="B119" t="str">
        <f>Details2!B267</f>
        <v>JTF</v>
      </c>
      <c r="C119" t="str">
        <f>Details2!C267</f>
        <v>0123</v>
      </c>
      <c r="D119" t="str">
        <f>Details2!D267</f>
        <v>Ft. Belvoir (FT. Belvoir Community Hospital)</v>
      </c>
      <c r="E119" t="str">
        <f>Details2!E267</f>
        <v>H</v>
      </c>
      <c r="F119" s="1">
        <f>Details2!F267</f>
        <v>4285163.79</v>
      </c>
      <c r="G119" s="1">
        <f>Details2!G267</f>
        <v>4927676.1500000004</v>
      </c>
      <c r="H119" s="1">
        <f>Details2!H267</f>
        <v>4559070.8</v>
      </c>
      <c r="I119" s="1">
        <f>Details2!I267</f>
        <v>3097268.86</v>
      </c>
      <c r="J119" s="1">
        <f>Details2!J267</f>
        <v>5189482.7699999996</v>
      </c>
      <c r="K119" s="1">
        <f>Details2!K267</f>
        <v>5011398.33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0024</v>
      </c>
      <c r="D120" t="str">
        <f>Details2!D268</f>
        <v>NH Camp Pendelton</v>
      </c>
      <c r="E120" t="str">
        <f>Details2!E268</f>
        <v>H</v>
      </c>
      <c r="F120" s="1">
        <f>Details2!F268</f>
        <v>296187.96999999997</v>
      </c>
      <c r="G120" s="1">
        <f>Details2!G268</f>
        <v>278135.05</v>
      </c>
      <c r="H120" s="1">
        <f>Details2!H268</f>
        <v>218768.01</v>
      </c>
      <c r="I120" s="1">
        <f>Details2!I268</f>
        <v>252214.42</v>
      </c>
      <c r="J120" s="1">
        <f>Details2!J268</f>
        <v>176425.36</v>
      </c>
      <c r="K120" s="1">
        <f>Details2!K268</f>
        <v>287972.45</v>
      </c>
      <c r="M120" t="str">
        <f t="shared" si="1"/>
        <v>review</v>
      </c>
    </row>
    <row r="121" spans="2:14" x14ac:dyDescent="0.2">
      <c r="B121" t="str">
        <f>Details2!B269</f>
        <v>Navy</v>
      </c>
      <c r="C121" t="str">
        <f>Details2!C269</f>
        <v>0028</v>
      </c>
      <c r="D121" t="str">
        <f>Details2!D269</f>
        <v>NH Lemoore</v>
      </c>
      <c r="E121" t="str">
        <f>Details2!E269</f>
        <v>H</v>
      </c>
      <c r="F121" s="1">
        <f>Details2!F269</f>
        <v>328354.03000000003</v>
      </c>
      <c r="G121" s="1">
        <f>Details2!G269</f>
        <v>1055522.25</v>
      </c>
      <c r="H121" s="1">
        <f>Details2!H269</f>
        <v>695439.7</v>
      </c>
      <c r="I121" s="1">
        <f>Details2!I269</f>
        <v>511031.3</v>
      </c>
      <c r="J121" s="1">
        <f>Details2!J269</f>
        <v>458589.39</v>
      </c>
      <c r="K121" s="1">
        <f>Details2!K269</f>
        <v>353082.56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0029</v>
      </c>
      <c r="D122" t="str">
        <f>Details2!D270</f>
        <v>NMC San Diego</v>
      </c>
      <c r="E122" t="str">
        <f>Details2!E270</f>
        <v>H</v>
      </c>
      <c r="F122" s="1">
        <f>Details2!F270</f>
        <v>930900.6</v>
      </c>
      <c r="G122" s="1">
        <f>Details2!G270</f>
        <v>1497926.63</v>
      </c>
      <c r="H122" s="1">
        <f>Details2!H270</f>
        <v>1585535.04</v>
      </c>
      <c r="I122" s="1">
        <f>Details2!I270</f>
        <v>973799.42</v>
      </c>
      <c r="J122" s="1">
        <f>Details2!J270</f>
        <v>847968.59</v>
      </c>
      <c r="K122" s="1">
        <f>Details2!K270</f>
        <v>1113805.3999999999</v>
      </c>
      <c r="M122" t="str">
        <f t="shared" si="1"/>
        <v xml:space="preserve"> </v>
      </c>
    </row>
    <row r="123" spans="2:14" x14ac:dyDescent="0.2">
      <c r="B123" t="str">
        <f>Details2!B271</f>
        <v>Navy</v>
      </c>
      <c r="C123" t="str">
        <f>Details2!C271</f>
        <v>0030</v>
      </c>
      <c r="D123" t="str">
        <f>Details2!D271</f>
        <v>NH 29 Palms</v>
      </c>
      <c r="E123" t="str">
        <f>Details2!E271</f>
        <v>H</v>
      </c>
      <c r="F123" s="1">
        <f>Details2!F271</f>
        <v>169062.22</v>
      </c>
      <c r="G123" s="1">
        <f>Details2!G271</f>
        <v>144524.87</v>
      </c>
      <c r="H123" s="1">
        <f>Details2!H271</f>
        <v>353137.62</v>
      </c>
      <c r="I123" s="1">
        <f>Details2!I271</f>
        <v>273593.73</v>
      </c>
      <c r="J123" s="1">
        <f>Details2!J271</f>
        <v>259817.47</v>
      </c>
      <c r="K123" s="1">
        <f>Details2!K271</f>
        <v>225360.53</v>
      </c>
      <c r="M123" t="str">
        <f t="shared" si="1"/>
        <v xml:space="preserve"> </v>
      </c>
    </row>
    <row r="124" spans="2:14" x14ac:dyDescent="0.2">
      <c r="B124" t="str">
        <f>Details2!B272</f>
        <v>Navy</v>
      </c>
      <c r="C124" t="str">
        <f>Details2!C272</f>
        <v>0035</v>
      </c>
      <c r="D124" t="str">
        <f>Details2!D272</f>
        <v>NBHC Groton</v>
      </c>
      <c r="E124" t="str">
        <f>Details2!E272</f>
        <v>C</v>
      </c>
      <c r="F124" s="1">
        <f>Details2!F272</f>
        <v>155205.87</v>
      </c>
      <c r="G124" s="1">
        <f>Details2!G272</f>
        <v>202834.24</v>
      </c>
      <c r="H124" s="1">
        <f>Details2!H272</f>
        <v>226138.75</v>
      </c>
      <c r="I124" s="1">
        <f>Details2!I272</f>
        <v>179000.02</v>
      </c>
      <c r="J124" s="1">
        <f>Details2!J272</f>
        <v>235516.24</v>
      </c>
      <c r="K124" s="1" t="str">
        <f>Details2!K272</f>
        <v>NULL</v>
      </c>
      <c r="M124" t="str">
        <f t="shared" si="1"/>
        <v>review</v>
      </c>
    </row>
    <row r="125" spans="2:14" x14ac:dyDescent="0.2">
      <c r="B125" t="str">
        <f>Details2!B273</f>
        <v>Navy</v>
      </c>
      <c r="C125" t="str">
        <f>Details2!C273</f>
        <v>0038</v>
      </c>
      <c r="D125" t="str">
        <f>Details2!D273</f>
        <v>NH Pensacola</v>
      </c>
      <c r="E125" t="str">
        <f>Details2!E273</f>
        <v>H</v>
      </c>
      <c r="F125" s="1">
        <f>Details2!F273</f>
        <v>1203404.33</v>
      </c>
      <c r="G125" s="1">
        <f>Details2!G273</f>
        <v>1387381.08</v>
      </c>
      <c r="H125" s="1">
        <f>Details2!H273</f>
        <v>1228291.58</v>
      </c>
      <c r="I125" s="1">
        <f>Details2!I273</f>
        <v>1292521.45</v>
      </c>
      <c r="J125" s="1">
        <f>Details2!J273</f>
        <v>1337507.58</v>
      </c>
      <c r="K125" s="1">
        <f>Details2!K273</f>
        <v>997338.94</v>
      </c>
      <c r="M125" t="str">
        <f t="shared" si="1"/>
        <v xml:space="preserve"> </v>
      </c>
    </row>
    <row r="126" spans="2:14" x14ac:dyDescent="0.2">
      <c r="B126" t="str">
        <f>Details2!B274</f>
        <v>Navy</v>
      </c>
      <c r="C126" t="str">
        <f>Details2!C274</f>
        <v>0039</v>
      </c>
      <c r="D126" t="str">
        <f>Details2!D274</f>
        <v>NH Jacksonville</v>
      </c>
      <c r="E126" t="str">
        <f>Details2!E274</f>
        <v>H</v>
      </c>
      <c r="F126" s="1">
        <f>Details2!F274</f>
        <v>3854077.78</v>
      </c>
      <c r="G126" s="1">
        <f>Details2!G274</f>
        <v>4640814.22</v>
      </c>
      <c r="H126" s="1">
        <f>Details2!H274</f>
        <v>4509137.84</v>
      </c>
      <c r="I126" s="1">
        <f>Details2!I274</f>
        <v>3146118.16</v>
      </c>
      <c r="J126" s="1">
        <f>Details2!J274</f>
        <v>2540831.86</v>
      </c>
      <c r="K126" s="1">
        <f>Details2!K274</f>
        <v>2247092.44</v>
      </c>
      <c r="M126" t="str">
        <f t="shared" si="1"/>
        <v xml:space="preserve"> </v>
      </c>
    </row>
    <row r="127" spans="2:14" x14ac:dyDescent="0.2">
      <c r="B127" t="str">
        <f>Details2!B275</f>
        <v>Navy</v>
      </c>
      <c r="C127" t="str">
        <f>Details2!C275</f>
        <v>0056</v>
      </c>
      <c r="D127" t="str">
        <f>Details2!D275</f>
        <v>NHC Great Lakes</v>
      </c>
      <c r="E127" t="str">
        <f>Details2!E275</f>
        <v>C</v>
      </c>
      <c r="F127" s="1">
        <f>Details2!F275</f>
        <v>1364838.73</v>
      </c>
      <c r="G127" s="1">
        <f>Details2!G275</f>
        <v>1542898.02</v>
      </c>
      <c r="H127" s="1">
        <f>Details2!H275</f>
        <v>1565148.15</v>
      </c>
      <c r="I127" s="1">
        <f>Details2!I275</f>
        <v>1065416.25</v>
      </c>
      <c r="J127" s="1" t="str">
        <f>Details2!J275</f>
        <v>NULL</v>
      </c>
      <c r="K127" s="1" t="str">
        <f>Details2!K275</f>
        <v>NULL</v>
      </c>
      <c r="M127" t="e">
        <f>IF(AND(J127*0.5 &lt;=K127, K127&lt;= J127*1.5)," ","review")</f>
        <v>#VALUE!</v>
      </c>
    </row>
    <row r="128" spans="2:14" x14ac:dyDescent="0.2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337462.81</v>
      </c>
      <c r="G128" s="1">
        <f>Details2!G276</f>
        <v>462379.27</v>
      </c>
      <c r="H128" s="1">
        <f>Details2!H276</f>
        <v>430589.5</v>
      </c>
      <c r="I128" s="1">
        <f>Details2!I276</f>
        <v>294069.34999999998</v>
      </c>
      <c r="J128" s="1">
        <f>Details2!J276</f>
        <v>265356.13</v>
      </c>
      <c r="K128" s="1">
        <f>Details2!K276</f>
        <v>176596.05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1208778.47</v>
      </c>
      <c r="G129" s="1">
        <f>Details2!G277</f>
        <v>1151641.67</v>
      </c>
      <c r="H129" s="1">
        <f>Details2!H277</f>
        <v>1002186.42</v>
      </c>
      <c r="I129" s="1">
        <f>Details2!I277</f>
        <v>979153.62</v>
      </c>
      <c r="J129" s="1">
        <f>Details2!J277</f>
        <v>972358.78</v>
      </c>
      <c r="K129" s="1">
        <f>Details2!K277</f>
        <v>585104.38</v>
      </c>
      <c r="M129" t="str">
        <f t="shared" si="1"/>
        <v xml:space="preserve"> </v>
      </c>
      <c r="N129" t="s">
        <v>297</v>
      </c>
    </row>
    <row r="130" spans="2:14" x14ac:dyDescent="0.2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696216.13</v>
      </c>
      <c r="G130" s="1">
        <f>Details2!G278</f>
        <v>708915.04</v>
      </c>
      <c r="H130" s="1">
        <f>Details2!H278</f>
        <v>575097.62</v>
      </c>
      <c r="I130" s="1">
        <f>Details2!I278</f>
        <v>626604.79</v>
      </c>
      <c r="J130" s="1">
        <f>Details2!J278</f>
        <v>389824.69</v>
      </c>
      <c r="K130" s="1">
        <f>Details2!K278</f>
        <v>389259.29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0100</v>
      </c>
      <c r="D131" t="str">
        <f>Details2!D279</f>
        <v>NHC New England</v>
      </c>
      <c r="E131" t="str">
        <f>Details2!E279</f>
        <v>C</v>
      </c>
      <c r="F131" s="1">
        <f>Details2!F279</f>
        <v>344842</v>
      </c>
      <c r="G131" s="1">
        <f>Details2!G279</f>
        <v>308090</v>
      </c>
      <c r="H131" s="1">
        <f>Details2!H279</f>
        <v>327071.42</v>
      </c>
      <c r="I131" s="1">
        <f>Details2!I279</f>
        <v>162227.73000000001</v>
      </c>
      <c r="J131" s="1">
        <f>Details2!J279</f>
        <v>184620.02</v>
      </c>
      <c r="K131" s="1">
        <f>Details2!K279</f>
        <v>394133.01</v>
      </c>
      <c r="L131" s="26"/>
      <c r="M131" t="str">
        <f t="shared" si="1"/>
        <v>review</v>
      </c>
    </row>
    <row r="132" spans="2:14" x14ac:dyDescent="0.2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2074435.84</v>
      </c>
      <c r="G132" s="1">
        <f>Details2!G280</f>
        <v>1931774.64</v>
      </c>
      <c r="H132" s="1">
        <f>Details2!H280</f>
        <v>1130412.71</v>
      </c>
      <c r="I132" s="1">
        <f>Details2!I280</f>
        <v>580937.4</v>
      </c>
      <c r="J132" s="1">
        <f>Details2!J280</f>
        <v>410169.88</v>
      </c>
      <c r="K132" s="1">
        <f>Details2!K280</f>
        <v>728608.75</v>
      </c>
      <c r="L132" s="26"/>
      <c r="M132" t="str">
        <f t="shared" si="1"/>
        <v>review</v>
      </c>
    </row>
    <row r="133" spans="2:14" x14ac:dyDescent="0.2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805598.09</v>
      </c>
      <c r="G133" s="1">
        <f>Details2!G281</f>
        <v>752072.95</v>
      </c>
      <c r="H133" s="1">
        <f>Details2!H281</f>
        <v>606395.67000000004</v>
      </c>
      <c r="I133" s="1">
        <f>Details2!I281</f>
        <v>345434.92</v>
      </c>
      <c r="J133" s="1">
        <f>Details2!J281</f>
        <v>245533.99</v>
      </c>
      <c r="K133" s="1">
        <f>Details2!K281</f>
        <v>316435.15999999997</v>
      </c>
      <c r="M133" t="str">
        <f t="shared" si="1"/>
        <v xml:space="preserve"> </v>
      </c>
    </row>
    <row r="134" spans="2:14" x14ac:dyDescent="0.2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720362.17</v>
      </c>
      <c r="G134" s="1">
        <f>Details2!G282</f>
        <v>971588.99</v>
      </c>
      <c r="H134" s="1">
        <f>Details2!H282</f>
        <v>908601.98</v>
      </c>
      <c r="I134" s="1">
        <f>Details2!I282</f>
        <v>103684.74</v>
      </c>
      <c r="J134" s="1" t="str">
        <f>Details2!J282</f>
        <v>NULL</v>
      </c>
      <c r="K134" s="1" t="str">
        <f>Details2!K282</f>
        <v>NULL</v>
      </c>
      <c r="M134" t="e">
        <f t="shared" ref="M134:M145" si="2">IF(AND(J134*0.5 &lt;=K134, K134&lt;= J134*1.5)," ","review")</f>
        <v>#VALUE!</v>
      </c>
    </row>
    <row r="135" spans="2:14" x14ac:dyDescent="0.2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311394.53000000003</v>
      </c>
      <c r="G135" s="1">
        <f>Details2!G283</f>
        <v>340149.61</v>
      </c>
      <c r="H135" s="1">
        <f>Details2!H283</f>
        <v>645376.56999999995</v>
      </c>
      <c r="I135" s="1">
        <f>Details2!I283</f>
        <v>466321.13</v>
      </c>
      <c r="J135" s="1">
        <f>Details2!J283</f>
        <v>471949.25</v>
      </c>
      <c r="K135" s="1">
        <f>Details2!K283</f>
        <v>328085.5</v>
      </c>
      <c r="L135" s="26" t="s">
        <v>373</v>
      </c>
    </row>
    <row r="136" spans="2:14" x14ac:dyDescent="0.2">
      <c r="B136" t="str">
        <f>Details2!B284</f>
        <v>Navy</v>
      </c>
      <c r="C136" t="str">
        <f>Details2!C284</f>
        <v>0124</v>
      </c>
      <c r="D136" t="str">
        <f>Details2!D284</f>
        <v>NMC Portsmouth</v>
      </c>
      <c r="E136" t="str">
        <f>Details2!E284</f>
        <v>H</v>
      </c>
      <c r="F136" s="1">
        <f>Details2!F284</f>
        <v>2393042.4500000002</v>
      </c>
      <c r="G136" s="1">
        <f>Details2!G284</f>
        <v>2552954.5499999998</v>
      </c>
      <c r="H136" s="1">
        <f>Details2!H284</f>
        <v>3051043.51</v>
      </c>
      <c r="I136" s="1">
        <f>Details2!I284</f>
        <v>2731667.29</v>
      </c>
      <c r="J136" s="1">
        <f>Details2!J284</f>
        <v>2367387.2000000002</v>
      </c>
      <c r="K136" s="1">
        <f>Details2!K284</f>
        <v>1906998.44</v>
      </c>
      <c r="M136" t="str">
        <f t="shared" si="2"/>
        <v xml:space="preserve"> </v>
      </c>
      <c r="N136" t="s">
        <v>297</v>
      </c>
    </row>
    <row r="137" spans="2:14" x14ac:dyDescent="0.2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2043282.2</v>
      </c>
      <c r="G137" s="1">
        <f>Details2!G285</f>
        <v>2053374.15</v>
      </c>
      <c r="H137" s="1">
        <f>Details2!H285</f>
        <v>1896278.18</v>
      </c>
      <c r="I137" s="1">
        <f>Details2!I285</f>
        <v>1482100.97</v>
      </c>
      <c r="J137" s="1">
        <f>Details2!J285</f>
        <v>1561534.1</v>
      </c>
      <c r="K137" s="1">
        <f>Details2!K285</f>
        <v>1443194.99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368659.20000000001</v>
      </c>
      <c r="G138" s="1">
        <f>Details2!G286</f>
        <v>349234.62</v>
      </c>
      <c r="H138" s="1">
        <f>Details2!H286</f>
        <v>431309.96</v>
      </c>
      <c r="I138" s="1">
        <f>Details2!I286</f>
        <v>263327.31</v>
      </c>
      <c r="J138" s="1">
        <f>Details2!J286</f>
        <v>235645.58</v>
      </c>
      <c r="K138" s="1">
        <f>Details2!K286</f>
        <v>250873.45</v>
      </c>
      <c r="M138" t="str">
        <f t="shared" si="2"/>
        <v xml:space="preserve"> </v>
      </c>
    </row>
    <row r="139" spans="2:14" x14ac:dyDescent="0.2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305538.43</v>
      </c>
      <c r="G139" s="1">
        <f>Details2!G287</f>
        <v>505336.45</v>
      </c>
      <c r="H139" s="1">
        <f>Details2!H287</f>
        <v>442095.4</v>
      </c>
      <c r="I139" s="1">
        <f>Details2!I287</f>
        <v>242036.74</v>
      </c>
      <c r="J139" s="1">
        <f>Details2!J287</f>
        <v>251231.95</v>
      </c>
      <c r="K139" s="1">
        <f>Details2!K287</f>
        <v>274102.95</v>
      </c>
      <c r="M139" t="str">
        <f t="shared" si="2"/>
        <v xml:space="preserve"> </v>
      </c>
    </row>
    <row r="140" spans="2:14" x14ac:dyDescent="0.2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54240.31</v>
      </c>
      <c r="G140" s="1">
        <f>Details2!G288</f>
        <v>54678.239999999998</v>
      </c>
      <c r="H140" s="1">
        <f>Details2!H288</f>
        <v>58091.17</v>
      </c>
      <c r="I140" s="1">
        <f>Details2!I288</f>
        <v>2997.64</v>
      </c>
      <c r="J140" s="1" t="str">
        <f>Details2!J288</f>
        <v>NULL</v>
      </c>
      <c r="K140" s="1" t="str">
        <f>Details2!K288</f>
        <v>NULL</v>
      </c>
      <c r="L140" s="26" t="s">
        <v>373</v>
      </c>
    </row>
    <row r="141" spans="2:14" x14ac:dyDescent="0.2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250459.28</v>
      </c>
      <c r="G141" s="1">
        <f>Details2!G289</f>
        <v>302760.52</v>
      </c>
      <c r="H141" s="1">
        <f>Details2!H289</f>
        <v>262279.76</v>
      </c>
      <c r="I141" s="1">
        <f>Details2!I289</f>
        <v>207811.74</v>
      </c>
      <c r="J141" s="1">
        <f>Details2!J289</f>
        <v>201201.42</v>
      </c>
      <c r="K141" s="1">
        <f>Details2!K289</f>
        <v>167368.81</v>
      </c>
      <c r="M141" t="str">
        <f t="shared" si="2"/>
        <v xml:space="preserve"> </v>
      </c>
      <c r="N141" t="s">
        <v>297</v>
      </c>
    </row>
    <row r="142" spans="2:14" x14ac:dyDescent="0.2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86162</v>
      </c>
      <c r="G142" s="1">
        <f>Details2!G290</f>
        <v>85266</v>
      </c>
      <c r="H142" s="1">
        <f>Details2!H290</f>
        <v>75884.679999999993</v>
      </c>
      <c r="I142" s="1">
        <f>Details2!I290</f>
        <v>39297.32</v>
      </c>
      <c r="J142" s="1">
        <f>Details2!J290</f>
        <v>32846.089999999997</v>
      </c>
      <c r="K142" s="1" t="str">
        <f>Details2!K290</f>
        <v>NULL</v>
      </c>
      <c r="M142" t="str">
        <f t="shared" si="2"/>
        <v>review</v>
      </c>
      <c r="N142" t="s">
        <v>297</v>
      </c>
    </row>
    <row r="143" spans="2:14" x14ac:dyDescent="0.2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124687.21</v>
      </c>
      <c r="G143" s="1">
        <f>Details2!G291</f>
        <v>263266.24</v>
      </c>
      <c r="H143" s="1">
        <f>Details2!H291</f>
        <v>165220.29</v>
      </c>
      <c r="I143" s="1">
        <f>Details2!I291</f>
        <v>158190.69</v>
      </c>
      <c r="J143" s="1">
        <f>Details2!J291</f>
        <v>119030.77</v>
      </c>
      <c r="K143" s="1">
        <f>Details2!K291</f>
        <v>133822.6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26" t="s">
        <v>130</v>
      </c>
    </row>
    <row r="145" spans="2:13" x14ac:dyDescent="0.2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67756.92</v>
      </c>
      <c r="G145" s="1">
        <f>Details2!G293</f>
        <v>102975.37</v>
      </c>
      <c r="H145" s="1">
        <f>Details2!H293</f>
        <v>170720.87</v>
      </c>
      <c r="I145" s="1">
        <f>Details2!I293</f>
        <v>164771.51</v>
      </c>
      <c r="J145" s="1">
        <f>Details2!J293</f>
        <v>124817.3</v>
      </c>
      <c r="K145" s="1">
        <f>Details2!K293</f>
        <v>162111</v>
      </c>
      <c r="M145" t="str">
        <f t="shared" si="2"/>
        <v xml:space="preserve"> </v>
      </c>
    </row>
    <row r="146" spans="2:13" x14ac:dyDescent="0.2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26" t="s">
        <v>344</v>
      </c>
    </row>
    <row r="147" spans="2:13" x14ac:dyDescent="0.2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26" t="s">
        <v>344</v>
      </c>
    </row>
    <row r="151" spans="2:13" x14ac:dyDescent="0.2">
      <c r="B151" s="14" t="s">
        <v>135</v>
      </c>
      <c r="C151" s="9"/>
      <c r="F151" s="11">
        <f t="shared" ref="F151:K151" si="3">SUM(F5:F69)</f>
        <v>63100515.280000001</v>
      </c>
      <c r="G151" s="11">
        <f t="shared" si="3"/>
        <v>69794881.389999971</v>
      </c>
      <c r="H151" s="11">
        <f>SUM(H5:H69)</f>
        <v>62579343.420000009</v>
      </c>
      <c r="I151" s="11">
        <f t="shared" si="3"/>
        <v>53245250.309999995</v>
      </c>
      <c r="J151" s="11">
        <f>ROUND(SUM(J5:J69),2)</f>
        <v>43811225.100000001</v>
      </c>
      <c r="K151" s="11">
        <f t="shared" si="3"/>
        <v>39753765.620000005</v>
      </c>
      <c r="L151" s="2"/>
    </row>
    <row r="152" spans="2:13" x14ac:dyDescent="0.2">
      <c r="B152" s="14" t="s">
        <v>136</v>
      </c>
      <c r="C152" s="9"/>
      <c r="F152" s="11">
        <f>SUM(F71:F117)</f>
        <v>35801487.259999998</v>
      </c>
      <c r="G152" s="11">
        <f t="shared" ref="G152:K152" si="4">SUM(G71:G117)</f>
        <v>45139483.140000001</v>
      </c>
      <c r="H152" s="11">
        <f t="shared" si="4"/>
        <v>46052999.779999994</v>
      </c>
      <c r="I152" s="11">
        <f t="shared" si="4"/>
        <v>38021557.730000004</v>
      </c>
      <c r="J152" s="11">
        <f t="shared" si="4"/>
        <v>32422327.550000008</v>
      </c>
      <c r="K152" s="11">
        <f t="shared" si="4"/>
        <v>31577757.199999999</v>
      </c>
      <c r="L152" s="21"/>
    </row>
    <row r="153" spans="2:13" x14ac:dyDescent="0.2">
      <c r="B153" s="14" t="s">
        <v>447</v>
      </c>
      <c r="C153" s="9"/>
      <c r="F153" s="11">
        <f>SUM(F118:F119)</f>
        <v>6944630.6099999994</v>
      </c>
      <c r="G153" s="11">
        <f t="shared" ref="G153:K153" si="5">SUM(G118:G119)</f>
        <v>8085934.7800000003</v>
      </c>
      <c r="H153" s="11">
        <f t="shared" si="5"/>
        <v>7243825.4499999993</v>
      </c>
      <c r="I153" s="11">
        <f t="shared" si="5"/>
        <v>6182614.7400000002</v>
      </c>
      <c r="J153" s="11">
        <f t="shared" si="5"/>
        <v>9401764.5799999982</v>
      </c>
      <c r="K153" s="11">
        <f t="shared" si="5"/>
        <v>9084839.9499999993</v>
      </c>
      <c r="L153" s="27"/>
    </row>
    <row r="154" spans="2:13" x14ac:dyDescent="0.2">
      <c r="B154" s="14" t="s">
        <v>317</v>
      </c>
      <c r="C154" s="9"/>
      <c r="F154" s="11">
        <f>SUM(F120:F147)</f>
        <v>20494949.57</v>
      </c>
      <c r="G154" s="11">
        <f t="shared" ref="G154:K154" si="6">SUM(G120:G147)</f>
        <v>23646494.669999994</v>
      </c>
      <c r="H154" s="11">
        <f t="shared" si="6"/>
        <v>22560252.400000002</v>
      </c>
      <c r="I154" s="11">
        <f t="shared" si="6"/>
        <v>16544329.640000001</v>
      </c>
      <c r="J154" s="11">
        <f t="shared" si="6"/>
        <v>13690163.639999999</v>
      </c>
      <c r="K154" s="11">
        <f t="shared" si="6"/>
        <v>12481346.699999999</v>
      </c>
      <c r="L154" s="27" t="s">
        <v>318</v>
      </c>
    </row>
    <row r="155" spans="2:13" x14ac:dyDescent="0.2">
      <c r="B155" s="14" t="s">
        <v>140</v>
      </c>
      <c r="C155" s="9"/>
      <c r="F155" s="11">
        <f t="shared" ref="F155:K155" si="7">SUM(F5:F147)</f>
        <v>126341582.72000003</v>
      </c>
      <c r="G155" s="11">
        <f t="shared" si="7"/>
        <v>146666793.97999996</v>
      </c>
      <c r="H155" s="11">
        <f t="shared" si="7"/>
        <v>138436421.05000007</v>
      </c>
      <c r="I155" s="11">
        <f t="shared" si="7"/>
        <v>113993752.41999999</v>
      </c>
      <c r="J155" s="11">
        <f t="shared" si="7"/>
        <v>99325480.869999975</v>
      </c>
      <c r="K155" s="11">
        <f t="shared" si="7"/>
        <v>92897709.470000029</v>
      </c>
      <c r="L155" s="2"/>
    </row>
    <row r="156" spans="2:13" x14ac:dyDescent="0.2">
      <c r="L156" s="2"/>
    </row>
    <row r="157" spans="2:13" x14ac:dyDescent="0.2">
      <c r="B157" s="15" t="s">
        <v>137</v>
      </c>
      <c r="C157" s="3"/>
      <c r="D157" s="3"/>
      <c r="E157" s="3"/>
      <c r="F157" s="3" t="str">
        <f>IF(F151='Total Collections'!C15,"yes","no")</f>
        <v>yes</v>
      </c>
      <c r="G157" s="3" t="str">
        <f>IF(G151='Total Collections'!D15,"yes","no")</f>
        <v>yes</v>
      </c>
      <c r="H157" s="3" t="str">
        <f>IF(H151='Total Collections'!E15,"yes","no")</f>
        <v>yes</v>
      </c>
      <c r="I157" s="3" t="str">
        <f>IF(I151='Total Collections'!F15,"yes","no")</f>
        <v>yes</v>
      </c>
      <c r="J157" s="48" t="str">
        <f>IF(J151='Total Collections'!G15,"yes","no")</f>
        <v>yes</v>
      </c>
      <c r="K157" s="3" t="str">
        <f>IF(K151='Total Collections'!H15,"yes","no")</f>
        <v>yes</v>
      </c>
      <c r="L157" s="2"/>
    </row>
    <row r="158" spans="2:13" x14ac:dyDescent="0.2">
      <c r="B158" s="15" t="s">
        <v>138</v>
      </c>
      <c r="C158" s="3"/>
      <c r="D158" s="3"/>
      <c r="E158" s="3"/>
      <c r="F158" s="3" t="str">
        <f>IF(F152='Total Collections'!C16,"yes","no")</f>
        <v>yes</v>
      </c>
      <c r="G158" s="3" t="str">
        <f>IF(G152='Total Collections'!D16,"yes","no")</f>
        <v>yes</v>
      </c>
      <c r="H158" s="3" t="str">
        <f>IF(H152='Total Collections'!E16,"yes","no")</f>
        <v>yes</v>
      </c>
      <c r="I158" s="3" t="str">
        <f>IF(I152='Total Collections'!F16,"yes","no")</f>
        <v>yes</v>
      </c>
      <c r="J158" s="48" t="str">
        <f>IF(J152='Total Collections'!G16,"yes","no")</f>
        <v>yes</v>
      </c>
      <c r="K158" s="3" t="str">
        <f>IF(K152='Total Collections'!H16,"yes","no")</f>
        <v>yes</v>
      </c>
      <c r="L158" s="2"/>
    </row>
    <row r="159" spans="2:13" x14ac:dyDescent="0.2">
      <c r="B159" s="15" t="s">
        <v>139</v>
      </c>
      <c r="C159" s="3"/>
      <c r="D159" s="3"/>
      <c r="E159" s="3"/>
      <c r="F159" s="3" t="str">
        <f>IF(F154='Total Collections'!C18,"yes","no")</f>
        <v>yes</v>
      </c>
      <c r="G159" s="3" t="str">
        <f>IF(G154='Total Collections'!D18,"yes","no")</f>
        <v>yes</v>
      </c>
      <c r="H159" s="3" t="str">
        <f>IF(H154='Total Collections'!E18,"yes","no")</f>
        <v>yes</v>
      </c>
      <c r="I159" s="3" t="str">
        <f>IF(I154='Total Collections'!F18,"yes","no")</f>
        <v>yes</v>
      </c>
      <c r="J159" s="48" t="str">
        <f>IF(J154='Total Collections'!G18,"yes","no")</f>
        <v>yes</v>
      </c>
      <c r="K159" s="3" t="str">
        <f>IF(K154='Total Collections'!H18,"yes","no")</f>
        <v>yes</v>
      </c>
      <c r="L159" s="27" t="s">
        <v>318</v>
      </c>
    </row>
    <row r="160" spans="2:13" x14ac:dyDescent="0.2">
      <c r="B160" s="15" t="s">
        <v>463</v>
      </c>
      <c r="C160" s="3"/>
      <c r="D160" s="3"/>
      <c r="E160" s="3"/>
      <c r="F160" s="3" t="str">
        <f>IF(F153='Total Collections'!C17,"yes","no")</f>
        <v>yes</v>
      </c>
      <c r="G160" s="3" t="str">
        <f>IF(G153='Total Collections'!D17,"yes","no")</f>
        <v>yes</v>
      </c>
      <c r="H160" s="3" t="str">
        <f>IF(H153='Total Collections'!E17,"yes","no")</f>
        <v>yes</v>
      </c>
      <c r="I160" s="3" t="str">
        <f>IF(I153='Total Collections'!F17,"yes","no")</f>
        <v>yes</v>
      </c>
      <c r="J160" s="3" t="str">
        <f>IF(J153='Total Collections'!G17,"yes","no")</f>
        <v>yes</v>
      </c>
      <c r="K160" s="3" t="str">
        <f>IF(K153='Total Collections'!H17,"yes","no")</f>
        <v>yes</v>
      </c>
      <c r="L160" s="27"/>
    </row>
    <row r="161" spans="2:12" x14ac:dyDescent="0.2">
      <c r="B161" s="15" t="s">
        <v>141</v>
      </c>
      <c r="F161" s="3" t="str">
        <f>IF(F155='Total Collections'!C19,"yes","no")</f>
        <v>yes</v>
      </c>
      <c r="G161" s="3" t="str">
        <f>IF(G155='Total Collections'!D19,"yes","no")</f>
        <v>yes</v>
      </c>
      <c r="H161" s="3" t="str">
        <f>IF(H155='Total Collections'!E19,"yes","no")</f>
        <v>yes</v>
      </c>
      <c r="I161" s="3" t="str">
        <f>IF(I155='Total Collections'!F19,"yes","no")</f>
        <v>yes</v>
      </c>
      <c r="J161" s="48" t="str">
        <f>IF(J155='Total Collections'!G19,"yes","no")</f>
        <v>yes</v>
      </c>
      <c r="K161" s="3" t="str">
        <f>IF(K155='Total Collections'!H19,"yes","no")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8E6CF98D-1634-4ED3-81CA-763BCE5C79CD}" scale="85" topLeftCell="A133">
      <selection activeCell="K185" sqref="K18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55" sqref="F155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42">
      <selection activeCell="F160" sqref="F16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63"/>
  <sheetViews>
    <sheetView topLeftCell="A118" zoomScale="85" workbookViewId="0">
      <selection activeCell="K170" sqref="K170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319</v>
      </c>
      <c r="H3" s="2"/>
    </row>
    <row r="4" spans="1:11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3004445.6</v>
      </c>
      <c r="G5" s="1">
        <f>Details2!G449</f>
        <v>2203124.62</v>
      </c>
      <c r="H5" s="1">
        <f>Details2!H449</f>
        <v>1694385.65</v>
      </c>
      <c r="I5" s="1">
        <f>Details2!I449</f>
        <v>2624943.14</v>
      </c>
      <c r="J5" s="1">
        <f>Details2!J449</f>
        <v>2462482.41</v>
      </c>
      <c r="K5" s="1">
        <f>Details2!K449</f>
        <v>2831740.6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8748677.1699999999</v>
      </c>
      <c r="G6" s="1">
        <f>Details2!G450</f>
        <v>7816523.0599999996</v>
      </c>
      <c r="H6" s="1">
        <f>Details2!H450</f>
        <v>7463733.6600000001</v>
      </c>
      <c r="I6" s="1">
        <f>Details2!I450</f>
        <v>6190615.5</v>
      </c>
      <c r="J6" s="1">
        <f>Details2!J450</f>
        <v>4334532.96</v>
      </c>
      <c r="K6" s="1">
        <f>Details2!K450</f>
        <v>6328970.2400000002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3269443.87</v>
      </c>
      <c r="G7" s="1">
        <f>Details2!G451</f>
        <v>2971109.24</v>
      </c>
      <c r="H7" s="1">
        <f>Details2!H451</f>
        <v>2300717.2999999998</v>
      </c>
      <c r="I7" s="1">
        <f>Details2!I451</f>
        <v>2184169.75</v>
      </c>
      <c r="J7" s="1">
        <f>Details2!J451</f>
        <v>2005298.72</v>
      </c>
      <c r="K7" s="1">
        <f>Details2!K451</f>
        <v>1732373.53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1229620.1599999999</v>
      </c>
      <c r="G8" s="1">
        <f>Details2!G452</f>
        <v>1093397.73</v>
      </c>
      <c r="H8" s="1">
        <f>Details2!H452</f>
        <v>753326.1</v>
      </c>
      <c r="I8" s="1">
        <f>Details2!I452</f>
        <v>808648.42</v>
      </c>
      <c r="J8" s="1">
        <f>Details2!J452</f>
        <v>886608.14</v>
      </c>
      <c r="K8" s="1">
        <f>Details2!K452</f>
        <v>790611.17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2189066.7200000002</v>
      </c>
      <c r="G9" s="1">
        <f>Details2!G453</f>
        <v>1910497.08</v>
      </c>
      <c r="H9" s="1">
        <f>Details2!H453</f>
        <v>1227354.94</v>
      </c>
      <c r="I9" s="1">
        <f>Details2!I453</f>
        <v>1539376.41</v>
      </c>
      <c r="J9" s="1">
        <f>Details2!J453</f>
        <v>1438548.52</v>
      </c>
      <c r="K9" s="1">
        <f>Details2!K453</f>
        <v>1408303.89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6543430.79</v>
      </c>
      <c r="G10" s="1">
        <f>Details2!G454</f>
        <v>6593083.4000000004</v>
      </c>
      <c r="H10" s="1">
        <f>Details2!H454</f>
        <v>5217387.75</v>
      </c>
      <c r="I10" s="1">
        <f>Details2!I454</f>
        <v>4180217.57</v>
      </c>
      <c r="J10" s="1">
        <f>Details2!J454</f>
        <v>4012496.04</v>
      </c>
      <c r="K10" s="1">
        <f>Details2!K454</f>
        <v>3881986.54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222748.64</v>
      </c>
      <c r="G11" s="1">
        <f>Details2!G455</f>
        <v>281547.03000000003</v>
      </c>
      <c r="H11" s="1">
        <f>Details2!H455</f>
        <v>388658.65</v>
      </c>
      <c r="I11" s="1">
        <f>Details2!I455</f>
        <v>299457.62</v>
      </c>
      <c r="J11" s="1">
        <f>Details2!J455</f>
        <v>324120.83</v>
      </c>
      <c r="K11" s="1">
        <f>Details2!K455</f>
        <v>301051.90999999997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407307.11</v>
      </c>
      <c r="G12" s="1">
        <f>Details2!G456</f>
        <v>454233.03</v>
      </c>
      <c r="H12" s="1">
        <f>Details2!H456</f>
        <v>382846.55</v>
      </c>
      <c r="I12" s="1">
        <f>Details2!I456</f>
        <v>296485.15000000002</v>
      </c>
      <c r="J12" s="1">
        <f>Details2!J456</f>
        <v>251443.89</v>
      </c>
      <c r="K12" s="1">
        <f>Details2!K456</f>
        <v>252379.79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251081.14</v>
      </c>
      <c r="G13" s="1">
        <f>Details2!G457</f>
        <v>648049.13</v>
      </c>
      <c r="H13" s="1">
        <f>Details2!H457</f>
        <v>504716.41</v>
      </c>
      <c r="I13" s="1">
        <f>Details2!I457</f>
        <v>399128.49</v>
      </c>
      <c r="J13" s="1">
        <f>Details2!J457</f>
        <v>367855.11</v>
      </c>
      <c r="K13" s="1">
        <f>Details2!K457</f>
        <v>358387.43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2035219.1</v>
      </c>
      <c r="G14" s="1">
        <f>Details2!G458</f>
        <v>2197848.31</v>
      </c>
      <c r="H14" s="1">
        <f>Details2!H458</f>
        <v>1857251.15</v>
      </c>
      <c r="I14" s="1">
        <f>Details2!I458</f>
        <v>1905793.57</v>
      </c>
      <c r="J14" s="1">
        <f>Details2!J458</f>
        <v>1760100.66</v>
      </c>
      <c r="K14" s="1">
        <f>Details2!K458</f>
        <v>1533345.67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4089103.32</v>
      </c>
      <c r="G15" s="1">
        <f>Details2!G459</f>
        <v>4256228.2300000004</v>
      </c>
      <c r="H15" s="1">
        <f>Details2!H459</f>
        <v>3296904.92</v>
      </c>
      <c r="I15" s="1">
        <f>Details2!I459</f>
        <v>2701680.28</v>
      </c>
      <c r="J15" s="1">
        <f>Details2!J459</f>
        <v>2710377.68</v>
      </c>
      <c r="K15" s="1">
        <f>Details2!K459</f>
        <v>2319986.9900000002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4346809.49</v>
      </c>
      <c r="G16" s="1">
        <f>Details2!G460</f>
        <v>4236605.95</v>
      </c>
      <c r="H16" s="1">
        <f>Details2!H460</f>
        <v>3578230.01</v>
      </c>
      <c r="I16" s="1">
        <f>Details2!I460</f>
        <v>3031184.67</v>
      </c>
      <c r="J16" s="1">
        <f>Details2!J460</f>
        <v>2598858.06</v>
      </c>
      <c r="K16" s="1">
        <f>Details2!K460</f>
        <v>2557251.98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1838706.62</v>
      </c>
      <c r="G17" s="1">
        <f>Details2!G461</f>
        <v>1731561.66</v>
      </c>
      <c r="H17" s="1">
        <f>Details2!H461</f>
        <v>1165624.58</v>
      </c>
      <c r="I17" s="1">
        <f>Details2!I461</f>
        <v>515583.56</v>
      </c>
      <c r="J17" s="1">
        <f>Details2!J461</f>
        <v>1072922.8899999999</v>
      </c>
      <c r="K17" s="1">
        <f>Details2!K461</f>
        <v>849721.18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6155964.9900000002</v>
      </c>
      <c r="G18" s="1">
        <f>Details2!G462</f>
        <v>5746071.4199999999</v>
      </c>
      <c r="H18" s="1">
        <f>Details2!H462</f>
        <v>4599357.03</v>
      </c>
      <c r="I18" s="1">
        <f>Details2!I462</f>
        <v>3770562.3</v>
      </c>
      <c r="J18" s="1">
        <f>Details2!J462</f>
        <v>3313456.79</v>
      </c>
      <c r="K18" s="1">
        <f>Details2!K462</f>
        <v>3164899.68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5693894.6900000004</v>
      </c>
      <c r="G19" s="1">
        <f>Details2!G463</f>
        <v>5545840.8099999996</v>
      </c>
      <c r="H19" s="1">
        <f>Details2!H463</f>
        <v>4268472.25</v>
      </c>
      <c r="I19" s="1">
        <f>Details2!I463</f>
        <v>3448277.68</v>
      </c>
      <c r="J19" s="1">
        <f>Details2!J463</f>
        <v>2871994.88</v>
      </c>
      <c r="K19" s="1">
        <f>Details2!K463</f>
        <v>2782746.77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653405.23</v>
      </c>
      <c r="G20" s="1">
        <f>Details2!G464</f>
        <v>821151.23</v>
      </c>
      <c r="H20" s="1">
        <f>Details2!H464</f>
        <v>647629.18000000005</v>
      </c>
      <c r="I20" s="1">
        <f>Details2!I464</f>
        <v>512708.84</v>
      </c>
      <c r="J20" s="1">
        <f>Details2!J464</f>
        <v>447572.97</v>
      </c>
      <c r="K20" s="1">
        <f>Details2!K464</f>
        <v>371664.11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2761401.62</v>
      </c>
      <c r="G21" s="1">
        <f>Details2!G465</f>
        <v>3018457.03</v>
      </c>
      <c r="H21" s="1">
        <f>Details2!H465</f>
        <v>2287709.11</v>
      </c>
      <c r="I21" s="1">
        <f>Details2!I465</f>
        <v>1815815.34</v>
      </c>
      <c r="J21" s="1">
        <f>Details2!J465</f>
        <v>1906923.14</v>
      </c>
      <c r="K21" s="1">
        <f>Details2!K465</f>
        <v>1808765.23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1184792.19</v>
      </c>
      <c r="G22" s="1">
        <f>Details2!G466</f>
        <v>1188995.25</v>
      </c>
      <c r="H22" s="1">
        <f>Details2!H466</f>
        <v>965508.72</v>
      </c>
      <c r="I22" s="1">
        <f>Details2!I466</f>
        <v>779873.67</v>
      </c>
      <c r="J22" s="1">
        <f>Details2!J466</f>
        <v>802199.25</v>
      </c>
      <c r="K22" s="1">
        <f>Details2!K466</f>
        <v>667344.77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3003688.27</v>
      </c>
      <c r="G23" s="1">
        <f>Details2!G467</f>
        <v>3897354.58</v>
      </c>
      <c r="H23" s="1">
        <f>Details2!H467</f>
        <v>3677275.24</v>
      </c>
      <c r="I23" s="1">
        <f>Details2!I467</f>
        <v>3141873.54</v>
      </c>
      <c r="J23" s="1">
        <f>Details2!J467</f>
        <v>3102418.11</v>
      </c>
      <c r="K23" s="1">
        <f>Details2!K467</f>
        <v>2727006.39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1606795.44</v>
      </c>
      <c r="G24" s="1">
        <f>Details2!G468</f>
        <v>1899514.48</v>
      </c>
      <c r="H24" s="1">
        <f>Details2!H468</f>
        <v>1495077.9</v>
      </c>
      <c r="I24" s="1">
        <f>Details2!I468</f>
        <v>1284382.6299999999</v>
      </c>
      <c r="J24" s="1">
        <f>Details2!J468</f>
        <v>1089840.8899999999</v>
      </c>
      <c r="K24" s="1">
        <f>Details2!K468</f>
        <v>976622.96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2956651.44</v>
      </c>
      <c r="G25" s="1">
        <f>Details2!G469</f>
        <v>2788877.07</v>
      </c>
      <c r="H25" s="1">
        <f>Details2!H469</f>
        <v>2119093.5099999998</v>
      </c>
      <c r="I25" s="1">
        <f>Details2!I469</f>
        <v>1733858.31</v>
      </c>
      <c r="J25" s="1">
        <f>Details2!J469</f>
        <v>1780638.86</v>
      </c>
      <c r="K25" s="1">
        <f>Details2!K469</f>
        <v>1652330.43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3339649.79</v>
      </c>
      <c r="G26" s="1">
        <f>Details2!G470</f>
        <v>3692499.8</v>
      </c>
      <c r="H26" s="1">
        <f>Details2!H470</f>
        <v>3561350.04</v>
      </c>
      <c r="I26" s="1">
        <f>Details2!I470</f>
        <v>3228259.78</v>
      </c>
      <c r="J26" s="1">
        <f>Details2!J470</f>
        <v>3109914.15</v>
      </c>
      <c r="K26" s="1">
        <f>Details2!K470</f>
        <v>2978879.5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5385888.8799999999</v>
      </c>
      <c r="G27" s="1">
        <f>Details2!G471</f>
        <v>4980364.24</v>
      </c>
      <c r="H27" s="1">
        <f>Details2!H471</f>
        <v>4124301.6</v>
      </c>
      <c r="I27" s="1">
        <f>Details2!I471</f>
        <v>3313539.95</v>
      </c>
      <c r="J27" s="1">
        <f>Details2!J471</f>
        <v>3677215.67</v>
      </c>
      <c r="K27" s="1">
        <f>Details2!K471</f>
        <v>3303389.01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815412.38</v>
      </c>
      <c r="G28" s="1">
        <f>Details2!G472</f>
        <v>174920.56</v>
      </c>
      <c r="H28" s="1">
        <f>Details2!H472</f>
        <v>722388.32</v>
      </c>
      <c r="I28" s="1">
        <f>Details2!I472</f>
        <v>535339.34</v>
      </c>
      <c r="J28" s="1">
        <f>Details2!J472</f>
        <v>531964.9</v>
      </c>
      <c r="K28" s="1">
        <f>Details2!K472</f>
        <v>438706.34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745975.47</v>
      </c>
      <c r="G29" s="1">
        <f>Details2!G473</f>
        <v>689306.75</v>
      </c>
      <c r="H29" s="1">
        <f>Details2!H473</f>
        <v>616377.38</v>
      </c>
      <c r="I29" s="1">
        <f>Details2!I473</f>
        <v>633959.96</v>
      </c>
      <c r="J29" s="1">
        <f>Details2!J473</f>
        <v>614650.39</v>
      </c>
      <c r="K29" s="1">
        <f>Details2!K473</f>
        <v>483310.62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964959.09</v>
      </c>
      <c r="G30" s="1">
        <f>Details2!G474</f>
        <v>879952.02</v>
      </c>
      <c r="H30" s="1">
        <f>Details2!H474</f>
        <v>682780.39</v>
      </c>
      <c r="I30" s="1">
        <f>Details2!I474</f>
        <v>535926.4</v>
      </c>
      <c r="J30" s="1">
        <f>Details2!J474</f>
        <v>462282.95</v>
      </c>
      <c r="K30" s="1">
        <f>Details2!K474</f>
        <v>395814.84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3642720.55</v>
      </c>
      <c r="G31" s="1">
        <f>Details2!G475</f>
        <v>3558926.02</v>
      </c>
      <c r="H31" s="1">
        <f>Details2!H475</f>
        <v>2863351.33</v>
      </c>
      <c r="I31" s="1">
        <f>Details2!I475</f>
        <v>2617821.19</v>
      </c>
      <c r="J31" s="1">
        <f>Details2!J475</f>
        <v>2508615.4900000002</v>
      </c>
      <c r="K31" s="1">
        <f>Details2!K475</f>
        <v>1808059.49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4789433.08</v>
      </c>
      <c r="G32" s="1">
        <f>Details2!G476</f>
        <v>4551364.9000000004</v>
      </c>
      <c r="H32" s="1">
        <f>Details2!H476</f>
        <v>3503868.92</v>
      </c>
      <c r="I32" s="1">
        <f>Details2!I476</f>
        <v>3975710.26</v>
      </c>
      <c r="J32" s="1">
        <f>Details2!J476</f>
        <v>3982584.23</v>
      </c>
      <c r="K32" s="1">
        <f>Details2!K476</f>
        <v>4138048.08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1786297.64</v>
      </c>
      <c r="G33" s="1">
        <f>Details2!G477</f>
        <v>2596649.54</v>
      </c>
      <c r="H33" s="1">
        <f>Details2!H477</f>
        <v>1780614.91</v>
      </c>
      <c r="I33" s="1">
        <f>Details2!I477</f>
        <v>1310728.6399999999</v>
      </c>
      <c r="J33" s="1">
        <f>Details2!J477</f>
        <v>1070128.1299999999</v>
      </c>
      <c r="K33" s="1">
        <f>Details2!K477</f>
        <v>990822.06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565560.61</v>
      </c>
      <c r="G34" s="1">
        <f>Details2!G478</f>
        <v>492917.36</v>
      </c>
      <c r="H34" s="1">
        <f>Details2!H478</f>
        <v>328196.21999999997</v>
      </c>
      <c r="I34" s="1">
        <f>Details2!I478</f>
        <v>243906.57</v>
      </c>
      <c r="J34" s="1">
        <f>Details2!J478</f>
        <v>278328.57</v>
      </c>
      <c r="K34" s="1">
        <f>Details2!K478</f>
        <v>251992.59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386569.45</v>
      </c>
      <c r="G35" s="1">
        <f>Details2!G479</f>
        <v>359910.48</v>
      </c>
      <c r="H35" s="1">
        <f>Details2!H479</f>
        <v>361851.58</v>
      </c>
      <c r="I35" s="1">
        <f>Details2!I479</f>
        <v>299105.71000000002</v>
      </c>
      <c r="J35" s="1">
        <f>Details2!J479</f>
        <v>301101.42</v>
      </c>
      <c r="K35" s="1">
        <f>Details2!K479</f>
        <v>251228.08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1870365.07</v>
      </c>
      <c r="G36" s="1">
        <f>Details2!G480</f>
        <v>2056619.41</v>
      </c>
      <c r="H36" s="1">
        <f>Details2!H480</f>
        <v>1680978.79</v>
      </c>
      <c r="I36" s="1">
        <f>Details2!I480</f>
        <v>1316589.51</v>
      </c>
      <c r="J36" s="1">
        <f>Details2!J480</f>
        <v>1355611.02</v>
      </c>
      <c r="K36" s="1">
        <f>Details2!K480</f>
        <v>1137019.23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597220.56000000006</v>
      </c>
      <c r="G37" s="1">
        <f>Details2!G481</f>
        <v>561134.43999999994</v>
      </c>
      <c r="H37" s="1">
        <f>Details2!H481</f>
        <v>392769</v>
      </c>
      <c r="I37" s="1">
        <f>Details2!I481</f>
        <v>292601.86</v>
      </c>
      <c r="J37" s="1">
        <f>Details2!J481</f>
        <v>303653.68</v>
      </c>
      <c r="K37" s="1">
        <f>Details2!K481</f>
        <v>247107.25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496600.9</v>
      </c>
      <c r="G38" s="1">
        <f>Details2!G482</f>
        <v>395545.34</v>
      </c>
      <c r="H38" s="1">
        <f>Details2!H482</f>
        <v>328458.57</v>
      </c>
      <c r="I38" s="1">
        <f>Details2!I482</f>
        <v>288845.64</v>
      </c>
      <c r="J38" s="1">
        <f>Details2!J482</f>
        <v>263059.21000000002</v>
      </c>
      <c r="K38" s="1">
        <f>Details2!K482</f>
        <v>240302.52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14522235.550000001</v>
      </c>
      <c r="G39" s="1">
        <f>Details2!G483</f>
        <v>14585570.279999999</v>
      </c>
      <c r="H39" s="1">
        <f>Details2!H483</f>
        <v>11860480.09</v>
      </c>
      <c r="I39" s="1">
        <f>Details2!I483</f>
        <v>9519224.6600000001</v>
      </c>
      <c r="J39" s="1">
        <f>Details2!J483</f>
        <v>8004712.5300000003</v>
      </c>
      <c r="K39" s="1">
        <f>Details2!K483</f>
        <v>6688775.9699999997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4825799.95</v>
      </c>
      <c r="G40" s="1">
        <f>Details2!G484</f>
        <v>4853155.29</v>
      </c>
      <c r="H40" s="1">
        <f>Details2!H484</f>
        <v>3742889.13</v>
      </c>
      <c r="I40" s="1">
        <f>Details2!I484</f>
        <v>2480742.02</v>
      </c>
      <c r="J40" s="1">
        <f>Details2!J484</f>
        <v>2543225.27</v>
      </c>
      <c r="K40" s="1">
        <f>Details2!K484</f>
        <v>2245252.7200000002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403033.34</v>
      </c>
      <c r="G41" s="1">
        <f>Details2!G485</f>
        <v>362565.37</v>
      </c>
      <c r="H41" s="1">
        <f>Details2!H485</f>
        <v>322894.84000000003</v>
      </c>
      <c r="I41" s="1">
        <f>Details2!I485</f>
        <v>322933.53999999998</v>
      </c>
      <c r="J41" s="1">
        <f>Details2!J485</f>
        <v>273218</v>
      </c>
      <c r="K41" s="1">
        <f>Details2!K485</f>
        <v>230800.92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1625300.26</v>
      </c>
      <c r="G42" s="1">
        <f>Details2!G486</f>
        <v>1532890.96</v>
      </c>
      <c r="H42" s="1">
        <f>Details2!H486</f>
        <v>1491385.91</v>
      </c>
      <c r="I42" s="1">
        <f>Details2!I486</f>
        <v>1382907.92</v>
      </c>
      <c r="J42" s="1">
        <f>Details2!J486</f>
        <v>1437406.73</v>
      </c>
      <c r="K42" s="1">
        <f>Details2!K486</f>
        <v>1270664.5900000001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895641.98</v>
      </c>
      <c r="G43" s="1">
        <f>Details2!G487</f>
        <v>808691.79</v>
      </c>
      <c r="H43" s="1">
        <f>Details2!H487</f>
        <v>566947.18000000005</v>
      </c>
      <c r="I43" s="1">
        <f>Details2!I487</f>
        <v>590943.41</v>
      </c>
      <c r="J43" s="1">
        <f>Details2!J487</f>
        <v>537223.61</v>
      </c>
      <c r="K43" s="1">
        <f>Details2!K487</f>
        <v>513729.22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1415469.27</v>
      </c>
      <c r="G44" s="1">
        <f>Details2!G488</f>
        <v>1352596.55</v>
      </c>
      <c r="H44" s="1">
        <f>Details2!H488</f>
        <v>1183017.8999999999</v>
      </c>
      <c r="I44" s="1">
        <f>Details2!I488</f>
        <v>1025610.28</v>
      </c>
      <c r="J44" s="1">
        <f>Details2!J488</f>
        <v>945685.52</v>
      </c>
      <c r="K44" s="1">
        <f>Details2!K488</f>
        <v>792366.74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2518258.39</v>
      </c>
      <c r="G45" s="1">
        <f>Details2!G489</f>
        <v>2185784.7799999998</v>
      </c>
      <c r="H45" s="1">
        <f>Details2!H489</f>
        <v>1533848.93</v>
      </c>
      <c r="I45" s="1">
        <f>Details2!I489</f>
        <v>1390890.7</v>
      </c>
      <c r="J45" s="1">
        <f>Details2!J489</f>
        <v>1336311.29</v>
      </c>
      <c r="K45" s="1">
        <f>Details2!K489</f>
        <v>1091369.6599999999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326343.49</v>
      </c>
      <c r="G46" s="1">
        <f>Details2!G490</f>
        <v>293779.13</v>
      </c>
      <c r="H46" s="1">
        <f>Details2!H490</f>
        <v>213179.77</v>
      </c>
      <c r="I46" s="1">
        <f>Details2!I490</f>
        <v>191901.69</v>
      </c>
      <c r="J46" s="1">
        <f>Details2!J490</f>
        <v>172753.93</v>
      </c>
      <c r="K46" s="1">
        <f>Details2!K490</f>
        <v>146763.16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8693834.75</v>
      </c>
      <c r="G47" s="1">
        <f>Details2!G491</f>
        <v>10591621.09</v>
      </c>
      <c r="H47" s="1">
        <f>Details2!H491</f>
        <v>6399630.96</v>
      </c>
      <c r="I47" s="1">
        <f>Details2!I491</f>
        <v>7341968.2699999996</v>
      </c>
      <c r="J47" s="1">
        <f>Details2!J491</f>
        <v>6901073.6100000003</v>
      </c>
      <c r="K47" s="1">
        <f>Details2!K491</f>
        <v>6292727.3200000003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5539424.5700000003</v>
      </c>
      <c r="G48" s="1">
        <f>Details2!G492</f>
        <v>5534832.1399999997</v>
      </c>
      <c r="H48" s="1">
        <f>Details2!H492</f>
        <v>4718718.99</v>
      </c>
      <c r="I48" s="1">
        <f>Details2!I492</f>
        <v>3700486.68</v>
      </c>
      <c r="J48" s="1">
        <f>Details2!J492</f>
        <v>3397934.86</v>
      </c>
      <c r="K48" s="1">
        <f>Details2!K492</f>
        <v>3128234.65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2944275.38</v>
      </c>
      <c r="G49" s="1">
        <f>Details2!G493</f>
        <v>3132923.5</v>
      </c>
      <c r="H49" s="1">
        <f>Details2!H493</f>
        <v>2615366.56</v>
      </c>
      <c r="I49" s="1">
        <f>Details2!I493</f>
        <v>2334049.67</v>
      </c>
      <c r="J49" s="1">
        <f>Details2!J493</f>
        <v>2036096.71</v>
      </c>
      <c r="K49" s="1">
        <f>Details2!K493</f>
        <v>1976285.67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2082131.45</v>
      </c>
      <c r="G50" s="1">
        <f>Details2!G494</f>
        <v>4435674.0199999996</v>
      </c>
      <c r="H50" s="1">
        <f>Details2!H494</f>
        <v>1638370.38</v>
      </c>
      <c r="I50" s="1">
        <f>Details2!I494</f>
        <v>1346820.87</v>
      </c>
      <c r="J50" s="1">
        <f>Details2!J494</f>
        <v>1170224.75</v>
      </c>
      <c r="K50" s="1">
        <f>Details2!K494</f>
        <v>1122714.0900000001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1088656.56</v>
      </c>
      <c r="G51" s="1">
        <f>Details2!G495</f>
        <v>1008401.56</v>
      </c>
      <c r="H51" s="1">
        <f>Details2!H495</f>
        <v>980534.63</v>
      </c>
      <c r="I51" s="1">
        <f>Details2!I495</f>
        <v>823157.3</v>
      </c>
      <c r="J51" s="1">
        <f>Details2!J495</f>
        <v>720788.67</v>
      </c>
      <c r="K51" s="1">
        <f>Details2!K495</f>
        <v>728876.81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161083.10999999999</v>
      </c>
      <c r="G52" s="1">
        <f>Details2!G496</f>
        <v>202288.34</v>
      </c>
      <c r="H52" s="1">
        <f>Details2!H496</f>
        <v>137259.26999999999</v>
      </c>
      <c r="I52" s="1">
        <f>Details2!I496</f>
        <v>154714.73000000001</v>
      </c>
      <c r="J52" s="1">
        <f>Details2!J496</f>
        <v>153856.54999999999</v>
      </c>
      <c r="K52" s="1">
        <f>Details2!K496</f>
        <v>79712.679999999993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980778.41</v>
      </c>
      <c r="G53" s="1">
        <f>Details2!G497</f>
        <v>1491759.49</v>
      </c>
      <c r="H53" s="1">
        <f>Details2!H497</f>
        <v>1223912.28</v>
      </c>
      <c r="I53" s="1">
        <f>Details2!I497</f>
        <v>876306.67</v>
      </c>
      <c r="J53" s="1">
        <f>Details2!J497</f>
        <v>599984.19999999995</v>
      </c>
      <c r="K53" s="1">
        <f>Details2!K497</f>
        <v>617332.29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2484534</v>
      </c>
      <c r="G55" s="1">
        <f>Details2!G499</f>
        <v>2447110.96</v>
      </c>
      <c r="H55" s="1">
        <f>Details2!H499</f>
        <v>1693143.9</v>
      </c>
      <c r="I55" s="1">
        <f>Details2!I499</f>
        <v>1202591.05</v>
      </c>
      <c r="J55" s="1">
        <f>Details2!J499</f>
        <v>1377577.72</v>
      </c>
      <c r="K55" s="1">
        <f>Details2!K499</f>
        <v>1312477.94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736194.97</v>
      </c>
      <c r="G56" s="1">
        <f>Details2!G500</f>
        <v>745553.83</v>
      </c>
      <c r="H56" s="1">
        <f>Details2!H500</f>
        <v>651174.18000000005</v>
      </c>
      <c r="I56" s="1">
        <f>Details2!I500</f>
        <v>543841.65</v>
      </c>
      <c r="J56" s="1">
        <f>Details2!J500</f>
        <v>513163.39</v>
      </c>
      <c r="K56" s="1">
        <f>Details2!K500</f>
        <v>511625.87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1464187.85</v>
      </c>
      <c r="G57" s="1">
        <f>Details2!G501</f>
        <v>1393216.52</v>
      </c>
      <c r="H57" s="1">
        <f>Details2!H501</f>
        <v>818191.92</v>
      </c>
      <c r="I57" s="1">
        <f>Details2!I501</f>
        <v>585247.68000000005</v>
      </c>
      <c r="J57" s="1">
        <f>Details2!J501</f>
        <v>577852.67000000004</v>
      </c>
      <c r="K57" s="1">
        <f>Details2!K501</f>
        <v>510713.56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2168282.6</v>
      </c>
      <c r="G58" s="1">
        <f>Details2!G502</f>
        <v>2453625.5</v>
      </c>
      <c r="H58" s="1">
        <f>Details2!H502</f>
        <v>2076234.84</v>
      </c>
      <c r="I58" s="1">
        <f>Details2!I502</f>
        <v>1781716.7</v>
      </c>
      <c r="J58" s="1">
        <f>Details2!J502</f>
        <v>1718704.23</v>
      </c>
      <c r="K58" s="1">
        <f>Details2!K502</f>
        <v>1464508.76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152778.76</v>
      </c>
      <c r="G59" s="1">
        <f>Details2!G503</f>
        <v>182266.27</v>
      </c>
      <c r="H59" s="1">
        <f>Details2!H503</f>
        <v>51471.11</v>
      </c>
      <c r="I59" s="1">
        <f>Details2!I503</f>
        <v>0</v>
      </c>
      <c r="J59" s="1">
        <f>Details2!J503</f>
        <v>0</v>
      </c>
      <c r="K59" s="1" t="str">
        <f>Details2!K503</f>
        <v>NULL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487110.21</v>
      </c>
      <c r="G60" s="1">
        <f>Details2!G504</f>
        <v>578323.43999999994</v>
      </c>
      <c r="H60" s="1">
        <f>Details2!H504</f>
        <v>417123.71</v>
      </c>
      <c r="I60" s="1">
        <f>Details2!I504</f>
        <v>379581.85</v>
      </c>
      <c r="J60" s="1">
        <f>Details2!J504</f>
        <v>338961.35</v>
      </c>
      <c r="K60" s="1">
        <f>Details2!K504</f>
        <v>264906.05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1186117.48</v>
      </c>
      <c r="G61" s="1">
        <f>Details2!G505</f>
        <v>1439731.46</v>
      </c>
      <c r="H61" s="1">
        <f>Details2!H505</f>
        <v>1007126.57</v>
      </c>
      <c r="I61" s="1">
        <f>Details2!I505</f>
        <v>923356.74</v>
      </c>
      <c r="J61" s="1">
        <f>Details2!J505</f>
        <v>874130.42</v>
      </c>
      <c r="K61" s="1">
        <f>Details2!K505</f>
        <v>821565.89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471020.74</v>
      </c>
      <c r="G63" s="1">
        <f>Details2!G507</f>
        <v>587570.86</v>
      </c>
      <c r="H63" s="1">
        <f>Details2!H507</f>
        <v>511097.19</v>
      </c>
      <c r="I63" s="1">
        <f>Details2!I507</f>
        <v>616063.15</v>
      </c>
      <c r="J63" s="1">
        <f>Details2!J507</f>
        <v>688278.6</v>
      </c>
      <c r="K63" s="1">
        <f>Details2!K507</f>
        <v>547951.75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1455599.15</v>
      </c>
      <c r="G65" s="1">
        <f>Details2!G509</f>
        <v>1409169.87</v>
      </c>
      <c r="H65" s="1">
        <f>Details2!H509</f>
        <v>1266987.22</v>
      </c>
      <c r="I65" s="1">
        <f>Details2!I509</f>
        <v>1513328.5</v>
      </c>
      <c r="J65" s="1">
        <f>Details2!J509</f>
        <v>1409283.29</v>
      </c>
      <c r="K65" s="1">
        <f>Details2!K509</f>
        <v>1024358.34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1358454.18</v>
      </c>
      <c r="G66" s="1" t="str">
        <f>Details2!G510</f>
        <v>NULL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256822.94</v>
      </c>
      <c r="G67" s="1">
        <f>Details2!G511</f>
        <v>296515.71000000002</v>
      </c>
      <c r="H67" s="1">
        <f>Details2!H511</f>
        <v>260620.83</v>
      </c>
      <c r="I67" s="1">
        <f>Details2!I511</f>
        <v>231532.39</v>
      </c>
      <c r="J67" s="1">
        <f>Details2!J511</f>
        <v>281467.28000000003</v>
      </c>
      <c r="K67" s="1">
        <f>Details2!K511</f>
        <v>306510.56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558558.30000000005</v>
      </c>
      <c r="G68" s="1">
        <f>Details2!G512</f>
        <v>534448.55000000005</v>
      </c>
      <c r="H68" s="1">
        <f>Details2!H512</f>
        <v>446447.69</v>
      </c>
      <c r="I68" s="1">
        <f>Details2!I512</f>
        <v>455299.53</v>
      </c>
      <c r="J68" s="1">
        <f>Details2!J512</f>
        <v>438843.85</v>
      </c>
      <c r="K68" s="1">
        <f>Details2!K512</f>
        <v>483076.74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3993330.82</v>
      </c>
      <c r="G69" s="1">
        <f>Details2!G513</f>
        <v>3384645.11</v>
      </c>
      <c r="H69" s="1">
        <f>Details2!H513</f>
        <v>2405579.44</v>
      </c>
      <c r="I69" s="1">
        <f>Details2!I513</f>
        <v>1664466.17</v>
      </c>
      <c r="J69" s="1">
        <f>Details2!J513</f>
        <v>1434479.35</v>
      </c>
      <c r="K69" s="1">
        <f>Details2!K513</f>
        <v>1329042.08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4369844.41</v>
      </c>
      <c r="G71" s="1">
        <f>Details2!G515</f>
        <v>4974900.32</v>
      </c>
      <c r="H71" s="1">
        <f>Details2!H515</f>
        <v>4006946.7</v>
      </c>
      <c r="I71" s="1">
        <f>Details2!I515</f>
        <v>3695050.56</v>
      </c>
      <c r="J71" s="1">
        <f>Details2!J515</f>
        <v>2962346.83</v>
      </c>
      <c r="K71" s="1">
        <f>Details2!K515</f>
        <v>2103538.9300000002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2139103.9500000002</v>
      </c>
      <c r="G73" s="1">
        <f>Details2!G517</f>
        <v>2093919.72</v>
      </c>
      <c r="H73" s="1">
        <f>Details2!H517</f>
        <v>1639902.41</v>
      </c>
      <c r="I73" s="1">
        <f>Details2!I517</f>
        <v>1972680.31</v>
      </c>
      <c r="J73" s="1">
        <f>Details2!J517</f>
        <v>1723186.06</v>
      </c>
      <c r="K73" s="1">
        <f>Details2!K517</f>
        <v>2132975.5</v>
      </c>
      <c r="L73" s="21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179800.98</v>
      </c>
      <c r="G74" s="1">
        <f>Details2!G518</f>
        <v>481741.8</v>
      </c>
      <c r="H74" s="1">
        <f>Details2!H518</f>
        <v>1869535.97</v>
      </c>
      <c r="I74" s="1">
        <f>Details2!I518</f>
        <v>1738961.85</v>
      </c>
      <c r="J74" s="1">
        <f>Details2!J518</f>
        <v>1686278.85</v>
      </c>
      <c r="K74" s="1">
        <f>Details2!K518</f>
        <v>1700943.78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555365.93000000005</v>
      </c>
      <c r="G75" s="1">
        <f>Details2!G519</f>
        <v>803970.05</v>
      </c>
      <c r="H75" s="1">
        <f>Details2!H519</f>
        <v>654228.29</v>
      </c>
      <c r="I75" s="1">
        <f>Details2!I519</f>
        <v>580258.39</v>
      </c>
      <c r="J75" s="1">
        <f>Details2!J519</f>
        <v>557206.96</v>
      </c>
      <c r="K75" s="1">
        <f>Details2!K519</f>
        <v>487771.86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1027140.7</v>
      </c>
      <c r="G76" s="1">
        <f>Details2!G520</f>
        <v>1184025.71</v>
      </c>
      <c r="H76" s="1">
        <f>Details2!H520</f>
        <v>1207354.6200000001</v>
      </c>
      <c r="I76" s="1">
        <f>Details2!I520</f>
        <v>1154094.6599999999</v>
      </c>
      <c r="J76" s="1">
        <f>Details2!J520</f>
        <v>1344456.56</v>
      </c>
      <c r="K76" s="1">
        <f>Details2!K520</f>
        <v>1283471.3700000001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4794957.29</v>
      </c>
      <c r="G77" s="1">
        <f>Details2!G521</f>
        <v>5893318.0199999996</v>
      </c>
      <c r="H77" s="1">
        <f>Details2!H521</f>
        <v>5093275.01</v>
      </c>
      <c r="I77" s="1">
        <f>Details2!I521</f>
        <v>7221430.3899999997</v>
      </c>
      <c r="J77" s="1">
        <f>Details2!J521</f>
        <v>0</v>
      </c>
      <c r="K77" s="1">
        <f>Details2!K521</f>
        <v>0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4972897.57</v>
      </c>
      <c r="G78" s="1">
        <f>Details2!G522</f>
        <v>4620967.8499999996</v>
      </c>
      <c r="H78" s="1">
        <f>Details2!H522</f>
        <v>4108190.59</v>
      </c>
      <c r="I78" s="1">
        <f>Details2!I522</f>
        <v>3130747.38</v>
      </c>
      <c r="J78" s="1">
        <f>Details2!J522</f>
        <v>2859556.93</v>
      </c>
      <c r="K78" s="1">
        <f>Details2!K522</f>
        <v>2466105.4700000002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2476746.63</v>
      </c>
      <c r="G79" s="1">
        <f>Details2!G523</f>
        <v>2775108.12</v>
      </c>
      <c r="H79" s="1">
        <f>Details2!H523</f>
        <v>1850133.38</v>
      </c>
      <c r="I79" s="1">
        <f>Details2!I523</f>
        <v>1795151.67</v>
      </c>
      <c r="J79" s="1">
        <f>Details2!J523</f>
        <v>1444467.68</v>
      </c>
      <c r="K79" s="1">
        <f>Details2!K523</f>
        <v>1432860.65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3255422.72</v>
      </c>
      <c r="G80" s="1">
        <f>Details2!G524</f>
        <v>3168103.7</v>
      </c>
      <c r="H80" s="1">
        <f>Details2!H524</f>
        <v>2535894.8199999998</v>
      </c>
      <c r="I80" s="1">
        <f>Details2!I524</f>
        <v>1990602.95</v>
      </c>
      <c r="J80" s="1">
        <f>Details2!J524</f>
        <v>2032582.61</v>
      </c>
      <c r="K80" s="1">
        <f>Details2!K524</f>
        <v>1367515.53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3284328.66</v>
      </c>
      <c r="G81" s="1">
        <f>Details2!G525</f>
        <v>3775332.93</v>
      </c>
      <c r="H81" s="1">
        <f>Details2!H525</f>
        <v>4118496.31</v>
      </c>
      <c r="I81" s="1">
        <f>Details2!I525</f>
        <v>3530263.96</v>
      </c>
      <c r="J81" s="1">
        <f>Details2!J525</f>
        <v>3350809.84</v>
      </c>
      <c r="K81" s="1">
        <f>Details2!K525</f>
        <v>3890907.14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864946.5</v>
      </c>
      <c r="G82" s="1">
        <f>Details2!G526</f>
        <v>749974.61</v>
      </c>
      <c r="H82" s="1">
        <f>Details2!H526</f>
        <v>867238.79</v>
      </c>
      <c r="I82" s="1">
        <f>Details2!I526</f>
        <v>761759.23</v>
      </c>
      <c r="J82" s="1">
        <f>Details2!J526</f>
        <v>751019.33</v>
      </c>
      <c r="K82" s="1">
        <f>Details2!K526</f>
        <v>753051.14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736375.61</v>
      </c>
      <c r="G83" s="1">
        <f>Details2!G527</f>
        <v>829317.1</v>
      </c>
      <c r="H83" s="1">
        <f>Details2!H527</f>
        <v>528320.56000000006</v>
      </c>
      <c r="I83" s="1">
        <f>Details2!I527</f>
        <v>491327.53</v>
      </c>
      <c r="J83" s="1">
        <f>Details2!J527</f>
        <v>406091.69</v>
      </c>
      <c r="K83" s="1">
        <f>Details2!K527</f>
        <v>371986.34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3165443.6</v>
      </c>
      <c r="G84" s="1">
        <f>Details2!G528</f>
        <v>3116175.58</v>
      </c>
      <c r="H84" s="1">
        <f>Details2!H528</f>
        <v>2262675.85</v>
      </c>
      <c r="I84" s="1">
        <f>Details2!I528</f>
        <v>1796225.56</v>
      </c>
      <c r="J84" s="1">
        <f>Details2!J528</f>
        <v>1561041.15</v>
      </c>
      <c r="K84" s="1">
        <f>Details2!K528</f>
        <v>1405862.37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2329562.62</v>
      </c>
      <c r="G85" s="1">
        <f>Details2!G529</f>
        <v>2727324.89</v>
      </c>
      <c r="H85" s="1">
        <f>Details2!H529</f>
        <v>2181611.73</v>
      </c>
      <c r="I85" s="1">
        <f>Details2!I529</f>
        <v>1899861.17</v>
      </c>
      <c r="J85" s="1">
        <f>Details2!J529</f>
        <v>1279271.4099999999</v>
      </c>
      <c r="K85" s="1">
        <f>Details2!K529</f>
        <v>1545028.51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1257927.26</v>
      </c>
      <c r="G86" s="1">
        <f>Details2!G530</f>
        <v>1344002.89</v>
      </c>
      <c r="H86" s="1">
        <f>Details2!H530</f>
        <v>910341.38</v>
      </c>
      <c r="I86" s="1">
        <f>Details2!I530</f>
        <v>827330.1</v>
      </c>
      <c r="J86" s="1">
        <f>Details2!J530</f>
        <v>593790.77</v>
      </c>
      <c r="K86" s="1">
        <f>Details2!K530</f>
        <v>419722.52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1684388.62</v>
      </c>
      <c r="G87" s="1">
        <f>Details2!G531</f>
        <v>3848516.08</v>
      </c>
      <c r="H87" s="1">
        <f>Details2!H531</f>
        <v>3888591.32</v>
      </c>
      <c r="I87" s="1">
        <f>Details2!I531</f>
        <v>4544736.3899999997</v>
      </c>
      <c r="J87" s="1">
        <f>Details2!J531</f>
        <v>6637581.8700000001</v>
      </c>
      <c r="K87" s="1">
        <f>Details2!K531</f>
        <v>5674487.8700000001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667566.31999999995</v>
      </c>
      <c r="G88" s="1">
        <f>Details2!G532</f>
        <v>886953.82</v>
      </c>
      <c r="H88" s="1">
        <f>Details2!H532</f>
        <v>1236623.05</v>
      </c>
      <c r="I88" s="1">
        <f>Details2!I532</f>
        <v>1026087.12</v>
      </c>
      <c r="J88" s="1">
        <f>Details2!J532</f>
        <v>691078.42</v>
      </c>
      <c r="K88" s="1">
        <f>Details2!K532</f>
        <v>645998.21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1025310.38</v>
      </c>
      <c r="G89" s="1">
        <f>Details2!G533</f>
        <v>882555.89</v>
      </c>
      <c r="H89" s="1" t="str">
        <f>Details2!H533</f>
        <v>NULL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24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570988.4</v>
      </c>
      <c r="G90" s="1">
        <f>Details2!G534</f>
        <v>491536.77</v>
      </c>
      <c r="H90" s="1">
        <f>Details2!H534</f>
        <v>1655243.19</v>
      </c>
      <c r="I90" s="1">
        <f>Details2!I534</f>
        <v>1371278.86</v>
      </c>
      <c r="J90" s="1">
        <f>Details2!J534</f>
        <v>942825.19</v>
      </c>
      <c r="K90" s="1">
        <f>Details2!K534</f>
        <v>939636.41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5984916.1200000001</v>
      </c>
      <c r="G91" s="1">
        <f>Details2!G535</f>
        <v>5098498.0199999996</v>
      </c>
      <c r="H91" s="1">
        <f>Details2!H535</f>
        <v>4805486.49</v>
      </c>
      <c r="I91" s="1">
        <f>Details2!I535</f>
        <v>5410675.0099999998</v>
      </c>
      <c r="J91" s="1">
        <f>Details2!J535</f>
        <v>4451612.29</v>
      </c>
      <c r="K91" s="1">
        <f>Details2!K535</f>
        <v>3463225.76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1035862.51</v>
      </c>
      <c r="G92" s="1">
        <f>Details2!G536</f>
        <v>1405923.99</v>
      </c>
      <c r="H92" s="1">
        <f>Details2!H536</f>
        <v>905135.15</v>
      </c>
      <c r="I92" s="1">
        <f>Details2!I536</f>
        <v>827406.81</v>
      </c>
      <c r="J92" s="1">
        <f>Details2!J536</f>
        <v>999565.59</v>
      </c>
      <c r="K92" s="1">
        <f>Details2!K536</f>
        <v>1043580.15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2146328.2400000002</v>
      </c>
      <c r="G93" s="1">
        <f>Details2!G537</f>
        <v>2222913.23</v>
      </c>
      <c r="H93" s="1">
        <f>Details2!H537</f>
        <v>1848298.47</v>
      </c>
      <c r="I93" s="1">
        <f>Details2!I537</f>
        <v>2514603.89</v>
      </c>
      <c r="J93" s="1">
        <f>Details2!J537</f>
        <v>1758073.62</v>
      </c>
      <c r="K93" s="1">
        <f>Details2!K537</f>
        <v>2069797.86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2898434.25</v>
      </c>
      <c r="G94" s="1">
        <f>Details2!G538</f>
        <v>3111052.25</v>
      </c>
      <c r="H94" s="1">
        <f>Details2!H538</f>
        <v>2717540.77</v>
      </c>
      <c r="I94" s="1">
        <f>Details2!I538</f>
        <v>2102200.4900000002</v>
      </c>
      <c r="J94" s="1">
        <f>Details2!J538</f>
        <v>2596113.16</v>
      </c>
      <c r="K94" s="1">
        <f>Details2!K538</f>
        <v>2147311.2999999998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San Antonio Military Medical Center</v>
      </c>
      <c r="E95" t="str">
        <f>Details2!E539</f>
        <v>H</v>
      </c>
      <c r="F95" s="1">
        <f>Details2!F539</f>
        <v>3658969.02</v>
      </c>
      <c r="G95" s="1">
        <f>Details2!G539</f>
        <v>3977163.97</v>
      </c>
      <c r="H95" s="1">
        <f>Details2!H539</f>
        <v>5377827.3099999996</v>
      </c>
      <c r="I95" s="1">
        <f>Details2!I539</f>
        <v>4442087.87</v>
      </c>
      <c r="J95" s="1">
        <f>Details2!J539</f>
        <v>4566236.8899999997</v>
      </c>
      <c r="K95" s="1">
        <f>Details2!K539</f>
        <v>3323503.33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1261288.69</v>
      </c>
      <c r="G96" s="1">
        <f>Details2!G540</f>
        <v>1247731.3600000001</v>
      </c>
      <c r="H96" s="1">
        <f>Details2!H540</f>
        <v>974076.58</v>
      </c>
      <c r="I96" s="1">
        <f>Details2!I540</f>
        <v>1108610.24</v>
      </c>
      <c r="J96" s="1">
        <f>Details2!J540</f>
        <v>945215.41</v>
      </c>
      <c r="K96" s="1">
        <f>Details2!K540</f>
        <v>933177.2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921095.71</v>
      </c>
      <c r="G97" s="1">
        <f>Details2!G541</f>
        <v>975161.34</v>
      </c>
      <c r="H97" s="1">
        <f>Details2!H541</f>
        <v>1139838.7</v>
      </c>
      <c r="I97" s="1">
        <f>Details2!I541</f>
        <v>1310854.3999999999</v>
      </c>
      <c r="J97" s="1">
        <f>Details2!J541</f>
        <v>1272620.8899999999</v>
      </c>
      <c r="K97" s="1">
        <f>Details2!K541</f>
        <v>1370469.35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850829.89</v>
      </c>
      <c r="G98" s="1">
        <f>Details2!G542</f>
        <v>372910.79</v>
      </c>
      <c r="H98" s="1">
        <f>Details2!H542</f>
        <v>574361.38</v>
      </c>
      <c r="I98" s="1">
        <f>Details2!I542</f>
        <v>1234939.8899999999</v>
      </c>
      <c r="J98" s="1">
        <f>Details2!J542</f>
        <v>1324945.32</v>
      </c>
      <c r="K98" s="1">
        <f>Details2!K542</f>
        <v>1336491.6599999999</v>
      </c>
    </row>
    <row r="99" spans="2:11" x14ac:dyDescent="0.2">
      <c r="B99" t="str">
        <f>Details2!B543</f>
        <v>Army</v>
      </c>
      <c r="C99" t="str">
        <f>Details2!C543</f>
        <v>0125</v>
      </c>
      <c r="D99" t="str">
        <f>Details2!D543</f>
        <v>Ft. Lewis (Madigan Army Medical Center)</v>
      </c>
      <c r="E99" t="str">
        <f>Details2!E543</f>
        <v>H</v>
      </c>
      <c r="F99" s="1">
        <f>Details2!F543</f>
        <v>4683081.2699999996</v>
      </c>
      <c r="G99" s="1">
        <f>Details2!G543</f>
        <v>6134867.29</v>
      </c>
      <c r="H99" s="1">
        <f>Details2!H543</f>
        <v>3791047.17</v>
      </c>
      <c r="I99" s="1">
        <f>Details2!I543</f>
        <v>3221715.58</v>
      </c>
      <c r="J99" s="1">
        <f>Details2!J543</f>
        <v>3737069.38</v>
      </c>
      <c r="K99" s="1">
        <f>Details2!K543</f>
        <v>3956745.85</v>
      </c>
    </row>
    <row r="100" spans="2:11" x14ac:dyDescent="0.2">
      <c r="B100" t="str">
        <f>Details2!B544</f>
        <v>Army</v>
      </c>
      <c r="C100" t="str">
        <f>Details2!C544</f>
        <v>0131</v>
      </c>
      <c r="D100" t="str">
        <f>Details2!D544</f>
        <v>Ft. Irwin (Weed Army Community Hospital)</v>
      </c>
      <c r="E100" t="str">
        <f>Details2!E544</f>
        <v>H</v>
      </c>
      <c r="F100" s="1">
        <f>Details2!F544</f>
        <v>35209.339999999997</v>
      </c>
      <c r="G100" s="1">
        <f>Details2!G544</f>
        <v>59230.67</v>
      </c>
      <c r="H100" s="1">
        <f>Details2!H544</f>
        <v>49231.62</v>
      </c>
      <c r="I100" s="1">
        <f>Details2!I544</f>
        <v>40305.370000000003</v>
      </c>
      <c r="J100" s="1">
        <f>Details2!J544</f>
        <v>42274.35</v>
      </c>
      <c r="K100" s="1">
        <f>Details2!K544</f>
        <v>18865.900000000001</v>
      </c>
    </row>
    <row r="101" spans="2:11" x14ac:dyDescent="0.2">
      <c r="B101" t="str">
        <f>Details2!B545</f>
        <v>Army</v>
      </c>
      <c r="C101" t="str">
        <f>Details2!C545</f>
        <v>0206</v>
      </c>
      <c r="D101" t="str">
        <f>Details2!D545</f>
        <v>Yuma Proving Grounds</v>
      </c>
      <c r="E101" t="str">
        <f>Details2!E545</f>
        <v>I</v>
      </c>
      <c r="F101" s="1" t="str">
        <f>Details2!F545</f>
        <v>NULL</v>
      </c>
      <c r="G101" s="1" t="str">
        <f>Details2!G545</f>
        <v>NULL</v>
      </c>
      <c r="H101" s="1" t="str">
        <f>Details2!H545</f>
        <v>NULL</v>
      </c>
      <c r="I101" s="1" t="str">
        <f>Details2!I545</f>
        <v>NULL</v>
      </c>
      <c r="J101" s="1" t="str">
        <f>Details2!J545</f>
        <v>NULL</v>
      </c>
      <c r="K101" s="1" t="str">
        <f>Details2!K545</f>
        <v>NULL</v>
      </c>
    </row>
    <row r="102" spans="2:11" x14ac:dyDescent="0.2">
      <c r="B102" t="str">
        <f>Details2!B546</f>
        <v>Army</v>
      </c>
      <c r="C102" t="str">
        <f>Details2!C546</f>
        <v>0256</v>
      </c>
      <c r="D102" t="str">
        <f>Details2!D546</f>
        <v>Pentagon Army Health Clinic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0273</v>
      </c>
      <c r="D103" t="str">
        <f>Details2!D547</f>
        <v>Ft. McPherson (Lawrence Joel Army Health Clinic)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0308</v>
      </c>
      <c r="D104" t="str">
        <f>Details2!D548</f>
        <v>Aberdeen Proving Grounds (Kirk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0309</v>
      </c>
      <c r="D105" t="str">
        <f>Details2!D549</f>
        <v>Ft. Detrick US Army Health Clinic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0330</v>
      </c>
      <c r="D106" t="str">
        <f>Details2!D550</f>
        <v>Ft. Drum (Guthrie Army Health Clinic)</v>
      </c>
      <c r="E106" t="str">
        <f>Details2!E550</f>
        <v>C</v>
      </c>
      <c r="F106" s="1">
        <f>Details2!F550</f>
        <v>651863.26</v>
      </c>
      <c r="G106" s="1">
        <f>Details2!G550</f>
        <v>515467.18</v>
      </c>
      <c r="H106" s="1">
        <f>Details2!H550</f>
        <v>388750.33</v>
      </c>
      <c r="I106" s="1">
        <f>Details2!I550</f>
        <v>398373.37</v>
      </c>
      <c r="J106" s="1">
        <f>Details2!J550</f>
        <v>352617.45</v>
      </c>
      <c r="K106" s="1">
        <f>Details2!K550</f>
        <v>328620.94</v>
      </c>
    </row>
    <row r="107" spans="2:11" x14ac:dyDescent="0.2">
      <c r="B107" t="str">
        <f>Details2!B551</f>
        <v>Army</v>
      </c>
      <c r="C107" t="str">
        <f>Details2!C551</f>
        <v>0350</v>
      </c>
      <c r="D107" t="str">
        <f>Details2!D551</f>
        <v>Ft. Indiantown Gap US Army Health Clinic</v>
      </c>
      <c r="E107" t="str">
        <f>Details2!E551</f>
        <v>I</v>
      </c>
      <c r="F107" s="1" t="str">
        <f>Details2!F551</f>
        <v>NULL</v>
      </c>
      <c r="G107" s="1" t="str">
        <f>Details2!G551</f>
        <v>NULL</v>
      </c>
      <c r="H107" s="1" t="str">
        <f>Details2!H551</f>
        <v>NULL</v>
      </c>
      <c r="I107" s="1" t="str">
        <f>Details2!I551</f>
        <v>NULL</v>
      </c>
      <c r="J107" s="1" t="str">
        <f>Details2!J551</f>
        <v>NULL</v>
      </c>
      <c r="K107" s="1" t="str">
        <f>Details2!K551</f>
        <v>NULL</v>
      </c>
    </row>
    <row r="108" spans="2:11" x14ac:dyDescent="0.2">
      <c r="B108" t="str">
        <f>Details2!B552</f>
        <v>Army</v>
      </c>
      <c r="C108" t="str">
        <f>Details2!C552</f>
        <v>0351</v>
      </c>
      <c r="D108" t="str">
        <f>Details2!D552</f>
        <v>Letterkenny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0352</v>
      </c>
      <c r="D109" t="str">
        <f>Details2!D553</f>
        <v>Carlisle (Dunham Army Health Clinic)</v>
      </c>
      <c r="E109" t="str">
        <f>Details2!E553</f>
        <v>C</v>
      </c>
      <c r="F109" s="1">
        <f>Details2!F553</f>
        <v>2083601.91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0353</v>
      </c>
      <c r="D110" t="str">
        <f>Details2!D554</f>
        <v>Tobyhanna US Army Health Clinic</v>
      </c>
      <c r="E110" t="str">
        <f>Details2!E554</f>
        <v>I</v>
      </c>
      <c r="F110" s="1" t="str">
        <f>Details2!F554</f>
        <v>NULL</v>
      </c>
      <c r="G110" s="1" t="str">
        <f>Details2!G554</f>
        <v>NULL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0371</v>
      </c>
      <c r="D111" t="str">
        <f>Details2!D555</f>
        <v>Dugway Proving Ground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0441</v>
      </c>
      <c r="D112" t="str">
        <f>Details2!D556</f>
        <v>New Cumberland US Army Health Clinic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0606</v>
      </c>
      <c r="D113" t="str">
        <f>Details2!D557</f>
        <v>Heidelberg MEDDAC</v>
      </c>
      <c r="E113" t="str">
        <f>Details2!E557</f>
        <v>C</v>
      </c>
      <c r="F113" s="1">
        <f>Details2!F557</f>
        <v>479161.41</v>
      </c>
      <c r="G113" s="1">
        <f>Details2!G557</f>
        <v>759461.63</v>
      </c>
      <c r="H113" s="1">
        <f>Details2!H557</f>
        <v>353399.78</v>
      </c>
      <c r="I113" s="1">
        <f>Details2!I557</f>
        <v>469696.82</v>
      </c>
      <c r="J113" s="1">
        <f>Details2!J557</f>
        <v>343625.38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0607</v>
      </c>
      <c r="D114" t="str">
        <f>Details2!D558</f>
        <v>Landstuhl Regional Medical Center</v>
      </c>
      <c r="E114" t="str">
        <f>Details2!E558</f>
        <v>H</v>
      </c>
      <c r="F114" s="1">
        <f>Details2!F558</f>
        <v>1039104.82</v>
      </c>
      <c r="G114" s="1">
        <f>Details2!G558</f>
        <v>1324758.43</v>
      </c>
      <c r="H114" s="1">
        <f>Details2!H558</f>
        <v>847684.87</v>
      </c>
      <c r="I114" s="1">
        <f>Details2!I558</f>
        <v>1561395.32</v>
      </c>
      <c r="J114" s="1">
        <f>Details2!J558</f>
        <v>1523231.14</v>
      </c>
      <c r="K114" s="1">
        <f>Details2!K558</f>
        <v>1345485.9</v>
      </c>
    </row>
    <row r="115" spans="2:12" x14ac:dyDescent="0.2">
      <c r="B115" t="str">
        <f>Details2!B559</f>
        <v>Army</v>
      </c>
      <c r="C115" t="str">
        <f>Details2!C559</f>
        <v>0609</v>
      </c>
      <c r="D115" t="str">
        <f>Details2!D559</f>
        <v>Bavaria MEDDAC</v>
      </c>
      <c r="E115" t="str">
        <f>Details2!E559</f>
        <v>C</v>
      </c>
      <c r="F115" s="1">
        <f>Details2!F559</f>
        <v>158491.35</v>
      </c>
      <c r="G115" s="1">
        <f>Details2!G559</f>
        <v>219623.37</v>
      </c>
      <c r="H115" s="1">
        <f>Details2!H559</f>
        <v>102614.39999999999</v>
      </c>
      <c r="I115" s="1">
        <f>Details2!I559</f>
        <v>214856.58</v>
      </c>
      <c r="J115" s="1">
        <f>Details2!J559</f>
        <v>134329.57999999999</v>
      </c>
      <c r="K115" s="1">
        <f>Details2!K559</f>
        <v>130922.75</v>
      </c>
    </row>
    <row r="116" spans="2:12" x14ac:dyDescent="0.2">
      <c r="B116" t="str">
        <f>Details2!B560</f>
        <v>Army</v>
      </c>
      <c r="C116" t="str">
        <f>Details2!C560</f>
        <v>0610</v>
      </c>
      <c r="D116" t="str">
        <f>Details2!D560</f>
        <v>BG CRAWFORD SAMS AHC-CAMP ZAMA</v>
      </c>
      <c r="E116" t="str">
        <f>Details2!E560</f>
        <v>C</v>
      </c>
      <c r="F116" s="1" t="str">
        <f>Details2!F560</f>
        <v>NULL</v>
      </c>
      <c r="G116" s="1" t="str">
        <f>Details2!G560</f>
        <v>NULL</v>
      </c>
      <c r="H116" s="1" t="str">
        <f>Details2!H560</f>
        <v>NULL</v>
      </c>
      <c r="I116" s="1" t="str">
        <f>Details2!I560</f>
        <v>NULL</v>
      </c>
      <c r="J116" s="1">
        <f>Details2!J560</f>
        <v>60624.78</v>
      </c>
      <c r="K116" s="1">
        <f>Details2!K560</f>
        <v>58642.46</v>
      </c>
    </row>
    <row r="117" spans="2:12" x14ac:dyDescent="0.2">
      <c r="B117" t="str">
        <f>Details2!B561</f>
        <v>Army</v>
      </c>
      <c r="C117" t="str">
        <f>Details2!C561</f>
        <v>0612</v>
      </c>
      <c r="D117" t="str">
        <f>Details2!D561</f>
        <v>Brian Allgood ACH - Seoul</v>
      </c>
      <c r="E117" t="str">
        <f>Details2!E561</f>
        <v>H</v>
      </c>
      <c r="F117" s="1">
        <f>Details2!F561</f>
        <v>15719.23</v>
      </c>
      <c r="G117" s="1">
        <f>Details2!G561</f>
        <v>3623.18</v>
      </c>
      <c r="H117" s="1">
        <f>Details2!H561</f>
        <v>240847.94</v>
      </c>
      <c r="I117" s="1">
        <f>Details2!I561</f>
        <v>300940.62</v>
      </c>
      <c r="J117" s="1">
        <f>Details2!J561</f>
        <v>379535.83</v>
      </c>
      <c r="K117" s="1">
        <f>Details2!K561</f>
        <v>442934.92</v>
      </c>
      <c r="L117" s="24"/>
    </row>
    <row r="118" spans="2:12" x14ac:dyDescent="0.2">
      <c r="B118" t="str">
        <f>Details2!B562</f>
        <v>JTF</v>
      </c>
      <c r="C118" t="str">
        <f>Details2!C562</f>
        <v>0067</v>
      </c>
      <c r="D118" t="str">
        <f>Details2!D562</f>
        <v>Walter Reed National Military Medical Center</v>
      </c>
      <c r="E118" t="str">
        <f>Details2!E562</f>
        <v>H</v>
      </c>
      <c r="F118" s="1">
        <f>Details2!F562</f>
        <v>5581695.71</v>
      </c>
      <c r="G118" s="1">
        <f>Details2!G562</f>
        <v>6142074.3499999996</v>
      </c>
      <c r="H118" s="1">
        <f>Details2!H562</f>
        <v>4381963.9400000004</v>
      </c>
      <c r="I118" s="1">
        <f>Details2!I562</f>
        <v>4310571.68</v>
      </c>
      <c r="J118" s="1">
        <f>Details2!J562</f>
        <v>9398575.6300000008</v>
      </c>
      <c r="K118" s="1">
        <f>Details2!K562</f>
        <v>8615166.4800000004</v>
      </c>
      <c r="L118" s="24"/>
    </row>
    <row r="119" spans="2:12" x14ac:dyDescent="0.2">
      <c r="B119" t="str">
        <f>Details2!B563</f>
        <v>JTF</v>
      </c>
      <c r="C119" t="str">
        <f>Details2!C563</f>
        <v>0123</v>
      </c>
      <c r="D119" t="str">
        <f>Details2!D563</f>
        <v>Ft. Belvoir (FT. Belvoir Community Hospital)</v>
      </c>
      <c r="E119" t="str">
        <f>Details2!E563</f>
        <v>H</v>
      </c>
      <c r="F119" s="1">
        <f>Details2!F563</f>
        <v>5120716.29</v>
      </c>
      <c r="G119" s="1">
        <f>Details2!G563</f>
        <v>5962906</v>
      </c>
      <c r="H119" s="1">
        <f>Details2!H563</f>
        <v>4781799.7699999996</v>
      </c>
      <c r="I119" s="1">
        <f>Details2!I563</f>
        <v>6094210.6900000004</v>
      </c>
      <c r="J119" s="1">
        <f>Details2!J563</f>
        <v>8803840.7899999991</v>
      </c>
      <c r="K119" s="1">
        <f>Details2!K563</f>
        <v>8723002.4800000004</v>
      </c>
    </row>
    <row r="120" spans="2:12" x14ac:dyDescent="0.2">
      <c r="B120" t="str">
        <f>Details2!B564</f>
        <v>Navy</v>
      </c>
      <c r="C120" t="str">
        <f>Details2!C564</f>
        <v>0024</v>
      </c>
      <c r="D120" t="str">
        <f>Details2!D564</f>
        <v>NH Camp Pendelton</v>
      </c>
      <c r="E120" t="str">
        <f>Details2!E564</f>
        <v>H</v>
      </c>
      <c r="F120" s="1">
        <f>Details2!F564</f>
        <v>532853.65</v>
      </c>
      <c r="G120" s="1">
        <f>Details2!G564</f>
        <v>431089.95</v>
      </c>
      <c r="H120" s="1">
        <f>Details2!H564</f>
        <v>429340.5</v>
      </c>
      <c r="I120" s="1">
        <f>Details2!I564</f>
        <v>480639.86</v>
      </c>
      <c r="J120" s="1">
        <f>Details2!J564</f>
        <v>426827.86</v>
      </c>
      <c r="K120" s="1">
        <f>Details2!K564</f>
        <v>593248.51</v>
      </c>
    </row>
    <row r="121" spans="2:12" x14ac:dyDescent="0.2">
      <c r="B121" t="str">
        <f>Details2!B565</f>
        <v>Navy</v>
      </c>
      <c r="C121" t="str">
        <f>Details2!C565</f>
        <v>0028</v>
      </c>
      <c r="D121" t="str">
        <f>Details2!D565</f>
        <v>NH Lemoore</v>
      </c>
      <c r="E121" t="str">
        <f>Details2!E565</f>
        <v>H</v>
      </c>
      <c r="F121" s="1">
        <f>Details2!F565</f>
        <v>403285.79</v>
      </c>
      <c r="G121" s="1">
        <f>Details2!G565</f>
        <v>1482554.29</v>
      </c>
      <c r="H121" s="1">
        <f>Details2!H565</f>
        <v>1061725.06</v>
      </c>
      <c r="I121" s="1">
        <f>Details2!I565</f>
        <v>849749.67</v>
      </c>
      <c r="J121" s="1">
        <f>Details2!J565</f>
        <v>886795.52</v>
      </c>
      <c r="K121" s="1">
        <f>Details2!K565</f>
        <v>694210.31</v>
      </c>
    </row>
    <row r="122" spans="2:12" x14ac:dyDescent="0.2">
      <c r="B122" t="str">
        <f>Details2!B566</f>
        <v>Navy</v>
      </c>
      <c r="C122" t="str">
        <f>Details2!C566</f>
        <v>0029</v>
      </c>
      <c r="D122" t="str">
        <f>Details2!D566</f>
        <v>NMC San Diego</v>
      </c>
      <c r="E122" t="str">
        <f>Details2!E566</f>
        <v>H</v>
      </c>
      <c r="F122" s="1">
        <f>Details2!F566</f>
        <v>1628004.81</v>
      </c>
      <c r="G122" s="1">
        <f>Details2!G566</f>
        <v>1845544.73</v>
      </c>
      <c r="H122" s="1">
        <f>Details2!H566</f>
        <v>1955321.53</v>
      </c>
      <c r="I122" s="1">
        <f>Details2!I566</f>
        <v>1478187.28</v>
      </c>
      <c r="J122" s="1">
        <f>Details2!J566</f>
        <v>1352201.49</v>
      </c>
      <c r="K122" s="1">
        <f>Details2!K566</f>
        <v>1452677.37</v>
      </c>
    </row>
    <row r="123" spans="2:12" x14ac:dyDescent="0.2">
      <c r="B123" t="str">
        <f>Details2!B567</f>
        <v>Navy</v>
      </c>
      <c r="C123" t="str">
        <f>Details2!C567</f>
        <v>0030</v>
      </c>
      <c r="D123" t="str">
        <f>Details2!D567</f>
        <v>NH 29 Palms</v>
      </c>
      <c r="E123" t="str">
        <f>Details2!E567</f>
        <v>H</v>
      </c>
      <c r="F123" s="1">
        <f>Details2!F567</f>
        <v>494248.35</v>
      </c>
      <c r="G123" s="1">
        <f>Details2!G567</f>
        <v>422510.19</v>
      </c>
      <c r="H123" s="1">
        <f>Details2!H567</f>
        <v>384833.22</v>
      </c>
      <c r="I123" s="1">
        <f>Details2!I567</f>
        <v>452363.6</v>
      </c>
      <c r="J123" s="1">
        <f>Details2!J567</f>
        <v>488545.94</v>
      </c>
      <c r="K123" s="1">
        <f>Details2!K567</f>
        <v>446536.17</v>
      </c>
    </row>
    <row r="124" spans="2:12" x14ac:dyDescent="0.2">
      <c r="B124" t="str">
        <f>Details2!B568</f>
        <v>Navy</v>
      </c>
      <c r="C124" t="str">
        <f>Details2!C568</f>
        <v>0035</v>
      </c>
      <c r="D124" t="str">
        <f>Details2!D568</f>
        <v>NBHC Groton</v>
      </c>
      <c r="E124" t="str">
        <f>Details2!E568</f>
        <v>C</v>
      </c>
      <c r="F124" s="1">
        <f>Details2!F568</f>
        <v>257882.28</v>
      </c>
      <c r="G124" s="1">
        <f>Details2!G568</f>
        <v>291804.78000000003</v>
      </c>
      <c r="H124" s="1">
        <f>Details2!H568</f>
        <v>455729.55</v>
      </c>
      <c r="I124" s="1">
        <f>Details2!I568</f>
        <v>504611.54</v>
      </c>
      <c r="J124" s="1">
        <f>Details2!J568</f>
        <v>443530.23999999999</v>
      </c>
      <c r="K124" s="1" t="str">
        <f>Details2!K568</f>
        <v>NULL</v>
      </c>
    </row>
    <row r="125" spans="2:12" x14ac:dyDescent="0.2">
      <c r="B125" t="str">
        <f>Details2!B569</f>
        <v>Navy</v>
      </c>
      <c r="C125" t="str">
        <f>Details2!C569</f>
        <v>0038</v>
      </c>
      <c r="D125" t="str">
        <f>Details2!D569</f>
        <v>NH Pensacola</v>
      </c>
      <c r="E125" t="str">
        <f>Details2!E569</f>
        <v>H</v>
      </c>
      <c r="F125" s="1">
        <f>Details2!F569</f>
        <v>1543753.72</v>
      </c>
      <c r="G125" s="1">
        <f>Details2!G569</f>
        <v>1776063.4</v>
      </c>
      <c r="H125" s="1">
        <f>Details2!H569</f>
        <v>1262153.75</v>
      </c>
      <c r="I125" s="1">
        <f>Details2!I569</f>
        <v>2356610.2599999998</v>
      </c>
      <c r="J125" s="1">
        <f>Details2!J569</f>
        <v>2310386.42</v>
      </c>
      <c r="K125" s="1">
        <f>Details2!K569</f>
        <v>2567159.7999999998</v>
      </c>
    </row>
    <row r="126" spans="2:12" x14ac:dyDescent="0.2">
      <c r="B126" t="str">
        <f>Details2!B570</f>
        <v>Navy</v>
      </c>
      <c r="C126" t="str">
        <f>Details2!C570</f>
        <v>0039</v>
      </c>
      <c r="D126" t="str">
        <f>Details2!D570</f>
        <v>NH Jacksonville</v>
      </c>
      <c r="E126" t="str">
        <f>Details2!E570</f>
        <v>H</v>
      </c>
      <c r="F126" s="1">
        <f>Details2!F570</f>
        <v>5317810.3</v>
      </c>
      <c r="G126" s="1">
        <f>Details2!G570</f>
        <v>6692655.4900000002</v>
      </c>
      <c r="H126" s="1">
        <f>Details2!H570</f>
        <v>5341883.46</v>
      </c>
      <c r="I126" s="1">
        <f>Details2!I570</f>
        <v>4235212.8099999996</v>
      </c>
      <c r="J126" s="1">
        <f>Details2!J570</f>
        <v>4355975.67</v>
      </c>
      <c r="K126" s="1">
        <f>Details2!K570</f>
        <v>4357799.8899999997</v>
      </c>
    </row>
    <row r="127" spans="2:12" x14ac:dyDescent="0.2">
      <c r="B127" t="str">
        <f>Details2!B571</f>
        <v>Navy</v>
      </c>
      <c r="C127" t="str">
        <f>Details2!C571</f>
        <v>0056</v>
      </c>
      <c r="D127" t="str">
        <f>Details2!D571</f>
        <v>NHC Great Lakes</v>
      </c>
      <c r="E127" t="str">
        <f>Details2!E571</f>
        <v>C</v>
      </c>
      <c r="F127" s="1">
        <f>Details2!F571</f>
        <v>1917952.87</v>
      </c>
      <c r="G127" s="1">
        <f>Details2!G571</f>
        <v>2047727.18</v>
      </c>
      <c r="H127" s="1">
        <f>Details2!H571</f>
        <v>1765318.46</v>
      </c>
      <c r="I127" s="1">
        <f>Details2!I571</f>
        <v>1199652.07</v>
      </c>
      <c r="J127" s="1" t="str">
        <f>Details2!J571</f>
        <v>NULL</v>
      </c>
      <c r="K127" s="1" t="str">
        <f>Details2!K571</f>
        <v>NULL</v>
      </c>
    </row>
    <row r="128" spans="2:12" x14ac:dyDescent="0.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671424.75</v>
      </c>
      <c r="G128" s="1">
        <f>Details2!G572</f>
        <v>798387.94</v>
      </c>
      <c r="H128" s="1">
        <f>Details2!H572</f>
        <v>585523.03</v>
      </c>
      <c r="I128" s="1">
        <f>Details2!I572</f>
        <v>531132.32999999996</v>
      </c>
      <c r="J128" s="1">
        <f>Details2!J572</f>
        <v>487655.12</v>
      </c>
      <c r="K128" s="1">
        <f>Details2!K572</f>
        <v>449852.15</v>
      </c>
    </row>
    <row r="129" spans="2:12" x14ac:dyDescent="0.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1757269.88</v>
      </c>
      <c r="G129" s="1">
        <f>Details2!G573</f>
        <v>2169773.8199999998</v>
      </c>
      <c r="H129" s="1">
        <f>Details2!H573</f>
        <v>1564598.82</v>
      </c>
      <c r="I129" s="1">
        <f>Details2!I573</f>
        <v>1651508.18</v>
      </c>
      <c r="J129" s="1">
        <f>Details2!J573</f>
        <v>1831589.77</v>
      </c>
      <c r="K129" s="1">
        <f>Details2!K573</f>
        <v>915175.6</v>
      </c>
    </row>
    <row r="130" spans="2:12" x14ac:dyDescent="0.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1517144.27</v>
      </c>
      <c r="G130" s="1">
        <f>Details2!G574</f>
        <v>1428781.59</v>
      </c>
      <c r="H130" s="1">
        <f>Details2!H574</f>
        <v>1270481.96</v>
      </c>
      <c r="I130" s="1">
        <f>Details2!I574</f>
        <v>1159933.08</v>
      </c>
      <c r="J130" s="1">
        <f>Details2!J574</f>
        <v>940206.01</v>
      </c>
      <c r="K130" s="1">
        <f>Details2!K574</f>
        <v>799787.19</v>
      </c>
    </row>
    <row r="131" spans="2:12" x14ac:dyDescent="0.2">
      <c r="B131" t="str">
        <f>Details2!B575</f>
        <v>Navy</v>
      </c>
      <c r="C131" t="str">
        <f>Details2!C575</f>
        <v>0100</v>
      </c>
      <c r="D131" t="str">
        <f>Details2!D575</f>
        <v>NHC New England</v>
      </c>
      <c r="E131" t="str">
        <f>Details2!E575</f>
        <v>C</v>
      </c>
      <c r="F131" s="1">
        <f>Details2!F575</f>
        <v>444606</v>
      </c>
      <c r="G131" s="1">
        <f>Details2!G575</f>
        <v>363866</v>
      </c>
      <c r="H131" s="1">
        <f>Details2!H575</f>
        <v>328010.14</v>
      </c>
      <c r="I131" s="1">
        <f>Details2!I575</f>
        <v>357754.64</v>
      </c>
      <c r="J131" s="1">
        <f>Details2!J575</f>
        <v>320126.05</v>
      </c>
      <c r="K131" s="1">
        <f>Details2!K575</f>
        <v>685334.33</v>
      </c>
      <c r="L131" s="26"/>
    </row>
    <row r="132" spans="2:12" x14ac:dyDescent="0.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3221914.98</v>
      </c>
      <c r="G132" s="1">
        <f>Details2!G576</f>
        <v>3087927.14</v>
      </c>
      <c r="H132" s="1">
        <f>Details2!H576</f>
        <v>2017615.47</v>
      </c>
      <c r="I132" s="1">
        <f>Details2!I576</f>
        <v>1307346.4099999999</v>
      </c>
      <c r="J132" s="1">
        <f>Details2!J576</f>
        <v>1224601.74</v>
      </c>
      <c r="K132" s="1">
        <f>Details2!K576</f>
        <v>1299923.6499999999</v>
      </c>
      <c r="L132" s="26"/>
    </row>
    <row r="133" spans="2:12" x14ac:dyDescent="0.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962170.61</v>
      </c>
      <c r="G133" s="1">
        <f>Details2!G577</f>
        <v>920550.85</v>
      </c>
      <c r="H133" s="1">
        <f>Details2!H577</f>
        <v>727434.49</v>
      </c>
      <c r="I133" s="1">
        <f>Details2!I577</f>
        <v>527016.28</v>
      </c>
      <c r="J133" s="1">
        <f>Details2!J577</f>
        <v>551260.57999999996</v>
      </c>
      <c r="K133" s="1">
        <f>Details2!K577</f>
        <v>557854.11</v>
      </c>
    </row>
    <row r="134" spans="2:12" x14ac:dyDescent="0.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875936.82</v>
      </c>
      <c r="G134" s="1">
        <f>Details2!G578</f>
        <v>1185822.25</v>
      </c>
      <c r="H134" s="1">
        <f>Details2!H578</f>
        <v>977549.89</v>
      </c>
      <c r="I134" s="1">
        <f>Details2!I578</f>
        <v>0</v>
      </c>
      <c r="J134" s="1" t="str">
        <f>Details2!J578</f>
        <v>NULL</v>
      </c>
      <c r="K134" s="1" t="str">
        <f>Details2!K578</f>
        <v>NULL</v>
      </c>
    </row>
    <row r="135" spans="2:12" x14ac:dyDescent="0.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619151.23</v>
      </c>
      <c r="G135" s="1">
        <f>Details2!G579</f>
        <v>630413.53</v>
      </c>
      <c r="H135" s="1">
        <f>Details2!H579</f>
        <v>776945.17</v>
      </c>
      <c r="I135" s="1">
        <f>Details2!I579</f>
        <v>846248.39</v>
      </c>
      <c r="J135" s="1">
        <f>Details2!J579</f>
        <v>1051351.6200000001</v>
      </c>
      <c r="K135" s="1">
        <f>Details2!K579</f>
        <v>615306.37</v>
      </c>
    </row>
    <row r="136" spans="2:12" x14ac:dyDescent="0.2">
      <c r="B136" t="str">
        <f>Details2!B580</f>
        <v>Navy</v>
      </c>
      <c r="C136" t="str">
        <f>Details2!C580</f>
        <v>0124</v>
      </c>
      <c r="D136" t="str">
        <f>Details2!D580</f>
        <v>NMC Portsmouth</v>
      </c>
      <c r="E136" t="str">
        <f>Details2!E580</f>
        <v>H</v>
      </c>
      <c r="F136" s="1">
        <f>Details2!F580</f>
        <v>4510219.3499999996</v>
      </c>
      <c r="G136" s="1">
        <f>Details2!G580</f>
        <v>3757343.27</v>
      </c>
      <c r="H136" s="1">
        <f>Details2!H580</f>
        <v>4088707.89</v>
      </c>
      <c r="I136" s="1">
        <f>Details2!I580</f>
        <v>4596433.82</v>
      </c>
      <c r="J136" s="1">
        <f>Details2!J580</f>
        <v>4086534.64</v>
      </c>
      <c r="K136" s="1">
        <f>Details2!K580</f>
        <v>3588075.05</v>
      </c>
    </row>
    <row r="137" spans="2:12" x14ac:dyDescent="0.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2783377.62</v>
      </c>
      <c r="G137" s="1">
        <f>Details2!G581</f>
        <v>3019214.32</v>
      </c>
      <c r="H137" s="1">
        <f>Details2!H581</f>
        <v>2446962.2999999998</v>
      </c>
      <c r="I137" s="1">
        <f>Details2!I581</f>
        <v>2167881.86</v>
      </c>
      <c r="J137" s="1">
        <f>Details2!J581</f>
        <v>2197235.0099999998</v>
      </c>
      <c r="K137" s="1">
        <f>Details2!K581</f>
        <v>2119239.91</v>
      </c>
    </row>
    <row r="138" spans="2:12" x14ac:dyDescent="0.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498054.47</v>
      </c>
      <c r="G138" s="1">
        <f>Details2!G582</f>
        <v>522372.88</v>
      </c>
      <c r="H138" s="1">
        <f>Details2!H582</f>
        <v>634471.92000000004</v>
      </c>
      <c r="I138" s="1">
        <f>Details2!I582</f>
        <v>497852.58</v>
      </c>
      <c r="J138" s="1">
        <f>Details2!J582</f>
        <v>485395.78</v>
      </c>
      <c r="K138" s="1">
        <f>Details2!K582</f>
        <v>529116.87</v>
      </c>
    </row>
    <row r="139" spans="2:12" x14ac:dyDescent="0.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549329.65</v>
      </c>
      <c r="G139" s="1">
        <f>Details2!G583</f>
        <v>428352.18</v>
      </c>
      <c r="H139" s="1">
        <f>Details2!H583</f>
        <v>352661.27</v>
      </c>
      <c r="I139" s="1">
        <f>Details2!I583</f>
        <v>298019.25</v>
      </c>
      <c r="J139" s="1">
        <f>Details2!J583</f>
        <v>274234.68</v>
      </c>
      <c r="K139" s="1">
        <f>Details2!K583</f>
        <v>124053.75</v>
      </c>
    </row>
    <row r="140" spans="2:12" x14ac:dyDescent="0.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100443.47</v>
      </c>
      <c r="G140" s="1">
        <f>Details2!G584</f>
        <v>64199.63</v>
      </c>
      <c r="H140" s="1">
        <f>Details2!H584</f>
        <v>56102.83</v>
      </c>
      <c r="I140" s="1">
        <f>Details2!I584</f>
        <v>0</v>
      </c>
      <c r="J140" s="1" t="str">
        <f>Details2!J584</f>
        <v>NULL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470742.85</v>
      </c>
      <c r="G141" s="1">
        <f>Details2!G585</f>
        <v>507924.5</v>
      </c>
      <c r="H141" s="1">
        <f>Details2!H585</f>
        <v>358530.9</v>
      </c>
      <c r="I141" s="1">
        <f>Details2!I585</f>
        <v>305434.52</v>
      </c>
      <c r="J141" s="1">
        <f>Details2!J585</f>
        <v>354283.25</v>
      </c>
      <c r="K141" s="1">
        <f>Details2!K585</f>
        <v>305166.46999999997</v>
      </c>
    </row>
    <row r="142" spans="2:12" x14ac:dyDescent="0.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170615</v>
      </c>
      <c r="G142" s="1">
        <f>Details2!G586</f>
        <v>169777</v>
      </c>
      <c r="H142" s="1">
        <f>Details2!H586</f>
        <v>118238.54</v>
      </c>
      <c r="I142" s="1">
        <f>Details2!I586</f>
        <v>66741.61</v>
      </c>
      <c r="J142" s="1">
        <f>Details2!J586</f>
        <v>86560.02</v>
      </c>
      <c r="K142" s="1" t="str">
        <f>Details2!K586</f>
        <v>NULL</v>
      </c>
    </row>
    <row r="143" spans="2:12" x14ac:dyDescent="0.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305025.19</v>
      </c>
      <c r="G143" s="1">
        <f>Details2!G587</f>
        <v>390397.65</v>
      </c>
      <c r="H143" s="1">
        <f>Details2!H587</f>
        <v>247601.14</v>
      </c>
      <c r="I143" s="1">
        <f>Details2!I587</f>
        <v>388614.78</v>
      </c>
      <c r="J143" s="1">
        <f>Details2!J587</f>
        <v>369434.33</v>
      </c>
      <c r="K143" s="1">
        <f>Details2!K587</f>
        <v>343671.26</v>
      </c>
    </row>
    <row r="144" spans="2:12" x14ac:dyDescent="0.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26"/>
    </row>
    <row r="145" spans="2:12" x14ac:dyDescent="0.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245328.66</v>
      </c>
      <c r="G145" s="1">
        <f>Details2!G589</f>
        <v>434350.97</v>
      </c>
      <c r="H145" s="1">
        <f>Details2!H589</f>
        <v>637524.79</v>
      </c>
      <c r="I145" s="1">
        <f>Details2!I589</f>
        <v>647213.19999999995</v>
      </c>
      <c r="J145" s="1">
        <f>Details2!J589</f>
        <v>618300.13</v>
      </c>
      <c r="K145" s="1">
        <f>Details2!K589</f>
        <v>473450.07</v>
      </c>
    </row>
    <row r="146" spans="2:12" x14ac:dyDescent="0.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26"/>
    </row>
    <row r="147" spans="2:12" x14ac:dyDescent="0.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26"/>
    </row>
    <row r="151" spans="2:12" x14ac:dyDescent="0.2">
      <c r="B151" s="14" t="s">
        <v>135</v>
      </c>
      <c r="C151" s="9"/>
      <c r="F151" s="11">
        <f t="shared" ref="F151:K151" si="0">SUM(F5:F69)</f>
        <v>152374165.52999997</v>
      </c>
      <c r="G151" s="11">
        <f t="shared" si="0"/>
        <v>154114893.57000014</v>
      </c>
      <c r="H151" s="11">
        <f t="shared" si="0"/>
        <v>121072183.07999998</v>
      </c>
      <c r="I151" s="11">
        <f t="shared" si="0"/>
        <v>105136655.07000004</v>
      </c>
      <c r="J151" s="11">
        <f t="shared" si="0"/>
        <v>97883038.99000001</v>
      </c>
      <c r="K151" s="11">
        <f t="shared" si="0"/>
        <v>91464514.900000021</v>
      </c>
      <c r="L151" s="2"/>
    </row>
    <row r="152" spans="2:12" x14ac:dyDescent="0.2">
      <c r="B152" s="14" t="s">
        <v>136</v>
      </c>
      <c r="C152" s="9"/>
      <c r="F152" s="11">
        <f>SUM(F71:F117)</f>
        <v>67262075.169999987</v>
      </c>
      <c r="G152" s="11">
        <f t="shared" ref="G152:K152" si="1">SUM(G71:G117)</f>
        <v>72076132.550000027</v>
      </c>
      <c r="H152" s="11">
        <f t="shared" si="1"/>
        <v>64730744.929999992</v>
      </c>
      <c r="I152" s="11">
        <f t="shared" si="1"/>
        <v>64686510.339999989</v>
      </c>
      <c r="J152" s="11">
        <f t="shared" si="1"/>
        <v>55311283.210000008</v>
      </c>
      <c r="K152" s="11">
        <f t="shared" si="1"/>
        <v>50591638.93</v>
      </c>
      <c r="L152" s="21"/>
    </row>
    <row r="153" spans="2:12" x14ac:dyDescent="0.2">
      <c r="B153" s="14" t="s">
        <v>447</v>
      </c>
      <c r="C153" s="9"/>
      <c r="F153" s="11">
        <f>SUM(F118:F119)</f>
        <v>10702412</v>
      </c>
      <c r="G153" s="11">
        <f t="shared" ref="G153:K153" si="2">SUM(G118:G119)</f>
        <v>12104980.35</v>
      </c>
      <c r="H153" s="11">
        <f t="shared" si="2"/>
        <v>9163763.7100000009</v>
      </c>
      <c r="I153" s="11">
        <f t="shared" si="2"/>
        <v>10404782.370000001</v>
      </c>
      <c r="J153" s="11">
        <f t="shared" si="2"/>
        <v>18202416.420000002</v>
      </c>
      <c r="K153" s="11">
        <f t="shared" si="2"/>
        <v>17338168.960000001</v>
      </c>
      <c r="L153" s="27"/>
    </row>
    <row r="154" spans="2:12" x14ac:dyDescent="0.2">
      <c r="B154" s="14" t="s">
        <v>317</v>
      </c>
      <c r="C154" s="9"/>
      <c r="F154" s="11">
        <f>SUM(F120:F147)</f>
        <v>31798546.569999997</v>
      </c>
      <c r="G154" s="11">
        <f t="shared" ref="G154:K154" si="3">SUM(G120:G147)</f>
        <v>34869405.529999994</v>
      </c>
      <c r="H154" s="11">
        <f t="shared" si="3"/>
        <v>29845266.079999998</v>
      </c>
      <c r="I154" s="11">
        <f t="shared" si="3"/>
        <v>26906158.02</v>
      </c>
      <c r="J154" s="11">
        <f t="shared" si="3"/>
        <v>25143031.869999997</v>
      </c>
      <c r="K154" s="11">
        <f t="shared" si="3"/>
        <v>22917638.830000002</v>
      </c>
      <c r="L154" s="27" t="s">
        <v>318</v>
      </c>
    </row>
    <row r="155" spans="2:12" x14ac:dyDescent="0.2">
      <c r="B155" s="14" t="s">
        <v>140</v>
      </c>
      <c r="C155" s="9"/>
      <c r="F155" s="11">
        <f t="shared" ref="F155:K155" si="4">SUM(F5:F147)</f>
        <v>262137199.26999989</v>
      </c>
      <c r="G155" s="11">
        <f t="shared" si="4"/>
        <v>273165412.00000018</v>
      </c>
      <c r="H155" s="11">
        <f t="shared" si="4"/>
        <v>224811957.79999998</v>
      </c>
      <c r="I155" s="11">
        <f t="shared" si="4"/>
        <v>207134105.80000004</v>
      </c>
      <c r="J155" s="11">
        <f t="shared" si="4"/>
        <v>196539770.49000001</v>
      </c>
      <c r="K155" s="11">
        <f t="shared" si="4"/>
        <v>182311961.62000003</v>
      </c>
      <c r="L155" s="2"/>
    </row>
    <row r="156" spans="2:12" x14ac:dyDescent="0.2">
      <c r="L156" s="2"/>
    </row>
    <row r="157" spans="2:12" x14ac:dyDescent="0.2">
      <c r="B157" s="15" t="s">
        <v>419</v>
      </c>
      <c r="C157" s="3"/>
      <c r="D157" s="3"/>
      <c r="E157" s="3"/>
      <c r="F157" s="3" t="str">
        <f>IF(F151='Total Billings'!C15,"yes","no")</f>
        <v>yes</v>
      </c>
      <c r="G157" s="3" t="str">
        <f>IF(G151='Total Billings'!D15,"yes","no")</f>
        <v>yes</v>
      </c>
      <c r="H157" s="3" t="str">
        <f>IF(H151='Total Billings'!E15,"yes","no")</f>
        <v>yes</v>
      </c>
      <c r="I157" s="3" t="str">
        <f>IF(I151='Total Billings'!F15,"yes","no")</f>
        <v>yes</v>
      </c>
      <c r="J157" s="3" t="str">
        <f>IF(J151='Total Billings'!G15,"yes","no")</f>
        <v>yes</v>
      </c>
      <c r="K157" s="3" t="str">
        <f>IF(K151='Total Billings'!H15,"yes","no")</f>
        <v>yes</v>
      </c>
      <c r="L157" s="2"/>
    </row>
    <row r="158" spans="2:12" x14ac:dyDescent="0.2">
      <c r="B158" s="15" t="s">
        <v>420</v>
      </c>
      <c r="C158" s="3"/>
      <c r="D158" s="3"/>
      <c r="E158" s="3"/>
      <c r="F158" s="3" t="str">
        <f>IF(F152='Total Billings'!C16,"yes","no")</f>
        <v>yes</v>
      </c>
      <c r="G158" s="3" t="str">
        <f>IF(G152='Total Billings'!D16,"yes","no")</f>
        <v>yes</v>
      </c>
      <c r="H158" s="3" t="str">
        <f>IF(H152='Total Billings'!E16,"yes","no")</f>
        <v>yes</v>
      </c>
      <c r="I158" s="3" t="str">
        <f>IF(I152='Total Billings'!F16,"yes","no")</f>
        <v>yes</v>
      </c>
      <c r="J158" s="3" t="str">
        <f>IF(J152='Total Billings'!G16,"yes","no")</f>
        <v>yes</v>
      </c>
      <c r="K158" s="3" t="str">
        <f>IF(K152='Total Billings'!H16,"yes","no")</f>
        <v>yes</v>
      </c>
      <c r="L158" s="2"/>
    </row>
    <row r="159" spans="2:12" x14ac:dyDescent="0.2">
      <c r="B159" s="15" t="s">
        <v>421</v>
      </c>
      <c r="C159" s="3"/>
      <c r="D159" s="3"/>
      <c r="E159" s="3"/>
      <c r="F159" s="3" t="str">
        <f>IF(F154='Total Billings'!C18,"yes","no")</f>
        <v>yes</v>
      </c>
      <c r="G159" s="3" t="str">
        <f>IF(G154='Total Billings'!D18,"yes","no")</f>
        <v>yes</v>
      </c>
      <c r="H159" s="3" t="str">
        <f>IF(H154='Total Billings'!E18,"yes","no")</f>
        <v>yes</v>
      </c>
      <c r="I159" s="3" t="str">
        <f>IF(I154='Total Billings'!F18,"yes","no")</f>
        <v>yes</v>
      </c>
      <c r="J159" s="3" t="str">
        <f>IF(J154='Total Billings'!G18,"yes","no")</f>
        <v>yes</v>
      </c>
      <c r="K159" s="3" t="str">
        <f>IF(K154='Total Billings'!H18,"yes","no")</f>
        <v>yes</v>
      </c>
      <c r="L159" s="27" t="s">
        <v>318</v>
      </c>
    </row>
    <row r="160" spans="2:12" x14ac:dyDescent="0.2">
      <c r="B160" s="15" t="s">
        <v>466</v>
      </c>
      <c r="C160" s="3"/>
      <c r="D160" s="3"/>
      <c r="E160" s="3"/>
      <c r="F160" s="3" t="str">
        <f>IF(F153='Total Billings'!C17,"yes","no")</f>
        <v>yes</v>
      </c>
      <c r="G160" s="3" t="str">
        <f>IF(G153='Total Billings'!D17,"yes","no")</f>
        <v>yes</v>
      </c>
      <c r="H160" s="3" t="str">
        <f>IF(H153='Total Billings'!E17,"yes","no")</f>
        <v>yes</v>
      </c>
      <c r="I160" s="3" t="str">
        <f>IF(I153='Total Billings'!F17,"yes","no")</f>
        <v>yes</v>
      </c>
      <c r="J160" s="3" t="str">
        <f>IF(J153='Total Billings'!G17,"yes","no")</f>
        <v>yes</v>
      </c>
      <c r="K160" s="3" t="str">
        <f>IF(K153='Total Billings'!H17,"yes","no")</f>
        <v>yes</v>
      </c>
      <c r="L160" s="27"/>
    </row>
    <row r="161" spans="2:12" x14ac:dyDescent="0.2">
      <c r="B161" s="15" t="s">
        <v>422</v>
      </c>
      <c r="F161" s="3" t="str">
        <f>IF(F155='Total Billings'!C19,"yes","no")</f>
        <v>yes</v>
      </c>
      <c r="G161" s="3" t="str">
        <f>IF(G155='Total Billings'!D19,"yes","no")</f>
        <v>yes</v>
      </c>
      <c r="H161" s="3" t="str">
        <f>IF(H155='Total Billings'!E19,"yes","no")</f>
        <v>yes</v>
      </c>
      <c r="I161" s="3" t="str">
        <f>IF(I155='Total Billings'!F19,"yes","no")</f>
        <v>yes</v>
      </c>
      <c r="J161" s="3" t="str">
        <f>IF(J155='Total Billings'!G19,"yes","no")</f>
        <v>yes</v>
      </c>
      <c r="K161" s="3" t="str">
        <f>IF(K155='Total Billings'!H19,"yes","no")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8E6CF98D-1634-4ED3-81CA-763BCE5C79CD}" scale="85" topLeftCell="A118">
      <selection activeCell="K170" sqref="K17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51" sqref="F151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9">
      <selection activeCell="F160" sqref="F160:K16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61"/>
  <sheetViews>
    <sheetView zoomScale="85" workbookViewId="0">
      <selection activeCell="K154" sqref="K154"/>
    </sheetView>
  </sheetViews>
  <sheetFormatPr defaultRowHeight="12.75" x14ac:dyDescent="0.2"/>
  <cols>
    <col min="4" max="4" width="38.85546875" customWidth="1"/>
    <col min="5" max="5" width="4" customWidth="1"/>
    <col min="6" max="11" width="10.5703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G3" s="17" t="s">
        <v>131</v>
      </c>
    </row>
    <row r="4" spans="1:11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17">
        <f>Details2!F1041</f>
        <v>5246</v>
      </c>
      <c r="G5" s="17">
        <f>Details2!G1041</f>
        <v>7186</v>
      </c>
      <c r="H5" s="17">
        <f>Details2!H1041</f>
        <v>3453</v>
      </c>
      <c r="I5" s="17">
        <f>Details2!I1041</f>
        <v>3958</v>
      </c>
      <c r="J5" s="17">
        <f>Details2!J1041</f>
        <v>5530</v>
      </c>
      <c r="K5" s="17">
        <f>Details2!K1041</f>
        <v>9145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17">
        <f>Details2!F1042</f>
        <v>23341</v>
      </c>
      <c r="G6" s="17">
        <f>Details2!G1042</f>
        <v>28604</v>
      </c>
      <c r="H6" s="17">
        <f>Details2!H1042</f>
        <v>20093</v>
      </c>
      <c r="I6" s="17">
        <f>Details2!I1042</f>
        <v>21227</v>
      </c>
      <c r="J6" s="17">
        <f>Details2!J1042</f>
        <v>20312</v>
      </c>
      <c r="K6" s="17">
        <f>Details2!K1042</f>
        <v>19424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17">
        <f>Details2!F1043</f>
        <v>6664</v>
      </c>
      <c r="G7" s="17">
        <f>Details2!G1043</f>
        <v>8418</v>
      </c>
      <c r="H7" s="17">
        <f>Details2!H1043</f>
        <v>7303</v>
      </c>
      <c r="I7" s="17">
        <f>Details2!I1043</f>
        <v>5811</v>
      </c>
      <c r="J7" s="17">
        <f>Details2!J1043</f>
        <v>6658</v>
      </c>
      <c r="K7" s="17">
        <f>Details2!K1043</f>
        <v>5234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17">
        <f>Details2!F1044</f>
        <v>2618</v>
      </c>
      <c r="G8" s="17">
        <f>Details2!G1044</f>
        <v>2490</v>
      </c>
      <c r="H8" s="17">
        <f>Details2!H1044</f>
        <v>2287</v>
      </c>
      <c r="I8" s="17">
        <f>Details2!I1044</f>
        <v>2154</v>
      </c>
      <c r="J8" s="17">
        <f>Details2!J1044</f>
        <v>2378</v>
      </c>
      <c r="K8" s="17">
        <f>Details2!K1044</f>
        <v>2045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17">
        <f>Details2!F1045</f>
        <v>4081</v>
      </c>
      <c r="G9" s="17">
        <f>Details2!G1045</f>
        <v>4850</v>
      </c>
      <c r="H9" s="17">
        <f>Details2!H1045</f>
        <v>4068</v>
      </c>
      <c r="I9" s="17">
        <f>Details2!I1045</f>
        <v>4499</v>
      </c>
      <c r="J9" s="17">
        <f>Details2!J1045</f>
        <v>3323</v>
      </c>
      <c r="K9" s="17">
        <f>Details2!K1045</f>
        <v>3557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17">
        <f>Details2!F1046</f>
        <v>7880</v>
      </c>
      <c r="G10" s="17">
        <f>Details2!G1046</f>
        <v>7477</v>
      </c>
      <c r="H10" s="17">
        <f>Details2!H1046</f>
        <v>7746</v>
      </c>
      <c r="I10" s="17">
        <f>Details2!I1046</f>
        <v>7985</v>
      </c>
      <c r="J10" s="17">
        <f>Details2!J1046</f>
        <v>9366</v>
      </c>
      <c r="K10" s="17">
        <f>Details2!K1046</f>
        <v>7084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17">
        <f>Details2!F1047</f>
        <v>369</v>
      </c>
      <c r="G11" s="17">
        <f>Details2!G1047</f>
        <v>629</v>
      </c>
      <c r="H11" s="17">
        <f>Details2!H1047</f>
        <v>1231</v>
      </c>
      <c r="I11" s="17">
        <f>Details2!I1047</f>
        <v>788</v>
      </c>
      <c r="J11" s="17">
        <f>Details2!J1047</f>
        <v>771</v>
      </c>
      <c r="K11" s="17">
        <f>Details2!K1047</f>
        <v>528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17">
        <f>Details2!F1048</f>
        <v>751</v>
      </c>
      <c r="G12" s="17">
        <f>Details2!G1048</f>
        <v>947</v>
      </c>
      <c r="H12" s="17">
        <f>Details2!H1048</f>
        <v>833</v>
      </c>
      <c r="I12" s="17">
        <f>Details2!I1048</f>
        <v>643</v>
      </c>
      <c r="J12" s="17">
        <f>Details2!J1048</f>
        <v>1069</v>
      </c>
      <c r="K12" s="17">
        <f>Details2!K1048</f>
        <v>493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17">
        <f>Details2!F1049</f>
        <v>561</v>
      </c>
      <c r="G13" s="17">
        <f>Details2!G1049</f>
        <v>1548</v>
      </c>
      <c r="H13" s="17">
        <f>Details2!H1049</f>
        <v>1227</v>
      </c>
      <c r="I13" s="17">
        <f>Details2!I1049</f>
        <v>1017</v>
      </c>
      <c r="J13" s="17">
        <f>Details2!J1049</f>
        <v>1075</v>
      </c>
      <c r="K13" s="17">
        <f>Details2!K1049</f>
        <v>1070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17">
        <f>Details2!F1050</f>
        <v>4130</v>
      </c>
      <c r="G14" s="17">
        <f>Details2!G1050</f>
        <v>21679</v>
      </c>
      <c r="H14" s="17">
        <f>Details2!H1050</f>
        <v>5238</v>
      </c>
      <c r="I14" s="17">
        <f>Details2!I1050</f>
        <v>3064</v>
      </c>
      <c r="J14" s="17">
        <f>Details2!J1050</f>
        <v>4306</v>
      </c>
      <c r="K14" s="17">
        <f>Details2!K1050</f>
        <v>3255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17">
        <f>Details2!F1051</f>
        <v>8098</v>
      </c>
      <c r="G15" s="17">
        <f>Details2!G1051</f>
        <v>8013</v>
      </c>
      <c r="H15" s="17">
        <f>Details2!H1051</f>
        <v>10874</v>
      </c>
      <c r="I15" s="17">
        <f>Details2!I1051</f>
        <v>9247</v>
      </c>
      <c r="J15" s="17">
        <f>Details2!J1051</f>
        <v>9042</v>
      </c>
      <c r="K15" s="17">
        <f>Details2!K1051</f>
        <v>6287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17">
        <f>Details2!F1052</f>
        <v>11895</v>
      </c>
      <c r="G16" s="17">
        <f>Details2!G1052</f>
        <v>14542</v>
      </c>
      <c r="H16" s="17">
        <f>Details2!H1052</f>
        <v>13381</v>
      </c>
      <c r="I16" s="17">
        <f>Details2!I1052</f>
        <v>12776</v>
      </c>
      <c r="J16" s="17">
        <f>Details2!J1052</f>
        <v>9795</v>
      </c>
      <c r="K16" s="17">
        <f>Details2!K1052</f>
        <v>8875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17">
        <f>Details2!F1053</f>
        <v>3999</v>
      </c>
      <c r="G17" s="17">
        <f>Details2!G1053</f>
        <v>4670</v>
      </c>
      <c r="H17" s="17">
        <f>Details2!H1053</f>
        <v>3481</v>
      </c>
      <c r="I17" s="17">
        <f>Details2!I1053</f>
        <v>1740</v>
      </c>
      <c r="J17" s="17">
        <f>Details2!J1053</f>
        <v>3421</v>
      </c>
      <c r="K17" s="17">
        <f>Details2!K1053</f>
        <v>2431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17">
        <f>Details2!F1054</f>
        <v>12598</v>
      </c>
      <c r="G18" s="17">
        <f>Details2!G1054</f>
        <v>14633</v>
      </c>
      <c r="H18" s="17">
        <f>Details2!H1054</f>
        <v>12339</v>
      </c>
      <c r="I18" s="17">
        <f>Details2!I1054</f>
        <v>11797</v>
      </c>
      <c r="J18" s="17">
        <f>Details2!J1054</f>
        <v>8632</v>
      </c>
      <c r="K18" s="17">
        <f>Details2!K1054</f>
        <v>7336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17">
        <f>Details2!F1055</f>
        <v>11366</v>
      </c>
      <c r="G19" s="17">
        <f>Details2!G1055</f>
        <v>10930</v>
      </c>
      <c r="H19" s="17">
        <f>Details2!H1055</f>
        <v>10223</v>
      </c>
      <c r="I19" s="17">
        <f>Details2!I1055</f>
        <v>9352</v>
      </c>
      <c r="J19" s="17">
        <f>Details2!J1055</f>
        <v>7583</v>
      </c>
      <c r="K19" s="17">
        <f>Details2!K1055</f>
        <v>6523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17">
        <f>Details2!F1056</f>
        <v>1786</v>
      </c>
      <c r="G20" s="17">
        <f>Details2!G1056</f>
        <v>2322</v>
      </c>
      <c r="H20" s="17">
        <f>Details2!H1056</f>
        <v>1724</v>
      </c>
      <c r="I20" s="17">
        <f>Details2!I1056</f>
        <v>1122</v>
      </c>
      <c r="J20" s="17">
        <f>Details2!J1056</f>
        <v>1181</v>
      </c>
      <c r="K20" s="17">
        <f>Details2!K1056</f>
        <v>1013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17">
        <f>Details2!F1057</f>
        <v>9868</v>
      </c>
      <c r="G21" s="17">
        <f>Details2!G1057</f>
        <v>10017</v>
      </c>
      <c r="H21" s="17">
        <f>Details2!H1057</f>
        <v>9240</v>
      </c>
      <c r="I21" s="17">
        <f>Details2!I1057</f>
        <v>7586</v>
      </c>
      <c r="J21" s="17">
        <f>Details2!J1057</f>
        <v>6610</v>
      </c>
      <c r="K21" s="17">
        <f>Details2!K1057</f>
        <v>6637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17">
        <f>Details2!F1058</f>
        <v>3670</v>
      </c>
      <c r="G22" s="17">
        <f>Details2!G1058</f>
        <v>3973</v>
      </c>
      <c r="H22" s="17">
        <f>Details2!H1058</f>
        <v>3239</v>
      </c>
      <c r="I22" s="17">
        <f>Details2!I1058</f>
        <v>2332</v>
      </c>
      <c r="J22" s="17">
        <f>Details2!J1058</f>
        <v>2363</v>
      </c>
      <c r="K22" s="17">
        <f>Details2!K1058</f>
        <v>1220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17">
        <f>Details2!F1059</f>
        <v>7518</v>
      </c>
      <c r="G23" s="17">
        <f>Details2!G1059</f>
        <v>11046</v>
      </c>
      <c r="H23" s="17">
        <f>Details2!H1059</f>
        <v>10801</v>
      </c>
      <c r="I23" s="17">
        <f>Details2!I1059</f>
        <v>9191</v>
      </c>
      <c r="J23" s="17">
        <f>Details2!J1059</f>
        <v>8708</v>
      </c>
      <c r="K23" s="17">
        <f>Details2!K1059</f>
        <v>7698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17">
        <f>Details2!F1060</f>
        <v>3752</v>
      </c>
      <c r="G24" s="17">
        <f>Details2!G1060</f>
        <v>4670</v>
      </c>
      <c r="H24" s="17">
        <f>Details2!H1060</f>
        <v>3908</v>
      </c>
      <c r="I24" s="17">
        <f>Details2!I1060</f>
        <v>4035</v>
      </c>
      <c r="J24" s="17">
        <f>Details2!J1060</f>
        <v>3540</v>
      </c>
      <c r="K24" s="17">
        <f>Details2!K1060</f>
        <v>2847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17">
        <f>Details2!F1061</f>
        <v>7630</v>
      </c>
      <c r="G25" s="17">
        <f>Details2!G1061</f>
        <v>6091</v>
      </c>
      <c r="H25" s="17">
        <f>Details2!H1061</f>
        <v>4946</v>
      </c>
      <c r="I25" s="17">
        <f>Details2!I1061</f>
        <v>3302</v>
      </c>
      <c r="J25" s="17">
        <f>Details2!J1061</f>
        <v>3220</v>
      </c>
      <c r="K25" s="17">
        <f>Details2!K1061</f>
        <v>3918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17">
        <f>Details2!F1062</f>
        <v>7899</v>
      </c>
      <c r="G26" s="17">
        <f>Details2!G1062</f>
        <v>9857</v>
      </c>
      <c r="H26" s="17">
        <f>Details2!H1062</f>
        <v>12948</v>
      </c>
      <c r="I26" s="17">
        <f>Details2!I1062</f>
        <v>14295</v>
      </c>
      <c r="J26" s="17">
        <f>Details2!J1062</f>
        <v>13138</v>
      </c>
      <c r="K26" s="17">
        <f>Details2!K1062</f>
        <v>12352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17">
        <f>Details2!F1063</f>
        <v>8831</v>
      </c>
      <c r="G27" s="17">
        <f>Details2!G1063</f>
        <v>11737</v>
      </c>
      <c r="H27" s="17">
        <f>Details2!H1063</f>
        <v>12250</v>
      </c>
      <c r="I27" s="17">
        <f>Details2!I1063</f>
        <v>12136</v>
      </c>
      <c r="J27" s="17">
        <f>Details2!J1063</f>
        <v>9572</v>
      </c>
      <c r="K27" s="17">
        <f>Details2!K1063</f>
        <v>3723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17">
        <f>Details2!F1064</f>
        <v>1148</v>
      </c>
      <c r="G28" s="17">
        <f>Details2!G1064</f>
        <v>322</v>
      </c>
      <c r="H28" s="17">
        <f>Details2!H1064</f>
        <v>2085</v>
      </c>
      <c r="I28" s="17">
        <f>Details2!I1064</f>
        <v>1390</v>
      </c>
      <c r="J28" s="17">
        <f>Details2!J1064</f>
        <v>1197</v>
      </c>
      <c r="K28" s="17">
        <f>Details2!K1064</f>
        <v>1233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17">
        <f>Details2!F1065</f>
        <v>117</v>
      </c>
      <c r="G29" s="17">
        <f>Details2!G1065</f>
        <v>1191</v>
      </c>
      <c r="H29" s="17">
        <f>Details2!H1065</f>
        <v>1271</v>
      </c>
      <c r="I29" s="17">
        <f>Details2!I1065</f>
        <v>1174</v>
      </c>
      <c r="J29" s="17">
        <f>Details2!J1065</f>
        <v>1161</v>
      </c>
      <c r="K29" s="17">
        <f>Details2!K1065</f>
        <v>942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17">
        <f>Details2!F1066</f>
        <v>2237</v>
      </c>
      <c r="G30" s="17">
        <f>Details2!G1066</f>
        <v>2139</v>
      </c>
      <c r="H30" s="17">
        <f>Details2!H1066</f>
        <v>1803</v>
      </c>
      <c r="I30" s="17">
        <f>Details2!I1066</f>
        <v>1431</v>
      </c>
      <c r="J30" s="17">
        <f>Details2!J1066</f>
        <v>1288</v>
      </c>
      <c r="K30" s="17">
        <f>Details2!K1066</f>
        <v>1132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17">
        <f>Details2!F1067</f>
        <v>9367</v>
      </c>
      <c r="G31" s="17">
        <f>Details2!G1067</f>
        <v>9640</v>
      </c>
      <c r="H31" s="17">
        <f>Details2!H1067</f>
        <v>7985</v>
      </c>
      <c r="I31" s="17">
        <f>Details2!I1067</f>
        <v>7583</v>
      </c>
      <c r="J31" s="17">
        <f>Details2!J1067</f>
        <v>8409</v>
      </c>
      <c r="K31" s="17">
        <f>Details2!K1067</f>
        <v>5728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17">
        <f>Details2!F1068</f>
        <v>11117</v>
      </c>
      <c r="G32" s="17">
        <f>Details2!G1068</f>
        <v>11889</v>
      </c>
      <c r="H32" s="17">
        <f>Details2!H1068</f>
        <v>9033</v>
      </c>
      <c r="I32" s="17">
        <f>Details2!I1068</f>
        <v>8345</v>
      </c>
      <c r="J32" s="17">
        <f>Details2!J1068</f>
        <v>9110</v>
      </c>
      <c r="K32" s="17">
        <f>Details2!K1068</f>
        <v>9130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17">
        <f>Details2!F1069</f>
        <v>1765</v>
      </c>
      <c r="G33" s="17">
        <f>Details2!G1069</f>
        <v>3317</v>
      </c>
      <c r="H33" s="17">
        <f>Details2!H1069</f>
        <v>2705</v>
      </c>
      <c r="I33" s="17">
        <f>Details2!I1069</f>
        <v>2298</v>
      </c>
      <c r="J33" s="17">
        <f>Details2!J1069</f>
        <v>1936</v>
      </c>
      <c r="K33" s="17">
        <f>Details2!K1069</f>
        <v>1986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17">
        <f>Details2!F1070</f>
        <v>1668</v>
      </c>
      <c r="G34" s="17">
        <f>Details2!G1070</f>
        <v>1485</v>
      </c>
      <c r="H34" s="17">
        <f>Details2!H1070</f>
        <v>1425</v>
      </c>
      <c r="I34" s="17">
        <f>Details2!I1070</f>
        <v>1154</v>
      </c>
      <c r="J34" s="17">
        <f>Details2!J1070</f>
        <v>1171</v>
      </c>
      <c r="K34" s="17">
        <f>Details2!K1070</f>
        <v>916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17">
        <f>Details2!F1071</f>
        <v>717</v>
      </c>
      <c r="G35" s="17">
        <f>Details2!G1071</f>
        <v>999</v>
      </c>
      <c r="H35" s="17">
        <f>Details2!H1071</f>
        <v>905</v>
      </c>
      <c r="I35" s="17">
        <f>Details2!I1071</f>
        <v>749</v>
      </c>
      <c r="J35" s="17">
        <f>Details2!J1071</f>
        <v>1004</v>
      </c>
      <c r="K35" s="17">
        <f>Details2!K1071</f>
        <v>795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17">
        <f>Details2!F1072</f>
        <v>4554</v>
      </c>
      <c r="G36" s="17">
        <f>Details2!G1072</f>
        <v>4735</v>
      </c>
      <c r="H36" s="17">
        <f>Details2!H1072</f>
        <v>4392</v>
      </c>
      <c r="I36" s="17">
        <f>Details2!I1072</f>
        <v>3368</v>
      </c>
      <c r="J36" s="17">
        <f>Details2!J1072</f>
        <v>3225</v>
      </c>
      <c r="K36" s="17">
        <f>Details2!K1072</f>
        <v>2608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17">
        <f>Details2!F1073</f>
        <v>1737</v>
      </c>
      <c r="G37" s="17">
        <f>Details2!G1073</f>
        <v>1699</v>
      </c>
      <c r="H37" s="17">
        <f>Details2!H1073</f>
        <v>1427</v>
      </c>
      <c r="I37" s="17">
        <f>Details2!I1073</f>
        <v>1329</v>
      </c>
      <c r="J37" s="17">
        <f>Details2!J1073</f>
        <v>1196</v>
      </c>
      <c r="K37" s="17">
        <f>Details2!K1073</f>
        <v>1097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17">
        <f>Details2!F1074</f>
        <v>1487</v>
      </c>
      <c r="G38" s="17">
        <f>Details2!G1074</f>
        <v>1284</v>
      </c>
      <c r="H38" s="17">
        <f>Details2!H1074</f>
        <v>1057</v>
      </c>
      <c r="I38" s="17">
        <f>Details2!I1074</f>
        <v>1215</v>
      </c>
      <c r="J38" s="17">
        <f>Details2!J1074</f>
        <v>662</v>
      </c>
      <c r="K38" s="17">
        <f>Details2!K1074</f>
        <v>931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17">
        <f>Details2!F1075</f>
        <v>32955</v>
      </c>
      <c r="G39" s="17">
        <f>Details2!G1075</f>
        <v>33262</v>
      </c>
      <c r="H39" s="17">
        <f>Details2!H1075</f>
        <v>37701</v>
      </c>
      <c r="I39" s="17">
        <f>Details2!I1075</f>
        <v>36610</v>
      </c>
      <c r="J39" s="17">
        <f>Details2!J1075</f>
        <v>31860</v>
      </c>
      <c r="K39" s="17">
        <f>Details2!K1075</f>
        <v>25709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17">
        <f>Details2!F1076</f>
        <v>7749</v>
      </c>
      <c r="G40" s="17">
        <f>Details2!G1076</f>
        <v>10790</v>
      </c>
      <c r="H40" s="17">
        <f>Details2!H1076</f>
        <v>9426</v>
      </c>
      <c r="I40" s="17">
        <f>Details2!I1076</f>
        <v>7834</v>
      </c>
      <c r="J40" s="17">
        <f>Details2!J1076</f>
        <v>6690</v>
      </c>
      <c r="K40" s="17">
        <f>Details2!K1076</f>
        <v>6046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17">
        <f>Details2!F1077</f>
        <v>896</v>
      </c>
      <c r="G41" s="17">
        <f>Details2!G1077</f>
        <v>1240</v>
      </c>
      <c r="H41" s="17">
        <f>Details2!H1077</f>
        <v>992</v>
      </c>
      <c r="I41" s="17">
        <f>Details2!I1077</f>
        <v>1046</v>
      </c>
      <c r="J41" s="17">
        <f>Details2!J1077</f>
        <v>1072</v>
      </c>
      <c r="K41" s="17">
        <f>Details2!K1077</f>
        <v>817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17">
        <f>Details2!F1078</f>
        <v>3479</v>
      </c>
      <c r="G42" s="17">
        <f>Details2!G1078</f>
        <v>4020</v>
      </c>
      <c r="H42" s="17">
        <f>Details2!H1078</f>
        <v>4013</v>
      </c>
      <c r="I42" s="17">
        <f>Details2!I1078</f>
        <v>4186</v>
      </c>
      <c r="J42" s="17">
        <f>Details2!J1078</f>
        <v>4143</v>
      </c>
      <c r="K42" s="17">
        <f>Details2!K1078</f>
        <v>3432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17">
        <f>Details2!F1079</f>
        <v>2326</v>
      </c>
      <c r="G43" s="17">
        <f>Details2!G1079</f>
        <v>1606</v>
      </c>
      <c r="H43" s="17">
        <f>Details2!H1079</f>
        <v>1101</v>
      </c>
      <c r="I43" s="17">
        <f>Details2!I1079</f>
        <v>1752</v>
      </c>
      <c r="J43" s="17">
        <f>Details2!J1079</f>
        <v>2199</v>
      </c>
      <c r="K43" s="17">
        <f>Details2!K1079</f>
        <v>1584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17">
        <f>Details2!F1080</f>
        <v>2857</v>
      </c>
      <c r="G44" s="17">
        <f>Details2!G1080</f>
        <v>3058</v>
      </c>
      <c r="H44" s="17">
        <f>Details2!H1080</f>
        <v>2583</v>
      </c>
      <c r="I44" s="17">
        <f>Details2!I1080</f>
        <v>1536</v>
      </c>
      <c r="J44" s="17">
        <f>Details2!J1080</f>
        <v>1818</v>
      </c>
      <c r="K44" s="17">
        <f>Details2!K1080</f>
        <v>1046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17">
        <f>Details2!F1081</f>
        <v>5441</v>
      </c>
      <c r="G45" s="17">
        <f>Details2!G1081</f>
        <v>6537</v>
      </c>
      <c r="H45" s="17">
        <f>Details2!H1081</f>
        <v>4762</v>
      </c>
      <c r="I45" s="17">
        <f>Details2!I1081</f>
        <v>3602</v>
      </c>
      <c r="J45" s="17">
        <f>Details2!J1081</f>
        <v>4109</v>
      </c>
      <c r="K45" s="17">
        <f>Details2!K1081</f>
        <v>3019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17">
        <f>Details2!F1082</f>
        <v>653</v>
      </c>
      <c r="G46" s="17">
        <f>Details2!G1082</f>
        <v>950</v>
      </c>
      <c r="H46" s="17">
        <f>Details2!H1082</f>
        <v>927</v>
      </c>
      <c r="I46" s="17">
        <f>Details2!I1082</f>
        <v>722</v>
      </c>
      <c r="J46" s="17">
        <f>Details2!J1082</f>
        <v>752</v>
      </c>
      <c r="K46" s="17">
        <f>Details2!K1082</f>
        <v>531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17">
        <f>Details2!F1083</f>
        <v>18689</v>
      </c>
      <c r="G47" s="17">
        <f>Details2!G1083</f>
        <v>21623</v>
      </c>
      <c r="H47" s="17">
        <f>Details2!H1083</f>
        <v>21787</v>
      </c>
      <c r="I47" s="17">
        <f>Details2!I1083</f>
        <v>22135</v>
      </c>
      <c r="J47" s="17">
        <f>Details2!J1083</f>
        <v>23562</v>
      </c>
      <c r="K47" s="17">
        <f>Details2!K1083</f>
        <v>18234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17">
        <f>Details2!F1084</f>
        <v>10008</v>
      </c>
      <c r="G48" s="17">
        <f>Details2!G1084</f>
        <v>14659</v>
      </c>
      <c r="H48" s="17">
        <f>Details2!H1084</f>
        <v>14090</v>
      </c>
      <c r="I48" s="17">
        <f>Details2!I1084</f>
        <v>12067</v>
      </c>
      <c r="J48" s="17">
        <f>Details2!J1084</f>
        <v>9096</v>
      </c>
      <c r="K48" s="17">
        <f>Details2!K1084</f>
        <v>7604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17">
        <f>Details2!F1085</f>
        <v>6666</v>
      </c>
      <c r="G49" s="17">
        <f>Details2!G1085</f>
        <v>10068</v>
      </c>
      <c r="H49" s="17">
        <f>Details2!H1085</f>
        <v>8589</v>
      </c>
      <c r="I49" s="17">
        <f>Details2!I1085</f>
        <v>7463</v>
      </c>
      <c r="J49" s="17">
        <f>Details2!J1085</f>
        <v>7407</v>
      </c>
      <c r="K49" s="17">
        <f>Details2!K1085</f>
        <v>6101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17">
        <f>Details2!F1086</f>
        <v>2381</v>
      </c>
      <c r="G50" s="17">
        <f>Details2!G1086</f>
        <v>5944</v>
      </c>
      <c r="H50" s="17">
        <f>Details2!H1086</f>
        <v>3148</v>
      </c>
      <c r="I50" s="17">
        <f>Details2!I1086</f>
        <v>3769</v>
      </c>
      <c r="J50" s="17">
        <f>Details2!J1086</f>
        <v>3280</v>
      </c>
      <c r="K50" s="17">
        <f>Details2!K1086</f>
        <v>2612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17">
        <f>Details2!F1087</f>
        <v>3314</v>
      </c>
      <c r="G51" s="17">
        <f>Details2!G1087</f>
        <v>2887</v>
      </c>
      <c r="H51" s="17">
        <f>Details2!H1087</f>
        <v>2835</v>
      </c>
      <c r="I51" s="17">
        <f>Details2!I1087</f>
        <v>2569</v>
      </c>
      <c r="J51" s="17">
        <f>Details2!J1087</f>
        <v>2264</v>
      </c>
      <c r="K51" s="17">
        <f>Details2!K1087</f>
        <v>1934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17">
        <f>Details2!F1088</f>
        <v>881</v>
      </c>
      <c r="G52" s="17">
        <f>Details2!G1088</f>
        <v>749</v>
      </c>
      <c r="H52" s="17">
        <f>Details2!H1088</f>
        <v>357</v>
      </c>
      <c r="I52" s="17">
        <f>Details2!I1088</f>
        <v>814</v>
      </c>
      <c r="J52" s="17">
        <f>Details2!J1088</f>
        <v>732</v>
      </c>
      <c r="K52" s="17">
        <f>Details2!K1088</f>
        <v>436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17">
        <f>Details2!F1089</f>
        <v>1237</v>
      </c>
      <c r="G53" s="17">
        <f>Details2!G1089</f>
        <v>2109</v>
      </c>
      <c r="H53" s="17">
        <f>Details2!H1089</f>
        <v>1727</v>
      </c>
      <c r="I53" s="17">
        <f>Details2!I1089</f>
        <v>1604</v>
      </c>
      <c r="J53" s="17">
        <f>Details2!J1089</f>
        <v>1467</v>
      </c>
      <c r="K53" s="17">
        <f>Details2!K1089</f>
        <v>1129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17" t="str">
        <f>Details2!F1090</f>
        <v>NULL</v>
      </c>
      <c r="G54" s="17" t="str">
        <f>Details2!G1090</f>
        <v>NULL</v>
      </c>
      <c r="H54" s="17" t="str">
        <f>Details2!H1090</f>
        <v>NULL</v>
      </c>
      <c r="I54" s="17" t="str">
        <f>Details2!I1090</f>
        <v>NULL</v>
      </c>
      <c r="J54" s="17" t="str">
        <f>Details2!J1090</f>
        <v>NULL</v>
      </c>
      <c r="K54" s="17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17">
        <f>Details2!F1091</f>
        <v>5234</v>
      </c>
      <c r="G55" s="17">
        <f>Details2!G1091</f>
        <v>5329</v>
      </c>
      <c r="H55" s="17">
        <f>Details2!H1091</f>
        <v>3826</v>
      </c>
      <c r="I55" s="17">
        <f>Details2!I1091</f>
        <v>2815</v>
      </c>
      <c r="J55" s="17">
        <f>Details2!J1091</f>
        <v>3620</v>
      </c>
      <c r="K55" s="17">
        <f>Details2!K1091</f>
        <v>3302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17">
        <f>Details2!F1092</f>
        <v>2204</v>
      </c>
      <c r="G56" s="17">
        <f>Details2!G1092</f>
        <v>1707</v>
      </c>
      <c r="H56" s="17">
        <f>Details2!H1092</f>
        <v>1071</v>
      </c>
      <c r="I56" s="17">
        <f>Details2!I1092</f>
        <v>1178</v>
      </c>
      <c r="J56" s="17">
        <f>Details2!J1092</f>
        <v>1239</v>
      </c>
      <c r="K56" s="17">
        <f>Details2!K1092</f>
        <v>872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17">
        <f>Details2!F1093</f>
        <v>3055</v>
      </c>
      <c r="G57" s="17">
        <f>Details2!G1093</f>
        <v>3221</v>
      </c>
      <c r="H57" s="17">
        <f>Details2!H1093</f>
        <v>1767</v>
      </c>
      <c r="I57" s="17">
        <f>Details2!I1093</f>
        <v>1975</v>
      </c>
      <c r="J57" s="17">
        <f>Details2!J1093</f>
        <v>1700</v>
      </c>
      <c r="K57" s="17">
        <f>Details2!K1093</f>
        <v>1192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17">
        <f>Details2!F1094</f>
        <v>5432</v>
      </c>
      <c r="G58" s="17">
        <f>Details2!G1094</f>
        <v>4879</v>
      </c>
      <c r="H58" s="17">
        <f>Details2!H1094</f>
        <v>5260</v>
      </c>
      <c r="I58" s="17">
        <f>Details2!I1094</f>
        <v>5190</v>
      </c>
      <c r="J58" s="17">
        <f>Details2!J1094</f>
        <v>4704</v>
      </c>
      <c r="K58" s="17">
        <f>Details2!K1094</f>
        <v>2449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17">
        <f>Details2!F1095</f>
        <v>366</v>
      </c>
      <c r="G59" s="17">
        <f>Details2!G1095</f>
        <v>534</v>
      </c>
      <c r="H59" s="17">
        <f>Details2!H1095</f>
        <v>24</v>
      </c>
      <c r="I59" s="17">
        <f>Details2!I1095</f>
        <v>0</v>
      </c>
      <c r="J59" s="17">
        <f>Details2!J1095</f>
        <v>0</v>
      </c>
      <c r="K59" s="17" t="str">
        <f>Details2!K1095</f>
        <v>NULL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17">
        <f>Details2!F1096</f>
        <v>731</v>
      </c>
      <c r="G60" s="17">
        <f>Details2!G1096</f>
        <v>1366</v>
      </c>
      <c r="H60" s="17">
        <f>Details2!H1096</f>
        <v>1142</v>
      </c>
      <c r="I60" s="17">
        <f>Details2!I1096</f>
        <v>951</v>
      </c>
      <c r="J60" s="17">
        <f>Details2!J1096</f>
        <v>954</v>
      </c>
      <c r="K60" s="17">
        <f>Details2!K1096</f>
        <v>545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17">
        <f>Details2!F1097</f>
        <v>3002</v>
      </c>
      <c r="G61" s="17">
        <f>Details2!G1097</f>
        <v>4061</v>
      </c>
      <c r="H61" s="17">
        <f>Details2!H1097</f>
        <v>3462</v>
      </c>
      <c r="I61" s="17">
        <f>Details2!I1097</f>
        <v>3386</v>
      </c>
      <c r="J61" s="17">
        <f>Details2!J1097</f>
        <v>2961</v>
      </c>
      <c r="K61" s="17">
        <f>Details2!K1097</f>
        <v>2400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17" t="str">
        <f>Details2!F1098</f>
        <v>NULL</v>
      </c>
      <c r="G62" s="17" t="str">
        <f>Details2!G1098</f>
        <v>NULL</v>
      </c>
      <c r="H62" s="17" t="str">
        <f>Details2!H1098</f>
        <v>NULL</v>
      </c>
      <c r="I62" s="17" t="str">
        <f>Details2!I1098</f>
        <v>NULL</v>
      </c>
      <c r="J62" s="17" t="str">
        <f>Details2!J1098</f>
        <v>NULL</v>
      </c>
      <c r="K62" s="17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17">
        <f>Details2!F1099</f>
        <v>1028</v>
      </c>
      <c r="G63" s="17">
        <f>Details2!G1099</f>
        <v>1535</v>
      </c>
      <c r="H63" s="17">
        <f>Details2!H1099</f>
        <v>1526</v>
      </c>
      <c r="I63" s="17">
        <f>Details2!I1099</f>
        <v>1387</v>
      </c>
      <c r="J63" s="17">
        <f>Details2!J1099</f>
        <v>1809</v>
      </c>
      <c r="K63" s="17">
        <f>Details2!K1099</f>
        <v>1084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17" t="str">
        <f>Details2!F1100</f>
        <v>NULL</v>
      </c>
      <c r="G64" s="17" t="str">
        <f>Details2!G1100</f>
        <v>NULL</v>
      </c>
      <c r="H64" s="17" t="str">
        <f>Details2!H1100</f>
        <v>NULL</v>
      </c>
      <c r="I64" s="17" t="str">
        <f>Details2!I1100</f>
        <v>NULL</v>
      </c>
      <c r="J64" s="17" t="str">
        <f>Details2!J1100</f>
        <v>NULL</v>
      </c>
      <c r="K64" s="17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17">
        <f>Details2!F1101</f>
        <v>3070</v>
      </c>
      <c r="G65" s="17">
        <f>Details2!G1101</f>
        <v>3415</v>
      </c>
      <c r="H65" s="17">
        <f>Details2!H1101</f>
        <v>3954</v>
      </c>
      <c r="I65" s="17">
        <f>Details2!I1101</f>
        <v>3535</v>
      </c>
      <c r="J65" s="17">
        <f>Details2!J1101</f>
        <v>4729</v>
      </c>
      <c r="K65" s="17">
        <f>Details2!K1101</f>
        <v>1621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17">
        <f>Details2!F1102</f>
        <v>3169</v>
      </c>
      <c r="G66" s="17" t="str">
        <f>Details2!G1102</f>
        <v>NULL</v>
      </c>
      <c r="H66" s="17" t="str">
        <f>Details2!H1102</f>
        <v>NULL</v>
      </c>
      <c r="I66" s="17" t="str">
        <f>Details2!I1102</f>
        <v>NULL</v>
      </c>
      <c r="J66" s="17" t="str">
        <f>Details2!J1102</f>
        <v>NULL</v>
      </c>
      <c r="K66" s="17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17">
        <f>Details2!F1103</f>
        <v>611</v>
      </c>
      <c r="G67" s="17">
        <f>Details2!G1103</f>
        <v>419</v>
      </c>
      <c r="H67" s="17">
        <f>Details2!H1103</f>
        <v>991</v>
      </c>
      <c r="I67" s="17">
        <f>Details2!I1103</f>
        <v>1182</v>
      </c>
      <c r="J67" s="17">
        <f>Details2!J1103</f>
        <v>1343</v>
      </c>
      <c r="K67" s="17">
        <f>Details2!K1103</f>
        <v>1389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17">
        <f>Details2!F1104</f>
        <v>1110</v>
      </c>
      <c r="G68" s="17">
        <f>Details2!G1104</f>
        <v>7770</v>
      </c>
      <c r="H68" s="17">
        <f>Details2!H1104</f>
        <v>1069</v>
      </c>
      <c r="I68" s="17">
        <f>Details2!I1104</f>
        <v>934</v>
      </c>
      <c r="J68" s="17">
        <f>Details2!J1104</f>
        <v>1038</v>
      </c>
      <c r="K68" s="17">
        <f>Details2!K1104</f>
        <v>1332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17">
        <f>Details2!F1105</f>
        <v>4596</v>
      </c>
      <c r="G69" s="17">
        <f>Details2!G1105</f>
        <v>6048</v>
      </c>
      <c r="H69" s="17">
        <f>Details2!H1105</f>
        <v>5476</v>
      </c>
      <c r="I69" s="17">
        <f>Details2!I1105</f>
        <v>2036</v>
      </c>
      <c r="J69" s="17">
        <f>Details2!J1105</f>
        <v>4046</v>
      </c>
      <c r="K69" s="17">
        <f>Details2!K1105</f>
        <v>3745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17" t="str">
        <f>Details2!F1106</f>
        <v>NULL</v>
      </c>
      <c r="G70" s="17" t="str">
        <f>Details2!G1106</f>
        <v>NULL</v>
      </c>
      <c r="H70" s="17" t="str">
        <f>Details2!H1106</f>
        <v>NULL</v>
      </c>
      <c r="I70" s="17" t="str">
        <f>Details2!I1106</f>
        <v>NULL</v>
      </c>
      <c r="J70" s="17" t="str">
        <f>Details2!J1106</f>
        <v>NULL</v>
      </c>
      <c r="K70" s="17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17">
        <f>Details2!F1107</f>
        <v>7603</v>
      </c>
      <c r="G71" s="17">
        <f>Details2!G1107</f>
        <v>8674</v>
      </c>
      <c r="H71" s="17">
        <f>Details2!H1107</f>
        <v>8958</v>
      </c>
      <c r="I71" s="17">
        <f>Details2!I1107</f>
        <v>8051</v>
      </c>
      <c r="J71" s="17">
        <f>Details2!J1107</f>
        <v>12561</v>
      </c>
      <c r="K71" s="17">
        <f>Details2!K1107</f>
        <v>8478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17" t="str">
        <f>Details2!F1108</f>
        <v>NULL</v>
      </c>
      <c r="G72" s="17" t="str">
        <f>Details2!G1108</f>
        <v>NULL</v>
      </c>
      <c r="H72" s="17" t="str">
        <f>Details2!H1108</f>
        <v>NULL</v>
      </c>
      <c r="I72" s="17" t="str">
        <f>Details2!I1108</f>
        <v>NULL</v>
      </c>
      <c r="J72" s="17" t="str">
        <f>Details2!J1108</f>
        <v>NULL</v>
      </c>
      <c r="K72" s="17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17">
        <f>Details2!F1109</f>
        <v>8280</v>
      </c>
      <c r="G73" s="17">
        <f>Details2!G1109</f>
        <v>10053</v>
      </c>
      <c r="H73" s="17">
        <f>Details2!H1109</f>
        <v>8864</v>
      </c>
      <c r="I73" s="17">
        <f>Details2!I1109</f>
        <v>10663</v>
      </c>
      <c r="J73" s="17">
        <f>Details2!J1109</f>
        <v>8447</v>
      </c>
      <c r="K73" s="17">
        <f>Details2!K1109</f>
        <v>11328</v>
      </c>
      <c r="L73" s="21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17">
        <f>Details2!F1110</f>
        <v>350</v>
      </c>
      <c r="G74" s="17">
        <f>Details2!G1110</f>
        <v>602</v>
      </c>
      <c r="H74" s="17">
        <f>Details2!H1110</f>
        <v>6981</v>
      </c>
      <c r="I74" s="17">
        <f>Details2!I1110</f>
        <v>7613</v>
      </c>
      <c r="J74" s="17">
        <f>Details2!J1110</f>
        <v>9543</v>
      </c>
      <c r="K74" s="17">
        <f>Details2!K1110</f>
        <v>8636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17">
        <f>Details2!F1111</f>
        <v>3231</v>
      </c>
      <c r="G75" s="17">
        <f>Details2!G1111</f>
        <v>4353</v>
      </c>
      <c r="H75" s="17">
        <f>Details2!H1111</f>
        <v>4680</v>
      </c>
      <c r="I75" s="17">
        <f>Details2!I1111</f>
        <v>4210</v>
      </c>
      <c r="J75" s="17">
        <f>Details2!J1111</f>
        <v>3680</v>
      </c>
      <c r="K75" s="17">
        <f>Details2!K1111</f>
        <v>3292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17">
        <f>Details2!F1112</f>
        <v>3920</v>
      </c>
      <c r="G76" s="17">
        <f>Details2!G1112</f>
        <v>5390</v>
      </c>
      <c r="H76" s="17">
        <f>Details2!H1112</f>
        <v>5796</v>
      </c>
      <c r="I76" s="17">
        <f>Details2!I1112</f>
        <v>6257</v>
      </c>
      <c r="J76" s="17">
        <f>Details2!J1112</f>
        <v>6132</v>
      </c>
      <c r="K76" s="17">
        <f>Details2!K1112</f>
        <v>6255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17">
        <f>Details2!F1113</f>
        <v>14695</v>
      </c>
      <c r="G77" s="17">
        <f>Details2!G1113</f>
        <v>24212</v>
      </c>
      <c r="H77" s="17">
        <f>Details2!H1113</f>
        <v>22747</v>
      </c>
      <c r="I77" s="17">
        <f>Details2!I1113</f>
        <v>23120</v>
      </c>
      <c r="J77" s="17">
        <f>Details2!J1113</f>
        <v>0</v>
      </c>
      <c r="K77" s="17">
        <f>Details2!K1113</f>
        <v>0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17">
        <f>Details2!F1114</f>
        <v>20738</v>
      </c>
      <c r="G78" s="17">
        <f>Details2!G1114</f>
        <v>18354</v>
      </c>
      <c r="H78" s="17">
        <f>Details2!H1114</f>
        <v>19633</v>
      </c>
      <c r="I78" s="17">
        <f>Details2!I1114</f>
        <v>15482</v>
      </c>
      <c r="J78" s="17">
        <f>Details2!J1114</f>
        <v>12291</v>
      </c>
      <c r="K78" s="17">
        <f>Details2!K1114</f>
        <v>10988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17">
        <f>Details2!F1115</f>
        <v>9355</v>
      </c>
      <c r="G79" s="17">
        <f>Details2!G1115</f>
        <v>9229</v>
      </c>
      <c r="H79" s="17">
        <f>Details2!H1115</f>
        <v>9554</v>
      </c>
      <c r="I79" s="17">
        <f>Details2!I1115</f>
        <v>10413</v>
      </c>
      <c r="J79" s="17">
        <f>Details2!J1115</f>
        <v>8842</v>
      </c>
      <c r="K79" s="17">
        <f>Details2!K1115</f>
        <v>8065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17">
        <f>Details2!F1116</f>
        <v>21697</v>
      </c>
      <c r="G80" s="17">
        <f>Details2!G1116</f>
        <v>4519</v>
      </c>
      <c r="H80" s="17">
        <f>Details2!H1116</f>
        <v>15501</v>
      </c>
      <c r="I80" s="17">
        <f>Details2!I1116</f>
        <v>14465</v>
      </c>
      <c r="J80" s="17">
        <f>Details2!J1116</f>
        <v>17304</v>
      </c>
      <c r="K80" s="17">
        <f>Details2!K1116</f>
        <v>8482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17">
        <f>Details2!F1117</f>
        <v>14332</v>
      </c>
      <c r="G81" s="17">
        <f>Details2!G1117</f>
        <v>20561</v>
      </c>
      <c r="H81" s="17">
        <f>Details2!H1117</f>
        <v>21634</v>
      </c>
      <c r="I81" s="17">
        <f>Details2!I1117</f>
        <v>10490</v>
      </c>
      <c r="J81" s="17">
        <f>Details2!J1117</f>
        <v>22893</v>
      </c>
      <c r="K81" s="17">
        <f>Details2!K1117</f>
        <v>14540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17">
        <f>Details2!F1118</f>
        <v>4440</v>
      </c>
      <c r="G82" s="17">
        <f>Details2!G1118</f>
        <v>4125</v>
      </c>
      <c r="H82" s="17">
        <f>Details2!H1118</f>
        <v>5526</v>
      </c>
      <c r="I82" s="17">
        <f>Details2!I1118</f>
        <v>4608</v>
      </c>
      <c r="J82" s="17">
        <f>Details2!J1118</f>
        <v>5184</v>
      </c>
      <c r="K82" s="17">
        <f>Details2!K1118</f>
        <v>4772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17">
        <f>Details2!F1119</f>
        <v>2339</v>
      </c>
      <c r="G83" s="17">
        <f>Details2!G1119</f>
        <v>348</v>
      </c>
      <c r="H83" s="17">
        <f>Details2!H1119</f>
        <v>2025</v>
      </c>
      <c r="I83" s="17">
        <f>Details2!I1119</f>
        <v>1305</v>
      </c>
      <c r="J83" s="17">
        <f>Details2!J1119</f>
        <v>1789</v>
      </c>
      <c r="K83" s="17">
        <f>Details2!K1119</f>
        <v>1223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17">
        <f>Details2!F1120</f>
        <v>10725</v>
      </c>
      <c r="G84" s="17">
        <f>Details2!G1120</f>
        <v>9512</v>
      </c>
      <c r="H84" s="17">
        <f>Details2!H1120</f>
        <v>7603</v>
      </c>
      <c r="I84" s="17">
        <f>Details2!I1120</f>
        <v>8765</v>
      </c>
      <c r="J84" s="17">
        <f>Details2!J1120</f>
        <v>7115</v>
      </c>
      <c r="K84" s="17">
        <f>Details2!K1120</f>
        <v>5998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17">
        <f>Details2!F1121</f>
        <v>11428</v>
      </c>
      <c r="G85" s="17">
        <f>Details2!G1121</f>
        <v>12980</v>
      </c>
      <c r="H85" s="17">
        <f>Details2!H1121</f>
        <v>12594</v>
      </c>
      <c r="I85" s="17">
        <f>Details2!I1121</f>
        <v>9542</v>
      </c>
      <c r="J85" s="17">
        <f>Details2!J1121</f>
        <v>4519</v>
      </c>
      <c r="K85" s="17">
        <f>Details2!K1121</f>
        <v>8454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17">
        <f>Details2!F1122</f>
        <v>4351</v>
      </c>
      <c r="G86" s="17">
        <f>Details2!G1122</f>
        <v>4460</v>
      </c>
      <c r="H86" s="17">
        <f>Details2!H1122</f>
        <v>3457</v>
      </c>
      <c r="I86" s="17">
        <f>Details2!I1122</f>
        <v>3193</v>
      </c>
      <c r="J86" s="17">
        <f>Details2!J1122</f>
        <v>2602</v>
      </c>
      <c r="K86" s="17">
        <f>Details2!K1122</f>
        <v>1736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17">
        <f>Details2!F1123</f>
        <v>5557</v>
      </c>
      <c r="G87" s="17">
        <f>Details2!G1123</f>
        <v>12025</v>
      </c>
      <c r="H87" s="17">
        <f>Details2!H1123</f>
        <v>13052</v>
      </c>
      <c r="I87" s="17">
        <f>Details2!I1123</f>
        <v>8065</v>
      </c>
      <c r="J87" s="17">
        <f>Details2!J1123</f>
        <v>17953</v>
      </c>
      <c r="K87" s="17">
        <f>Details2!K1123</f>
        <v>17730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17">
        <f>Details2!F1124</f>
        <v>2382</v>
      </c>
      <c r="G88" s="17">
        <f>Details2!G1124</f>
        <v>3306</v>
      </c>
      <c r="H88" s="17">
        <f>Details2!H1124</f>
        <v>4280</v>
      </c>
      <c r="I88" s="17">
        <f>Details2!I1124</f>
        <v>3748</v>
      </c>
      <c r="J88" s="17">
        <f>Details2!J1124</f>
        <v>2828</v>
      </c>
      <c r="K88" s="17">
        <f>Details2!K1124</f>
        <v>2925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17">
        <f>Details2!F1125</f>
        <v>3201</v>
      </c>
      <c r="G89" s="17">
        <f>Details2!G1125</f>
        <v>2871</v>
      </c>
      <c r="H89" s="17" t="str">
        <f>Details2!H1125</f>
        <v>NULL</v>
      </c>
      <c r="I89" s="17" t="str">
        <f>Details2!I1125</f>
        <v>NULL</v>
      </c>
      <c r="J89" s="17" t="str">
        <f>Details2!J1125</f>
        <v>NULL</v>
      </c>
      <c r="K89" s="17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17">
        <f>Details2!F1126</f>
        <v>1562</v>
      </c>
      <c r="G90" s="17">
        <f>Details2!G1126</f>
        <v>1408</v>
      </c>
      <c r="H90" s="17">
        <f>Details2!H1126</f>
        <v>4884</v>
      </c>
      <c r="I90" s="17">
        <f>Details2!I1126</f>
        <v>3594</v>
      </c>
      <c r="J90" s="17">
        <f>Details2!J1126</f>
        <v>2695</v>
      </c>
      <c r="K90" s="17">
        <f>Details2!K1126</f>
        <v>1924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17">
        <f>Details2!F1127</f>
        <v>28764</v>
      </c>
      <c r="G91" s="17">
        <f>Details2!G1127</f>
        <v>18289</v>
      </c>
      <c r="H91" s="17">
        <f>Details2!H1127</f>
        <v>20836</v>
      </c>
      <c r="I91" s="17">
        <f>Details2!I1127</f>
        <v>28838</v>
      </c>
      <c r="J91" s="17">
        <f>Details2!J1127</f>
        <v>87860</v>
      </c>
      <c r="K91" s="17">
        <f>Details2!K1127</f>
        <v>14258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17">
        <f>Details2!F1128</f>
        <v>4441</v>
      </c>
      <c r="G92" s="17">
        <f>Details2!G1128</f>
        <v>5382</v>
      </c>
      <c r="H92" s="17">
        <f>Details2!H1128</f>
        <v>5296</v>
      </c>
      <c r="I92" s="17">
        <f>Details2!I1128</f>
        <v>6071</v>
      </c>
      <c r="J92" s="17">
        <f>Details2!J1128</f>
        <v>6827</v>
      </c>
      <c r="K92" s="17">
        <f>Details2!K1128</f>
        <v>7879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17">
        <f>Details2!F1129</f>
        <v>4287</v>
      </c>
      <c r="G93" s="17">
        <f>Details2!G1129</f>
        <v>4345</v>
      </c>
      <c r="H93" s="17">
        <f>Details2!H1129</f>
        <v>6765</v>
      </c>
      <c r="I93" s="17">
        <f>Details2!I1129</f>
        <v>8746</v>
      </c>
      <c r="J93" s="17">
        <f>Details2!J1129</f>
        <v>9281</v>
      </c>
      <c r="K93" s="17">
        <f>Details2!K1129</f>
        <v>7386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17">
        <f>Details2!F1130</f>
        <v>14356</v>
      </c>
      <c r="G94" s="17">
        <f>Details2!G1130</f>
        <v>12473</v>
      </c>
      <c r="H94" s="17">
        <f>Details2!H1130</f>
        <v>15043</v>
      </c>
      <c r="I94" s="17">
        <f>Details2!I1130</f>
        <v>11745</v>
      </c>
      <c r="J94" s="17">
        <f>Details2!J1130</f>
        <v>13856</v>
      </c>
      <c r="K94" s="17">
        <f>Details2!K1130</f>
        <v>12823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San Antonio Military Medical Center</v>
      </c>
      <c r="E95" t="str">
        <f>Details2!E1131</f>
        <v>H</v>
      </c>
      <c r="F95" s="17">
        <f>Details2!F1131</f>
        <v>13048</v>
      </c>
      <c r="G95" s="17">
        <f>Details2!G1131</f>
        <v>13885</v>
      </c>
      <c r="H95" s="17">
        <f>Details2!H1131</f>
        <v>43128</v>
      </c>
      <c r="I95" s="17">
        <f>Details2!I1131</f>
        <v>17347</v>
      </c>
      <c r="J95" s="17">
        <f>Details2!J1131</f>
        <v>16916</v>
      </c>
      <c r="K95" s="17">
        <f>Details2!K1131</f>
        <v>12427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17">
        <f>Details2!F1132</f>
        <v>6750</v>
      </c>
      <c r="G96" s="17">
        <f>Details2!G1132</f>
        <v>7143</v>
      </c>
      <c r="H96" s="17">
        <f>Details2!H1132</f>
        <v>5959</v>
      </c>
      <c r="I96" s="17">
        <f>Details2!I1132</f>
        <v>6850</v>
      </c>
      <c r="J96" s="17">
        <f>Details2!J1132</f>
        <v>6345</v>
      </c>
      <c r="K96" s="17">
        <f>Details2!K1132</f>
        <v>5820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17">
        <f>Details2!F1133</f>
        <v>1756</v>
      </c>
      <c r="G97" s="17">
        <f>Details2!G1133</f>
        <v>2969</v>
      </c>
      <c r="H97" s="17">
        <f>Details2!H1133</f>
        <v>4469</v>
      </c>
      <c r="I97" s="17">
        <f>Details2!I1133</f>
        <v>5289</v>
      </c>
      <c r="J97" s="17">
        <f>Details2!J1133</f>
        <v>5413</v>
      </c>
      <c r="K97" s="17">
        <f>Details2!K1133</f>
        <v>6023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17">
        <f>Details2!F1134</f>
        <v>1299</v>
      </c>
      <c r="G98" s="17">
        <f>Details2!G1134</f>
        <v>679</v>
      </c>
      <c r="H98" s="17">
        <f>Details2!H1134</f>
        <v>1434</v>
      </c>
      <c r="I98" s="17">
        <f>Details2!I1134</f>
        <v>4287</v>
      </c>
      <c r="J98" s="17">
        <f>Details2!J1134</f>
        <v>4868</v>
      </c>
      <c r="K98" s="17">
        <f>Details2!K1134</f>
        <v>5654</v>
      </c>
    </row>
    <row r="99" spans="2:11" x14ac:dyDescent="0.2">
      <c r="B99" t="str">
        <f>Details2!B1135</f>
        <v>Army</v>
      </c>
      <c r="C99" t="str">
        <f>Details2!C1135</f>
        <v>0125</v>
      </c>
      <c r="D99" t="str">
        <f>Details2!D1135</f>
        <v>Ft. Lewis (Madigan Army Medical Center)</v>
      </c>
      <c r="E99" t="str">
        <f>Details2!E1135</f>
        <v>H</v>
      </c>
      <c r="F99" s="17">
        <f>Details2!F1135</f>
        <v>19659</v>
      </c>
      <c r="G99" s="17">
        <f>Details2!G1135</f>
        <v>24453</v>
      </c>
      <c r="H99" s="17">
        <f>Details2!H1135</f>
        <v>14556</v>
      </c>
      <c r="I99" s="17">
        <f>Details2!I1135</f>
        <v>14541</v>
      </c>
      <c r="J99" s="17">
        <f>Details2!J1135</f>
        <v>18270</v>
      </c>
      <c r="K99" s="17">
        <f>Details2!K1135</f>
        <v>20607</v>
      </c>
    </row>
    <row r="100" spans="2:11" x14ac:dyDescent="0.2">
      <c r="B100" t="str">
        <f>Details2!B1136</f>
        <v>Army</v>
      </c>
      <c r="C100" t="str">
        <f>Details2!C1136</f>
        <v>0131</v>
      </c>
      <c r="D100" t="str">
        <f>Details2!D1136</f>
        <v>Ft. Irwin (Weed Army Community Hospital)</v>
      </c>
      <c r="E100" t="str">
        <f>Details2!E1136</f>
        <v>H</v>
      </c>
      <c r="F100" s="17">
        <f>Details2!F1136</f>
        <v>130</v>
      </c>
      <c r="G100" s="17">
        <f>Details2!G1136</f>
        <v>334</v>
      </c>
      <c r="H100" s="17">
        <f>Details2!H1136</f>
        <v>427</v>
      </c>
      <c r="I100" s="17">
        <f>Details2!I1136</f>
        <v>141</v>
      </c>
      <c r="J100" s="17">
        <f>Details2!J1136</f>
        <v>208</v>
      </c>
      <c r="K100" s="17">
        <f>Details2!K1136</f>
        <v>115</v>
      </c>
    </row>
    <row r="101" spans="2:11" x14ac:dyDescent="0.2">
      <c r="B101" t="str">
        <f>Details2!B1137</f>
        <v>Army</v>
      </c>
      <c r="C101" t="str">
        <f>Details2!C1137</f>
        <v>0206</v>
      </c>
      <c r="D101" t="str">
        <f>Details2!D1137</f>
        <v>Yuma Proving Grounds</v>
      </c>
      <c r="E101" t="str">
        <f>Details2!E1137</f>
        <v>I</v>
      </c>
      <c r="F101" s="17" t="str">
        <f>Details2!F1137</f>
        <v>NULL</v>
      </c>
      <c r="G101" s="17" t="str">
        <f>Details2!G1137</f>
        <v>NULL</v>
      </c>
      <c r="H101" s="17" t="str">
        <f>Details2!H1137</f>
        <v>NULL</v>
      </c>
      <c r="I101" s="17" t="str">
        <f>Details2!I1137</f>
        <v>NULL</v>
      </c>
      <c r="J101" s="17" t="str">
        <f>Details2!J1137</f>
        <v>NULL</v>
      </c>
      <c r="K101" s="17" t="str">
        <f>Details2!K1137</f>
        <v>NULL</v>
      </c>
    </row>
    <row r="102" spans="2:11" x14ac:dyDescent="0.2">
      <c r="B102" t="str">
        <f>Details2!B1138</f>
        <v>Army</v>
      </c>
      <c r="C102" t="str">
        <f>Details2!C1138</f>
        <v>0256</v>
      </c>
      <c r="D102" t="str">
        <f>Details2!D1138</f>
        <v>Pentagon Army Health Clinic</v>
      </c>
      <c r="E102" t="str">
        <f>Details2!E1138</f>
        <v>I</v>
      </c>
      <c r="F102" s="17" t="str">
        <f>Details2!F1138</f>
        <v>NULL</v>
      </c>
      <c r="G102" s="17" t="str">
        <f>Details2!G1138</f>
        <v>NULL</v>
      </c>
      <c r="H102" s="17" t="str">
        <f>Details2!H1138</f>
        <v>NULL</v>
      </c>
      <c r="I102" s="17" t="str">
        <f>Details2!I1138</f>
        <v>NULL</v>
      </c>
      <c r="J102" s="17" t="str">
        <f>Details2!J1138</f>
        <v>NULL</v>
      </c>
      <c r="K102" s="17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0273</v>
      </c>
      <c r="D103" t="str">
        <f>Details2!D1139</f>
        <v>Ft. McPherson (Lawrence Joel Army Health Clinic)</v>
      </c>
      <c r="E103" t="str">
        <f>Details2!E1139</f>
        <v>I</v>
      </c>
      <c r="F103" s="17" t="str">
        <f>Details2!F1139</f>
        <v>NULL</v>
      </c>
      <c r="G103" s="17" t="str">
        <f>Details2!G1139</f>
        <v>NULL</v>
      </c>
      <c r="H103" s="17" t="str">
        <f>Details2!H1139</f>
        <v>NULL</v>
      </c>
      <c r="I103" s="17" t="str">
        <f>Details2!I1139</f>
        <v>NULL</v>
      </c>
      <c r="J103" s="17" t="str">
        <f>Details2!J1139</f>
        <v>NULL</v>
      </c>
      <c r="K103" s="17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0308</v>
      </c>
      <c r="D104" t="str">
        <f>Details2!D1140</f>
        <v>Aberdeen Proving Grounds (Kirk Army Health Clinic)</v>
      </c>
      <c r="E104" t="str">
        <f>Details2!E1140</f>
        <v>I</v>
      </c>
      <c r="F104" s="17" t="str">
        <f>Details2!F1140</f>
        <v>NULL</v>
      </c>
      <c r="G104" s="17" t="str">
        <f>Details2!G1140</f>
        <v>NULL</v>
      </c>
      <c r="H104" s="17" t="str">
        <f>Details2!H1140</f>
        <v>NULL</v>
      </c>
      <c r="I104" s="17" t="str">
        <f>Details2!I1140</f>
        <v>NULL</v>
      </c>
      <c r="J104" s="17" t="str">
        <f>Details2!J1140</f>
        <v>NULL</v>
      </c>
      <c r="K104" s="17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0309</v>
      </c>
      <c r="D105" t="str">
        <f>Details2!D1141</f>
        <v>Ft. Detrick US Army Health Clinic</v>
      </c>
      <c r="E105" t="str">
        <f>Details2!E1141</f>
        <v>I</v>
      </c>
      <c r="F105" s="17" t="str">
        <f>Details2!F1141</f>
        <v>NULL</v>
      </c>
      <c r="G105" s="17" t="str">
        <f>Details2!G1141</f>
        <v>NULL</v>
      </c>
      <c r="H105" s="17" t="str">
        <f>Details2!H1141</f>
        <v>NULL</v>
      </c>
      <c r="I105" s="17" t="str">
        <f>Details2!I1141</f>
        <v>NULL</v>
      </c>
      <c r="J105" s="17" t="str">
        <f>Details2!J1141</f>
        <v>NULL</v>
      </c>
      <c r="K105" s="17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0330</v>
      </c>
      <c r="D106" t="str">
        <f>Details2!D1142</f>
        <v>Ft. Drum (Guthrie Army Health Clinic)</v>
      </c>
      <c r="E106" t="str">
        <f>Details2!E1142</f>
        <v>C</v>
      </c>
      <c r="F106" s="17">
        <f>Details2!F1142</f>
        <v>2271</v>
      </c>
      <c r="G106" s="17">
        <f>Details2!G1142</f>
        <v>1982</v>
      </c>
      <c r="H106" s="17">
        <f>Details2!H1142</f>
        <v>1577</v>
      </c>
      <c r="I106" s="17">
        <f>Details2!I1142</f>
        <v>1216</v>
      </c>
      <c r="J106" s="17">
        <f>Details2!J1142</f>
        <v>1254</v>
      </c>
      <c r="K106" s="17">
        <f>Details2!K1142</f>
        <v>929</v>
      </c>
    </row>
    <row r="107" spans="2:11" x14ac:dyDescent="0.2">
      <c r="B107" t="str">
        <f>Details2!B1143</f>
        <v>Army</v>
      </c>
      <c r="C107" t="str">
        <f>Details2!C1143</f>
        <v>0350</v>
      </c>
      <c r="D107" t="str">
        <f>Details2!D1143</f>
        <v>Ft. Indiantown Gap US Army Health Clinic</v>
      </c>
      <c r="E107" t="str">
        <f>Details2!E1143</f>
        <v>I</v>
      </c>
      <c r="F107" s="17" t="str">
        <f>Details2!F1143</f>
        <v>NULL</v>
      </c>
      <c r="G107" s="17" t="str">
        <f>Details2!G1143</f>
        <v>NULL</v>
      </c>
      <c r="H107" s="17" t="str">
        <f>Details2!H1143</f>
        <v>NULL</v>
      </c>
      <c r="I107" s="17" t="str">
        <f>Details2!I1143</f>
        <v>NULL</v>
      </c>
      <c r="J107" s="17" t="str">
        <f>Details2!J1143</f>
        <v>NULL</v>
      </c>
      <c r="K107" s="17" t="str">
        <f>Details2!K1143</f>
        <v>NULL</v>
      </c>
    </row>
    <row r="108" spans="2:11" x14ac:dyDescent="0.2">
      <c r="B108" t="str">
        <f>Details2!B1144</f>
        <v>Army</v>
      </c>
      <c r="C108" t="str">
        <f>Details2!C1144</f>
        <v>0351</v>
      </c>
      <c r="D108" t="str">
        <f>Details2!D1144</f>
        <v>Letterkenny US Army Health Clinic</v>
      </c>
      <c r="E108" t="str">
        <f>Details2!E1144</f>
        <v>I</v>
      </c>
      <c r="F108" s="17" t="str">
        <f>Details2!F1144</f>
        <v>NULL</v>
      </c>
      <c r="G108" s="17" t="str">
        <f>Details2!G1144</f>
        <v>NULL</v>
      </c>
      <c r="H108" s="17" t="str">
        <f>Details2!H1144</f>
        <v>NULL</v>
      </c>
      <c r="I108" s="17" t="str">
        <f>Details2!I1144</f>
        <v>NULL</v>
      </c>
      <c r="J108" s="17" t="str">
        <f>Details2!J1144</f>
        <v>NULL</v>
      </c>
      <c r="K108" s="17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0352</v>
      </c>
      <c r="D109" t="str">
        <f>Details2!D1145</f>
        <v>Carlisle (Dunham Army Health Clinic)</v>
      </c>
      <c r="E109" t="str">
        <f>Details2!E1145</f>
        <v>C</v>
      </c>
      <c r="F109" s="17">
        <f>Details2!F1145</f>
        <v>6067</v>
      </c>
      <c r="G109" s="17" t="str">
        <f>Details2!G1145</f>
        <v>NULL</v>
      </c>
      <c r="H109" s="17" t="str">
        <f>Details2!H1145</f>
        <v>NULL</v>
      </c>
      <c r="I109" s="17" t="str">
        <f>Details2!I1145</f>
        <v>NULL</v>
      </c>
      <c r="J109" s="17" t="str">
        <f>Details2!J1145</f>
        <v>NULL</v>
      </c>
      <c r="K109" s="17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0353</v>
      </c>
      <c r="D110" t="str">
        <f>Details2!D1146</f>
        <v>Tobyhanna US Army Health Clinic</v>
      </c>
      <c r="E110" t="str">
        <f>Details2!E1146</f>
        <v>I</v>
      </c>
      <c r="F110" s="17" t="str">
        <f>Details2!F1146</f>
        <v>NULL</v>
      </c>
      <c r="G110" s="17" t="str">
        <f>Details2!G1146</f>
        <v>NULL</v>
      </c>
      <c r="H110" s="17" t="str">
        <f>Details2!H1146</f>
        <v>NULL</v>
      </c>
      <c r="I110" s="17" t="str">
        <f>Details2!I1146</f>
        <v>NULL</v>
      </c>
      <c r="J110" s="17" t="str">
        <f>Details2!J1146</f>
        <v>NULL</v>
      </c>
      <c r="K110" s="17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0371</v>
      </c>
      <c r="D111" t="str">
        <f>Details2!D1147</f>
        <v>Dugway Proving Ground</v>
      </c>
      <c r="E111" t="str">
        <f>Details2!E1147</f>
        <v>I</v>
      </c>
      <c r="F111" s="17" t="str">
        <f>Details2!F1147</f>
        <v>NULL</v>
      </c>
      <c r="G111" s="17" t="str">
        <f>Details2!G1147</f>
        <v>NULL</v>
      </c>
      <c r="H111" s="17" t="str">
        <f>Details2!H1147</f>
        <v>NULL</v>
      </c>
      <c r="I111" s="17" t="str">
        <f>Details2!I1147</f>
        <v>NULL</v>
      </c>
      <c r="J111" s="17" t="str">
        <f>Details2!J1147</f>
        <v>NULL</v>
      </c>
      <c r="K111" s="17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0441</v>
      </c>
      <c r="D112" t="str">
        <f>Details2!D1148</f>
        <v>New Cumberland US Army Health Clinic</v>
      </c>
      <c r="E112" t="str">
        <f>Details2!E1148</f>
        <v>I</v>
      </c>
      <c r="F112" s="17" t="str">
        <f>Details2!F1148</f>
        <v>NULL</v>
      </c>
      <c r="G112" s="17" t="str">
        <f>Details2!G1148</f>
        <v>NULL</v>
      </c>
      <c r="H112" s="17" t="str">
        <f>Details2!H1148</f>
        <v>NULL</v>
      </c>
      <c r="I112" s="17" t="str">
        <f>Details2!I1148</f>
        <v>NULL</v>
      </c>
      <c r="J112" s="17" t="str">
        <f>Details2!J1148</f>
        <v>NULL</v>
      </c>
      <c r="K112" s="17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0606</v>
      </c>
      <c r="D113" t="str">
        <f>Details2!D1149</f>
        <v>Heidelberg MEDDAC</v>
      </c>
      <c r="E113" t="str">
        <f>Details2!E1149</f>
        <v>C</v>
      </c>
      <c r="F113" s="17">
        <f>Details2!F1149</f>
        <v>3344</v>
      </c>
      <c r="G113" s="17">
        <f>Details2!G1149</f>
        <v>2387</v>
      </c>
      <c r="H113" s="17">
        <f>Details2!H1149</f>
        <v>1144</v>
      </c>
      <c r="I113" s="17">
        <f>Details2!I1149</f>
        <v>1457</v>
      </c>
      <c r="J113" s="17">
        <f>Details2!J1149</f>
        <v>3195</v>
      </c>
      <c r="K113" s="17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0607</v>
      </c>
      <c r="D114" t="str">
        <f>Details2!D1150</f>
        <v>Landstuhl Regional Medical Center</v>
      </c>
      <c r="E114" t="str">
        <f>Details2!E1150</f>
        <v>H</v>
      </c>
      <c r="F114" s="17">
        <f>Details2!F1150</f>
        <v>5240</v>
      </c>
      <c r="G114" s="17">
        <f>Details2!G1150</f>
        <v>3475</v>
      </c>
      <c r="H114" s="17">
        <f>Details2!H1150</f>
        <v>1997</v>
      </c>
      <c r="I114" s="17">
        <f>Details2!I1150</f>
        <v>3939</v>
      </c>
      <c r="J114" s="17">
        <f>Details2!J1150</f>
        <v>9338</v>
      </c>
      <c r="K114" s="17">
        <f>Details2!K1150</f>
        <v>4468</v>
      </c>
    </row>
    <row r="115" spans="2:11" x14ac:dyDescent="0.2">
      <c r="B115" t="str">
        <f>Details2!B1151</f>
        <v>Army</v>
      </c>
      <c r="C115" t="str">
        <f>Details2!C1151</f>
        <v>0609</v>
      </c>
      <c r="D115" t="str">
        <f>Details2!D1151</f>
        <v>Bavaria MEDDAC</v>
      </c>
      <c r="E115" t="str">
        <f>Details2!E1151</f>
        <v>C</v>
      </c>
      <c r="F115" s="17">
        <f>Details2!F1151</f>
        <v>742</v>
      </c>
      <c r="G115" s="17">
        <f>Details2!G1151</f>
        <v>431</v>
      </c>
      <c r="H115" s="17">
        <f>Details2!H1151</f>
        <v>352</v>
      </c>
      <c r="I115" s="17">
        <f>Details2!I1151</f>
        <v>544</v>
      </c>
      <c r="J115" s="17">
        <f>Details2!J1151</f>
        <v>1027</v>
      </c>
      <c r="K115" s="17">
        <f>Details2!K1151</f>
        <v>386</v>
      </c>
    </row>
    <row r="116" spans="2:11" x14ac:dyDescent="0.2">
      <c r="B116" t="str">
        <f>Details2!B1152</f>
        <v>Army</v>
      </c>
      <c r="C116" t="str">
        <f>Details2!C1152</f>
        <v>0610</v>
      </c>
      <c r="D116" t="str">
        <f>Details2!D1152</f>
        <v>BG CRAWFORD SAMS AHC-CAMP ZAMA</v>
      </c>
      <c r="E116" t="str">
        <f>Details2!E1152</f>
        <v>C</v>
      </c>
      <c r="F116" s="17" t="str">
        <f>Details2!F1152</f>
        <v>NULL</v>
      </c>
      <c r="G116" s="17" t="str">
        <f>Details2!G1152</f>
        <v>NULL</v>
      </c>
      <c r="H116" s="17" t="str">
        <f>Details2!H1152</f>
        <v>NULL</v>
      </c>
      <c r="I116" s="17" t="str">
        <f>Details2!I1152</f>
        <v>NULL</v>
      </c>
      <c r="J116" s="17">
        <f>Details2!J1152</f>
        <v>795</v>
      </c>
      <c r="K116" s="17">
        <f>Details2!K1152</f>
        <v>238</v>
      </c>
    </row>
    <row r="117" spans="2:11" x14ac:dyDescent="0.2">
      <c r="B117" t="str">
        <f>Details2!B1153</f>
        <v>Army</v>
      </c>
      <c r="C117" t="str">
        <f>Details2!C1153</f>
        <v>0612</v>
      </c>
      <c r="D117" t="str">
        <f>Details2!D1153</f>
        <v>Brian Allgood ACH - Seoul</v>
      </c>
      <c r="E117" t="str">
        <f>Details2!E1153</f>
        <v>H</v>
      </c>
      <c r="F117" s="17">
        <f>Details2!F1153</f>
        <v>0</v>
      </c>
      <c r="G117" s="17">
        <f>Details2!G1153</f>
        <v>10</v>
      </c>
      <c r="H117" s="17">
        <f>Details2!H1153</f>
        <v>1204</v>
      </c>
      <c r="I117" s="17">
        <f>Details2!I1153</f>
        <v>1505</v>
      </c>
      <c r="J117" s="17">
        <f>Details2!J1153</f>
        <v>2922</v>
      </c>
      <c r="K117" s="17">
        <f>Details2!K1153</f>
        <v>2343</v>
      </c>
    </row>
    <row r="118" spans="2:11" x14ac:dyDescent="0.2">
      <c r="B118" t="str">
        <f>Details2!B1154</f>
        <v>JTF</v>
      </c>
      <c r="C118" t="str">
        <f>Details2!C1154</f>
        <v>0067</v>
      </c>
      <c r="D118" t="str">
        <f>Details2!D1154</f>
        <v>Walter Reed National Military Medical Center</v>
      </c>
      <c r="E118" t="str">
        <f>Details2!E1154</f>
        <v>H</v>
      </c>
      <c r="F118" s="17">
        <f>Details2!F1154</f>
        <v>16925</v>
      </c>
      <c r="G118" s="17">
        <f>Details2!G1154</f>
        <v>18420</v>
      </c>
      <c r="H118" s="17">
        <f>Details2!H1154</f>
        <v>15070</v>
      </c>
      <c r="I118" s="17">
        <f>Details2!I1154</f>
        <v>12854</v>
      </c>
      <c r="J118" s="17">
        <f>Details2!J1154</f>
        <v>27113</v>
      </c>
      <c r="K118" s="17">
        <f>Details2!K1154</f>
        <v>32939</v>
      </c>
    </row>
    <row r="119" spans="2:11" x14ac:dyDescent="0.2">
      <c r="B119" t="str">
        <f>Details2!B1155</f>
        <v>JTF</v>
      </c>
      <c r="C119" t="str">
        <f>Details2!C1155</f>
        <v>0123</v>
      </c>
      <c r="D119" t="str">
        <f>Details2!D1155</f>
        <v>Ft. Belvoir (FT. Belvoir Community Hospital)</v>
      </c>
      <c r="E119" t="str">
        <f>Details2!E1155</f>
        <v>H</v>
      </c>
      <c r="F119" s="17">
        <f>Details2!F1155</f>
        <v>21822</v>
      </c>
      <c r="G119" s="17">
        <f>Details2!G1155</f>
        <v>25198</v>
      </c>
      <c r="H119" s="17">
        <f>Details2!H1155</f>
        <v>25042</v>
      </c>
      <c r="I119" s="17">
        <f>Details2!I1155</f>
        <v>16859</v>
      </c>
      <c r="J119" s="17">
        <f>Details2!J1155</f>
        <v>30481</v>
      </c>
      <c r="K119" s="17">
        <f>Details2!K1155</f>
        <v>31996</v>
      </c>
    </row>
    <row r="120" spans="2:11" x14ac:dyDescent="0.2">
      <c r="B120" t="str">
        <f>Details2!B1156</f>
        <v>Navy</v>
      </c>
      <c r="C120" t="str">
        <f>Details2!C1156</f>
        <v>0024</v>
      </c>
      <c r="D120" t="str">
        <f>Details2!D1156</f>
        <v>NH Camp Pendelton</v>
      </c>
      <c r="E120" t="str">
        <f>Details2!E1156</f>
        <v>H</v>
      </c>
      <c r="F120" s="17">
        <f>Details2!F1156</f>
        <v>2035</v>
      </c>
      <c r="G120" s="17">
        <f>Details2!G1156</f>
        <v>2115</v>
      </c>
      <c r="H120" s="17">
        <f>Details2!H1156</f>
        <v>1681</v>
      </c>
      <c r="I120" s="17">
        <f>Details2!I1156</f>
        <v>2013</v>
      </c>
      <c r="J120" s="17">
        <f>Details2!J1156</f>
        <v>2289</v>
      </c>
      <c r="K120" s="17">
        <f>Details2!K1156</f>
        <v>3191</v>
      </c>
    </row>
    <row r="121" spans="2:11" x14ac:dyDescent="0.2">
      <c r="B121" t="str">
        <f>Details2!B1157</f>
        <v>Navy</v>
      </c>
      <c r="C121" t="str">
        <f>Details2!C1157</f>
        <v>0028</v>
      </c>
      <c r="D121" t="str">
        <f>Details2!D1157</f>
        <v>NH Lemoore</v>
      </c>
      <c r="E121" t="str">
        <f>Details2!E1157</f>
        <v>H</v>
      </c>
      <c r="F121" s="17">
        <f>Details2!F1157</f>
        <v>1372</v>
      </c>
      <c r="G121" s="17">
        <f>Details2!G1157</f>
        <v>5723</v>
      </c>
      <c r="H121" s="17">
        <f>Details2!H1157</f>
        <v>4315</v>
      </c>
      <c r="I121" s="17">
        <f>Details2!I1157</f>
        <v>4421</v>
      </c>
      <c r="J121" s="17">
        <f>Details2!J1157</f>
        <v>4047</v>
      </c>
      <c r="K121" s="17">
        <f>Details2!K1157</f>
        <v>3328</v>
      </c>
    </row>
    <row r="122" spans="2:11" x14ac:dyDescent="0.2">
      <c r="B122" t="str">
        <f>Details2!B1158</f>
        <v>Navy</v>
      </c>
      <c r="C122" t="str">
        <f>Details2!C1158</f>
        <v>0029</v>
      </c>
      <c r="D122" t="str">
        <f>Details2!D1158</f>
        <v>NMC San Diego</v>
      </c>
      <c r="E122" t="str">
        <f>Details2!E1158</f>
        <v>H</v>
      </c>
      <c r="F122" s="17">
        <f>Details2!F1158</f>
        <v>7899</v>
      </c>
      <c r="G122" s="17">
        <f>Details2!G1158</f>
        <v>11741</v>
      </c>
      <c r="H122" s="17">
        <f>Details2!H1158</f>
        <v>10500</v>
      </c>
      <c r="I122" s="17">
        <f>Details2!I1158</f>
        <v>7762</v>
      </c>
      <c r="J122" s="17">
        <f>Details2!J1158</f>
        <v>7343</v>
      </c>
      <c r="K122" s="17">
        <f>Details2!K1158</f>
        <v>8190</v>
      </c>
    </row>
    <row r="123" spans="2:11" x14ac:dyDescent="0.2">
      <c r="B123" t="str">
        <f>Details2!B1159</f>
        <v>Navy</v>
      </c>
      <c r="C123" t="str">
        <f>Details2!C1159</f>
        <v>0030</v>
      </c>
      <c r="D123" t="str">
        <f>Details2!D1159</f>
        <v>NH 29 Palms</v>
      </c>
      <c r="E123" t="str">
        <f>Details2!E1159</f>
        <v>H</v>
      </c>
      <c r="F123" s="17">
        <f>Details2!F1159</f>
        <v>1771</v>
      </c>
      <c r="G123" s="17">
        <f>Details2!G1159</f>
        <v>1813</v>
      </c>
      <c r="H123" s="17">
        <f>Details2!H1159</f>
        <v>1902</v>
      </c>
      <c r="I123" s="17">
        <f>Details2!I1159</f>
        <v>2429</v>
      </c>
      <c r="J123" s="17">
        <f>Details2!J1159</f>
        <v>2580</v>
      </c>
      <c r="K123" s="17">
        <f>Details2!K1159</f>
        <v>2278</v>
      </c>
    </row>
    <row r="124" spans="2:11" x14ac:dyDescent="0.2">
      <c r="B124" t="str">
        <f>Details2!B1160</f>
        <v>Navy</v>
      </c>
      <c r="C124" t="str">
        <f>Details2!C1160</f>
        <v>0035</v>
      </c>
      <c r="D124" t="str">
        <f>Details2!D1160</f>
        <v>NBHC Groton</v>
      </c>
      <c r="E124" t="str">
        <f>Details2!E1160</f>
        <v>C</v>
      </c>
      <c r="F124" s="17">
        <f>Details2!F1160</f>
        <v>983</v>
      </c>
      <c r="G124" s="17">
        <f>Details2!G1160</f>
        <v>1224</v>
      </c>
      <c r="H124" s="17">
        <f>Details2!H1160</f>
        <v>1782</v>
      </c>
      <c r="I124" s="17">
        <f>Details2!I1160</f>
        <v>2103</v>
      </c>
      <c r="J124" s="17">
        <f>Details2!J1160</f>
        <v>1900</v>
      </c>
      <c r="K124" s="17" t="str">
        <f>Details2!K1160</f>
        <v>NULL</v>
      </c>
    </row>
    <row r="125" spans="2:11" x14ac:dyDescent="0.2">
      <c r="B125" t="str">
        <f>Details2!B1161</f>
        <v>Navy</v>
      </c>
      <c r="C125" t="str">
        <f>Details2!C1161</f>
        <v>0038</v>
      </c>
      <c r="D125" t="str">
        <f>Details2!D1161</f>
        <v>NH Pensacola</v>
      </c>
      <c r="E125" t="str">
        <f>Details2!E1161</f>
        <v>H</v>
      </c>
      <c r="F125" s="17">
        <f>Details2!F1161</f>
        <v>5974</v>
      </c>
      <c r="G125" s="17">
        <f>Details2!G1161</f>
        <v>5359</v>
      </c>
      <c r="H125" s="17">
        <f>Details2!H1161</f>
        <v>6542</v>
      </c>
      <c r="I125" s="17">
        <f>Details2!I1161</f>
        <v>9521</v>
      </c>
      <c r="J125" s="17">
        <f>Details2!J1161</f>
        <v>9775</v>
      </c>
      <c r="K125" s="17">
        <f>Details2!K1161</f>
        <v>8758</v>
      </c>
    </row>
    <row r="126" spans="2:11" x14ac:dyDescent="0.2">
      <c r="B126" t="str">
        <f>Details2!B1162</f>
        <v>Navy</v>
      </c>
      <c r="C126" t="str">
        <f>Details2!C1162</f>
        <v>0039</v>
      </c>
      <c r="D126" t="str">
        <f>Details2!D1162</f>
        <v>NH Jacksonville</v>
      </c>
      <c r="E126" t="str">
        <f>Details2!E1162</f>
        <v>H</v>
      </c>
      <c r="F126" s="17">
        <f>Details2!F1162</f>
        <v>19497</v>
      </c>
      <c r="G126" s="17">
        <f>Details2!G1162</f>
        <v>23611</v>
      </c>
      <c r="H126" s="17">
        <f>Details2!H1162</f>
        <v>20872</v>
      </c>
      <c r="I126" s="17">
        <f>Details2!I1162</f>
        <v>18753</v>
      </c>
      <c r="J126" s="17">
        <f>Details2!J1162</f>
        <v>18438</v>
      </c>
      <c r="K126" s="17">
        <f>Details2!K1162</f>
        <v>15669</v>
      </c>
    </row>
    <row r="127" spans="2:11" x14ac:dyDescent="0.2">
      <c r="B127" t="str">
        <f>Details2!B1163</f>
        <v>Navy</v>
      </c>
      <c r="C127" t="str">
        <f>Details2!C1163</f>
        <v>0056</v>
      </c>
      <c r="D127" t="str">
        <f>Details2!D1163</f>
        <v>NHC Great Lakes</v>
      </c>
      <c r="E127" t="str">
        <f>Details2!E1163</f>
        <v>C</v>
      </c>
      <c r="F127" s="17">
        <f>Details2!F1163</f>
        <v>6156</v>
      </c>
      <c r="G127" s="17">
        <f>Details2!G1163</f>
        <v>6350</v>
      </c>
      <c r="H127" s="17">
        <f>Details2!H1163</f>
        <v>6055</v>
      </c>
      <c r="I127" s="17">
        <f>Details2!I1163</f>
        <v>5088</v>
      </c>
      <c r="J127" s="17" t="str">
        <f>Details2!J1163</f>
        <v>NULL</v>
      </c>
      <c r="K127" s="17" t="str">
        <f>Details2!K1163</f>
        <v>NULL</v>
      </c>
    </row>
    <row r="128" spans="2:11" x14ac:dyDescent="0.2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17">
        <f>Details2!F1164</f>
        <v>2159</v>
      </c>
      <c r="G128" s="17">
        <f>Details2!G1164</f>
        <v>2981</v>
      </c>
      <c r="H128" s="17">
        <f>Details2!H1164</f>
        <v>2808</v>
      </c>
      <c r="I128" s="17">
        <f>Details2!I1164</f>
        <v>2330</v>
      </c>
      <c r="J128" s="17">
        <f>Details2!J1164</f>
        <v>2112</v>
      </c>
      <c r="K128" s="17">
        <f>Details2!K1164</f>
        <v>1927</v>
      </c>
    </row>
    <row r="129" spans="2:12" x14ac:dyDescent="0.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17">
        <f>Details2!F1165</f>
        <v>8749</v>
      </c>
      <c r="G129" s="17">
        <f>Details2!G1165</f>
        <v>9215</v>
      </c>
      <c r="H129" s="17">
        <f>Details2!H1165</f>
        <v>10680</v>
      </c>
      <c r="I129" s="17">
        <f>Details2!I1165</f>
        <v>11564</v>
      </c>
      <c r="J129" s="17">
        <f>Details2!J1165</f>
        <v>9426</v>
      </c>
      <c r="K129" s="17">
        <f>Details2!K1165</f>
        <v>4437</v>
      </c>
    </row>
    <row r="130" spans="2:12" x14ac:dyDescent="0.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17">
        <f>Details2!F1166</f>
        <v>5481</v>
      </c>
      <c r="G130" s="17">
        <f>Details2!G1166</f>
        <v>6191</v>
      </c>
      <c r="H130" s="17">
        <f>Details2!H1166</f>
        <v>5114</v>
      </c>
      <c r="I130" s="17">
        <f>Details2!I1166</f>
        <v>5791</v>
      </c>
      <c r="J130" s="17">
        <f>Details2!J1166</f>
        <v>4029</v>
      </c>
      <c r="K130" s="17">
        <f>Details2!K1166</f>
        <v>2939</v>
      </c>
    </row>
    <row r="131" spans="2:12" x14ac:dyDescent="0.2">
      <c r="B131" t="str">
        <f>Details2!B1167</f>
        <v>Navy</v>
      </c>
      <c r="C131" t="str">
        <f>Details2!C1167</f>
        <v>0100</v>
      </c>
      <c r="D131" t="str">
        <f>Details2!D1167</f>
        <v>NHC New England</v>
      </c>
      <c r="E131" t="str">
        <f>Details2!E1167</f>
        <v>C</v>
      </c>
      <c r="F131" s="17">
        <f>Details2!F1167</f>
        <v>2049</v>
      </c>
      <c r="G131" s="17">
        <f>Details2!G1167</f>
        <v>1701</v>
      </c>
      <c r="H131" s="17">
        <f>Details2!H1167</f>
        <v>1800</v>
      </c>
      <c r="I131" s="17">
        <f>Details2!I1167</f>
        <v>1708</v>
      </c>
      <c r="J131" s="17">
        <f>Details2!J1167</f>
        <v>1601</v>
      </c>
      <c r="K131" s="17">
        <f>Details2!K1167</f>
        <v>2921</v>
      </c>
    </row>
    <row r="132" spans="2:12" x14ac:dyDescent="0.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17">
        <f>Details2!F1168</f>
        <v>8977</v>
      </c>
      <c r="G132" s="17">
        <f>Details2!G1168</f>
        <v>10515</v>
      </c>
      <c r="H132" s="17">
        <f>Details2!H1168</f>
        <v>8016</v>
      </c>
      <c r="I132" s="17">
        <f>Details2!I1168</f>
        <v>4913</v>
      </c>
      <c r="J132" s="17">
        <f>Details2!J1168</f>
        <v>2659</v>
      </c>
      <c r="K132" s="17">
        <f>Details2!K1168</f>
        <v>3741</v>
      </c>
    </row>
    <row r="133" spans="2:12" x14ac:dyDescent="0.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17">
        <f>Details2!F1169</f>
        <v>4577</v>
      </c>
      <c r="G133" s="17">
        <f>Details2!G1169</f>
        <v>3944</v>
      </c>
      <c r="H133" s="17">
        <f>Details2!H1169</f>
        <v>4000</v>
      </c>
      <c r="I133" s="17">
        <f>Details2!I1169</f>
        <v>2961</v>
      </c>
      <c r="J133" s="17">
        <f>Details2!J1169</f>
        <v>2148</v>
      </c>
      <c r="K133" s="17">
        <f>Details2!K1169</f>
        <v>2214</v>
      </c>
    </row>
    <row r="134" spans="2:12" x14ac:dyDescent="0.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17">
        <f>Details2!F1170</f>
        <v>2374</v>
      </c>
      <c r="G134" s="17">
        <f>Details2!G1170</f>
        <v>2478</v>
      </c>
      <c r="H134" s="17">
        <f>Details2!H1170</f>
        <v>3198</v>
      </c>
      <c r="I134" s="17">
        <f>Details2!I1170</f>
        <v>0</v>
      </c>
      <c r="J134" s="17" t="str">
        <f>Details2!J1170</f>
        <v>NULL</v>
      </c>
      <c r="K134" s="17" t="str">
        <f>Details2!K1170</f>
        <v>NULL</v>
      </c>
    </row>
    <row r="135" spans="2:12" x14ac:dyDescent="0.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17">
        <f>Details2!F1171</f>
        <v>1940</v>
      </c>
      <c r="G135" s="17">
        <f>Details2!G1171</f>
        <v>2023</v>
      </c>
      <c r="H135" s="17">
        <f>Details2!H1171</f>
        <v>2701</v>
      </c>
      <c r="I135" s="17">
        <f>Details2!I1171</f>
        <v>3439</v>
      </c>
      <c r="J135" s="17">
        <f>Details2!J1171</f>
        <v>3138</v>
      </c>
      <c r="K135" s="17">
        <f>Details2!K1171</f>
        <v>1725</v>
      </c>
    </row>
    <row r="136" spans="2:12" x14ac:dyDescent="0.2">
      <c r="B136" t="str">
        <f>Details2!B1172</f>
        <v>Navy</v>
      </c>
      <c r="C136" t="str">
        <f>Details2!C1172</f>
        <v>0124</v>
      </c>
      <c r="D136" t="str">
        <f>Details2!D1172</f>
        <v>NMC Portsmouth</v>
      </c>
      <c r="E136" t="str">
        <f>Details2!E1172</f>
        <v>H</v>
      </c>
      <c r="F136" s="17">
        <f>Details2!F1172</f>
        <v>14626</v>
      </c>
      <c r="G136" s="17">
        <f>Details2!G1172</f>
        <v>15023</v>
      </c>
      <c r="H136" s="17">
        <f>Details2!H1172</f>
        <v>18293</v>
      </c>
      <c r="I136" s="17">
        <f>Details2!I1172</f>
        <v>20130</v>
      </c>
      <c r="J136" s="17">
        <f>Details2!J1172</f>
        <v>17415</v>
      </c>
      <c r="K136" s="17">
        <f>Details2!K1172</f>
        <v>15398</v>
      </c>
    </row>
    <row r="137" spans="2:12" x14ac:dyDescent="0.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17">
        <f>Details2!F1173</f>
        <v>15224</v>
      </c>
      <c r="G137" s="17">
        <f>Details2!G1173</f>
        <v>15998</v>
      </c>
      <c r="H137" s="17">
        <f>Details2!H1173</f>
        <v>16943</v>
      </c>
      <c r="I137" s="17">
        <f>Details2!I1173</f>
        <v>15347</v>
      </c>
      <c r="J137" s="17">
        <f>Details2!J1173</f>
        <v>15689</v>
      </c>
      <c r="K137" s="17">
        <f>Details2!K1173</f>
        <v>14815</v>
      </c>
    </row>
    <row r="138" spans="2:12" x14ac:dyDescent="0.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17">
        <f>Details2!F1174</f>
        <v>1989</v>
      </c>
      <c r="G138" s="17">
        <f>Details2!G1174</f>
        <v>2324</v>
      </c>
      <c r="H138" s="17">
        <f>Details2!H1174</f>
        <v>2891</v>
      </c>
      <c r="I138" s="17">
        <f>Details2!I1174</f>
        <v>2913</v>
      </c>
      <c r="J138" s="17">
        <f>Details2!J1174</f>
        <v>2829</v>
      </c>
      <c r="K138" s="17">
        <f>Details2!K1174</f>
        <v>2960</v>
      </c>
    </row>
    <row r="139" spans="2:12" x14ac:dyDescent="0.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17">
        <f>Details2!F1175</f>
        <v>1707</v>
      </c>
      <c r="G139" s="17">
        <f>Details2!G1175</f>
        <v>2039</v>
      </c>
      <c r="H139" s="17">
        <f>Details2!H1175</f>
        <v>1700</v>
      </c>
      <c r="I139" s="17">
        <f>Details2!I1175</f>
        <v>1572</v>
      </c>
      <c r="J139" s="17">
        <f>Details2!J1175</f>
        <v>1805</v>
      </c>
      <c r="K139" s="17">
        <f>Details2!K1175</f>
        <v>628</v>
      </c>
    </row>
    <row r="140" spans="2:12" x14ac:dyDescent="0.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17">
        <f>Details2!F1176</f>
        <v>218</v>
      </c>
      <c r="G140" s="17">
        <f>Details2!G1176</f>
        <v>135</v>
      </c>
      <c r="H140" s="17">
        <f>Details2!H1176</f>
        <v>256</v>
      </c>
      <c r="I140" s="17">
        <f>Details2!I1176</f>
        <v>0</v>
      </c>
      <c r="J140" s="17" t="str">
        <f>Details2!J1176</f>
        <v>NULL</v>
      </c>
      <c r="K140" s="17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17">
        <f>Details2!F1177</f>
        <v>1541</v>
      </c>
      <c r="G141" s="17">
        <f>Details2!G1177</f>
        <v>1395</v>
      </c>
      <c r="H141" s="17">
        <f>Details2!H1177</f>
        <v>1288</v>
      </c>
      <c r="I141" s="17">
        <f>Details2!I1177</f>
        <v>1207</v>
      </c>
      <c r="J141" s="17">
        <f>Details2!J1177</f>
        <v>839</v>
      </c>
      <c r="K141" s="17">
        <f>Details2!K1177</f>
        <v>1058</v>
      </c>
    </row>
    <row r="142" spans="2:12" x14ac:dyDescent="0.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17">
        <f>Details2!F1178</f>
        <v>692</v>
      </c>
      <c r="G142" s="17">
        <f>Details2!G1178</f>
        <v>1192</v>
      </c>
      <c r="H142" s="17">
        <f>Details2!H1178</f>
        <v>602</v>
      </c>
      <c r="I142" s="17">
        <f>Details2!I1178</f>
        <v>325</v>
      </c>
      <c r="J142" s="17">
        <f>Details2!J1178</f>
        <v>336</v>
      </c>
      <c r="K142" s="17" t="str">
        <f>Details2!K1178</f>
        <v>NULL</v>
      </c>
    </row>
    <row r="143" spans="2:12" x14ac:dyDescent="0.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17">
        <f>Details2!F1179</f>
        <v>821</v>
      </c>
      <c r="G143" s="17">
        <f>Details2!G1179</f>
        <v>973</v>
      </c>
      <c r="H143" s="17">
        <f>Details2!H1179</f>
        <v>785</v>
      </c>
      <c r="I143" s="17">
        <f>Details2!I1179</f>
        <v>1248</v>
      </c>
      <c r="J143" s="17">
        <f>Details2!J1179</f>
        <v>806</v>
      </c>
      <c r="K143" s="17">
        <f>Details2!K1179</f>
        <v>1193</v>
      </c>
    </row>
    <row r="144" spans="2:12" x14ac:dyDescent="0.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17" t="str">
        <f>Details2!F1180</f>
        <v>NULL</v>
      </c>
      <c r="G144" s="17" t="str">
        <f>Details2!G1180</f>
        <v>NULL</v>
      </c>
      <c r="H144" s="17" t="str">
        <f>Details2!H1180</f>
        <v>NULL</v>
      </c>
      <c r="I144" s="17" t="str">
        <f>Details2!I1180</f>
        <v>NULL</v>
      </c>
      <c r="J144" s="17" t="str">
        <f>Details2!J1180</f>
        <v>NULL</v>
      </c>
      <c r="K144" s="17" t="str">
        <f>Details2!K1180</f>
        <v>NULL</v>
      </c>
      <c r="L144" s="26"/>
    </row>
    <row r="145" spans="2:12" x14ac:dyDescent="0.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17">
        <f>Details2!F1181</f>
        <v>214</v>
      </c>
      <c r="G145" s="17">
        <f>Details2!G1181</f>
        <v>1143</v>
      </c>
      <c r="H145" s="17">
        <f>Details2!H1181</f>
        <v>1627</v>
      </c>
      <c r="I145" s="17">
        <f>Details2!I1181</f>
        <v>1152</v>
      </c>
      <c r="J145" s="17">
        <f>Details2!J1181</f>
        <v>2291</v>
      </c>
      <c r="K145" s="17">
        <f>Details2!K1181</f>
        <v>2085</v>
      </c>
    </row>
    <row r="146" spans="2:12" x14ac:dyDescent="0.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17" t="str">
        <f>Details2!F1182</f>
        <v>NULL</v>
      </c>
      <c r="G146" s="17" t="str">
        <f>Details2!G1182</f>
        <v>NULL</v>
      </c>
      <c r="H146" s="17" t="str">
        <f>Details2!H1182</f>
        <v>NULL</v>
      </c>
      <c r="I146" s="17" t="str">
        <f>Details2!I1182</f>
        <v>NULL</v>
      </c>
      <c r="J146" s="17" t="str">
        <f>Details2!J1182</f>
        <v>NULL</v>
      </c>
      <c r="K146" s="17" t="str">
        <f>Details2!K1182</f>
        <v>NULL</v>
      </c>
      <c r="L146" s="26"/>
    </row>
    <row r="147" spans="2:12" x14ac:dyDescent="0.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17" t="str">
        <f>Details2!F1183</f>
        <v>NULL</v>
      </c>
      <c r="G147" s="17" t="str">
        <f>Details2!G1183</f>
        <v>NULL</v>
      </c>
      <c r="H147" s="17" t="str">
        <f>Details2!H1183</f>
        <v>NULL</v>
      </c>
      <c r="I147" s="17" t="str">
        <f>Details2!I1183</f>
        <v>NULL</v>
      </c>
      <c r="J147" s="17" t="str">
        <f>Details2!J1183</f>
        <v>NULL</v>
      </c>
      <c r="K147" s="17" t="str">
        <f>Details2!K1183</f>
        <v>NULL</v>
      </c>
      <c r="L147" s="26"/>
    </row>
    <row r="150" spans="2:12" x14ac:dyDescent="0.2">
      <c r="B150" s="14" t="s">
        <v>135</v>
      </c>
      <c r="C150" s="9"/>
      <c r="F150" s="18">
        <f t="shared" ref="F150:K150" si="0">SUM(F5:F69)</f>
        <v>323605</v>
      </c>
      <c r="G150" s="18">
        <f t="shared" si="0"/>
        <v>394815</v>
      </c>
      <c r="H150" s="18">
        <f t="shared" si="0"/>
        <v>340527</v>
      </c>
      <c r="I150" s="18">
        <f t="shared" si="0"/>
        <v>312371</v>
      </c>
      <c r="J150" s="18">
        <f t="shared" si="0"/>
        <v>300546</v>
      </c>
      <c r="K150" s="18">
        <f t="shared" si="0"/>
        <v>249358</v>
      </c>
      <c r="L150" s="2"/>
    </row>
    <row r="151" spans="2:12" x14ac:dyDescent="0.2">
      <c r="B151" s="14" t="s">
        <v>136</v>
      </c>
      <c r="C151" s="9"/>
      <c r="F151" s="18">
        <f>SUM(F71:F117)</f>
        <v>262340</v>
      </c>
      <c r="G151" s="18">
        <f t="shared" ref="G151:K151" si="1">SUM(G71:G117)</f>
        <v>255219</v>
      </c>
      <c r="H151" s="18">
        <f t="shared" si="1"/>
        <v>301956</v>
      </c>
      <c r="I151" s="18">
        <f t="shared" si="1"/>
        <v>266100</v>
      </c>
      <c r="J151" s="18">
        <f t="shared" si="1"/>
        <v>334753</v>
      </c>
      <c r="K151" s="18">
        <f t="shared" si="1"/>
        <v>226182</v>
      </c>
      <c r="L151" s="21"/>
    </row>
    <row r="152" spans="2:12" x14ac:dyDescent="0.2">
      <c r="B152" s="14" t="s">
        <v>447</v>
      </c>
      <c r="C152" s="9"/>
      <c r="F152" s="18">
        <f>SUM(F118:F119)</f>
        <v>38747</v>
      </c>
      <c r="G152" s="18">
        <f t="shared" ref="G152:K152" si="2">SUM(G118:G119)</f>
        <v>43618</v>
      </c>
      <c r="H152" s="18">
        <f t="shared" si="2"/>
        <v>40112</v>
      </c>
      <c r="I152" s="18">
        <f t="shared" si="2"/>
        <v>29713</v>
      </c>
      <c r="J152" s="18">
        <f t="shared" si="2"/>
        <v>57594</v>
      </c>
      <c r="K152" s="18">
        <f t="shared" si="2"/>
        <v>64935</v>
      </c>
      <c r="L152" s="27"/>
    </row>
    <row r="153" spans="2:12" x14ac:dyDescent="0.2">
      <c r="B153" s="14" t="s">
        <v>316</v>
      </c>
      <c r="C153" s="9"/>
      <c r="F153" s="18">
        <f>SUM(F120:F147)</f>
        <v>119025</v>
      </c>
      <c r="G153" s="18">
        <f t="shared" ref="G153:K153" si="3">SUM(G120:G147)</f>
        <v>137206</v>
      </c>
      <c r="H153" s="18">
        <f t="shared" si="3"/>
        <v>136351</v>
      </c>
      <c r="I153" s="18">
        <f t="shared" si="3"/>
        <v>128690</v>
      </c>
      <c r="J153" s="18">
        <f t="shared" si="3"/>
        <v>113495</v>
      </c>
      <c r="K153" s="18">
        <f t="shared" si="3"/>
        <v>99455</v>
      </c>
      <c r="L153" s="27" t="s">
        <v>318</v>
      </c>
    </row>
    <row r="154" spans="2:12" x14ac:dyDescent="0.2">
      <c r="B154" s="14" t="s">
        <v>140</v>
      </c>
      <c r="C154" s="9"/>
      <c r="F154" s="18">
        <f t="shared" ref="F154:K154" si="4">SUM(F5:F147)</f>
        <v>743717</v>
      </c>
      <c r="G154" s="18">
        <f t="shared" si="4"/>
        <v>830858</v>
      </c>
      <c r="H154" s="18">
        <f t="shared" si="4"/>
        <v>818946</v>
      </c>
      <c r="I154" s="18">
        <f t="shared" si="4"/>
        <v>736874</v>
      </c>
      <c r="J154" s="18">
        <f t="shared" si="4"/>
        <v>806388</v>
      </c>
      <c r="K154" s="18">
        <f t="shared" si="4"/>
        <v>639930</v>
      </c>
      <c r="L154" s="2"/>
    </row>
    <row r="155" spans="2:12" x14ac:dyDescent="0.2">
      <c r="L155" s="2"/>
    </row>
    <row r="156" spans="2:12" x14ac:dyDescent="0.2">
      <c r="B156" s="15" t="s">
        <v>415</v>
      </c>
      <c r="C156" s="3"/>
      <c r="D156" s="3"/>
      <c r="E156" s="3"/>
      <c r="F156" s="44" t="str">
        <f>IF(F150='Collected to Claims Ratio'!L7,"yes","no")</f>
        <v>yes</v>
      </c>
      <c r="G156" s="44" t="str">
        <f>IF(G150='Collected to Claims Ratio'!M7,"yes","no")</f>
        <v>yes</v>
      </c>
      <c r="H156" s="44" t="str">
        <f>IF(H150='Collected to Claims Ratio'!N7,"yes","no")</f>
        <v>yes</v>
      </c>
      <c r="I156" s="44" t="str">
        <f>IF(I150='Collected to Claims Ratio'!O7,"yes","no")</f>
        <v>yes</v>
      </c>
      <c r="J156" s="44" t="str">
        <f>IF(J150='Collected to Claims Ratio'!P7,"yes","no")</f>
        <v>yes</v>
      </c>
      <c r="K156" s="44" t="str">
        <f>IF(K150='Collected to Claims Ratio'!Q7,"yes","no")</f>
        <v>yes</v>
      </c>
      <c r="L156" s="2"/>
    </row>
    <row r="157" spans="2:12" x14ac:dyDescent="0.2">
      <c r="B157" s="15" t="s">
        <v>416</v>
      </c>
      <c r="C157" s="3"/>
      <c r="D157" s="3"/>
      <c r="E157" s="3"/>
      <c r="F157" s="44" t="str">
        <f>IF(F151='Collected to Claims Ratio'!L8,"yes","no")</f>
        <v>yes</v>
      </c>
      <c r="G157" s="44" t="str">
        <f>IF(G151='Collected to Claims Ratio'!M8,"yes","no")</f>
        <v>yes</v>
      </c>
      <c r="H157" s="44" t="str">
        <f>IF(H151='Collected to Claims Ratio'!N8,"yes","no")</f>
        <v>yes</v>
      </c>
      <c r="I157" s="44" t="str">
        <f>IF(I151='Collected to Claims Ratio'!O8,"yes","no")</f>
        <v>yes</v>
      </c>
      <c r="J157" s="44" t="str">
        <f>IF(J151='Collected to Claims Ratio'!P8,"yes","no")</f>
        <v>yes</v>
      </c>
      <c r="K157" s="44" t="str">
        <f>IF(K151='Collected to Claims Ratio'!Q8,"yes","no")</f>
        <v>yes</v>
      </c>
      <c r="L157" s="2"/>
    </row>
    <row r="158" spans="2:12" x14ac:dyDescent="0.2">
      <c r="B158" s="15" t="s">
        <v>417</v>
      </c>
      <c r="C158" s="3"/>
      <c r="D158" s="3"/>
      <c r="E158" s="3"/>
      <c r="F158" s="44" t="str">
        <f>IF(F153='Collected to Claims Ratio'!L10,"yes","no")</f>
        <v>yes</v>
      </c>
      <c r="G158" s="44" t="str">
        <f>IF(G153='Collected to Claims Ratio'!M10,"yes","no")</f>
        <v>yes</v>
      </c>
      <c r="H158" s="44" t="str">
        <f>IF(H153='Collected to Claims Ratio'!N10,"yes","no")</f>
        <v>yes</v>
      </c>
      <c r="I158" s="44" t="str">
        <f>IF(I153='Collected to Claims Ratio'!O10,"yes","no")</f>
        <v>yes</v>
      </c>
      <c r="J158" s="44" t="str">
        <f>IF(J153='Collected to Claims Ratio'!P10,"yes","no")</f>
        <v>yes</v>
      </c>
      <c r="K158" s="44" t="str">
        <f>IF(K153='Collected to Claims Ratio'!Q10,"yes","no")</f>
        <v>yes</v>
      </c>
      <c r="L158" s="27" t="s">
        <v>318</v>
      </c>
    </row>
    <row r="159" spans="2:12" x14ac:dyDescent="0.2">
      <c r="B159" s="15" t="s">
        <v>464</v>
      </c>
      <c r="C159" s="3"/>
      <c r="D159" s="3"/>
      <c r="E159" s="3"/>
      <c r="F159" s="44" t="str">
        <f>IF(F152='Collected to Claims Ratio'!L9,"yes","no")</f>
        <v>yes</v>
      </c>
      <c r="G159" s="44" t="str">
        <f>IF(G152='Collected to Claims Ratio'!M9,"yes","no")</f>
        <v>yes</v>
      </c>
      <c r="H159" s="44" t="str">
        <f>IF(H152='Collected to Claims Ratio'!N9,"yes","no")</f>
        <v>yes</v>
      </c>
      <c r="I159" s="44" t="str">
        <f>IF(I152='Collected to Claims Ratio'!O9,"yes","no")</f>
        <v>yes</v>
      </c>
      <c r="J159" s="44" t="str">
        <f>IF(J152='Collected to Claims Ratio'!P9,"yes","no")</f>
        <v>yes</v>
      </c>
      <c r="K159" s="44" t="str">
        <f>IF(K152='Collected to Claims Ratio'!Q9,"yes","no")</f>
        <v>yes</v>
      </c>
      <c r="L159" s="27"/>
    </row>
    <row r="160" spans="2:12" x14ac:dyDescent="0.2">
      <c r="B160" s="15" t="s">
        <v>418</v>
      </c>
      <c r="F160" s="44" t="str">
        <f>IF(F154='Collected to Claims Ratio'!L11,"yes","no")</f>
        <v>yes</v>
      </c>
      <c r="G160" s="44" t="str">
        <f>IF(G154='Collected to Claims Ratio'!M11,"yes","no")</f>
        <v>yes</v>
      </c>
      <c r="H160" s="44" t="str">
        <f>IF(H154='Collected to Claims Ratio'!N11,"yes","no")</f>
        <v>yes</v>
      </c>
      <c r="I160" s="44" t="str">
        <f>IF(I154='Collected to Claims Ratio'!O11,"yes","no")</f>
        <v>yes</v>
      </c>
      <c r="J160" s="44" t="str">
        <f>IF(J154='Collected to Claims Ratio'!P11,"yes","no")</f>
        <v>yes</v>
      </c>
      <c r="K160" s="44" t="str">
        <f>IF(K154='Collected to Claims Ratio'!Q11,"yes","no")</f>
        <v>yes</v>
      </c>
    </row>
    <row r="161" spans="11:11" x14ac:dyDescent="0.2">
      <c r="K161" s="44"/>
    </row>
  </sheetData>
  <customSheetViews>
    <customSheetView guid="{8E6CF98D-1634-4ED3-81CA-763BCE5C79CD}" scale="85">
      <selection activeCell="K154" sqref="K15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K154" sqref="K154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6">
      <selection activeCell="N162" sqref="N162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162"/>
  <sheetViews>
    <sheetView zoomScale="85" workbookViewId="0">
      <selection activeCell="K155" sqref="K155"/>
    </sheetView>
  </sheetViews>
  <sheetFormatPr defaultRowHeight="12.75" x14ac:dyDescent="0.2"/>
  <cols>
    <col min="4" max="4" width="38.85546875" customWidth="1"/>
    <col min="5" max="5" width="4" customWidth="1"/>
    <col min="6" max="6" width="9.42578125" style="17" customWidth="1"/>
    <col min="7" max="7" width="8.85546875" style="17" customWidth="1"/>
    <col min="8" max="8" width="9.140625" style="17"/>
    <col min="9" max="9" width="10.140625" style="17" customWidth="1"/>
    <col min="10" max="10" width="11.42578125" style="17" customWidth="1"/>
    <col min="11" max="11" width="10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G3" s="17" t="s">
        <v>134</v>
      </c>
    </row>
    <row r="4" spans="1:11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17">
        <f>Details2!F1189</f>
        <v>20139</v>
      </c>
      <c r="G5" s="17">
        <f>Details2!G1189</f>
        <v>16279</v>
      </c>
      <c r="H5" s="17">
        <f>Details2!H1189</f>
        <v>12030</v>
      </c>
      <c r="I5" s="17">
        <f>Details2!I1189</f>
        <v>22841</v>
      </c>
      <c r="J5" s="17">
        <f>Details2!J1189</f>
        <v>22958</v>
      </c>
      <c r="K5" s="17">
        <f>Details2!K1189</f>
        <v>23600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17">
        <f>Details2!F1190</f>
        <v>55947</v>
      </c>
      <c r="G6" s="17">
        <f>Details2!G1190</f>
        <v>57586</v>
      </c>
      <c r="H6" s="17">
        <f>Details2!H1190</f>
        <v>59900</v>
      </c>
      <c r="I6" s="17">
        <f>Details2!I1190</f>
        <v>52796</v>
      </c>
      <c r="J6" s="17">
        <f>Details2!J1190</f>
        <v>42562</v>
      </c>
      <c r="K6" s="17">
        <f>Details2!K1190</f>
        <v>54765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17">
        <f>Details2!F1191</f>
        <v>19343</v>
      </c>
      <c r="G7" s="17">
        <f>Details2!G1191</f>
        <v>19472</v>
      </c>
      <c r="H7" s="17">
        <f>Details2!H1191</f>
        <v>18067</v>
      </c>
      <c r="I7" s="17">
        <f>Details2!I1191</f>
        <v>19838</v>
      </c>
      <c r="J7" s="17">
        <f>Details2!J1191</f>
        <v>18701</v>
      </c>
      <c r="K7" s="17">
        <f>Details2!K1191</f>
        <v>16971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17">
        <f>Details2!F1192</f>
        <v>7959</v>
      </c>
      <c r="G8" s="17">
        <f>Details2!G1192</f>
        <v>6584</v>
      </c>
      <c r="H8" s="17">
        <f>Details2!H1192</f>
        <v>5943</v>
      </c>
      <c r="I8" s="17">
        <f>Details2!I1192</f>
        <v>7215</v>
      </c>
      <c r="J8" s="17">
        <f>Details2!J1192</f>
        <v>8221</v>
      </c>
      <c r="K8" s="17">
        <f>Details2!K1192</f>
        <v>8380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17">
        <f>Details2!F1193</f>
        <v>10627</v>
      </c>
      <c r="G9" s="17">
        <f>Details2!G1193</f>
        <v>9849</v>
      </c>
      <c r="H9" s="17">
        <f>Details2!H1193</f>
        <v>7269</v>
      </c>
      <c r="I9" s="17">
        <f>Details2!I1193</f>
        <v>12527</v>
      </c>
      <c r="J9" s="17">
        <f>Details2!J1193</f>
        <v>11965</v>
      </c>
      <c r="K9" s="17">
        <f>Details2!K1193</f>
        <v>12280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17">
        <f>Details2!F1194</f>
        <v>48191</v>
      </c>
      <c r="G10" s="17">
        <f>Details2!G1194</f>
        <v>48757</v>
      </c>
      <c r="H10" s="17">
        <f>Details2!H1194</f>
        <v>48643</v>
      </c>
      <c r="I10" s="17">
        <f>Details2!I1194</f>
        <v>43426</v>
      </c>
      <c r="J10" s="17">
        <f>Details2!J1194</f>
        <v>42259</v>
      </c>
      <c r="K10" s="17">
        <f>Details2!K1194</f>
        <v>38408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17">
        <f>Details2!F1195</f>
        <v>1443</v>
      </c>
      <c r="G11" s="17">
        <f>Details2!G1195</f>
        <v>1826</v>
      </c>
      <c r="H11" s="17">
        <f>Details2!H1195</f>
        <v>3259</v>
      </c>
      <c r="I11" s="17">
        <f>Details2!I1195</f>
        <v>2746</v>
      </c>
      <c r="J11" s="17">
        <f>Details2!J1195</f>
        <v>2621</v>
      </c>
      <c r="K11" s="17">
        <f>Details2!K1195</f>
        <v>2170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17">
        <f>Details2!F1196</f>
        <v>3302</v>
      </c>
      <c r="G12" s="17">
        <f>Details2!G1196</f>
        <v>3480</v>
      </c>
      <c r="H12" s="17">
        <f>Details2!H1196</f>
        <v>3930</v>
      </c>
      <c r="I12" s="17">
        <f>Details2!I1196</f>
        <v>3560</v>
      </c>
      <c r="J12" s="17">
        <f>Details2!J1196</f>
        <v>2936</v>
      </c>
      <c r="K12" s="17">
        <f>Details2!K1196</f>
        <v>2438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17">
        <f>Details2!F1197</f>
        <v>1571</v>
      </c>
      <c r="G13" s="17">
        <f>Details2!G1197</f>
        <v>4500</v>
      </c>
      <c r="H13" s="17">
        <f>Details2!H1197</f>
        <v>3977</v>
      </c>
      <c r="I13" s="17">
        <f>Details2!I1197</f>
        <v>3232</v>
      </c>
      <c r="J13" s="17">
        <f>Details2!J1197</f>
        <v>3005</v>
      </c>
      <c r="K13" s="17">
        <f>Details2!K1197</f>
        <v>3091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17">
        <f>Details2!F1198</f>
        <v>15997</v>
      </c>
      <c r="G14" s="17">
        <f>Details2!G1198</f>
        <v>59272</v>
      </c>
      <c r="H14" s="17">
        <f>Details2!H1198</f>
        <v>15525</v>
      </c>
      <c r="I14" s="17">
        <f>Details2!I1198</f>
        <v>17289</v>
      </c>
      <c r="J14" s="17">
        <f>Details2!J1198</f>
        <v>16432</v>
      </c>
      <c r="K14" s="17">
        <f>Details2!K1198</f>
        <v>14156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17">
        <f>Details2!F1199</f>
        <v>26531</v>
      </c>
      <c r="G15" s="17">
        <f>Details2!G1199</f>
        <v>26812</v>
      </c>
      <c r="H15" s="17">
        <f>Details2!H1199</f>
        <v>25461</v>
      </c>
      <c r="I15" s="17">
        <f>Details2!I1199</f>
        <v>23018</v>
      </c>
      <c r="J15" s="17">
        <f>Details2!J1199</f>
        <v>22193</v>
      </c>
      <c r="K15" s="17">
        <f>Details2!K1199</f>
        <v>22085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17">
        <f>Details2!F1200</f>
        <v>30400</v>
      </c>
      <c r="G16" s="17">
        <f>Details2!G1200</f>
        <v>31161</v>
      </c>
      <c r="H16" s="17">
        <f>Details2!H1200</f>
        <v>29341</v>
      </c>
      <c r="I16" s="17">
        <f>Details2!I1200</f>
        <v>28865</v>
      </c>
      <c r="J16" s="17">
        <f>Details2!J1200</f>
        <v>24482</v>
      </c>
      <c r="K16" s="17">
        <f>Details2!K1200</f>
        <v>25278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17">
        <f>Details2!F1201</f>
        <v>9467</v>
      </c>
      <c r="G17" s="17">
        <f>Details2!G1201</f>
        <v>10825</v>
      </c>
      <c r="H17" s="17">
        <f>Details2!H1201</f>
        <v>8591</v>
      </c>
      <c r="I17" s="17">
        <f>Details2!I1201</f>
        <v>3759</v>
      </c>
      <c r="J17" s="17">
        <f>Details2!J1201</f>
        <v>8745</v>
      </c>
      <c r="K17" s="17">
        <f>Details2!K1201</f>
        <v>7145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17">
        <f>Details2!F1202</f>
        <v>36211</v>
      </c>
      <c r="G18" s="17">
        <f>Details2!G1202</f>
        <v>32079</v>
      </c>
      <c r="H18" s="17">
        <f>Details2!H1202</f>
        <v>30877</v>
      </c>
      <c r="I18" s="17">
        <f>Details2!I1202</f>
        <v>31337</v>
      </c>
      <c r="J18" s="17">
        <f>Details2!J1202</f>
        <v>26505</v>
      </c>
      <c r="K18" s="17">
        <f>Details2!K1202</f>
        <v>26188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17">
        <f>Details2!F1203</f>
        <v>30129</v>
      </c>
      <c r="G19" s="17">
        <f>Details2!G1203</f>
        <v>28678</v>
      </c>
      <c r="H19" s="17">
        <f>Details2!H1203</f>
        <v>26891</v>
      </c>
      <c r="I19" s="17">
        <f>Details2!I1203</f>
        <v>24445</v>
      </c>
      <c r="J19" s="17">
        <f>Details2!J1203</f>
        <v>21411</v>
      </c>
      <c r="K19" s="17">
        <f>Details2!K1203</f>
        <v>21098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17">
        <f>Details2!F1204</f>
        <v>5000</v>
      </c>
      <c r="G20" s="17">
        <f>Details2!G1204</f>
        <v>5359</v>
      </c>
      <c r="H20" s="17">
        <f>Details2!H1204</f>
        <v>4658</v>
      </c>
      <c r="I20" s="17">
        <f>Details2!I1204</f>
        <v>3885</v>
      </c>
      <c r="J20" s="17">
        <f>Details2!J1204</f>
        <v>3756</v>
      </c>
      <c r="K20" s="17">
        <f>Details2!K1204</f>
        <v>3268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17">
        <f>Details2!F1205</f>
        <v>20408</v>
      </c>
      <c r="G21" s="17">
        <f>Details2!G1205</f>
        <v>20132</v>
      </c>
      <c r="H21" s="17">
        <f>Details2!H1205</f>
        <v>19191</v>
      </c>
      <c r="I21" s="17">
        <f>Details2!I1205</f>
        <v>15660</v>
      </c>
      <c r="J21" s="17">
        <f>Details2!J1205</f>
        <v>16207</v>
      </c>
      <c r="K21" s="17">
        <f>Details2!K1205</f>
        <v>16939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17">
        <f>Details2!F1206</f>
        <v>9749</v>
      </c>
      <c r="G22" s="17">
        <f>Details2!G1206</f>
        <v>8981</v>
      </c>
      <c r="H22" s="17">
        <f>Details2!H1206</f>
        <v>8025</v>
      </c>
      <c r="I22" s="17">
        <f>Details2!I1206</f>
        <v>7145</v>
      </c>
      <c r="J22" s="17">
        <f>Details2!J1206</f>
        <v>7098</v>
      </c>
      <c r="K22" s="17">
        <f>Details2!K1206</f>
        <v>5652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17">
        <f>Details2!F1207</f>
        <v>21125</v>
      </c>
      <c r="G23" s="17">
        <f>Details2!G1207</f>
        <v>23006</v>
      </c>
      <c r="H23" s="17">
        <f>Details2!H1207</f>
        <v>28702</v>
      </c>
      <c r="I23" s="17">
        <f>Details2!I1207</f>
        <v>27064</v>
      </c>
      <c r="J23" s="17">
        <f>Details2!J1207</f>
        <v>26801</v>
      </c>
      <c r="K23" s="17">
        <f>Details2!K1207</f>
        <v>24699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17">
        <f>Details2!F1208</f>
        <v>10757</v>
      </c>
      <c r="G24" s="17">
        <f>Details2!G1208</f>
        <v>11654</v>
      </c>
      <c r="H24" s="17">
        <f>Details2!H1208</f>
        <v>11342</v>
      </c>
      <c r="I24" s="17">
        <f>Details2!I1208</f>
        <v>11019</v>
      </c>
      <c r="J24" s="17">
        <f>Details2!J1208</f>
        <v>9641</v>
      </c>
      <c r="K24" s="17">
        <f>Details2!K1208</f>
        <v>9446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17">
        <f>Details2!F1209</f>
        <v>17093</v>
      </c>
      <c r="G25" s="17">
        <f>Details2!G1209</f>
        <v>15094</v>
      </c>
      <c r="H25" s="17">
        <f>Details2!H1209</f>
        <v>14443</v>
      </c>
      <c r="I25" s="17">
        <f>Details2!I1209</f>
        <v>13090</v>
      </c>
      <c r="J25" s="17">
        <f>Details2!J1209</f>
        <v>13458</v>
      </c>
      <c r="K25" s="17">
        <f>Details2!K1209</f>
        <v>13521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17">
        <f>Details2!F1210</f>
        <v>26131</v>
      </c>
      <c r="G26" s="17">
        <f>Details2!G1210</f>
        <v>27526</v>
      </c>
      <c r="H26" s="17">
        <f>Details2!H1210</f>
        <v>33941</v>
      </c>
      <c r="I26" s="17">
        <f>Details2!I1210</f>
        <v>36358</v>
      </c>
      <c r="J26" s="17">
        <f>Details2!J1210</f>
        <v>33752</v>
      </c>
      <c r="K26" s="17">
        <f>Details2!K1210</f>
        <v>32180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17">
        <f>Details2!F1211</f>
        <v>37149</v>
      </c>
      <c r="G27" s="17">
        <f>Details2!G1211</f>
        <v>34617</v>
      </c>
      <c r="H27" s="17">
        <f>Details2!H1211</f>
        <v>34879</v>
      </c>
      <c r="I27" s="17">
        <f>Details2!I1211</f>
        <v>31013</v>
      </c>
      <c r="J27" s="17">
        <f>Details2!J1211</f>
        <v>32390</v>
      </c>
      <c r="K27" s="17">
        <f>Details2!K1211</f>
        <v>31052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17">
        <f>Details2!F1212</f>
        <v>4965</v>
      </c>
      <c r="G28" s="17">
        <f>Details2!G1212</f>
        <v>1224</v>
      </c>
      <c r="H28" s="17">
        <f>Details2!H1212</f>
        <v>5353</v>
      </c>
      <c r="I28" s="17">
        <f>Details2!I1212</f>
        <v>4828</v>
      </c>
      <c r="J28" s="17">
        <f>Details2!J1212</f>
        <v>4523</v>
      </c>
      <c r="K28" s="17">
        <f>Details2!K1212</f>
        <v>3681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17">
        <f>Details2!F1213</f>
        <v>4513</v>
      </c>
      <c r="G29" s="17">
        <f>Details2!G1213</f>
        <v>4210</v>
      </c>
      <c r="H29" s="17">
        <f>Details2!H1213</f>
        <v>4845</v>
      </c>
      <c r="I29" s="17">
        <f>Details2!I1213</f>
        <v>5133</v>
      </c>
      <c r="J29" s="17">
        <f>Details2!J1213</f>
        <v>4730</v>
      </c>
      <c r="K29" s="17">
        <f>Details2!K1213</f>
        <v>3985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17">
        <f>Details2!F1214</f>
        <v>6649</v>
      </c>
      <c r="G30" s="17">
        <f>Details2!G1214</f>
        <v>5728</v>
      </c>
      <c r="H30" s="17">
        <f>Details2!H1214</f>
        <v>5151</v>
      </c>
      <c r="I30" s="17">
        <f>Details2!I1214</f>
        <v>5095</v>
      </c>
      <c r="J30" s="17">
        <f>Details2!J1214</f>
        <v>4326</v>
      </c>
      <c r="K30" s="17">
        <f>Details2!K1214</f>
        <v>3776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17">
        <f>Details2!F1215</f>
        <v>22536</v>
      </c>
      <c r="G31" s="17">
        <f>Details2!G1215</f>
        <v>21586</v>
      </c>
      <c r="H31" s="17">
        <f>Details2!H1215</f>
        <v>20024</v>
      </c>
      <c r="I31" s="17">
        <f>Details2!I1215</f>
        <v>21169</v>
      </c>
      <c r="J31" s="17">
        <f>Details2!J1215</f>
        <v>20241</v>
      </c>
      <c r="K31" s="17">
        <f>Details2!K1215</f>
        <v>14629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17">
        <f>Details2!F1216</f>
        <v>39536</v>
      </c>
      <c r="G32" s="17">
        <f>Details2!G1216</f>
        <v>37659</v>
      </c>
      <c r="H32" s="17">
        <f>Details2!H1216</f>
        <v>33644</v>
      </c>
      <c r="I32" s="17">
        <f>Details2!I1216</f>
        <v>39373</v>
      </c>
      <c r="J32" s="17">
        <f>Details2!J1216</f>
        <v>42640</v>
      </c>
      <c r="K32" s="17">
        <f>Details2!K1216</f>
        <v>39479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17">
        <f>Details2!F1217</f>
        <v>11446</v>
      </c>
      <c r="G33" s="17">
        <f>Details2!G1217</f>
        <v>16581</v>
      </c>
      <c r="H33" s="17">
        <f>Details2!H1217</f>
        <v>14567</v>
      </c>
      <c r="I33" s="17">
        <f>Details2!I1217</f>
        <v>12866</v>
      </c>
      <c r="J33" s="17">
        <f>Details2!J1217</f>
        <v>10828</v>
      </c>
      <c r="K33" s="17">
        <f>Details2!K1217</f>
        <v>10572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17">
        <f>Details2!F1218</f>
        <v>4981</v>
      </c>
      <c r="G34" s="17">
        <f>Details2!G1218</f>
        <v>3898</v>
      </c>
      <c r="H34" s="17">
        <f>Details2!H1218</f>
        <v>2902</v>
      </c>
      <c r="I34" s="17">
        <f>Details2!I1218</f>
        <v>2527</v>
      </c>
      <c r="J34" s="17">
        <f>Details2!J1218</f>
        <v>2881</v>
      </c>
      <c r="K34" s="17">
        <f>Details2!K1218</f>
        <v>2409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17">
        <f>Details2!F1219</f>
        <v>2906</v>
      </c>
      <c r="G35" s="17">
        <f>Details2!G1219</f>
        <v>2659</v>
      </c>
      <c r="H35" s="17">
        <f>Details2!H1219</f>
        <v>2813</v>
      </c>
      <c r="I35" s="17">
        <f>Details2!I1219</f>
        <v>2933</v>
      </c>
      <c r="J35" s="17">
        <f>Details2!J1219</f>
        <v>3074</v>
      </c>
      <c r="K35" s="17">
        <f>Details2!K1219</f>
        <v>2582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17">
        <f>Details2!F1220</f>
        <v>13878</v>
      </c>
      <c r="G36" s="17">
        <f>Details2!G1220</f>
        <v>13799</v>
      </c>
      <c r="H36" s="17">
        <f>Details2!H1220</f>
        <v>13594</v>
      </c>
      <c r="I36" s="17">
        <f>Details2!I1220</f>
        <v>11925</v>
      </c>
      <c r="J36" s="17">
        <f>Details2!J1220</f>
        <v>11542</v>
      </c>
      <c r="K36" s="17">
        <f>Details2!K1220</f>
        <v>10336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17">
        <f>Details2!F1221</f>
        <v>4087</v>
      </c>
      <c r="G37" s="17">
        <f>Details2!G1221</f>
        <v>3715</v>
      </c>
      <c r="H37" s="17">
        <f>Details2!H1221</f>
        <v>3393</v>
      </c>
      <c r="I37" s="17">
        <f>Details2!I1221</f>
        <v>3289</v>
      </c>
      <c r="J37" s="17">
        <f>Details2!J1221</f>
        <v>3221</v>
      </c>
      <c r="K37" s="17">
        <f>Details2!K1221</f>
        <v>2724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17">
        <f>Details2!F1222</f>
        <v>3446</v>
      </c>
      <c r="G38" s="17">
        <f>Details2!G1222</f>
        <v>2457</v>
      </c>
      <c r="H38" s="17">
        <f>Details2!H1222</f>
        <v>2586</v>
      </c>
      <c r="I38" s="17">
        <f>Details2!I1222</f>
        <v>2430</v>
      </c>
      <c r="J38" s="17">
        <f>Details2!J1222</f>
        <v>2132</v>
      </c>
      <c r="K38" s="17">
        <f>Details2!K1222</f>
        <v>2153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17">
        <f>Details2!F1223</f>
        <v>84891</v>
      </c>
      <c r="G39" s="17">
        <f>Details2!G1223</f>
        <v>90255</v>
      </c>
      <c r="H39" s="17">
        <f>Details2!H1223</f>
        <v>94790</v>
      </c>
      <c r="I39" s="17">
        <f>Details2!I1223</f>
        <v>86229</v>
      </c>
      <c r="J39" s="17">
        <f>Details2!J1223</f>
        <v>73497</v>
      </c>
      <c r="K39" s="17">
        <f>Details2!K1223</f>
        <v>61251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17">
        <f>Details2!F1224</f>
        <v>23185</v>
      </c>
      <c r="G40" s="17">
        <f>Details2!G1224</f>
        <v>23938</v>
      </c>
      <c r="H40" s="17">
        <f>Details2!H1224</f>
        <v>21983</v>
      </c>
      <c r="I40" s="17">
        <f>Details2!I1224</f>
        <v>16845</v>
      </c>
      <c r="J40" s="17">
        <f>Details2!J1224</f>
        <v>17149</v>
      </c>
      <c r="K40" s="17">
        <f>Details2!K1224</f>
        <v>16542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17">
        <f>Details2!F1225</f>
        <v>2597</v>
      </c>
      <c r="G41" s="17">
        <f>Details2!G1225</f>
        <v>2665</v>
      </c>
      <c r="H41" s="17">
        <f>Details2!H1225</f>
        <v>2571</v>
      </c>
      <c r="I41" s="17">
        <f>Details2!I1225</f>
        <v>2928</v>
      </c>
      <c r="J41" s="17">
        <f>Details2!J1225</f>
        <v>2719</v>
      </c>
      <c r="K41" s="17">
        <f>Details2!K1225</f>
        <v>2252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17">
        <f>Details2!F1226</f>
        <v>11197</v>
      </c>
      <c r="G42" s="17">
        <f>Details2!G1226</f>
        <v>9857</v>
      </c>
      <c r="H42" s="17">
        <f>Details2!H1226</f>
        <v>11186</v>
      </c>
      <c r="I42" s="17">
        <f>Details2!I1226</f>
        <v>10991</v>
      </c>
      <c r="J42" s="17">
        <f>Details2!J1226</f>
        <v>10715</v>
      </c>
      <c r="K42" s="17">
        <f>Details2!K1226</f>
        <v>9954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17">
        <f>Details2!F1227</f>
        <v>6977</v>
      </c>
      <c r="G43" s="17">
        <f>Details2!G1227</f>
        <v>5298</v>
      </c>
      <c r="H43" s="17">
        <f>Details2!H1227</f>
        <v>4495</v>
      </c>
      <c r="I43" s="17">
        <f>Details2!I1227</f>
        <v>5210</v>
      </c>
      <c r="J43" s="17">
        <f>Details2!J1227</f>
        <v>5063</v>
      </c>
      <c r="K43" s="17">
        <f>Details2!K1227</f>
        <v>4628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17">
        <f>Details2!F1228</f>
        <v>8513</v>
      </c>
      <c r="G44" s="17">
        <f>Details2!G1228</f>
        <v>7977</v>
      </c>
      <c r="H44" s="17">
        <f>Details2!H1228</f>
        <v>7864</v>
      </c>
      <c r="I44" s="17">
        <f>Details2!I1228</f>
        <v>7388</v>
      </c>
      <c r="J44" s="17">
        <f>Details2!J1228</f>
        <v>6846</v>
      </c>
      <c r="K44" s="17">
        <f>Details2!K1228</f>
        <v>5169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17">
        <f>Details2!F1229</f>
        <v>15971</v>
      </c>
      <c r="G45" s="17">
        <f>Details2!G1229</f>
        <v>15183</v>
      </c>
      <c r="H45" s="17">
        <f>Details2!H1229</f>
        <v>11722</v>
      </c>
      <c r="I45" s="17">
        <f>Details2!I1229</f>
        <v>11217</v>
      </c>
      <c r="J45" s="17">
        <f>Details2!J1229</f>
        <v>11431</v>
      </c>
      <c r="K45" s="17">
        <f>Details2!K1229</f>
        <v>9389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17">
        <f>Details2!F1230</f>
        <v>2596</v>
      </c>
      <c r="G46" s="17">
        <f>Details2!G1230</f>
        <v>2146</v>
      </c>
      <c r="H46" s="17">
        <f>Details2!H1230</f>
        <v>2121</v>
      </c>
      <c r="I46" s="17">
        <f>Details2!I1230</f>
        <v>2264</v>
      </c>
      <c r="J46" s="17">
        <f>Details2!J1230</f>
        <v>1776</v>
      </c>
      <c r="K46" s="17">
        <f>Details2!K1230</f>
        <v>1631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17">
        <f>Details2!F1231</f>
        <v>54193</v>
      </c>
      <c r="G47" s="17">
        <f>Details2!G1231</f>
        <v>52750</v>
      </c>
      <c r="H47" s="17">
        <f>Details2!H1231</f>
        <v>51705</v>
      </c>
      <c r="I47" s="17">
        <f>Details2!I1231</f>
        <v>64528</v>
      </c>
      <c r="J47" s="17">
        <f>Details2!J1231</f>
        <v>59342</v>
      </c>
      <c r="K47" s="17">
        <f>Details2!K1231</f>
        <v>53240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17">
        <f>Details2!F1232</f>
        <v>29242</v>
      </c>
      <c r="G48" s="17">
        <f>Details2!G1232</f>
        <v>30334</v>
      </c>
      <c r="H48" s="17">
        <f>Details2!H1232</f>
        <v>31715</v>
      </c>
      <c r="I48" s="17">
        <f>Details2!I1232</f>
        <v>28454</v>
      </c>
      <c r="J48" s="17">
        <f>Details2!J1232</f>
        <v>25527</v>
      </c>
      <c r="K48" s="17">
        <f>Details2!K1232</f>
        <v>22902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17">
        <f>Details2!F1233</f>
        <v>21133</v>
      </c>
      <c r="G49" s="17">
        <f>Details2!G1233</f>
        <v>22341</v>
      </c>
      <c r="H49" s="17">
        <f>Details2!H1233</f>
        <v>21564</v>
      </c>
      <c r="I49" s="17">
        <f>Details2!I1233</f>
        <v>22197</v>
      </c>
      <c r="J49" s="17">
        <f>Details2!J1233</f>
        <v>20285</v>
      </c>
      <c r="K49" s="17">
        <f>Details2!K1233</f>
        <v>20051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17">
        <f>Details2!F1234</f>
        <v>12876</v>
      </c>
      <c r="G50" s="17">
        <f>Details2!G1234</f>
        <v>24610</v>
      </c>
      <c r="H50" s="17">
        <f>Details2!H1234</f>
        <v>12669</v>
      </c>
      <c r="I50" s="17">
        <f>Details2!I1234</f>
        <v>13073</v>
      </c>
      <c r="J50" s="17">
        <f>Details2!J1234</f>
        <v>11408</v>
      </c>
      <c r="K50" s="17">
        <f>Details2!K1234</f>
        <v>10742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17">
        <f>Details2!F1235</f>
        <v>7092</v>
      </c>
      <c r="G51" s="17">
        <f>Details2!G1235</f>
        <v>6148</v>
      </c>
      <c r="H51" s="17">
        <f>Details2!H1235</f>
        <v>7733</v>
      </c>
      <c r="I51" s="17">
        <f>Details2!I1235</f>
        <v>7086</v>
      </c>
      <c r="J51" s="17">
        <f>Details2!J1235</f>
        <v>6255</v>
      </c>
      <c r="K51" s="17">
        <f>Details2!K1235</f>
        <v>6054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17">
        <f>Details2!F1236</f>
        <v>1693</v>
      </c>
      <c r="G52" s="17">
        <f>Details2!G1236</f>
        <v>2140</v>
      </c>
      <c r="H52" s="17">
        <f>Details2!H1236</f>
        <v>1830</v>
      </c>
      <c r="I52" s="17">
        <f>Details2!I1236</f>
        <v>2082</v>
      </c>
      <c r="J52" s="17">
        <f>Details2!J1236</f>
        <v>1718</v>
      </c>
      <c r="K52" s="17">
        <f>Details2!K1236</f>
        <v>1155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17">
        <f>Details2!F1237</f>
        <v>5466</v>
      </c>
      <c r="G53" s="17">
        <f>Details2!G1237</f>
        <v>7954</v>
      </c>
      <c r="H53" s="17">
        <f>Details2!H1237</f>
        <v>8795</v>
      </c>
      <c r="I53" s="17">
        <f>Details2!I1237</f>
        <v>7469</v>
      </c>
      <c r="J53" s="17">
        <f>Details2!J1237</f>
        <v>5169</v>
      </c>
      <c r="K53" s="17">
        <f>Details2!K1237</f>
        <v>5568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17" t="str">
        <f>Details2!F1238</f>
        <v>NULL</v>
      </c>
      <c r="G54" s="17" t="str">
        <f>Details2!G1238</f>
        <v>NULL</v>
      </c>
      <c r="H54" s="17" t="str">
        <f>Details2!H1238</f>
        <v>NULL</v>
      </c>
      <c r="I54" s="17" t="str">
        <f>Details2!I1238</f>
        <v>NULL</v>
      </c>
      <c r="J54" s="17" t="str">
        <f>Details2!J1238</f>
        <v>NULL</v>
      </c>
      <c r="K54" s="17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17">
        <f>Details2!F1239</f>
        <v>16103</v>
      </c>
      <c r="G55" s="17">
        <f>Details2!G1239</f>
        <v>15022</v>
      </c>
      <c r="H55" s="17">
        <f>Details2!H1239</f>
        <v>12995</v>
      </c>
      <c r="I55" s="17">
        <f>Details2!I1239</f>
        <v>10336</v>
      </c>
      <c r="J55" s="17">
        <f>Details2!J1239</f>
        <v>11796</v>
      </c>
      <c r="K55" s="17">
        <f>Details2!K1239</f>
        <v>11122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17">
        <f>Details2!F1240</f>
        <v>5262</v>
      </c>
      <c r="G56" s="17">
        <f>Details2!G1240</f>
        <v>5275</v>
      </c>
      <c r="H56" s="17">
        <f>Details2!H1240</f>
        <v>5369</v>
      </c>
      <c r="I56" s="17">
        <f>Details2!I1240</f>
        <v>4488</v>
      </c>
      <c r="J56" s="17">
        <f>Details2!J1240</f>
        <v>4444</v>
      </c>
      <c r="K56" s="17">
        <f>Details2!K1240</f>
        <v>4720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17">
        <f>Details2!F1241</f>
        <v>8747</v>
      </c>
      <c r="G57" s="17">
        <f>Details2!G1241</f>
        <v>8002</v>
      </c>
      <c r="H57" s="17">
        <f>Details2!H1241</f>
        <v>6338</v>
      </c>
      <c r="I57" s="17">
        <f>Details2!I1241</f>
        <v>5857</v>
      </c>
      <c r="J57" s="17">
        <f>Details2!J1241</f>
        <v>5805</v>
      </c>
      <c r="K57" s="17">
        <f>Details2!K1241</f>
        <v>5586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17">
        <f>Details2!F1242</f>
        <v>13564</v>
      </c>
      <c r="G58" s="17">
        <f>Details2!G1242</f>
        <v>14729</v>
      </c>
      <c r="H58" s="17">
        <f>Details2!H1242</f>
        <v>14944</v>
      </c>
      <c r="I58" s="17">
        <f>Details2!I1242</f>
        <v>14712</v>
      </c>
      <c r="J58" s="17">
        <f>Details2!J1242</f>
        <v>14303</v>
      </c>
      <c r="K58" s="17">
        <f>Details2!K1242</f>
        <v>12302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17">
        <f>Details2!F1243</f>
        <v>1584</v>
      </c>
      <c r="G59" s="17">
        <f>Details2!G1243</f>
        <v>1883</v>
      </c>
      <c r="H59" s="17">
        <f>Details2!H1243</f>
        <v>546</v>
      </c>
      <c r="I59" s="17">
        <f>Details2!I1243</f>
        <v>0</v>
      </c>
      <c r="J59" s="17">
        <f>Details2!J1243</f>
        <v>0</v>
      </c>
      <c r="K59" s="17" t="str">
        <f>Details2!K1243</f>
        <v>NULL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17">
        <f>Details2!F1244</f>
        <v>2640</v>
      </c>
      <c r="G60" s="17">
        <f>Details2!G1244</f>
        <v>3500</v>
      </c>
      <c r="H60" s="17">
        <f>Details2!H1244</f>
        <v>2896</v>
      </c>
      <c r="I60" s="17">
        <f>Details2!I1244</f>
        <v>2738</v>
      </c>
      <c r="J60" s="17">
        <f>Details2!J1244</f>
        <v>2534</v>
      </c>
      <c r="K60" s="17">
        <f>Details2!K1244</f>
        <v>2172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17">
        <f>Details2!F1245</f>
        <v>7806</v>
      </c>
      <c r="G61" s="17">
        <f>Details2!G1245</f>
        <v>8981</v>
      </c>
      <c r="H61" s="17">
        <f>Details2!H1245</f>
        <v>8206</v>
      </c>
      <c r="I61" s="17">
        <f>Details2!I1245</f>
        <v>8837</v>
      </c>
      <c r="J61" s="17">
        <f>Details2!J1245</f>
        <v>8721</v>
      </c>
      <c r="K61" s="17">
        <f>Details2!K1245</f>
        <v>8124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17" t="str">
        <f>Details2!F1246</f>
        <v>NULL</v>
      </c>
      <c r="G62" s="17" t="str">
        <f>Details2!G1246</f>
        <v>NULL</v>
      </c>
      <c r="H62" s="17" t="str">
        <f>Details2!H1246</f>
        <v>NULL</v>
      </c>
      <c r="I62" s="17" t="str">
        <f>Details2!I1246</f>
        <v>NULL</v>
      </c>
      <c r="J62" s="17" t="str">
        <f>Details2!J1246</f>
        <v>NULL</v>
      </c>
      <c r="K62" s="17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17">
        <f>Details2!F1247</f>
        <v>3346</v>
      </c>
      <c r="G63" s="17">
        <f>Details2!G1247</f>
        <v>3712</v>
      </c>
      <c r="H63" s="17">
        <f>Details2!H1247</f>
        <v>3820</v>
      </c>
      <c r="I63" s="17">
        <f>Details2!I1247</f>
        <v>5180</v>
      </c>
      <c r="J63" s="17">
        <f>Details2!J1247</f>
        <v>5596</v>
      </c>
      <c r="K63" s="17">
        <f>Details2!K1247</f>
        <v>5075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17" t="str">
        <f>Details2!F1248</f>
        <v>NULL</v>
      </c>
      <c r="G64" s="17" t="str">
        <f>Details2!G1248</f>
        <v>NULL</v>
      </c>
      <c r="H64" s="17" t="str">
        <f>Details2!H1248</f>
        <v>NULL</v>
      </c>
      <c r="I64" s="17" t="str">
        <f>Details2!I1248</f>
        <v>NULL</v>
      </c>
      <c r="J64" s="17" t="str">
        <f>Details2!J1248</f>
        <v>NULL</v>
      </c>
      <c r="K64" s="17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17">
        <f>Details2!F1249</f>
        <v>8789</v>
      </c>
      <c r="G65" s="17">
        <f>Details2!G1249</f>
        <v>9690</v>
      </c>
      <c r="H65" s="17">
        <f>Details2!H1249</f>
        <v>10086</v>
      </c>
      <c r="I65" s="17">
        <f>Details2!I1249</f>
        <v>12590</v>
      </c>
      <c r="J65" s="17">
        <f>Details2!J1249</f>
        <v>12643</v>
      </c>
      <c r="K65" s="17">
        <f>Details2!K1249</f>
        <v>9612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17">
        <f>Details2!F1250</f>
        <v>9469</v>
      </c>
      <c r="G66" s="17" t="str">
        <f>Details2!G1250</f>
        <v>NULL</v>
      </c>
      <c r="H66" s="17" t="str">
        <f>Details2!H1250</f>
        <v>NULL</v>
      </c>
      <c r="I66" s="17" t="str">
        <f>Details2!I1250</f>
        <v>NULL</v>
      </c>
      <c r="J66" s="17" t="str">
        <f>Details2!J1250</f>
        <v>NULL</v>
      </c>
      <c r="K66" s="17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17">
        <f>Details2!F1251</f>
        <v>2195</v>
      </c>
      <c r="G67" s="17">
        <f>Details2!G1251</f>
        <v>2491</v>
      </c>
      <c r="H67" s="17">
        <f>Details2!H1251</f>
        <v>2891</v>
      </c>
      <c r="I67" s="17">
        <f>Details2!I1251</f>
        <v>3120</v>
      </c>
      <c r="J67" s="17">
        <f>Details2!J1251</f>
        <v>3694</v>
      </c>
      <c r="K67" s="17">
        <f>Details2!K1251</f>
        <v>4107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17">
        <f>Details2!F1252</f>
        <v>3967</v>
      </c>
      <c r="G68" s="17">
        <f>Details2!G1252</f>
        <v>3604</v>
      </c>
      <c r="H68" s="17">
        <f>Details2!H1252</f>
        <v>4034</v>
      </c>
      <c r="I68" s="17">
        <f>Details2!I1252</f>
        <v>4186</v>
      </c>
      <c r="J68" s="17">
        <f>Details2!J1252</f>
        <v>4066</v>
      </c>
      <c r="K68" s="17">
        <f>Details2!K1252</f>
        <v>4080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17">
        <f>Details2!F1253</f>
        <v>23299</v>
      </c>
      <c r="G69" s="17">
        <f>Details2!G1253</f>
        <v>18950</v>
      </c>
      <c r="H69" s="17">
        <f>Details2!H1253</f>
        <v>17631</v>
      </c>
      <c r="I69" s="17">
        <f>Details2!I1253</f>
        <v>9910</v>
      </c>
      <c r="J69" s="17">
        <f>Details2!J1253</f>
        <v>13152</v>
      </c>
      <c r="K69" s="17">
        <f>Details2!K1253</f>
        <v>15586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17" t="str">
        <f>Details2!F1254</f>
        <v>NULL</v>
      </c>
      <c r="G70" s="17" t="str">
        <f>Details2!G1254</f>
        <v>NULL</v>
      </c>
      <c r="H70" s="17" t="str">
        <f>Details2!H1254</f>
        <v>NULL</v>
      </c>
      <c r="I70" s="17" t="str">
        <f>Details2!I1254</f>
        <v>NULL</v>
      </c>
      <c r="J70" s="17" t="str">
        <f>Details2!J1254</f>
        <v>NULL</v>
      </c>
      <c r="K70" s="17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17">
        <f>Details2!F1255</f>
        <v>27784</v>
      </c>
      <c r="G71" s="17">
        <f>Details2!G1255</f>
        <v>30849</v>
      </c>
      <c r="H71" s="17">
        <f>Details2!H1255</f>
        <v>29774</v>
      </c>
      <c r="I71" s="17">
        <f>Details2!I1255</f>
        <v>30613</v>
      </c>
      <c r="J71" s="17">
        <f>Details2!J1255</f>
        <v>26412</v>
      </c>
      <c r="K71" s="17">
        <f>Details2!K1255</f>
        <v>16975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17" t="str">
        <f>Details2!F1256</f>
        <v>NULL</v>
      </c>
      <c r="G72" s="17" t="str">
        <f>Details2!G1256</f>
        <v>NULL</v>
      </c>
      <c r="H72" s="17" t="str">
        <f>Details2!H1256</f>
        <v>NULL</v>
      </c>
      <c r="I72" s="17" t="str">
        <f>Details2!I1256</f>
        <v>NULL</v>
      </c>
      <c r="J72" s="17" t="str">
        <f>Details2!J1256</f>
        <v>NULL</v>
      </c>
      <c r="K72" s="17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17">
        <f>Details2!F1257</f>
        <v>14380</v>
      </c>
      <c r="G73" s="17">
        <f>Details2!G1257</f>
        <v>15900</v>
      </c>
      <c r="H73" s="17">
        <f>Details2!H1257</f>
        <v>15170</v>
      </c>
      <c r="I73" s="17">
        <f>Details2!I1257</f>
        <v>19837</v>
      </c>
      <c r="J73" s="17">
        <f>Details2!J1257</f>
        <v>16045</v>
      </c>
      <c r="K73" s="17">
        <f>Details2!K1257</f>
        <v>20006</v>
      </c>
      <c r="L73" s="21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17">
        <f>Details2!F1258</f>
        <v>1690</v>
      </c>
      <c r="G74" s="17">
        <f>Details2!G1258</f>
        <v>3902</v>
      </c>
      <c r="H74" s="17">
        <f>Details2!H1258</f>
        <v>20006</v>
      </c>
      <c r="I74" s="17">
        <f>Details2!I1258</f>
        <v>21177</v>
      </c>
      <c r="J74" s="17">
        <f>Details2!J1258</f>
        <v>18646</v>
      </c>
      <c r="K74" s="17">
        <f>Details2!K1258</f>
        <v>18897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17">
        <f>Details2!F1259</f>
        <v>6188</v>
      </c>
      <c r="G75" s="17">
        <f>Details2!G1259</f>
        <v>8338</v>
      </c>
      <c r="H75" s="17">
        <f>Details2!H1259</f>
        <v>8380</v>
      </c>
      <c r="I75" s="17">
        <f>Details2!I1259</f>
        <v>13053</v>
      </c>
      <c r="J75" s="17">
        <f>Details2!J1259</f>
        <v>7762</v>
      </c>
      <c r="K75" s="17">
        <f>Details2!K1259</f>
        <v>7128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17">
        <f>Details2!F1260</f>
        <v>8388</v>
      </c>
      <c r="G76" s="17">
        <f>Details2!G1260</f>
        <v>10381</v>
      </c>
      <c r="H76" s="17">
        <f>Details2!H1260</f>
        <v>13486</v>
      </c>
      <c r="I76" s="17">
        <f>Details2!I1260</f>
        <v>13288</v>
      </c>
      <c r="J76" s="17">
        <f>Details2!J1260</f>
        <v>15673</v>
      </c>
      <c r="K76" s="17">
        <f>Details2!K1260</f>
        <v>14044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17">
        <f>Details2!F1261</f>
        <v>41862</v>
      </c>
      <c r="G77" s="17">
        <f>Details2!G1261</f>
        <v>54547</v>
      </c>
      <c r="H77" s="17">
        <f>Details2!H1261</f>
        <v>48181</v>
      </c>
      <c r="I77" s="17">
        <f>Details2!I1261</f>
        <v>57776</v>
      </c>
      <c r="J77" s="17">
        <f>Details2!J1261</f>
        <v>0</v>
      </c>
      <c r="K77" s="17">
        <f>Details2!K1261</f>
        <v>0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17">
        <f>Details2!F1262</f>
        <v>39374</v>
      </c>
      <c r="G78" s="17">
        <f>Details2!G1262</f>
        <v>36051</v>
      </c>
      <c r="H78" s="17">
        <f>Details2!H1262</f>
        <v>37496</v>
      </c>
      <c r="I78" s="17">
        <f>Details2!I1262</f>
        <v>35053</v>
      </c>
      <c r="J78" s="17">
        <f>Details2!J1262</f>
        <v>31153</v>
      </c>
      <c r="K78" s="17">
        <f>Details2!K1262</f>
        <v>24368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17">
        <f>Details2!F1263</f>
        <v>20295</v>
      </c>
      <c r="G79" s="17">
        <f>Details2!G1263</f>
        <v>23578</v>
      </c>
      <c r="H79" s="17">
        <f>Details2!H1263</f>
        <v>19251</v>
      </c>
      <c r="I79" s="17">
        <f>Details2!I1263</f>
        <v>22782</v>
      </c>
      <c r="J79" s="17">
        <f>Details2!J1263</f>
        <v>19495</v>
      </c>
      <c r="K79" s="17">
        <f>Details2!K1263</f>
        <v>18569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17">
        <f>Details2!F1264</f>
        <v>31266</v>
      </c>
      <c r="G80" s="17">
        <f>Details2!G1264</f>
        <v>26115</v>
      </c>
      <c r="H80" s="17">
        <f>Details2!H1264</f>
        <v>24801</v>
      </c>
      <c r="I80" s="17">
        <f>Details2!I1264</f>
        <v>21336</v>
      </c>
      <c r="J80" s="17">
        <f>Details2!J1264</f>
        <v>26859</v>
      </c>
      <c r="K80" s="17">
        <f>Details2!K1264</f>
        <v>16788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17">
        <f>Details2!F1265</f>
        <v>29383</v>
      </c>
      <c r="G81" s="17">
        <f>Details2!G1265</f>
        <v>33504</v>
      </c>
      <c r="H81" s="17">
        <f>Details2!H1265</f>
        <v>41107</v>
      </c>
      <c r="I81" s="17">
        <f>Details2!I1265</f>
        <v>27239</v>
      </c>
      <c r="J81" s="17">
        <f>Details2!J1265</f>
        <v>38303</v>
      </c>
      <c r="K81" s="17">
        <f>Details2!K1265</f>
        <v>41983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17">
        <f>Details2!F1266</f>
        <v>8346</v>
      </c>
      <c r="G82" s="17">
        <f>Details2!G1266</f>
        <v>7613</v>
      </c>
      <c r="H82" s="17">
        <f>Details2!H1266</f>
        <v>9714</v>
      </c>
      <c r="I82" s="17">
        <f>Details2!I1266</f>
        <v>9578</v>
      </c>
      <c r="J82" s="17">
        <f>Details2!J1266</f>
        <v>8607</v>
      </c>
      <c r="K82" s="17">
        <f>Details2!K1266</f>
        <v>8608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17">
        <f>Details2!F1267</f>
        <v>5861</v>
      </c>
      <c r="G83" s="17">
        <f>Details2!G1267</f>
        <v>5628</v>
      </c>
      <c r="H83" s="17">
        <f>Details2!H1267</f>
        <v>4088</v>
      </c>
      <c r="I83" s="17">
        <f>Details2!I1267</f>
        <v>4904</v>
      </c>
      <c r="J83" s="17">
        <f>Details2!J1267</f>
        <v>4902</v>
      </c>
      <c r="K83" s="17">
        <f>Details2!K1267</f>
        <v>4663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17">
        <f>Details2!F1268</f>
        <v>24305</v>
      </c>
      <c r="G84" s="17">
        <f>Details2!G1268</f>
        <v>22642</v>
      </c>
      <c r="H84" s="17">
        <f>Details2!H1268</f>
        <v>20273</v>
      </c>
      <c r="I84" s="17">
        <f>Details2!I1268</f>
        <v>18329</v>
      </c>
      <c r="J84" s="17">
        <f>Details2!J1268</f>
        <v>15520</v>
      </c>
      <c r="K84" s="17">
        <f>Details2!K1268</f>
        <v>14190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17">
        <f>Details2!F1269</f>
        <v>21181</v>
      </c>
      <c r="G85" s="17">
        <f>Details2!G1269</f>
        <v>23478</v>
      </c>
      <c r="H85" s="17">
        <f>Details2!H1269</f>
        <v>21913</v>
      </c>
      <c r="I85" s="17">
        <f>Details2!I1269</f>
        <v>21804</v>
      </c>
      <c r="J85" s="17">
        <f>Details2!J1269</f>
        <v>15622</v>
      </c>
      <c r="K85" s="17">
        <f>Details2!K1269</f>
        <v>18706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17">
        <f>Details2!F1270</f>
        <v>8553</v>
      </c>
      <c r="G86" s="17">
        <f>Details2!G1270</f>
        <v>8052</v>
      </c>
      <c r="H86" s="17">
        <f>Details2!H1270</f>
        <v>5975</v>
      </c>
      <c r="I86" s="17">
        <f>Details2!I1270</f>
        <v>7130</v>
      </c>
      <c r="J86" s="17">
        <f>Details2!J1270</f>
        <v>6179</v>
      </c>
      <c r="K86" s="17">
        <f>Details2!K1270</f>
        <v>4391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17">
        <f>Details2!F1271</f>
        <v>13919</v>
      </c>
      <c r="G87" s="17">
        <f>Details2!G1271</f>
        <v>27036</v>
      </c>
      <c r="H87" s="17">
        <f>Details2!H1271</f>
        <v>31977</v>
      </c>
      <c r="I87" s="17">
        <f>Details2!I1271</f>
        <v>41645</v>
      </c>
      <c r="J87" s="17">
        <f>Details2!J1271</f>
        <v>59592</v>
      </c>
      <c r="K87" s="17">
        <f>Details2!K1271</f>
        <v>53110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17">
        <f>Details2!F1272</f>
        <v>5816</v>
      </c>
      <c r="G88" s="17">
        <f>Details2!G1272</f>
        <v>8781</v>
      </c>
      <c r="H88" s="17">
        <f>Details2!H1272</f>
        <v>9747</v>
      </c>
      <c r="I88" s="17">
        <f>Details2!I1272</f>
        <v>11989</v>
      </c>
      <c r="J88" s="17">
        <f>Details2!J1272</f>
        <v>9322</v>
      </c>
      <c r="K88" s="17">
        <f>Details2!K1272</f>
        <v>8567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17">
        <f>Details2!F1273</f>
        <v>8661</v>
      </c>
      <c r="G89" s="17">
        <f>Details2!G1273</f>
        <v>7646</v>
      </c>
      <c r="H89" s="17" t="str">
        <f>Details2!H1273</f>
        <v>NULL</v>
      </c>
      <c r="I89" s="17" t="str">
        <f>Details2!I1273</f>
        <v>NULL</v>
      </c>
      <c r="J89" s="17" t="str">
        <f>Details2!J1273</f>
        <v>NULL</v>
      </c>
      <c r="K89" s="17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17">
        <f>Details2!F1274</f>
        <v>6237</v>
      </c>
      <c r="G90" s="17">
        <f>Details2!G1274</f>
        <v>5341</v>
      </c>
      <c r="H90" s="17">
        <f>Details2!H1274</f>
        <v>16810</v>
      </c>
      <c r="I90" s="17">
        <f>Details2!I1274</f>
        <v>15309</v>
      </c>
      <c r="J90" s="17">
        <f>Details2!J1274</f>
        <v>10977</v>
      </c>
      <c r="K90" s="17">
        <f>Details2!K1274</f>
        <v>10897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17">
        <f>Details2!F1275</f>
        <v>51500</v>
      </c>
      <c r="G91" s="17">
        <f>Details2!G1275</f>
        <v>42136</v>
      </c>
      <c r="H91" s="17">
        <f>Details2!H1275</f>
        <v>46452</v>
      </c>
      <c r="I91" s="17">
        <f>Details2!I1275</f>
        <v>58729</v>
      </c>
      <c r="J91" s="17">
        <f>Details2!J1275</f>
        <v>47120</v>
      </c>
      <c r="K91" s="17">
        <f>Details2!K1275</f>
        <v>36718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17">
        <f>Details2!F1276</f>
        <v>8938</v>
      </c>
      <c r="G92" s="17">
        <f>Details2!G1276</f>
        <v>11121</v>
      </c>
      <c r="H92" s="17">
        <f>Details2!H1276</f>
        <v>9792</v>
      </c>
      <c r="I92" s="17">
        <f>Details2!I1276</f>
        <v>10223</v>
      </c>
      <c r="J92" s="17">
        <f>Details2!J1276</f>
        <v>11785</v>
      </c>
      <c r="K92" s="17">
        <f>Details2!K1276</f>
        <v>12679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17">
        <f>Details2!F1277</f>
        <v>17641</v>
      </c>
      <c r="G93" s="17">
        <f>Details2!G1277</f>
        <v>20156</v>
      </c>
      <c r="H93" s="17">
        <f>Details2!H1277</f>
        <v>18076</v>
      </c>
      <c r="I93" s="17">
        <f>Details2!I1277</f>
        <v>29577</v>
      </c>
      <c r="J93" s="17">
        <f>Details2!J1277</f>
        <v>19086</v>
      </c>
      <c r="K93" s="17">
        <f>Details2!K1277</f>
        <v>19563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17">
        <f>Details2!F1278</f>
        <v>30304</v>
      </c>
      <c r="G94" s="17">
        <f>Details2!G1278</f>
        <v>33371</v>
      </c>
      <c r="H94" s="17">
        <f>Details2!H1278</f>
        <v>34714</v>
      </c>
      <c r="I94" s="17">
        <f>Details2!I1278</f>
        <v>28555</v>
      </c>
      <c r="J94" s="17">
        <f>Details2!J1278</f>
        <v>35313</v>
      </c>
      <c r="K94" s="17">
        <f>Details2!K1278</f>
        <v>28637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San Antonio Military Medical Center</v>
      </c>
      <c r="E95" t="str">
        <f>Details2!E1279</f>
        <v>H</v>
      </c>
      <c r="F95" s="17">
        <f>Details2!F1279</f>
        <v>27333</v>
      </c>
      <c r="G95" s="17">
        <f>Details2!G1279</f>
        <v>30499</v>
      </c>
      <c r="H95" s="17">
        <f>Details2!H1279</f>
        <v>71165</v>
      </c>
      <c r="I95" s="17">
        <f>Details2!I1279</f>
        <v>41037</v>
      </c>
      <c r="J95" s="17">
        <f>Details2!J1279</f>
        <v>36923</v>
      </c>
      <c r="K95" s="17">
        <f>Details2!K1279</f>
        <v>29424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17">
        <f>Details2!F1280</f>
        <v>8591</v>
      </c>
      <c r="G96" s="17">
        <f>Details2!G1280</f>
        <v>10447</v>
      </c>
      <c r="H96" s="17">
        <f>Details2!H1280</f>
        <v>7390</v>
      </c>
      <c r="I96" s="17">
        <f>Details2!I1280</f>
        <v>12171</v>
      </c>
      <c r="J96" s="17">
        <f>Details2!J1280</f>
        <v>10377</v>
      </c>
      <c r="K96" s="17">
        <f>Details2!K1280</f>
        <v>9921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17">
        <f>Details2!F1281</f>
        <v>8212</v>
      </c>
      <c r="G97" s="17">
        <f>Details2!G1281</f>
        <v>8296</v>
      </c>
      <c r="H97" s="17">
        <f>Details2!H1281</f>
        <v>11122</v>
      </c>
      <c r="I97" s="17">
        <f>Details2!I1281</f>
        <v>15027</v>
      </c>
      <c r="J97" s="17">
        <f>Details2!J1281</f>
        <v>16206</v>
      </c>
      <c r="K97" s="17">
        <f>Details2!K1281</f>
        <v>17699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17">
        <f>Details2!F1282</f>
        <v>6247</v>
      </c>
      <c r="G98" s="17">
        <f>Details2!G1282</f>
        <v>2711</v>
      </c>
      <c r="H98" s="17">
        <f>Details2!H1282</f>
        <v>6116</v>
      </c>
      <c r="I98" s="17">
        <f>Details2!I1282</f>
        <v>13017</v>
      </c>
      <c r="J98" s="17">
        <f>Details2!J1282</f>
        <v>12719</v>
      </c>
      <c r="K98" s="17">
        <f>Details2!K1282</f>
        <v>15103</v>
      </c>
    </row>
    <row r="99" spans="2:11" x14ac:dyDescent="0.2">
      <c r="B99" t="str">
        <f>Details2!B1283</f>
        <v>Army</v>
      </c>
      <c r="C99" t="str">
        <f>Details2!C1283</f>
        <v>0125</v>
      </c>
      <c r="D99" t="str">
        <f>Details2!D1283</f>
        <v>Ft. Lewis (Madigan Army Medical Center)</v>
      </c>
      <c r="E99" t="str">
        <f>Details2!E1283</f>
        <v>H</v>
      </c>
      <c r="F99" s="17">
        <f>Details2!F1283</f>
        <v>52213</v>
      </c>
      <c r="G99" s="17">
        <f>Details2!G1283</f>
        <v>62014</v>
      </c>
      <c r="H99" s="17">
        <f>Details2!H1283</f>
        <v>34262</v>
      </c>
      <c r="I99" s="17">
        <f>Details2!I1283</f>
        <v>43782</v>
      </c>
      <c r="J99" s="17">
        <f>Details2!J1283</f>
        <v>46310</v>
      </c>
      <c r="K99" s="17">
        <f>Details2!K1283</f>
        <v>48459</v>
      </c>
    </row>
    <row r="100" spans="2:11" x14ac:dyDescent="0.2">
      <c r="B100" t="str">
        <f>Details2!B1284</f>
        <v>Army</v>
      </c>
      <c r="C100" t="str">
        <f>Details2!C1284</f>
        <v>0131</v>
      </c>
      <c r="D100" t="str">
        <f>Details2!D1284</f>
        <v>Ft. Irwin (Weed Army Community Hospital)</v>
      </c>
      <c r="E100" t="str">
        <f>Details2!E1284</f>
        <v>H</v>
      </c>
      <c r="F100" s="17">
        <f>Details2!F1284</f>
        <v>430</v>
      </c>
      <c r="G100" s="17">
        <f>Details2!G1284</f>
        <v>1178</v>
      </c>
      <c r="H100" s="17">
        <f>Details2!H1284</f>
        <v>1392</v>
      </c>
      <c r="I100" s="17">
        <f>Details2!I1284</f>
        <v>737</v>
      </c>
      <c r="J100" s="17">
        <f>Details2!J1284</f>
        <v>529</v>
      </c>
      <c r="K100" s="17">
        <f>Details2!K1284</f>
        <v>272</v>
      </c>
    </row>
    <row r="101" spans="2:11" x14ac:dyDescent="0.2">
      <c r="B101" t="str">
        <f>Details2!B1285</f>
        <v>Army</v>
      </c>
      <c r="C101" t="str">
        <f>Details2!C1285</f>
        <v>0206</v>
      </c>
      <c r="D101" t="str">
        <f>Details2!D1285</f>
        <v>Yuma Proving Grounds</v>
      </c>
      <c r="E101" t="str">
        <f>Details2!E1285</f>
        <v>I</v>
      </c>
      <c r="F101" s="17" t="str">
        <f>Details2!F1285</f>
        <v>NULL</v>
      </c>
      <c r="G101" s="17" t="str">
        <f>Details2!G1285</f>
        <v>NULL</v>
      </c>
      <c r="H101" s="17" t="str">
        <f>Details2!H1285</f>
        <v>NULL</v>
      </c>
      <c r="I101" s="17" t="str">
        <f>Details2!I1285</f>
        <v>NULL</v>
      </c>
      <c r="J101" s="17" t="str">
        <f>Details2!J1285</f>
        <v>NULL</v>
      </c>
      <c r="K101" s="17" t="str">
        <f>Details2!K1285</f>
        <v>NULL</v>
      </c>
    </row>
    <row r="102" spans="2:11" x14ac:dyDescent="0.2">
      <c r="B102" t="str">
        <f>Details2!B1286</f>
        <v>Army</v>
      </c>
      <c r="C102" t="str">
        <f>Details2!C1286</f>
        <v>0256</v>
      </c>
      <c r="D102" t="str">
        <f>Details2!D1286</f>
        <v>Pentagon Army Health Clinic</v>
      </c>
      <c r="E102" t="str">
        <f>Details2!E1286</f>
        <v>I</v>
      </c>
      <c r="F102" s="17" t="str">
        <f>Details2!F1286</f>
        <v>NULL</v>
      </c>
      <c r="G102" s="17" t="str">
        <f>Details2!G1286</f>
        <v>NULL</v>
      </c>
      <c r="H102" s="17" t="str">
        <f>Details2!H1286</f>
        <v>NULL</v>
      </c>
      <c r="I102" s="17" t="str">
        <f>Details2!I1286</f>
        <v>NULL</v>
      </c>
      <c r="J102" s="17" t="str">
        <f>Details2!J1286</f>
        <v>NULL</v>
      </c>
      <c r="K102" s="17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0273</v>
      </c>
      <c r="D103" t="str">
        <f>Details2!D1287</f>
        <v>Ft. McPherson (Lawrence Joel Army Health Clinic)</v>
      </c>
      <c r="E103" t="str">
        <f>Details2!E1287</f>
        <v>I</v>
      </c>
      <c r="F103" s="17" t="str">
        <f>Details2!F1287</f>
        <v>NULL</v>
      </c>
      <c r="G103" s="17" t="str">
        <f>Details2!G1287</f>
        <v>NULL</v>
      </c>
      <c r="H103" s="17" t="str">
        <f>Details2!H1287</f>
        <v>NULL</v>
      </c>
      <c r="I103" s="17" t="str">
        <f>Details2!I1287</f>
        <v>NULL</v>
      </c>
      <c r="J103" s="17" t="str">
        <f>Details2!J1287</f>
        <v>NULL</v>
      </c>
      <c r="K103" s="17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0308</v>
      </c>
      <c r="D104" t="str">
        <f>Details2!D1288</f>
        <v>Aberdeen Proving Grounds (Kirk Army Health Clinic)</v>
      </c>
      <c r="E104" t="str">
        <f>Details2!E1288</f>
        <v>I</v>
      </c>
      <c r="F104" s="17" t="str">
        <f>Details2!F1288</f>
        <v>NULL</v>
      </c>
      <c r="G104" s="17" t="str">
        <f>Details2!G1288</f>
        <v>NULL</v>
      </c>
      <c r="H104" s="17" t="str">
        <f>Details2!H1288</f>
        <v>NULL</v>
      </c>
      <c r="I104" s="17" t="str">
        <f>Details2!I1288</f>
        <v>NULL</v>
      </c>
      <c r="J104" s="17" t="str">
        <f>Details2!J1288</f>
        <v>NULL</v>
      </c>
      <c r="K104" s="17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0309</v>
      </c>
      <c r="D105" t="str">
        <f>Details2!D1289</f>
        <v>Ft. Detrick US Army Health Clinic</v>
      </c>
      <c r="E105" t="str">
        <f>Details2!E1289</f>
        <v>I</v>
      </c>
      <c r="F105" s="17" t="str">
        <f>Details2!F1289</f>
        <v>NULL</v>
      </c>
      <c r="G105" s="17" t="str">
        <f>Details2!G1289</f>
        <v>NULL</v>
      </c>
      <c r="H105" s="17" t="str">
        <f>Details2!H1289</f>
        <v>NULL</v>
      </c>
      <c r="I105" s="17" t="str">
        <f>Details2!I1289</f>
        <v>NULL</v>
      </c>
      <c r="J105" s="17" t="str">
        <f>Details2!J1289</f>
        <v>NULL</v>
      </c>
      <c r="K105" s="17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0330</v>
      </c>
      <c r="D106" t="str">
        <f>Details2!D1290</f>
        <v>Ft. Drum (Guthrie Army Health Clinic)</v>
      </c>
      <c r="E106" t="str">
        <f>Details2!E1290</f>
        <v>C</v>
      </c>
      <c r="F106" s="17">
        <f>Details2!F1290</f>
        <v>4674</v>
      </c>
      <c r="G106" s="17">
        <f>Details2!G1290</f>
        <v>3983</v>
      </c>
      <c r="H106" s="17">
        <f>Details2!H1290</f>
        <v>4085</v>
      </c>
      <c r="I106" s="17">
        <f>Details2!I1290</f>
        <v>4626</v>
      </c>
      <c r="J106" s="17">
        <f>Details2!J1290</f>
        <v>4467</v>
      </c>
      <c r="K106" s="17">
        <f>Details2!K1290</f>
        <v>4607</v>
      </c>
    </row>
    <row r="107" spans="2:11" x14ac:dyDescent="0.2">
      <c r="B107" t="str">
        <f>Details2!B1291</f>
        <v>Army</v>
      </c>
      <c r="C107" t="str">
        <f>Details2!C1291</f>
        <v>0350</v>
      </c>
      <c r="D107" t="str">
        <f>Details2!D1291</f>
        <v>Ft. Indiantown Gap US Army Health Clinic</v>
      </c>
      <c r="E107" t="str">
        <f>Details2!E1291</f>
        <v>I</v>
      </c>
      <c r="F107" s="17" t="str">
        <f>Details2!F1291</f>
        <v>NULL</v>
      </c>
      <c r="G107" s="17" t="str">
        <f>Details2!G1291</f>
        <v>NULL</v>
      </c>
      <c r="H107" s="17" t="str">
        <f>Details2!H1291</f>
        <v>NULL</v>
      </c>
      <c r="I107" s="17" t="str">
        <f>Details2!I1291</f>
        <v>NULL</v>
      </c>
      <c r="J107" s="17" t="str">
        <f>Details2!J1291</f>
        <v>NULL</v>
      </c>
      <c r="K107" s="17" t="str">
        <f>Details2!K1291</f>
        <v>NULL</v>
      </c>
    </row>
    <row r="108" spans="2:11" x14ac:dyDescent="0.2">
      <c r="B108" t="str">
        <f>Details2!B1292</f>
        <v>Army</v>
      </c>
      <c r="C108" t="str">
        <f>Details2!C1292</f>
        <v>0351</v>
      </c>
      <c r="D108" t="str">
        <f>Details2!D1292</f>
        <v>Letterkenny US Army Health Clinic</v>
      </c>
      <c r="E108" t="str">
        <f>Details2!E1292</f>
        <v>I</v>
      </c>
      <c r="F108" s="17" t="str">
        <f>Details2!F1292</f>
        <v>NULL</v>
      </c>
      <c r="G108" s="17" t="str">
        <f>Details2!G1292</f>
        <v>NULL</v>
      </c>
      <c r="H108" s="17" t="str">
        <f>Details2!H1292</f>
        <v>NULL</v>
      </c>
      <c r="I108" s="17" t="str">
        <f>Details2!I1292</f>
        <v>NULL</v>
      </c>
      <c r="J108" s="17" t="str">
        <f>Details2!J1292</f>
        <v>NULL</v>
      </c>
      <c r="K108" s="17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0352</v>
      </c>
      <c r="D109" t="str">
        <f>Details2!D1293</f>
        <v>Carlisle (Dunham Army Health Clinic)</v>
      </c>
      <c r="E109" t="str">
        <f>Details2!E1293</f>
        <v>C</v>
      </c>
      <c r="F109" s="17">
        <f>Details2!F1293</f>
        <v>12701</v>
      </c>
      <c r="G109" s="17" t="str">
        <f>Details2!G1293</f>
        <v>NULL</v>
      </c>
      <c r="H109" s="17" t="str">
        <f>Details2!H1293</f>
        <v>NULL</v>
      </c>
      <c r="I109" s="17" t="str">
        <f>Details2!I1293</f>
        <v>NULL</v>
      </c>
      <c r="J109" s="17" t="str">
        <f>Details2!J1293</f>
        <v>NULL</v>
      </c>
      <c r="K109" s="17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0353</v>
      </c>
      <c r="D110" t="str">
        <f>Details2!D1294</f>
        <v>Tobyhanna US Army Health Clinic</v>
      </c>
      <c r="E110" t="str">
        <f>Details2!E1294</f>
        <v>I</v>
      </c>
      <c r="F110" s="17" t="str">
        <f>Details2!F1294</f>
        <v>NULL</v>
      </c>
      <c r="G110" s="17" t="str">
        <f>Details2!G1294</f>
        <v>NULL</v>
      </c>
      <c r="H110" s="17" t="str">
        <f>Details2!H1294</f>
        <v>NULL</v>
      </c>
      <c r="I110" s="17" t="str">
        <f>Details2!I1294</f>
        <v>NULL</v>
      </c>
      <c r="J110" s="17" t="str">
        <f>Details2!J1294</f>
        <v>NULL</v>
      </c>
      <c r="K110" s="17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0371</v>
      </c>
      <c r="D111" t="str">
        <f>Details2!D1295</f>
        <v>Dugway Proving Ground</v>
      </c>
      <c r="E111" t="str">
        <f>Details2!E1295</f>
        <v>I</v>
      </c>
      <c r="F111" s="17" t="str">
        <f>Details2!F1295</f>
        <v>NULL</v>
      </c>
      <c r="G111" s="17" t="str">
        <f>Details2!G1295</f>
        <v>NULL</v>
      </c>
      <c r="H111" s="17" t="str">
        <f>Details2!H1295</f>
        <v>NULL</v>
      </c>
      <c r="I111" s="17" t="str">
        <f>Details2!I1295</f>
        <v>NULL</v>
      </c>
      <c r="J111" s="17" t="str">
        <f>Details2!J1295</f>
        <v>NULL</v>
      </c>
      <c r="K111" s="17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0441</v>
      </c>
      <c r="D112" t="str">
        <f>Details2!D1296</f>
        <v>New Cumberland US Army Health Clinic</v>
      </c>
      <c r="E112" t="str">
        <f>Details2!E1296</f>
        <v>I</v>
      </c>
      <c r="F112" s="17" t="str">
        <f>Details2!F1296</f>
        <v>NULL</v>
      </c>
      <c r="G112" s="17" t="str">
        <f>Details2!G1296</f>
        <v>NULL</v>
      </c>
      <c r="H112" s="17" t="str">
        <f>Details2!H1296</f>
        <v>NULL</v>
      </c>
      <c r="I112" s="17" t="str">
        <f>Details2!I1296</f>
        <v>NULL</v>
      </c>
      <c r="J112" s="17" t="str">
        <f>Details2!J1296</f>
        <v>NULL</v>
      </c>
      <c r="K112" s="17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0606</v>
      </c>
      <c r="D113" t="str">
        <f>Details2!D1297</f>
        <v>Heidelberg MEDDAC</v>
      </c>
      <c r="E113" t="str">
        <f>Details2!E1297</f>
        <v>C</v>
      </c>
      <c r="F113" s="17">
        <f>Details2!F1297</f>
        <v>7206</v>
      </c>
      <c r="G113" s="17">
        <f>Details2!G1297</f>
        <v>9506</v>
      </c>
      <c r="H113" s="17">
        <f>Details2!H1297</f>
        <v>4383</v>
      </c>
      <c r="I113" s="17">
        <f>Details2!I1297</f>
        <v>8110</v>
      </c>
      <c r="J113" s="17">
        <f>Details2!J1297</f>
        <v>6369</v>
      </c>
      <c r="K113" s="17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0607</v>
      </c>
      <c r="D114" t="str">
        <f>Details2!D1298</f>
        <v>Landstuhl Regional Medical Center</v>
      </c>
      <c r="E114" t="str">
        <f>Details2!E1298</f>
        <v>H</v>
      </c>
      <c r="F114" s="17">
        <f>Details2!F1298</f>
        <v>11943</v>
      </c>
      <c r="G114" s="17">
        <f>Details2!G1298</f>
        <v>14865</v>
      </c>
      <c r="H114" s="17">
        <f>Details2!H1298</f>
        <v>8925</v>
      </c>
      <c r="I114" s="17">
        <f>Details2!I1298</f>
        <v>19522</v>
      </c>
      <c r="J114" s="17">
        <f>Details2!J1298</f>
        <v>19273</v>
      </c>
      <c r="K114" s="17">
        <f>Details2!K1298</f>
        <v>17690</v>
      </c>
    </row>
    <row r="115" spans="2:11" x14ac:dyDescent="0.2">
      <c r="B115" t="str">
        <f>Details2!B1299</f>
        <v>Army</v>
      </c>
      <c r="C115" t="str">
        <f>Details2!C1299</f>
        <v>0609</v>
      </c>
      <c r="D115" t="str">
        <f>Details2!D1299</f>
        <v>Bavaria MEDDAC</v>
      </c>
      <c r="E115" t="str">
        <f>Details2!E1299</f>
        <v>C</v>
      </c>
      <c r="F115" s="17">
        <f>Details2!F1299</f>
        <v>1883</v>
      </c>
      <c r="G115" s="17">
        <f>Details2!G1299</f>
        <v>2201</v>
      </c>
      <c r="H115" s="17">
        <f>Details2!H1299</f>
        <v>1253</v>
      </c>
      <c r="I115" s="17">
        <f>Details2!I1299</f>
        <v>3023</v>
      </c>
      <c r="J115" s="17">
        <f>Details2!J1299</f>
        <v>2222</v>
      </c>
      <c r="K115" s="17">
        <f>Details2!K1299</f>
        <v>1957</v>
      </c>
    </row>
    <row r="116" spans="2:11" x14ac:dyDescent="0.2">
      <c r="B116" t="str">
        <f>Details2!B1300</f>
        <v>Army</v>
      </c>
      <c r="C116" t="str">
        <f>Details2!C1300</f>
        <v>0610</v>
      </c>
      <c r="D116" t="str">
        <f>Details2!D1300</f>
        <v>BG CRAWFORD SAMS AHC-CAMP ZAMA</v>
      </c>
      <c r="E116" t="str">
        <f>Details2!E1300</f>
        <v>C</v>
      </c>
      <c r="F116" s="17" t="str">
        <f>Details2!F1300</f>
        <v>NULL</v>
      </c>
      <c r="G116" s="17" t="str">
        <f>Details2!G1300</f>
        <v>NULL</v>
      </c>
      <c r="H116" s="17" t="str">
        <f>Details2!H1300</f>
        <v>NULL</v>
      </c>
      <c r="I116" s="17" t="str">
        <f>Details2!I1300</f>
        <v>NULL</v>
      </c>
      <c r="J116" s="17">
        <f>Details2!J1300</f>
        <v>1034</v>
      </c>
      <c r="K116" s="17">
        <f>Details2!K1300</f>
        <v>665</v>
      </c>
    </row>
    <row r="117" spans="2:11" x14ac:dyDescent="0.2">
      <c r="B117" t="str">
        <f>Details2!B1301</f>
        <v>Army</v>
      </c>
      <c r="C117" t="str">
        <f>Details2!C1301</f>
        <v>0612</v>
      </c>
      <c r="D117" t="str">
        <f>Details2!D1301</f>
        <v>Brian Allgood ACH - Seoul</v>
      </c>
      <c r="E117" t="str">
        <f>Details2!E1301</f>
        <v>H</v>
      </c>
      <c r="F117" s="17">
        <f>Details2!F1301</f>
        <v>298</v>
      </c>
      <c r="G117" s="17">
        <f>Details2!G1301</f>
        <v>26</v>
      </c>
      <c r="H117" s="17">
        <f>Details2!H1301</f>
        <v>1929</v>
      </c>
      <c r="I117" s="17">
        <f>Details2!I1301</f>
        <v>2459</v>
      </c>
      <c r="J117" s="17">
        <f>Details2!J1301</f>
        <v>5100</v>
      </c>
      <c r="K117" s="17">
        <f>Details2!K1301</f>
        <v>5244</v>
      </c>
    </row>
    <row r="118" spans="2:11" x14ac:dyDescent="0.2">
      <c r="B118" t="str">
        <f>Details2!B1302</f>
        <v>JTF</v>
      </c>
      <c r="C118" t="str">
        <f>Details2!C1302</f>
        <v>0067</v>
      </c>
      <c r="D118" t="str">
        <f>Details2!D1302</f>
        <v>Walter Reed National Military Medical Center</v>
      </c>
      <c r="E118" t="str">
        <f>Details2!E1302</f>
        <v>H</v>
      </c>
      <c r="F118" s="17">
        <f>Details2!F1302</f>
        <v>36598</v>
      </c>
      <c r="G118" s="17">
        <f>Details2!G1302</f>
        <v>45999</v>
      </c>
      <c r="H118" s="17">
        <f>Details2!H1302</f>
        <v>39365</v>
      </c>
      <c r="I118" s="17">
        <f>Details2!I1302</f>
        <v>37304</v>
      </c>
      <c r="J118" s="17">
        <f>Details2!J1302</f>
        <v>104301</v>
      </c>
      <c r="K118" s="17">
        <f>Details2!K1302</f>
        <v>86550</v>
      </c>
    </row>
    <row r="119" spans="2:11" x14ac:dyDescent="0.2">
      <c r="B119" t="str">
        <f>Details2!B1303</f>
        <v>JTF</v>
      </c>
      <c r="C119" t="str">
        <f>Details2!C1303</f>
        <v>0123</v>
      </c>
      <c r="D119" t="str">
        <f>Details2!D1303</f>
        <v>Ft. Belvoir (FT. Belvoir Community Hospital)</v>
      </c>
      <c r="E119" t="str">
        <f>Details2!E1303</f>
        <v>H</v>
      </c>
      <c r="F119" s="17">
        <f>Details2!F1303</f>
        <v>38919</v>
      </c>
      <c r="G119" s="17">
        <f>Details2!G1303</f>
        <v>44429</v>
      </c>
      <c r="H119" s="17">
        <f>Details2!H1303</f>
        <v>40181</v>
      </c>
      <c r="I119" s="17">
        <f>Details2!I1303</f>
        <v>62890</v>
      </c>
      <c r="J119" s="17">
        <f>Details2!J1303</f>
        <v>89673</v>
      </c>
      <c r="K119" s="17">
        <f>Details2!K1303</f>
        <v>85487</v>
      </c>
    </row>
    <row r="120" spans="2:11" x14ac:dyDescent="0.2">
      <c r="B120" t="str">
        <f>Details2!B1304</f>
        <v>Navy</v>
      </c>
      <c r="C120" t="str">
        <f>Details2!C1304</f>
        <v>0024</v>
      </c>
      <c r="D120" t="str">
        <f>Details2!D1304</f>
        <v>NH Camp Pendelton</v>
      </c>
      <c r="E120" t="str">
        <f>Details2!E1304</f>
        <v>H</v>
      </c>
      <c r="F120" s="17">
        <f>Details2!F1304</f>
        <v>4019</v>
      </c>
      <c r="G120" s="17">
        <f>Details2!G1304</f>
        <v>3655</v>
      </c>
      <c r="H120" s="17">
        <f>Details2!H1304</f>
        <v>4583</v>
      </c>
      <c r="I120" s="17">
        <f>Details2!I1304</f>
        <v>5467</v>
      </c>
      <c r="J120" s="17">
        <f>Details2!J1304</f>
        <v>6119</v>
      </c>
      <c r="K120" s="17">
        <f>Details2!K1304</f>
        <v>8202</v>
      </c>
    </row>
    <row r="121" spans="2:11" x14ac:dyDescent="0.2">
      <c r="B121" t="str">
        <f>Details2!B1305</f>
        <v>Navy</v>
      </c>
      <c r="C121" t="str">
        <f>Details2!C1305</f>
        <v>0028</v>
      </c>
      <c r="D121" t="str">
        <f>Details2!D1305</f>
        <v>NH Lemoore</v>
      </c>
      <c r="E121" t="str">
        <f>Details2!E1305</f>
        <v>H</v>
      </c>
      <c r="F121" s="17">
        <f>Details2!F1305</f>
        <v>3019</v>
      </c>
      <c r="G121" s="17">
        <f>Details2!G1305</f>
        <v>12468</v>
      </c>
      <c r="H121" s="17">
        <f>Details2!H1305</f>
        <v>11512</v>
      </c>
      <c r="I121" s="17">
        <f>Details2!I1305</f>
        <v>11158</v>
      </c>
      <c r="J121" s="17">
        <f>Details2!J1305</f>
        <v>12341</v>
      </c>
      <c r="K121" s="17">
        <f>Details2!K1305</f>
        <v>10576</v>
      </c>
    </row>
    <row r="122" spans="2:11" x14ac:dyDescent="0.2">
      <c r="B122" t="str">
        <f>Details2!B1306</f>
        <v>Navy</v>
      </c>
      <c r="C122" t="str">
        <f>Details2!C1306</f>
        <v>0029</v>
      </c>
      <c r="D122" t="str">
        <f>Details2!D1306</f>
        <v>NMC San Diego</v>
      </c>
      <c r="E122" t="str">
        <f>Details2!E1306</f>
        <v>H</v>
      </c>
      <c r="F122" s="17">
        <f>Details2!F1306</f>
        <v>22824</v>
      </c>
      <c r="G122" s="17">
        <f>Details2!G1306</f>
        <v>24230</v>
      </c>
      <c r="H122" s="17">
        <f>Details2!H1306</f>
        <v>21321</v>
      </c>
      <c r="I122" s="17">
        <f>Details2!I1306</f>
        <v>16898</v>
      </c>
      <c r="J122" s="17">
        <f>Details2!J1306</f>
        <v>16156</v>
      </c>
      <c r="K122" s="17">
        <f>Details2!K1306</f>
        <v>15870</v>
      </c>
    </row>
    <row r="123" spans="2:11" x14ac:dyDescent="0.2">
      <c r="B123" t="str">
        <f>Details2!B1307</f>
        <v>Navy</v>
      </c>
      <c r="C123" t="str">
        <f>Details2!C1307</f>
        <v>0030</v>
      </c>
      <c r="D123" t="str">
        <f>Details2!D1307</f>
        <v>NH 29 Palms</v>
      </c>
      <c r="E123" t="str">
        <f>Details2!E1307</f>
        <v>H</v>
      </c>
      <c r="F123" s="17">
        <f>Details2!F1307</f>
        <v>6740</v>
      </c>
      <c r="G123" s="17">
        <f>Details2!G1307</f>
        <v>5812</v>
      </c>
      <c r="H123" s="17">
        <f>Details2!H1307</f>
        <v>4678</v>
      </c>
      <c r="I123" s="17">
        <f>Details2!I1307</f>
        <v>6511</v>
      </c>
      <c r="J123" s="17">
        <f>Details2!J1307</f>
        <v>6363</v>
      </c>
      <c r="K123" s="17">
        <f>Details2!K1307</f>
        <v>5927</v>
      </c>
    </row>
    <row r="124" spans="2:11" x14ac:dyDescent="0.2">
      <c r="B124" t="str">
        <f>Details2!B1308</f>
        <v>Navy</v>
      </c>
      <c r="C124" t="str">
        <f>Details2!C1308</f>
        <v>0035</v>
      </c>
      <c r="D124" t="str">
        <f>Details2!D1308</f>
        <v>NBHC Groton</v>
      </c>
      <c r="E124" t="str">
        <f>Details2!E1308</f>
        <v>C</v>
      </c>
      <c r="F124" s="17">
        <f>Details2!F1308</f>
        <v>2000</v>
      </c>
      <c r="G124" s="17">
        <f>Details2!G1308</f>
        <v>2035</v>
      </c>
      <c r="H124" s="17">
        <f>Details2!H1308</f>
        <v>4522</v>
      </c>
      <c r="I124" s="17">
        <f>Details2!I1308</f>
        <v>5520</v>
      </c>
      <c r="J124" s="17">
        <f>Details2!J1308</f>
        <v>4401</v>
      </c>
      <c r="K124" s="17" t="str">
        <f>Details2!K1308</f>
        <v>NULL</v>
      </c>
    </row>
    <row r="125" spans="2:11" x14ac:dyDescent="0.2">
      <c r="B125" t="str">
        <f>Details2!B1309</f>
        <v>Navy</v>
      </c>
      <c r="C125" t="str">
        <f>Details2!C1309</f>
        <v>0038</v>
      </c>
      <c r="D125" t="str">
        <f>Details2!D1309</f>
        <v>NH Pensacola</v>
      </c>
      <c r="E125" t="str">
        <f>Details2!E1309</f>
        <v>H</v>
      </c>
      <c r="F125" s="17">
        <f>Details2!F1309</f>
        <v>10390</v>
      </c>
      <c r="G125" s="17">
        <f>Details2!G1309</f>
        <v>11661</v>
      </c>
      <c r="H125" s="17">
        <f>Details2!H1309</f>
        <v>10891</v>
      </c>
      <c r="I125" s="17">
        <f>Details2!I1309</f>
        <v>23003</v>
      </c>
      <c r="J125" s="17">
        <f>Details2!J1309</f>
        <v>23231</v>
      </c>
      <c r="K125" s="17">
        <f>Details2!K1309</f>
        <v>15634</v>
      </c>
    </row>
    <row r="126" spans="2:11" x14ac:dyDescent="0.2">
      <c r="B126" t="str">
        <f>Details2!B1310</f>
        <v>Navy</v>
      </c>
      <c r="C126" t="str">
        <f>Details2!C1310</f>
        <v>0039</v>
      </c>
      <c r="D126" t="str">
        <f>Details2!D1310</f>
        <v>NH Jacksonville</v>
      </c>
      <c r="E126" t="str">
        <f>Details2!E1310</f>
        <v>H</v>
      </c>
      <c r="F126" s="17">
        <f>Details2!F1310</f>
        <v>36558</v>
      </c>
      <c r="G126" s="17">
        <f>Details2!G1310</f>
        <v>44583</v>
      </c>
      <c r="H126" s="17">
        <f>Details2!H1310</f>
        <v>43066</v>
      </c>
      <c r="I126" s="17">
        <f>Details2!I1310</f>
        <v>40256</v>
      </c>
      <c r="J126" s="17">
        <f>Details2!J1310</f>
        <v>41898</v>
      </c>
      <c r="K126" s="17">
        <f>Details2!K1310</f>
        <v>43525</v>
      </c>
    </row>
    <row r="127" spans="2:11" x14ac:dyDescent="0.2">
      <c r="B127" t="str">
        <f>Details2!B1311</f>
        <v>Navy</v>
      </c>
      <c r="C127" t="str">
        <f>Details2!C1311</f>
        <v>0056</v>
      </c>
      <c r="D127" t="str">
        <f>Details2!D1311</f>
        <v>NHC Great Lakes</v>
      </c>
      <c r="E127" t="str">
        <f>Details2!E1311</f>
        <v>C</v>
      </c>
      <c r="F127" s="17">
        <f>Details2!F1311</f>
        <v>13075</v>
      </c>
      <c r="G127" s="17">
        <f>Details2!G1311</f>
        <v>13805</v>
      </c>
      <c r="H127" s="17">
        <f>Details2!H1311</f>
        <v>15123</v>
      </c>
      <c r="I127" s="17">
        <f>Details2!I1311</f>
        <v>11357</v>
      </c>
      <c r="J127" s="17" t="str">
        <f>Details2!J1311</f>
        <v>NULL</v>
      </c>
      <c r="K127" s="17" t="str">
        <f>Details2!K1311</f>
        <v>NULL</v>
      </c>
    </row>
    <row r="128" spans="2:11" x14ac:dyDescent="0.2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17">
        <f>Details2!F1312</f>
        <v>5005</v>
      </c>
      <c r="G128" s="17">
        <f>Details2!G1312</f>
        <v>6768</v>
      </c>
      <c r="H128" s="17">
        <f>Details2!H1312</f>
        <v>6018</v>
      </c>
      <c r="I128" s="17">
        <f>Details2!I1312</f>
        <v>6247</v>
      </c>
      <c r="J128" s="17">
        <f>Details2!J1312</f>
        <v>5527</v>
      </c>
      <c r="K128" s="17">
        <f>Details2!K1312</f>
        <v>4935</v>
      </c>
    </row>
    <row r="129" spans="2:12" x14ac:dyDescent="0.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17">
        <f>Details2!F1313</f>
        <v>15797</v>
      </c>
      <c r="G129" s="17">
        <f>Details2!G1313</f>
        <v>19282</v>
      </c>
      <c r="H129" s="17">
        <f>Details2!H1313</f>
        <v>18995</v>
      </c>
      <c r="I129" s="17">
        <f>Details2!I1313</f>
        <v>20806</v>
      </c>
      <c r="J129" s="17">
        <f>Details2!J1313</f>
        <v>20191</v>
      </c>
      <c r="K129" s="17">
        <f>Details2!K1313</f>
        <v>9464</v>
      </c>
    </row>
    <row r="130" spans="2:12" x14ac:dyDescent="0.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17">
        <f>Details2!F1314</f>
        <v>13686</v>
      </c>
      <c r="G130" s="17">
        <f>Details2!G1314</f>
        <v>12853</v>
      </c>
      <c r="H130" s="17">
        <f>Details2!H1314</f>
        <v>13112</v>
      </c>
      <c r="I130" s="17">
        <f>Details2!I1314</f>
        <v>13631</v>
      </c>
      <c r="J130" s="17">
        <f>Details2!J1314</f>
        <v>10711</v>
      </c>
      <c r="K130" s="17">
        <f>Details2!K1314</f>
        <v>9034</v>
      </c>
    </row>
    <row r="131" spans="2:12" x14ac:dyDescent="0.2">
      <c r="B131" t="str">
        <f>Details2!B1315</f>
        <v>Navy</v>
      </c>
      <c r="C131" t="str">
        <f>Details2!C1315</f>
        <v>0100</v>
      </c>
      <c r="D131" t="str">
        <f>Details2!D1315</f>
        <v>NHC New England</v>
      </c>
      <c r="E131" t="str">
        <f>Details2!E1315</f>
        <v>C</v>
      </c>
      <c r="F131" s="17">
        <f>Details2!F1315</f>
        <v>3216</v>
      </c>
      <c r="G131" s="17">
        <f>Details2!G1315</f>
        <v>2543</v>
      </c>
      <c r="H131" s="17">
        <f>Details2!H1315</f>
        <v>2950</v>
      </c>
      <c r="I131" s="17">
        <f>Details2!I1315</f>
        <v>4150</v>
      </c>
      <c r="J131" s="17">
        <f>Details2!J1315</f>
        <v>3906</v>
      </c>
      <c r="K131" s="17">
        <f>Details2!K1315</f>
        <v>7862</v>
      </c>
    </row>
    <row r="132" spans="2:12" x14ac:dyDescent="0.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17">
        <f>Details2!F1316</f>
        <v>20140</v>
      </c>
      <c r="G132" s="17">
        <f>Details2!G1316</f>
        <v>18805</v>
      </c>
      <c r="H132" s="17">
        <f>Details2!H1316</f>
        <v>15251</v>
      </c>
      <c r="I132" s="17">
        <f>Details2!I1316</f>
        <v>11027</v>
      </c>
      <c r="J132" s="17">
        <f>Details2!J1316</f>
        <v>10675</v>
      </c>
      <c r="K132" s="17">
        <f>Details2!K1316</f>
        <v>12855</v>
      </c>
    </row>
    <row r="133" spans="2:12" x14ac:dyDescent="0.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17">
        <f>Details2!F1317</f>
        <v>7967</v>
      </c>
      <c r="G133" s="17">
        <f>Details2!G1317</f>
        <v>7207</v>
      </c>
      <c r="H133" s="17">
        <f>Details2!H1317</f>
        <v>7055</v>
      </c>
      <c r="I133" s="17">
        <f>Details2!I1317</f>
        <v>5732</v>
      </c>
      <c r="J133" s="17">
        <f>Details2!J1317</f>
        <v>6559</v>
      </c>
      <c r="K133" s="17">
        <f>Details2!K1317</f>
        <v>7694</v>
      </c>
    </row>
    <row r="134" spans="2:12" x14ac:dyDescent="0.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17">
        <f>Details2!F1318</f>
        <v>4685</v>
      </c>
      <c r="G134" s="17">
        <f>Details2!G1318</f>
        <v>5989</v>
      </c>
      <c r="H134" s="17">
        <f>Details2!H1318</f>
        <v>6134</v>
      </c>
      <c r="I134" s="17">
        <f>Details2!I1318</f>
        <v>0</v>
      </c>
      <c r="J134" s="42" t="str">
        <f>Details2!J1318</f>
        <v>NULL</v>
      </c>
      <c r="K134" s="42" t="str">
        <f>Details2!K1318</f>
        <v>NULL</v>
      </c>
    </row>
    <row r="135" spans="2:12" x14ac:dyDescent="0.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17">
        <f>Details2!F1319</f>
        <v>4335</v>
      </c>
      <c r="G135" s="17">
        <f>Details2!G1319</f>
        <v>4313</v>
      </c>
      <c r="H135" s="17">
        <f>Details2!H1319</f>
        <v>5562</v>
      </c>
      <c r="I135" s="17">
        <f>Details2!I1319</f>
        <v>7543</v>
      </c>
      <c r="J135" s="17">
        <f>Details2!J1319</f>
        <v>9409</v>
      </c>
      <c r="K135" s="17">
        <f>Details2!K1319</f>
        <v>5817</v>
      </c>
    </row>
    <row r="136" spans="2:12" x14ac:dyDescent="0.2">
      <c r="B136" t="str">
        <f>Details2!B1320</f>
        <v>Navy</v>
      </c>
      <c r="C136" t="str">
        <f>Details2!C1320</f>
        <v>0124</v>
      </c>
      <c r="D136" t="str">
        <f>Details2!D1320</f>
        <v>NMC Portsmouth</v>
      </c>
      <c r="E136" t="str">
        <f>Details2!E1320</f>
        <v>H</v>
      </c>
      <c r="F136" s="17">
        <f>Details2!F1320</f>
        <v>30879</v>
      </c>
      <c r="G136" s="17">
        <f>Details2!G1320</f>
        <v>26767</v>
      </c>
      <c r="H136" s="17">
        <f>Details2!H1320</f>
        <v>33350</v>
      </c>
      <c r="I136" s="17">
        <f>Details2!I1320</f>
        <v>37771</v>
      </c>
      <c r="J136" s="17">
        <f>Details2!J1320</f>
        <v>33733</v>
      </c>
      <c r="K136" s="17">
        <f>Details2!K1320</f>
        <v>31826</v>
      </c>
    </row>
    <row r="137" spans="2:12" x14ac:dyDescent="0.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17">
        <f>Details2!F1321</f>
        <v>23048</v>
      </c>
      <c r="G137" s="17">
        <f>Details2!G1321</f>
        <v>23996</v>
      </c>
      <c r="H137" s="17">
        <f>Details2!H1321</f>
        <v>24693</v>
      </c>
      <c r="I137" s="17">
        <f>Details2!I1321</f>
        <v>25351</v>
      </c>
      <c r="J137" s="17">
        <f>Details2!J1321</f>
        <v>26163</v>
      </c>
      <c r="K137" s="17">
        <f>Details2!K1321</f>
        <v>25618</v>
      </c>
    </row>
    <row r="138" spans="2:12" x14ac:dyDescent="0.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17">
        <f>Details2!F1322</f>
        <v>4931</v>
      </c>
      <c r="G138" s="17">
        <f>Details2!G1322</f>
        <v>4611</v>
      </c>
      <c r="H138" s="17">
        <f>Details2!H1322</f>
        <v>7031</v>
      </c>
      <c r="I138" s="17">
        <f>Details2!I1322</f>
        <v>6979</v>
      </c>
      <c r="J138" s="17">
        <f>Details2!J1322</f>
        <v>6886</v>
      </c>
      <c r="K138" s="17">
        <f>Details2!K1322</f>
        <v>6809</v>
      </c>
    </row>
    <row r="139" spans="2:12" x14ac:dyDescent="0.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17">
        <f>Details2!F1323</f>
        <v>4574</v>
      </c>
      <c r="G139" s="17">
        <f>Details2!G1323</f>
        <v>3577</v>
      </c>
      <c r="H139" s="17">
        <f>Details2!H1323</f>
        <v>3650</v>
      </c>
      <c r="I139" s="17">
        <f>Details2!I1323</f>
        <v>3526</v>
      </c>
      <c r="J139" s="17">
        <f>Details2!J1323</f>
        <v>3209</v>
      </c>
      <c r="K139" s="17">
        <f>Details2!K1323</f>
        <v>1252</v>
      </c>
    </row>
    <row r="140" spans="2:12" x14ac:dyDescent="0.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17">
        <f>Details2!F1324</f>
        <v>569</v>
      </c>
      <c r="G140" s="17">
        <f>Details2!G1324</f>
        <v>399</v>
      </c>
      <c r="H140" s="17">
        <f>Details2!H1324</f>
        <v>442</v>
      </c>
      <c r="I140" s="17">
        <f>Details2!I1324</f>
        <v>0</v>
      </c>
      <c r="J140" s="17" t="str">
        <f>Details2!J1324</f>
        <v>NULL</v>
      </c>
      <c r="K140" s="17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17">
        <f>Details2!F1325</f>
        <v>3157</v>
      </c>
      <c r="G141" s="17">
        <f>Details2!G1325</f>
        <v>3067</v>
      </c>
      <c r="H141" s="17">
        <f>Details2!H1325</f>
        <v>3021</v>
      </c>
      <c r="I141" s="17">
        <f>Details2!I1325</f>
        <v>2988</v>
      </c>
      <c r="J141" s="17">
        <f>Details2!J1325</f>
        <v>3395</v>
      </c>
      <c r="K141" s="17">
        <f>Details2!K1325</f>
        <v>3215</v>
      </c>
    </row>
    <row r="142" spans="2:12" x14ac:dyDescent="0.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17">
        <f>Details2!F1326</f>
        <v>1366</v>
      </c>
      <c r="G142" s="17">
        <f>Details2!G1326</f>
        <v>1657</v>
      </c>
      <c r="H142" s="17">
        <f>Details2!H1326</f>
        <v>1071</v>
      </c>
      <c r="I142" s="17">
        <f>Details2!I1326</f>
        <v>687</v>
      </c>
      <c r="J142" s="17">
        <f>Details2!J1326</f>
        <v>895</v>
      </c>
      <c r="K142" s="17" t="str">
        <f>Details2!K1326</f>
        <v>NULL</v>
      </c>
    </row>
    <row r="143" spans="2:12" x14ac:dyDescent="0.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17">
        <f>Details2!F1327</f>
        <v>3172</v>
      </c>
      <c r="G143" s="17">
        <f>Details2!G1327</f>
        <v>3855</v>
      </c>
      <c r="H143" s="17">
        <f>Details2!H1327</f>
        <v>2053</v>
      </c>
      <c r="I143" s="17">
        <f>Details2!I1327</f>
        <v>2718</v>
      </c>
      <c r="J143" s="17">
        <f>Details2!J1327</f>
        <v>2215</v>
      </c>
      <c r="K143" s="17">
        <f>Details2!K1327</f>
        <v>3742</v>
      </c>
    </row>
    <row r="144" spans="2:12" x14ac:dyDescent="0.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17" t="str">
        <f>Details2!F1328</f>
        <v>NULL</v>
      </c>
      <c r="G144" s="17" t="str">
        <f>Details2!G1328</f>
        <v>NULL</v>
      </c>
      <c r="H144" s="17" t="str">
        <f>Details2!H1328</f>
        <v>NULL</v>
      </c>
      <c r="I144" s="17" t="str">
        <f>Details2!I1328</f>
        <v>NULL</v>
      </c>
      <c r="J144" s="17" t="str">
        <f>Details2!J1328</f>
        <v>NULL</v>
      </c>
      <c r="K144" s="17" t="str">
        <f>Details2!K1328</f>
        <v>NULL</v>
      </c>
      <c r="L144" s="26"/>
    </row>
    <row r="145" spans="2:12" x14ac:dyDescent="0.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17">
        <f>Details2!F1329</f>
        <v>2469</v>
      </c>
      <c r="G145" s="17">
        <f>Details2!G1329</f>
        <v>7021</v>
      </c>
      <c r="H145" s="17">
        <f>Details2!H1329</f>
        <v>12029</v>
      </c>
      <c r="I145" s="17">
        <f>Details2!I1329</f>
        <v>13190</v>
      </c>
      <c r="J145" s="17">
        <f>Details2!J1329</f>
        <v>13893</v>
      </c>
      <c r="K145" s="17">
        <f>Details2!K1329</f>
        <v>10638</v>
      </c>
    </row>
    <row r="146" spans="2:12" x14ac:dyDescent="0.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17" t="str">
        <f>Details2!F1330</f>
        <v>NULL</v>
      </c>
      <c r="G146" s="17" t="str">
        <f>Details2!G1330</f>
        <v>NULL</v>
      </c>
      <c r="H146" s="17" t="str">
        <f>Details2!H1330</f>
        <v>NULL</v>
      </c>
      <c r="I146" s="17" t="str">
        <f>Details2!I1330</f>
        <v>NULL</v>
      </c>
      <c r="J146" s="17" t="str">
        <f>Details2!J1330</f>
        <v>NULL</v>
      </c>
      <c r="K146" s="17" t="str">
        <f>Details2!K1330</f>
        <v>NULL</v>
      </c>
      <c r="L146" s="26"/>
    </row>
    <row r="147" spans="2:12" x14ac:dyDescent="0.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17" t="str">
        <f>Details2!F1331</f>
        <v>NULL</v>
      </c>
      <c r="G147" s="17" t="str">
        <f>Details2!G1331</f>
        <v>NULL</v>
      </c>
      <c r="H147" s="17" t="str">
        <f>Details2!H1331</f>
        <v>NULL</v>
      </c>
      <c r="I147" s="17" t="str">
        <f>Details2!I1331</f>
        <v>NULL</v>
      </c>
      <c r="J147" s="17" t="str">
        <f>Details2!J1331</f>
        <v>NULL</v>
      </c>
      <c r="K147" s="17" t="str">
        <f>Details2!K1331</f>
        <v>NULL</v>
      </c>
      <c r="L147" s="26"/>
    </row>
    <row r="148" spans="2:12" x14ac:dyDescent="0.2">
      <c r="F148" s="17">
        <f>Details2!F1332</f>
        <v>0</v>
      </c>
      <c r="G148" s="17">
        <f>Details2!G1332</f>
        <v>0</v>
      </c>
      <c r="H148" s="17">
        <f>Details2!H1332</f>
        <v>0</v>
      </c>
      <c r="I148" s="17">
        <f>Details2!I1332</f>
        <v>0</v>
      </c>
      <c r="J148" s="17">
        <f>Details2!J1332</f>
        <v>0</v>
      </c>
      <c r="K148" s="17">
        <f>Details2!K1332</f>
        <v>0</v>
      </c>
    </row>
    <row r="149" spans="2:12" x14ac:dyDescent="0.2">
      <c r="F149" s="17">
        <f>Details2!F1333</f>
        <v>0</v>
      </c>
      <c r="G149" s="17">
        <f>Details2!G1333</f>
        <v>0</v>
      </c>
      <c r="H149" s="17">
        <f>Details2!H1333</f>
        <v>0</v>
      </c>
      <c r="I149" s="17">
        <f>Details2!I1333</f>
        <v>0</v>
      </c>
      <c r="J149" s="17">
        <f>Details2!J1333</f>
        <v>0</v>
      </c>
      <c r="K149" s="17">
        <f>Details2!K1333</f>
        <v>0</v>
      </c>
    </row>
    <row r="150" spans="2:12" x14ac:dyDescent="0.2">
      <c r="F150" s="17">
        <f>Details2!F1334</f>
        <v>0</v>
      </c>
      <c r="G150" s="17">
        <f>Details2!G1334</f>
        <v>0</v>
      </c>
      <c r="H150" s="17">
        <f>Details2!H1334</f>
        <v>0</v>
      </c>
      <c r="I150" s="17">
        <f>Details2!I1334</f>
        <v>0</v>
      </c>
      <c r="J150" s="17">
        <f>Details2!J1334</f>
        <v>0</v>
      </c>
      <c r="K150" s="17">
        <f>Details2!K1334</f>
        <v>0</v>
      </c>
    </row>
    <row r="151" spans="2:12" x14ac:dyDescent="0.2">
      <c r="B151" s="14" t="s">
        <v>135</v>
      </c>
      <c r="C151" s="9"/>
      <c r="F151" s="18">
        <f t="shared" ref="F151:K151" si="0">SUM(F5:F69)</f>
        <v>978005</v>
      </c>
      <c r="G151" s="18">
        <f t="shared" si="0"/>
        <v>1016480</v>
      </c>
      <c r="H151" s="18">
        <f t="shared" si="0"/>
        <v>946256</v>
      </c>
      <c r="I151" s="18">
        <f t="shared" si="0"/>
        <v>923611</v>
      </c>
      <c r="J151" s="18">
        <f t="shared" si="0"/>
        <v>873891</v>
      </c>
      <c r="K151" s="18">
        <f t="shared" si="0"/>
        <v>824150</v>
      </c>
      <c r="L151" s="2"/>
    </row>
    <row r="152" spans="2:12" x14ac:dyDescent="0.2">
      <c r="B152" s="14" t="s">
        <v>136</v>
      </c>
      <c r="C152" s="9"/>
      <c r="F152" s="18">
        <f>SUM(F71:F117)</f>
        <v>573603</v>
      </c>
      <c r="G152" s="18">
        <f t="shared" ref="G152:K152" si="1">SUM(G71:G117)</f>
        <v>611892</v>
      </c>
      <c r="H152" s="18">
        <f t="shared" si="1"/>
        <v>639205</v>
      </c>
      <c r="I152" s="18">
        <f t="shared" si="1"/>
        <v>683437</v>
      </c>
      <c r="J152" s="18">
        <f t="shared" si="1"/>
        <v>605902</v>
      </c>
      <c r="K152" s="18">
        <f t="shared" si="1"/>
        <v>550528</v>
      </c>
      <c r="L152" s="21"/>
    </row>
    <row r="153" spans="2:12" x14ac:dyDescent="0.2">
      <c r="B153" s="14" t="s">
        <v>449</v>
      </c>
      <c r="C153" s="9"/>
      <c r="F153" s="18">
        <f>SUM(F118:F119)</f>
        <v>75517</v>
      </c>
      <c r="G153" s="18">
        <f t="shared" ref="G153:K153" si="2">SUM(G118:G119)</f>
        <v>90428</v>
      </c>
      <c r="H153" s="18">
        <f t="shared" si="2"/>
        <v>79546</v>
      </c>
      <c r="I153" s="18">
        <f t="shared" si="2"/>
        <v>100194</v>
      </c>
      <c r="J153" s="18">
        <f t="shared" si="2"/>
        <v>193974</v>
      </c>
      <c r="K153" s="18">
        <f t="shared" si="2"/>
        <v>172037</v>
      </c>
      <c r="L153" s="27"/>
    </row>
    <row r="154" spans="2:12" x14ac:dyDescent="0.2">
      <c r="B154" s="14" t="s">
        <v>316</v>
      </c>
      <c r="C154" s="9"/>
      <c r="F154" s="18">
        <f>SUM(F120:F147)</f>
        <v>247621</v>
      </c>
      <c r="G154" s="18">
        <f t="shared" ref="G154:K154" si="3">SUM(G120:G147)</f>
        <v>270959</v>
      </c>
      <c r="H154" s="18">
        <f t="shared" si="3"/>
        <v>278113</v>
      </c>
      <c r="I154" s="18">
        <f t="shared" si="3"/>
        <v>282516</v>
      </c>
      <c r="J154" s="18">
        <f t="shared" si="3"/>
        <v>267876</v>
      </c>
      <c r="K154" s="18">
        <f t="shared" si="3"/>
        <v>240495</v>
      </c>
      <c r="L154" s="27" t="s">
        <v>318</v>
      </c>
    </row>
    <row r="155" spans="2:12" x14ac:dyDescent="0.2">
      <c r="B155" s="14" t="s">
        <v>140</v>
      </c>
      <c r="C155" s="9"/>
      <c r="F155" s="18">
        <f>SUM(F5:F147)</f>
        <v>1874746</v>
      </c>
      <c r="G155" s="18">
        <f t="shared" ref="G155:K155" si="4">SUM(G5:G147)</f>
        <v>1989759</v>
      </c>
      <c r="H155" s="18">
        <f t="shared" si="4"/>
        <v>1943120</v>
      </c>
      <c r="I155" s="18">
        <f t="shared" si="4"/>
        <v>1989758</v>
      </c>
      <c r="J155" s="18">
        <f t="shared" si="4"/>
        <v>1941643</v>
      </c>
      <c r="K155" s="18">
        <f t="shared" si="4"/>
        <v>1787210</v>
      </c>
      <c r="L155" s="2"/>
    </row>
    <row r="156" spans="2:12" x14ac:dyDescent="0.2">
      <c r="L156" s="2"/>
    </row>
    <row r="157" spans="2:12" x14ac:dyDescent="0.2">
      <c r="B157" s="15" t="s">
        <v>410</v>
      </c>
      <c r="C157" s="3"/>
      <c r="D157" s="3"/>
      <c r="E157" s="3"/>
      <c r="F157" s="44" t="str">
        <f>IF(F151='Collected to Claims Ratio'!L15,"yes","no")</f>
        <v>yes</v>
      </c>
      <c r="G157" s="44" t="str">
        <f>IF(G151='Collected to Claims Ratio'!M15,"yes","no")</f>
        <v>yes</v>
      </c>
      <c r="H157" s="44" t="str">
        <f>IF(H151='Collected to Claims Ratio'!N15,"yes","no")</f>
        <v>yes</v>
      </c>
      <c r="I157" s="44" t="str">
        <f>IF(I151='Collected to Claims Ratio'!O15,"yes","no")</f>
        <v>yes</v>
      </c>
      <c r="J157" s="44" t="str">
        <f>IF(J151='Collected to Claims Ratio'!P15,"yes","no")</f>
        <v>yes</v>
      </c>
      <c r="K157" s="44" t="str">
        <f>IF(K151='Collected to Claims Ratio'!Q15,"yes","no")</f>
        <v>yes</v>
      </c>
      <c r="L157" s="2"/>
    </row>
    <row r="158" spans="2:12" x14ac:dyDescent="0.2">
      <c r="B158" s="15" t="s">
        <v>411</v>
      </c>
      <c r="C158" s="3"/>
      <c r="D158" s="3"/>
      <c r="E158" s="3"/>
      <c r="F158" s="44" t="str">
        <f>IF(F152='Collected to Claims Ratio'!L16,"yes","no")</f>
        <v>yes</v>
      </c>
      <c r="G158" s="44" t="str">
        <f>IF(G152='Collected to Claims Ratio'!M16,"yes","no")</f>
        <v>yes</v>
      </c>
      <c r="H158" s="44" t="str">
        <f>IF(H152='Collected to Claims Ratio'!N16,"yes","no")</f>
        <v>yes</v>
      </c>
      <c r="I158" s="44" t="str">
        <f>IF(I152='Collected to Claims Ratio'!O16,"yes","no")</f>
        <v>yes</v>
      </c>
      <c r="J158" s="44" t="str">
        <f>IF(J152='Collected to Claims Ratio'!P16,"yes","no")</f>
        <v>yes</v>
      </c>
      <c r="K158" s="44" t="str">
        <f>IF(K152='Collected to Claims Ratio'!Q16,"yes","no")</f>
        <v>yes</v>
      </c>
      <c r="L158" s="2"/>
    </row>
    <row r="159" spans="2:12" x14ac:dyDescent="0.2">
      <c r="B159" s="15" t="s">
        <v>412</v>
      </c>
      <c r="C159" s="3"/>
      <c r="D159" s="3"/>
      <c r="E159" s="3"/>
      <c r="F159" s="44" t="str">
        <f>IF(F154='Collected to Claims Ratio'!L18,"yes","no")</f>
        <v>yes</v>
      </c>
      <c r="G159" s="44" t="str">
        <f>IF(G154='Collected to Claims Ratio'!M18,"yes","no")</f>
        <v>yes</v>
      </c>
      <c r="H159" s="44" t="str">
        <f>IF(H154='Collected to Claims Ratio'!N18,"yes","no")</f>
        <v>yes</v>
      </c>
      <c r="I159" s="44" t="str">
        <f>IF(I154='Collected to Claims Ratio'!O18,"yes","no")</f>
        <v>yes</v>
      </c>
      <c r="J159" s="44" t="str">
        <f>IF(J154='Collected to Claims Ratio'!P18,"yes","no")</f>
        <v>yes</v>
      </c>
      <c r="K159" s="44" t="str">
        <f>IF(K154='Collected to Claims Ratio'!Q18,"yes","no")</f>
        <v>yes</v>
      </c>
      <c r="L159" s="27" t="s">
        <v>318</v>
      </c>
    </row>
    <row r="160" spans="2:12" x14ac:dyDescent="0.2">
      <c r="B160" s="15" t="s">
        <v>465</v>
      </c>
      <c r="C160" s="3"/>
      <c r="D160" s="3"/>
      <c r="E160" s="3"/>
      <c r="F160" s="44" t="str">
        <f>IF(F153='Collected to Claims Ratio'!L17,"yes","no")</f>
        <v>yes</v>
      </c>
      <c r="G160" s="44" t="str">
        <f>IF(G153='Collected to Claims Ratio'!M17,"yes","no")</f>
        <v>yes</v>
      </c>
      <c r="H160" s="44" t="str">
        <f>IF(H153='Collected to Claims Ratio'!N17,"yes","no")</f>
        <v>yes</v>
      </c>
      <c r="I160" s="44" t="str">
        <f>IF(I153='Collected to Claims Ratio'!O17,"yes","no")</f>
        <v>yes</v>
      </c>
      <c r="J160" s="44" t="str">
        <f>IF(J153='Collected to Claims Ratio'!P17,"yes","no")</f>
        <v>yes</v>
      </c>
      <c r="K160" s="44" t="str">
        <f>IF(K153='Collected to Claims Ratio'!Q17,"yes","no")</f>
        <v>yes</v>
      </c>
      <c r="L160" s="27"/>
    </row>
    <row r="161" spans="2:11" x14ac:dyDescent="0.2">
      <c r="B161" s="15" t="s">
        <v>413</v>
      </c>
      <c r="F161" s="44" t="str">
        <f>IF(F155='Collected to Claims Ratio'!L19,"yes","no")</f>
        <v>yes</v>
      </c>
      <c r="G161" s="44" t="str">
        <f>IF(G155='Collected to Claims Ratio'!M19,"yes","no")</f>
        <v>yes</v>
      </c>
      <c r="H161" s="44" t="str">
        <f>IF(H155='Collected to Claims Ratio'!N19,"yes","no")</f>
        <v>yes</v>
      </c>
      <c r="I161" s="44" t="str">
        <f>IF(I155='Collected to Claims Ratio'!O19,"yes","no")</f>
        <v>yes</v>
      </c>
      <c r="J161" s="44" t="str">
        <f>IF(J155='Collected to Claims Ratio'!P19,"yes","no")</f>
        <v>yes</v>
      </c>
      <c r="K161" s="44" t="str">
        <f>IF(K155='Collected to Claims Ratio'!Q19,"yes","no")</f>
        <v>yes</v>
      </c>
    </row>
    <row r="162" spans="2:11" x14ac:dyDescent="0.2">
      <c r="K162" s="44"/>
    </row>
  </sheetData>
  <customSheetViews>
    <customSheetView guid="{8E6CF98D-1634-4ED3-81CA-763BCE5C79CD}" scale="85">
      <selection activeCell="K155" sqref="K1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K155" sqref="K155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7">
      <selection activeCell="F160" sqref="F160:K16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2"/>
  <sheetViews>
    <sheetView topLeftCell="A110" zoomScale="85" workbookViewId="0">
      <selection activeCell="H159" sqref="H159"/>
    </sheetView>
  </sheetViews>
  <sheetFormatPr defaultRowHeight="12.75" x14ac:dyDescent="0.2"/>
  <cols>
    <col min="4" max="4" width="38.85546875" customWidth="1"/>
    <col min="5" max="5" width="4" customWidth="1"/>
    <col min="6" max="9" width="10.28515625" style="17" customWidth="1"/>
    <col min="10" max="10" width="10" style="17" customWidth="1"/>
    <col min="11" max="11" width="10.285156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ht="13.5" thickBot="1" x14ac:dyDescent="0.25">
      <c r="B3" t="s">
        <v>4</v>
      </c>
      <c r="C3" s="2" t="s">
        <v>8</v>
      </c>
      <c r="D3" s="2" t="s">
        <v>9</v>
      </c>
      <c r="E3" s="2" t="s">
        <v>291</v>
      </c>
      <c r="G3" s="17" t="s">
        <v>124</v>
      </c>
    </row>
    <row r="4" spans="1:11" x14ac:dyDescent="0.2"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17">
        <f>Details2!F1337</f>
        <v>54983</v>
      </c>
      <c r="G5" s="17">
        <f>Details2!G1337</f>
        <v>103490</v>
      </c>
      <c r="H5" s="17">
        <f>Details2!H1337</f>
        <v>48856</v>
      </c>
      <c r="I5" s="17">
        <f>Details2!I1337</f>
        <v>27783</v>
      </c>
      <c r="J5" s="17">
        <f>Details2!J1337</f>
        <v>34580</v>
      </c>
      <c r="K5" s="17">
        <f>Details2!K1337</f>
        <v>35385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17">
        <f>Details2!F1338</f>
        <v>36010</v>
      </c>
      <c r="G6" s="17">
        <f>Details2!G1338</f>
        <v>42009</v>
      </c>
      <c r="H6" s="17">
        <f>Details2!H1338</f>
        <v>120338</v>
      </c>
      <c r="I6" s="17">
        <f>Details2!I1338</f>
        <v>110482</v>
      </c>
      <c r="J6" s="17">
        <f>Details2!J1338</f>
        <v>105760</v>
      </c>
      <c r="K6" s="17">
        <f>Details2!K1338</f>
        <v>114067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17">
        <f>Details2!F1339</f>
        <v>81359</v>
      </c>
      <c r="G7" s="17">
        <f>Details2!G1339</f>
        <v>44284</v>
      </c>
      <c r="H7" s="17">
        <f>Details2!H1339</f>
        <v>91099</v>
      </c>
      <c r="I7" s="17">
        <f>Details2!I1339</f>
        <v>60018</v>
      </c>
      <c r="J7" s="17">
        <f>Details2!J1339</f>
        <v>62746</v>
      </c>
      <c r="K7" s="17">
        <f>Details2!K1339</f>
        <v>61763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17">
        <f>Details2!F1340</f>
        <v>32716</v>
      </c>
      <c r="G8" s="17">
        <f>Details2!G1340</f>
        <v>33719</v>
      </c>
      <c r="H8" s="17">
        <f>Details2!H1340</f>
        <v>27839</v>
      </c>
      <c r="I8" s="17">
        <f>Details2!I1340</f>
        <v>24601</v>
      </c>
      <c r="J8" s="17">
        <f>Details2!J1340</f>
        <v>22667</v>
      </c>
      <c r="K8" s="17">
        <f>Details2!K1340</f>
        <v>35266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17">
        <f>Details2!F1341</f>
        <v>25287</v>
      </c>
      <c r="G9" s="17">
        <f>Details2!G1341</f>
        <v>18730</v>
      </c>
      <c r="H9" s="17">
        <f>Details2!H1341</f>
        <v>13484</v>
      </c>
      <c r="I9" s="17">
        <f>Details2!I1341</f>
        <v>14231</v>
      </c>
      <c r="J9" s="17">
        <f>Details2!J1341</f>
        <v>11137</v>
      </c>
      <c r="K9" s="17">
        <f>Details2!K1341</f>
        <v>12314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17">
        <f>Details2!F1342</f>
        <v>165235</v>
      </c>
      <c r="G10" s="17">
        <f>Details2!G1342</f>
        <v>113180</v>
      </c>
      <c r="H10" s="17">
        <f>Details2!H1342</f>
        <v>180845</v>
      </c>
      <c r="I10" s="17">
        <f>Details2!I1342</f>
        <v>171371</v>
      </c>
      <c r="J10" s="17">
        <f>Details2!J1342</f>
        <v>212584</v>
      </c>
      <c r="K10" s="17">
        <f>Details2!K1342</f>
        <v>158826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17">
        <f>Details2!F1343</f>
        <v>5481</v>
      </c>
      <c r="G11" s="17">
        <f>Details2!G1343</f>
        <v>14562</v>
      </c>
      <c r="H11" s="17">
        <f>Details2!H1343</f>
        <v>14674</v>
      </c>
      <c r="I11" s="17">
        <f>Details2!I1343</f>
        <v>10845</v>
      </c>
      <c r="J11" s="17">
        <f>Details2!J1343</f>
        <v>12097</v>
      </c>
      <c r="K11" s="17">
        <f>Details2!K1343</f>
        <v>11988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17">
        <f>Details2!F1344</f>
        <v>19621</v>
      </c>
      <c r="G12" s="17">
        <f>Details2!G1344</f>
        <v>14044</v>
      </c>
      <c r="H12" s="17">
        <f>Details2!H1344</f>
        <v>16384</v>
      </c>
      <c r="I12" s="17">
        <f>Details2!I1344</f>
        <v>11400</v>
      </c>
      <c r="J12" s="17">
        <f>Details2!J1344</f>
        <v>11625</v>
      </c>
      <c r="K12" s="17">
        <f>Details2!K1344</f>
        <v>11699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17">
        <f>Details2!F1345</f>
        <v>5766</v>
      </c>
      <c r="G13" s="17">
        <f>Details2!G1345</f>
        <v>18507</v>
      </c>
      <c r="H13" s="17">
        <f>Details2!H1345</f>
        <v>15389</v>
      </c>
      <c r="I13" s="17">
        <f>Details2!I1345</f>
        <v>13056</v>
      </c>
      <c r="J13" s="17">
        <f>Details2!J1345</f>
        <v>13176</v>
      </c>
      <c r="K13" s="17">
        <f>Details2!K1345</f>
        <v>13275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17">
        <f>Details2!F1346</f>
        <v>28230</v>
      </c>
      <c r="G14" s="17">
        <f>Details2!G1346</f>
        <v>80746</v>
      </c>
      <c r="H14" s="17">
        <f>Details2!H1346</f>
        <v>78717</v>
      </c>
      <c r="I14" s="17">
        <f>Details2!I1346</f>
        <v>70558</v>
      </c>
      <c r="J14" s="17">
        <f>Details2!J1346</f>
        <v>49111</v>
      </c>
      <c r="K14" s="17">
        <f>Details2!K1346</f>
        <v>65156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17">
        <f>Details2!F1347</f>
        <v>2497</v>
      </c>
      <c r="G15" s="17">
        <f>Details2!G1347</f>
        <v>3312</v>
      </c>
      <c r="H15" s="17">
        <f>Details2!H1347</f>
        <v>23511</v>
      </c>
      <c r="I15" s="17">
        <f>Details2!I1347</f>
        <v>21237</v>
      </c>
      <c r="J15" s="17">
        <f>Details2!J1347</f>
        <v>17940</v>
      </c>
      <c r="K15" s="42">
        <f>Details2!K1347</f>
        <v>15914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17">
        <f>Details2!F1348</f>
        <v>131692</v>
      </c>
      <c r="G16" s="17">
        <f>Details2!G1348</f>
        <v>130246</v>
      </c>
      <c r="H16" s="17">
        <f>Details2!H1348</f>
        <v>129943</v>
      </c>
      <c r="I16" s="17">
        <f>Details2!I1348</f>
        <v>127753</v>
      </c>
      <c r="J16" s="17">
        <f>Details2!J1348</f>
        <v>132884</v>
      </c>
      <c r="K16" s="17">
        <f>Details2!K1348</f>
        <v>129154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17">
        <f>Details2!F1349</f>
        <v>34863</v>
      </c>
      <c r="G17" s="17">
        <f>Details2!G1349</f>
        <v>10013</v>
      </c>
      <c r="H17" s="17">
        <f>Details2!H1349</f>
        <v>25446</v>
      </c>
      <c r="I17" s="17">
        <f>Details2!I1349</f>
        <v>23440</v>
      </c>
      <c r="J17" s="17">
        <f>Details2!J1349</f>
        <v>23731</v>
      </c>
      <c r="K17" s="17">
        <f>Details2!K1349</f>
        <v>19547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17">
        <f>Details2!F1350</f>
        <v>42195</v>
      </c>
      <c r="G18" s="17">
        <f>Details2!G1350</f>
        <v>42711</v>
      </c>
      <c r="H18" s="17">
        <f>Details2!H1350</f>
        <v>53397</v>
      </c>
      <c r="I18" s="17">
        <f>Details2!I1350</f>
        <v>59601</v>
      </c>
      <c r="J18" s="17">
        <f>Details2!J1350</f>
        <v>59084</v>
      </c>
      <c r="K18" s="17">
        <f>Details2!K1350</f>
        <v>60788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17">
        <f>Details2!F1351</f>
        <v>34415</v>
      </c>
      <c r="G19" s="17">
        <f>Details2!G1351</f>
        <v>31174</v>
      </c>
      <c r="H19" s="17">
        <f>Details2!H1351</f>
        <v>32026</v>
      </c>
      <c r="I19" s="17">
        <f>Details2!I1351</f>
        <v>28937</v>
      </c>
      <c r="J19" s="17">
        <f>Details2!J1351</f>
        <v>35883</v>
      </c>
      <c r="K19" s="17">
        <f>Details2!K1351</f>
        <v>31678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17">
        <f>Details2!F1352</f>
        <v>17486</v>
      </c>
      <c r="G20" s="17">
        <f>Details2!G1352</f>
        <v>16661</v>
      </c>
      <c r="H20" s="17">
        <f>Details2!H1352</f>
        <v>18781</v>
      </c>
      <c r="I20" s="17">
        <f>Details2!I1352</f>
        <v>15106</v>
      </c>
      <c r="J20" s="17">
        <f>Details2!J1352</f>
        <v>11346</v>
      </c>
      <c r="K20" s="17">
        <f>Details2!K1352</f>
        <v>10027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17">
        <f>Details2!F1353</f>
        <v>24859</v>
      </c>
      <c r="G21" s="17">
        <f>Details2!G1353</f>
        <v>24695</v>
      </c>
      <c r="H21" s="17">
        <f>Details2!H1353</f>
        <v>25820</v>
      </c>
      <c r="I21" s="17">
        <f>Details2!I1353</f>
        <v>19450</v>
      </c>
      <c r="J21" s="17">
        <f>Details2!J1353</f>
        <v>21192</v>
      </c>
      <c r="K21" s="17">
        <f>Details2!K1353</f>
        <v>22087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17">
        <f>Details2!F1354</f>
        <v>24740</v>
      </c>
      <c r="G22" s="17">
        <f>Details2!G1354</f>
        <v>21633</v>
      </c>
      <c r="H22" s="17">
        <f>Details2!H1354</f>
        <v>29314</v>
      </c>
      <c r="I22" s="17">
        <f>Details2!I1354</f>
        <v>21270</v>
      </c>
      <c r="J22" s="17">
        <f>Details2!J1354</f>
        <v>22014</v>
      </c>
      <c r="K22" s="17">
        <f>Details2!K1354</f>
        <v>20955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17">
        <f>Details2!F1355</f>
        <v>22609</v>
      </c>
      <c r="G23" s="17">
        <f>Details2!G1355</f>
        <v>62298</v>
      </c>
      <c r="H23" s="17">
        <f>Details2!H1355</f>
        <v>65940</v>
      </c>
      <c r="I23" s="17">
        <f>Details2!I1355</f>
        <v>61479</v>
      </c>
      <c r="J23" s="17">
        <f>Details2!J1355</f>
        <v>60344</v>
      </c>
      <c r="K23" s="17">
        <f>Details2!K1355</f>
        <v>61888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17">
        <f>Details2!F1356</f>
        <v>28450</v>
      </c>
      <c r="G24" s="17">
        <f>Details2!G1356</f>
        <v>24413</v>
      </c>
      <c r="H24" s="17">
        <f>Details2!H1356</f>
        <v>28747</v>
      </c>
      <c r="I24" s="17">
        <f>Details2!I1356</f>
        <v>22710</v>
      </c>
      <c r="J24" s="17">
        <f>Details2!J1356</f>
        <v>26886</v>
      </c>
      <c r="K24" s="17">
        <f>Details2!K1356</f>
        <v>23966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17">
        <f>Details2!F1357</f>
        <v>24568</v>
      </c>
      <c r="G25" s="17">
        <f>Details2!G1357</f>
        <v>22596</v>
      </c>
      <c r="H25" s="17">
        <f>Details2!H1357</f>
        <v>18032</v>
      </c>
      <c r="I25" s="17">
        <f>Details2!I1357</f>
        <v>18357</v>
      </c>
      <c r="J25" s="17">
        <f>Details2!J1357</f>
        <v>22350</v>
      </c>
      <c r="K25" s="17">
        <f>Details2!K1357</f>
        <v>26771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17">
        <f>Details2!F1358</f>
        <v>20860</v>
      </c>
      <c r="G26" s="17">
        <f>Details2!G1358</f>
        <v>21991</v>
      </c>
      <c r="H26" s="17">
        <f>Details2!H1358</f>
        <v>68241</v>
      </c>
      <c r="I26" s="17">
        <f>Details2!I1358</f>
        <v>61824</v>
      </c>
      <c r="J26" s="17">
        <f>Details2!J1358</f>
        <v>57776</v>
      </c>
      <c r="K26" s="17">
        <f>Details2!K1358</f>
        <v>47890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17">
        <f>Details2!F1359</f>
        <v>101041</v>
      </c>
      <c r="G27" s="17">
        <f>Details2!G1359</f>
        <v>106837</v>
      </c>
      <c r="H27" s="17">
        <f>Details2!H1359</f>
        <v>102044</v>
      </c>
      <c r="I27" s="17">
        <f>Details2!I1359</f>
        <v>94282</v>
      </c>
      <c r="J27" s="17">
        <f>Details2!J1359</f>
        <v>102864</v>
      </c>
      <c r="K27" s="17">
        <f>Details2!K1359</f>
        <v>99620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17">
        <f>Details2!F1360</f>
        <v>14721</v>
      </c>
      <c r="G28" s="17">
        <f>Details2!G1360</f>
        <v>3554</v>
      </c>
      <c r="H28" s="17">
        <f>Details2!H1360</f>
        <v>9222</v>
      </c>
      <c r="I28" s="17">
        <f>Details2!I1360</f>
        <v>8622</v>
      </c>
      <c r="J28" s="17">
        <f>Details2!J1360</f>
        <v>7648</v>
      </c>
      <c r="K28" s="17">
        <f>Details2!K1360</f>
        <v>8142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17">
        <f>Details2!F1361</f>
        <v>19632</v>
      </c>
      <c r="G29" s="17">
        <f>Details2!G1361</f>
        <v>16537</v>
      </c>
      <c r="H29" s="17">
        <f>Details2!H1361</f>
        <v>16027</v>
      </c>
      <c r="I29" s="17">
        <f>Details2!I1361</f>
        <v>17432</v>
      </c>
      <c r="J29" s="17">
        <f>Details2!J1361</f>
        <v>14565</v>
      </c>
      <c r="K29" s="17">
        <f>Details2!K1361</f>
        <v>16795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17">
        <f>Details2!F1362</f>
        <v>17320</v>
      </c>
      <c r="G30" s="17">
        <f>Details2!G1362</f>
        <v>12493</v>
      </c>
      <c r="H30" s="17">
        <f>Details2!H1362</f>
        <v>12511</v>
      </c>
      <c r="I30" s="17">
        <f>Details2!I1362</f>
        <v>12021</v>
      </c>
      <c r="J30" s="17">
        <f>Details2!J1362</f>
        <v>12734</v>
      </c>
      <c r="K30" s="17">
        <f>Details2!K1362</f>
        <v>13926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17">
        <f>Details2!F1363</f>
        <v>69361</v>
      </c>
      <c r="G31" s="17">
        <f>Details2!G1363</f>
        <v>64028</v>
      </c>
      <c r="H31" s="17">
        <f>Details2!H1363</f>
        <v>70872</v>
      </c>
      <c r="I31" s="17">
        <f>Details2!I1363</f>
        <v>50813</v>
      </c>
      <c r="J31" s="17">
        <f>Details2!J1363</f>
        <v>53627</v>
      </c>
      <c r="K31" s="17">
        <f>Details2!K1363</f>
        <v>52083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17">
        <f>Details2!F1364</f>
        <v>112002</v>
      </c>
      <c r="G32" s="17">
        <f>Details2!G1364</f>
        <v>103490</v>
      </c>
      <c r="H32" s="17">
        <f>Details2!H1364</f>
        <v>115278</v>
      </c>
      <c r="I32" s="17">
        <f>Details2!I1364</f>
        <v>126376</v>
      </c>
      <c r="J32" s="17">
        <f>Details2!J1364</f>
        <v>165136</v>
      </c>
      <c r="K32" s="17">
        <f>Details2!K1364</f>
        <v>150393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17">
        <f>Details2!F1365</f>
        <v>58119</v>
      </c>
      <c r="G33" s="17">
        <f>Details2!G1365</f>
        <v>66799</v>
      </c>
      <c r="H33" s="17">
        <f>Details2!H1365</f>
        <v>45309</v>
      </c>
      <c r="I33" s="17">
        <f>Details2!I1365</f>
        <v>14900</v>
      </c>
      <c r="J33" s="17">
        <f>Details2!J1365</f>
        <v>13001</v>
      </c>
      <c r="K33" s="17">
        <f>Details2!K1365</f>
        <v>15411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17">
        <f>Details2!F1366</f>
        <v>20202</v>
      </c>
      <c r="G34" s="17">
        <f>Details2!G1366</f>
        <v>19090</v>
      </c>
      <c r="H34" s="17">
        <f>Details2!H1366</f>
        <v>14515</v>
      </c>
      <c r="I34" s="17">
        <f>Details2!I1366</f>
        <v>16722</v>
      </c>
      <c r="J34" s="17">
        <f>Details2!J1366</f>
        <v>5020</v>
      </c>
      <c r="K34" s="17">
        <f>Details2!K1366</f>
        <v>12269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17">
        <f>Details2!F1367</f>
        <v>10861</v>
      </c>
      <c r="G35" s="17">
        <f>Details2!G1367</f>
        <v>11034</v>
      </c>
      <c r="H35" s="17">
        <f>Details2!H1367</f>
        <v>14826</v>
      </c>
      <c r="I35" s="17">
        <f>Details2!I1367</f>
        <v>12708</v>
      </c>
      <c r="J35" s="17">
        <f>Details2!J1367</f>
        <v>14818</v>
      </c>
      <c r="K35" s="17">
        <f>Details2!K1367</f>
        <v>11863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17">
        <f>Details2!F1368</f>
        <v>16296</v>
      </c>
      <c r="G36" s="17">
        <f>Details2!G1368</f>
        <v>15122</v>
      </c>
      <c r="H36" s="17">
        <f>Details2!H1368</f>
        <v>12712</v>
      </c>
      <c r="I36" s="17">
        <f>Details2!I1368</f>
        <v>12479</v>
      </c>
      <c r="J36" s="17">
        <f>Details2!J1368</f>
        <v>11435</v>
      </c>
      <c r="K36" s="17">
        <f>Details2!K1368</f>
        <v>14509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17">
        <f>Details2!F1369</f>
        <v>10642</v>
      </c>
      <c r="G37" s="17">
        <f>Details2!G1369</f>
        <v>10841</v>
      </c>
      <c r="H37" s="17">
        <f>Details2!H1369</f>
        <v>9244</v>
      </c>
      <c r="I37" s="17">
        <f>Details2!I1369</f>
        <v>9213</v>
      </c>
      <c r="J37" s="17">
        <f>Details2!J1369</f>
        <v>9798</v>
      </c>
      <c r="K37" s="17">
        <f>Details2!K1369</f>
        <v>9680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17">
        <f>Details2!F1370</f>
        <v>28977</v>
      </c>
      <c r="G38" s="17">
        <f>Details2!G1370</f>
        <v>22065</v>
      </c>
      <c r="H38" s="17">
        <f>Details2!H1370</f>
        <v>15965</v>
      </c>
      <c r="I38" s="17">
        <f>Details2!I1370</f>
        <v>23651</v>
      </c>
      <c r="J38" s="17">
        <f>Details2!J1370</f>
        <v>20323</v>
      </c>
      <c r="K38" s="17">
        <f>Details2!K1370</f>
        <v>22678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17">
        <f>Details2!F1371</f>
        <v>181028</v>
      </c>
      <c r="G39" s="17">
        <f>Details2!G1371</f>
        <v>177248</v>
      </c>
      <c r="H39" s="17">
        <f>Details2!H1371</f>
        <v>174844</v>
      </c>
      <c r="I39" s="17">
        <f>Details2!I1371</f>
        <v>169097</v>
      </c>
      <c r="J39" s="17">
        <f>Details2!J1371</f>
        <v>175619</v>
      </c>
      <c r="K39" s="17">
        <f>Details2!K1371</f>
        <v>156746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17">
        <f>Details2!F1372</f>
        <v>32587</v>
      </c>
      <c r="G40" s="17">
        <f>Details2!G1372</f>
        <v>51993</v>
      </c>
      <c r="H40" s="17">
        <f>Details2!H1372</f>
        <v>64167</v>
      </c>
      <c r="I40" s="17">
        <f>Details2!I1372</f>
        <v>50348</v>
      </c>
      <c r="J40" s="17">
        <f>Details2!J1372</f>
        <v>38977</v>
      </c>
      <c r="K40" s="17">
        <f>Details2!K1372</f>
        <v>37313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17">
        <f>Details2!F1373</f>
        <v>15149</v>
      </c>
      <c r="G41" s="17">
        <f>Details2!G1373</f>
        <v>9844</v>
      </c>
      <c r="H41" s="17">
        <f>Details2!H1373</f>
        <v>5635</v>
      </c>
      <c r="I41" s="17">
        <f>Details2!I1373</f>
        <v>9165</v>
      </c>
      <c r="J41" s="17">
        <f>Details2!J1373</f>
        <v>8302</v>
      </c>
      <c r="K41" s="17">
        <f>Details2!K1373</f>
        <v>9204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17">
        <f>Details2!F1374</f>
        <v>23012</v>
      </c>
      <c r="G42" s="17">
        <f>Details2!G1374</f>
        <v>17377</v>
      </c>
      <c r="H42" s="17">
        <f>Details2!H1374</f>
        <v>14360</v>
      </c>
      <c r="I42" s="17">
        <f>Details2!I1374</f>
        <v>20853</v>
      </c>
      <c r="J42" s="17">
        <f>Details2!J1374</f>
        <v>14847</v>
      </c>
      <c r="K42" s="17">
        <f>Details2!K1374</f>
        <v>17852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17">
        <f>Details2!F1375</f>
        <v>256710</v>
      </c>
      <c r="G43" s="17">
        <f>Details2!G1375</f>
        <v>15462</v>
      </c>
      <c r="H43" s="17">
        <f>Details2!H1375</f>
        <v>42555</v>
      </c>
      <c r="I43" s="17">
        <f>Details2!I1375</f>
        <v>20688</v>
      </c>
      <c r="J43" s="17">
        <f>Details2!J1375</f>
        <v>21441</v>
      </c>
      <c r="K43" s="17">
        <f>Details2!K1375</f>
        <v>21036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17">
        <f>Details2!F1376</f>
        <v>19609</v>
      </c>
      <c r="G44" s="17">
        <f>Details2!G1376</f>
        <v>14177</v>
      </c>
      <c r="H44" s="17">
        <f>Details2!H1376</f>
        <v>12476</v>
      </c>
      <c r="I44" s="17">
        <f>Details2!I1376</f>
        <v>10816</v>
      </c>
      <c r="J44" s="17">
        <f>Details2!J1376</f>
        <v>8524</v>
      </c>
      <c r="K44" s="17">
        <f>Details2!K1376</f>
        <v>8067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17">
        <f>Details2!F1377</f>
        <v>46375</v>
      </c>
      <c r="G45" s="17">
        <f>Details2!G1377</f>
        <v>10728</v>
      </c>
      <c r="H45" s="17">
        <f>Details2!H1377</f>
        <v>30318</v>
      </c>
      <c r="I45" s="17">
        <f>Details2!I1377</f>
        <v>24610</v>
      </c>
      <c r="J45" s="17">
        <f>Details2!J1377</f>
        <v>26221</v>
      </c>
      <c r="K45" s="17">
        <f>Details2!K1377</f>
        <v>22975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17">
        <f>Details2!F1378</f>
        <v>7509</v>
      </c>
      <c r="G46" s="17">
        <f>Details2!G1378</f>
        <v>2515</v>
      </c>
      <c r="H46" s="17">
        <f>Details2!H1378</f>
        <v>8892</v>
      </c>
      <c r="I46" s="17">
        <f>Details2!I1378</f>
        <v>5920</v>
      </c>
      <c r="J46" s="17">
        <f>Details2!J1378</f>
        <v>6184</v>
      </c>
      <c r="K46" s="17">
        <f>Details2!K1378</f>
        <v>6617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17">
        <f>Details2!F1379</f>
        <v>370048</v>
      </c>
      <c r="G47" s="17">
        <f>Details2!G1379</f>
        <v>104540</v>
      </c>
      <c r="H47" s="17">
        <f>Details2!H1379</f>
        <v>201233</v>
      </c>
      <c r="I47" s="17">
        <f>Details2!I1379</f>
        <v>270195</v>
      </c>
      <c r="J47" s="17">
        <f>Details2!J1379</f>
        <v>68052</v>
      </c>
      <c r="K47" s="17">
        <f>Details2!K1379</f>
        <v>209941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17">
        <f>Details2!F1380</f>
        <v>11347</v>
      </c>
      <c r="G48" s="17">
        <f>Details2!G1380</f>
        <v>28341</v>
      </c>
      <c r="H48" s="17">
        <f>Details2!H1380</f>
        <v>33962</v>
      </c>
      <c r="I48" s="17">
        <f>Details2!I1380</f>
        <v>34268</v>
      </c>
      <c r="J48" s="17">
        <f>Details2!J1380</f>
        <v>34794</v>
      </c>
      <c r="K48" s="17">
        <f>Details2!K1380</f>
        <v>33298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17">
        <f>Details2!F1381</f>
        <v>75320</v>
      </c>
      <c r="G49" s="17">
        <f>Details2!G1381</f>
        <v>92946</v>
      </c>
      <c r="H49" s="17">
        <f>Details2!H1381</f>
        <v>104123</v>
      </c>
      <c r="I49" s="17">
        <f>Details2!I1381</f>
        <v>105227</v>
      </c>
      <c r="J49" s="17">
        <f>Details2!J1381</f>
        <v>107553</v>
      </c>
      <c r="K49" s="17">
        <f>Details2!K1381</f>
        <v>112629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17">
        <f>Details2!F1382</f>
        <v>56496</v>
      </c>
      <c r="G50" s="17">
        <f>Details2!G1382</f>
        <v>22118</v>
      </c>
      <c r="H50" s="17">
        <f>Details2!H1382</f>
        <v>22866</v>
      </c>
      <c r="I50" s="17">
        <f>Details2!I1382</f>
        <v>19232</v>
      </c>
      <c r="J50" s="17">
        <f>Details2!J1382</f>
        <v>18978</v>
      </c>
      <c r="K50" s="17">
        <f>Details2!K1382</f>
        <v>16250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17">
        <f>Details2!F1383</f>
        <v>11958</v>
      </c>
      <c r="G51" s="17">
        <f>Details2!G1383</f>
        <v>10849</v>
      </c>
      <c r="H51" s="17">
        <f>Details2!H1383</f>
        <v>15905</v>
      </c>
      <c r="I51" s="17">
        <f>Details2!I1383</f>
        <v>9361</v>
      </c>
      <c r="J51" s="17">
        <f>Details2!J1383</f>
        <v>11008</v>
      </c>
      <c r="K51" s="17">
        <f>Details2!K1383</f>
        <v>12146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17">
        <f>Details2!F1384</f>
        <v>11069</v>
      </c>
      <c r="G52" s="17">
        <f>Details2!G1384</f>
        <v>13225</v>
      </c>
      <c r="H52" s="17">
        <f>Details2!H1384</f>
        <v>10996</v>
      </c>
      <c r="I52" s="17">
        <f>Details2!I1384</f>
        <v>7904</v>
      </c>
      <c r="J52" s="17">
        <f>Details2!J1384</f>
        <v>8200</v>
      </c>
      <c r="K52" s="17">
        <f>Details2!K1384</f>
        <v>8176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17">
        <f>Details2!F1385</f>
        <v>9954</v>
      </c>
      <c r="G53" s="17">
        <f>Details2!G1385</f>
        <v>9762</v>
      </c>
      <c r="H53" s="17">
        <f>Details2!H1385</f>
        <v>10349</v>
      </c>
      <c r="I53" s="17">
        <f>Details2!I1385</f>
        <v>9797</v>
      </c>
      <c r="J53" s="17">
        <f>Details2!J1385</f>
        <v>9518</v>
      </c>
      <c r="K53" s="17">
        <f>Details2!K1385</f>
        <v>9468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17" t="str">
        <f>Details2!F1386</f>
        <v>NULL</v>
      </c>
      <c r="G54" s="17" t="str">
        <f>Details2!G1386</f>
        <v>NULL</v>
      </c>
      <c r="H54" s="17" t="str">
        <f>Details2!H1386</f>
        <v>NULL</v>
      </c>
      <c r="I54" s="17" t="str">
        <f>Details2!I1386</f>
        <v>NULL</v>
      </c>
      <c r="J54" s="17" t="str">
        <f>Details2!J1386</f>
        <v>NULL</v>
      </c>
      <c r="K54" s="17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17">
        <f>Details2!F1387</f>
        <v>36508</v>
      </c>
      <c r="G55" s="17">
        <f>Details2!G1387</f>
        <v>36307</v>
      </c>
      <c r="H55" s="17">
        <f>Details2!H1387</f>
        <v>40423</v>
      </c>
      <c r="I55" s="17">
        <f>Details2!I1387</f>
        <v>37521</v>
      </c>
      <c r="J55" s="17">
        <f>Details2!J1387</f>
        <v>34902</v>
      </c>
      <c r="K55" s="17">
        <f>Details2!K1387</f>
        <v>38480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17">
        <f>Details2!F1388</f>
        <v>17757</v>
      </c>
      <c r="G56" s="17">
        <f>Details2!G1388</f>
        <v>25964</v>
      </c>
      <c r="H56" s="17">
        <f>Details2!H1388</f>
        <v>15848</v>
      </c>
      <c r="I56" s="17">
        <f>Details2!I1388</f>
        <v>14841</v>
      </c>
      <c r="J56" s="17">
        <f>Details2!J1388</f>
        <v>17026</v>
      </c>
      <c r="K56" s="17">
        <f>Details2!K1388</f>
        <v>11465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17">
        <f>Details2!F1389</f>
        <v>3322</v>
      </c>
      <c r="G57" s="17">
        <f>Details2!G1389</f>
        <v>3214</v>
      </c>
      <c r="H57" s="17">
        <f>Details2!H1389</f>
        <v>6561</v>
      </c>
      <c r="I57" s="17">
        <f>Details2!I1389</f>
        <v>6409</v>
      </c>
      <c r="J57" s="17">
        <f>Details2!J1389</f>
        <v>8294</v>
      </c>
      <c r="K57" s="17">
        <f>Details2!K1389</f>
        <v>7350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17">
        <f>Details2!F1390</f>
        <v>33296</v>
      </c>
      <c r="G58" s="17">
        <f>Details2!G1390</f>
        <v>31484</v>
      </c>
      <c r="H58" s="17">
        <f>Details2!H1390</f>
        <v>26960</v>
      </c>
      <c r="I58" s="17">
        <f>Details2!I1390</f>
        <v>21253</v>
      </c>
      <c r="J58" s="17">
        <f>Details2!J1390</f>
        <v>24776</v>
      </c>
      <c r="K58" s="17">
        <f>Details2!K1390</f>
        <v>22382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17">
        <f>Details2!F1391</f>
        <v>4626</v>
      </c>
      <c r="G59" s="17">
        <f>Details2!G1391</f>
        <v>5289</v>
      </c>
      <c r="H59" s="17">
        <f>Details2!H1391</f>
        <v>13755</v>
      </c>
      <c r="I59" s="17">
        <f>Details2!I1391</f>
        <v>13691</v>
      </c>
      <c r="J59" s="17">
        <f>Details2!J1391</f>
        <v>12131</v>
      </c>
      <c r="K59" s="17" t="str">
        <f>Details2!K1391</f>
        <v>NULL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17">
        <f>Details2!F1392</f>
        <v>2719</v>
      </c>
      <c r="G60" s="17">
        <f>Details2!G1392</f>
        <v>8406</v>
      </c>
      <c r="H60" s="17">
        <f>Details2!H1392</f>
        <v>6112</v>
      </c>
      <c r="I60" s="17">
        <f>Details2!I1392</f>
        <v>6077</v>
      </c>
      <c r="J60" s="17">
        <f>Details2!J1392</f>
        <v>6289</v>
      </c>
      <c r="K60" s="17">
        <f>Details2!K1392</f>
        <v>5985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17">
        <f>Details2!F1393</f>
        <v>15641</v>
      </c>
      <c r="G61" s="17">
        <f>Details2!G1393</f>
        <v>20427</v>
      </c>
      <c r="H61" s="17">
        <f>Details2!H1393</f>
        <v>18037</v>
      </c>
      <c r="I61" s="17">
        <f>Details2!I1393</f>
        <v>15461</v>
      </c>
      <c r="J61" s="17">
        <f>Details2!J1393</f>
        <v>17554</v>
      </c>
      <c r="K61" s="17">
        <f>Details2!K1393</f>
        <v>16001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17" t="str">
        <f>Details2!F1394</f>
        <v>NULL</v>
      </c>
      <c r="G62" s="17" t="str">
        <f>Details2!G1394</f>
        <v>NULL</v>
      </c>
      <c r="H62" s="17" t="str">
        <f>Details2!H1394</f>
        <v>NULL</v>
      </c>
      <c r="I62" s="17" t="str">
        <f>Details2!I1394</f>
        <v>NULL</v>
      </c>
      <c r="J62" s="17" t="str">
        <f>Details2!J1394</f>
        <v>NULL</v>
      </c>
      <c r="K62" s="17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17">
        <f>Details2!F1395</f>
        <v>15626</v>
      </c>
      <c r="G63" s="17">
        <f>Details2!G1395</f>
        <v>10744</v>
      </c>
      <c r="H63" s="17">
        <f>Details2!H1395</f>
        <v>14070</v>
      </c>
      <c r="I63" s="17">
        <f>Details2!I1395</f>
        <v>9273</v>
      </c>
      <c r="J63" s="17">
        <f>Details2!J1395</f>
        <v>9197</v>
      </c>
      <c r="K63" s="17">
        <f>Details2!K1395</f>
        <v>11115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17" t="str">
        <f>Details2!F1396</f>
        <v>NULL</v>
      </c>
      <c r="G64" s="17" t="str">
        <f>Details2!G1396</f>
        <v>NULL</v>
      </c>
      <c r="H64" s="17" t="str">
        <f>Details2!H1396</f>
        <v>NULL</v>
      </c>
      <c r="I64" s="17" t="str">
        <f>Details2!I1396</f>
        <v>NULL</v>
      </c>
      <c r="J64" s="17" t="str">
        <f>Details2!J1396</f>
        <v>NULL</v>
      </c>
      <c r="K64" s="17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17">
        <f>Details2!F1397</f>
        <v>57913</v>
      </c>
      <c r="G65" s="17">
        <f>Details2!G1397</f>
        <v>16735</v>
      </c>
      <c r="H65" s="17">
        <f>Details2!H1397</f>
        <v>46807</v>
      </c>
      <c r="I65" s="17">
        <f>Details2!I1397</f>
        <v>46346</v>
      </c>
      <c r="J65" s="17">
        <f>Details2!J1397</f>
        <v>44120</v>
      </c>
      <c r="K65" s="17">
        <f>Details2!K1397</f>
        <v>54002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17">
        <f>Details2!F1398</f>
        <v>16550</v>
      </c>
      <c r="G66" s="17" t="str">
        <f>Details2!G1398</f>
        <v>NULL</v>
      </c>
      <c r="H66" s="17" t="str">
        <f>Details2!H1398</f>
        <v>NULL</v>
      </c>
      <c r="I66" s="17" t="str">
        <f>Details2!I1398</f>
        <v>NULL</v>
      </c>
      <c r="J66" s="17" t="str">
        <f>Details2!J1398</f>
        <v>NULL</v>
      </c>
      <c r="K66" s="17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17">
        <f>Details2!F1399</f>
        <v>4018</v>
      </c>
      <c r="G67" s="17">
        <f>Details2!G1399</f>
        <v>13471</v>
      </c>
      <c r="H67" s="17">
        <f>Details2!H1399</f>
        <v>11354</v>
      </c>
      <c r="I67" s="17">
        <f>Details2!I1399</f>
        <v>11432</v>
      </c>
      <c r="J67" s="17">
        <f>Details2!J1399</f>
        <v>11494</v>
      </c>
      <c r="K67" s="17">
        <f>Details2!K1399</f>
        <v>13001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17">
        <f>Details2!F1400</f>
        <v>20164</v>
      </c>
      <c r="G68" s="17">
        <f>Details2!G1400</f>
        <v>21409</v>
      </c>
      <c r="H68" s="17">
        <f>Details2!H1400</f>
        <v>18805</v>
      </c>
      <c r="I68" s="17">
        <f>Details2!I1400</f>
        <v>18861</v>
      </c>
      <c r="J68" s="17">
        <f>Details2!J1400</f>
        <v>16612</v>
      </c>
      <c r="K68" s="17">
        <f>Details2!K1400</f>
        <v>14727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17">
        <f>Details2!F1401</f>
        <v>3264</v>
      </c>
      <c r="G69" s="17">
        <f>Details2!G1401</f>
        <v>7542</v>
      </c>
      <c r="H69" s="17">
        <f>Details2!H1401</f>
        <v>13732</v>
      </c>
      <c r="I69" s="17">
        <f>Details2!I1401</f>
        <v>14970</v>
      </c>
      <c r="J69" s="17">
        <f>Details2!J1401</f>
        <v>9270</v>
      </c>
      <c r="K69" s="17">
        <f>Details2!K1401</f>
        <v>20228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17" t="str">
        <f>Details2!F1402</f>
        <v>NULL</v>
      </c>
      <c r="G70" s="17" t="str">
        <f>Details2!G1402</f>
        <v>NULL</v>
      </c>
      <c r="H70" s="17" t="str">
        <f>Details2!H1402</f>
        <v>NULL</v>
      </c>
      <c r="I70" s="17" t="str">
        <f>Details2!I1402</f>
        <v>NULL</v>
      </c>
      <c r="J70" s="17" t="str">
        <f>Details2!J1402</f>
        <v>NULL</v>
      </c>
      <c r="K70" s="17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17">
        <f>Details2!F1403</f>
        <v>38689</v>
      </c>
      <c r="G71" s="17">
        <f>Details2!G1403</f>
        <v>26365</v>
      </c>
      <c r="H71" s="17">
        <f>Details2!H1403</f>
        <v>20200</v>
      </c>
      <c r="I71" s="17">
        <f>Details2!I1403</f>
        <v>34744</v>
      </c>
      <c r="J71" s="17">
        <f>Details2!J1403</f>
        <v>33102</v>
      </c>
      <c r="K71" s="17">
        <f>Details2!K1403</f>
        <v>31974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17" t="str">
        <f>Details2!F1404</f>
        <v>NULL</v>
      </c>
      <c r="G72" s="17" t="str">
        <f>Details2!G1404</f>
        <v>NULL</v>
      </c>
      <c r="H72" s="17" t="str">
        <f>Details2!H1404</f>
        <v>NULL</v>
      </c>
      <c r="I72" s="17" t="str">
        <f>Details2!I1404</f>
        <v>NULL</v>
      </c>
      <c r="J72" s="17" t="str">
        <f>Details2!J1404</f>
        <v>NULL</v>
      </c>
      <c r="K72" s="17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17">
        <f>Details2!F1405</f>
        <v>44766</v>
      </c>
      <c r="G73" s="17">
        <f>Details2!G1405</f>
        <v>44115</v>
      </c>
      <c r="H73" s="17">
        <f>Details2!H1405</f>
        <v>39829</v>
      </c>
      <c r="I73" s="17">
        <f>Details2!I1405</f>
        <v>50067</v>
      </c>
      <c r="J73" s="17">
        <f>Details2!J1405</f>
        <v>41110</v>
      </c>
      <c r="K73" s="17">
        <f>Details2!K1405</f>
        <v>34817</v>
      </c>
      <c r="L73" s="21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17">
        <f>Details2!F1406</f>
        <v>63963</v>
      </c>
      <c r="G74" s="17">
        <f>Details2!G1406</f>
        <v>59623</v>
      </c>
      <c r="H74" s="17">
        <f>Details2!H1406</f>
        <v>80858</v>
      </c>
      <c r="I74" s="17">
        <f>Details2!I1406</f>
        <v>74843</v>
      </c>
      <c r="J74" s="17">
        <f>Details2!J1406</f>
        <v>66513</v>
      </c>
      <c r="K74" s="17">
        <f>Details2!K1406</f>
        <v>57885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17">
        <f>Details2!F1407</f>
        <v>41135</v>
      </c>
      <c r="G75" s="17">
        <f>Details2!G1407</f>
        <v>41875</v>
      </c>
      <c r="H75" s="17">
        <f>Details2!H1407</f>
        <v>39755</v>
      </c>
      <c r="I75" s="17">
        <f>Details2!I1407</f>
        <v>42289</v>
      </c>
      <c r="J75" s="17">
        <f>Details2!J1407</f>
        <v>37902</v>
      </c>
      <c r="K75" s="17">
        <f>Details2!K1407</f>
        <v>31872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17">
        <f>Details2!F1408</f>
        <v>175857</v>
      </c>
      <c r="G76" s="17">
        <f>Details2!G1408</f>
        <v>183817</v>
      </c>
      <c r="H76" s="17">
        <f>Details2!H1408</f>
        <v>271245</v>
      </c>
      <c r="I76" s="17">
        <f>Details2!I1408</f>
        <v>300142</v>
      </c>
      <c r="J76" s="17">
        <f>Details2!J1408</f>
        <v>273819</v>
      </c>
      <c r="K76" s="17">
        <f>Details2!K1408</f>
        <v>227962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17">
        <f>Details2!F1409</f>
        <v>272783</v>
      </c>
      <c r="G77" s="17">
        <f>Details2!G1409</f>
        <v>283782</v>
      </c>
      <c r="H77" s="17">
        <f>Details2!H1409</f>
        <v>269840</v>
      </c>
      <c r="I77" s="17">
        <f>Details2!I1409</f>
        <v>304699</v>
      </c>
      <c r="J77" s="17">
        <f>Details2!J1409</f>
        <v>0</v>
      </c>
      <c r="K77" s="17">
        <f>Details2!K1409</f>
        <v>0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17">
        <f>Details2!F1410</f>
        <v>232955</v>
      </c>
      <c r="G78" s="17">
        <f>Details2!G1410</f>
        <v>230900</v>
      </c>
      <c r="H78" s="17">
        <f>Details2!H1410</f>
        <v>247329</v>
      </c>
      <c r="I78" s="17">
        <f>Details2!I1410</f>
        <v>272209</v>
      </c>
      <c r="J78" s="17">
        <f>Details2!J1410</f>
        <v>238364</v>
      </c>
      <c r="K78" s="17">
        <f>Details2!K1410</f>
        <v>191686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17">
        <f>Details2!F1411</f>
        <v>210596</v>
      </c>
      <c r="G79" s="17">
        <f>Details2!G1411</f>
        <v>146513</v>
      </c>
      <c r="H79" s="17">
        <f>Details2!H1411</f>
        <v>170394</v>
      </c>
      <c r="I79" s="17">
        <f>Details2!I1411</f>
        <v>180812</v>
      </c>
      <c r="J79" s="17">
        <f>Details2!J1411</f>
        <v>153516</v>
      </c>
      <c r="K79" s="17">
        <f>Details2!K1411</f>
        <v>130808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17">
        <f>Details2!F1412</f>
        <v>147659</v>
      </c>
      <c r="G80" s="17">
        <f>Details2!G1412</f>
        <v>159946</v>
      </c>
      <c r="H80" s="17">
        <f>Details2!H1412</f>
        <v>152150</v>
      </c>
      <c r="I80" s="17">
        <f>Details2!I1412</f>
        <v>164964</v>
      </c>
      <c r="J80" s="17">
        <f>Details2!J1412</f>
        <v>152584</v>
      </c>
      <c r="K80" s="17">
        <f>Details2!K1412</f>
        <v>150142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17">
        <f>Details2!F1413</f>
        <v>361980</v>
      </c>
      <c r="G81" s="17">
        <f>Details2!G1413</f>
        <v>266546</v>
      </c>
      <c r="H81" s="17">
        <f>Details2!H1413</f>
        <v>277500</v>
      </c>
      <c r="I81" s="17">
        <f>Details2!I1413</f>
        <v>440415</v>
      </c>
      <c r="J81" s="17">
        <f>Details2!J1413</f>
        <v>398048</v>
      </c>
      <c r="K81" s="17">
        <f>Details2!K1413</f>
        <v>333083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17">
        <f>Details2!F1414</f>
        <v>94610</v>
      </c>
      <c r="G82" s="17">
        <f>Details2!G1414</f>
        <v>98083</v>
      </c>
      <c r="H82" s="17">
        <f>Details2!H1414</f>
        <v>80928</v>
      </c>
      <c r="I82" s="17">
        <f>Details2!I1414</f>
        <v>137406</v>
      </c>
      <c r="J82" s="17">
        <f>Details2!J1414</f>
        <v>125482</v>
      </c>
      <c r="K82" s="17">
        <f>Details2!K1414</f>
        <v>118497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17">
        <f>Details2!F1415</f>
        <v>54181</v>
      </c>
      <c r="G83" s="17">
        <f>Details2!G1415</f>
        <v>50062</v>
      </c>
      <c r="H83" s="17">
        <f>Details2!H1415</f>
        <v>46050</v>
      </c>
      <c r="I83" s="17">
        <f>Details2!I1415</f>
        <v>43287</v>
      </c>
      <c r="J83" s="17">
        <f>Details2!J1415</f>
        <v>37257</v>
      </c>
      <c r="K83" s="17">
        <f>Details2!K1415</f>
        <v>41653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17">
        <f>Details2!F1416</f>
        <v>236186</v>
      </c>
      <c r="G84" s="17">
        <f>Details2!G1416</f>
        <v>247700</v>
      </c>
      <c r="H84" s="17">
        <f>Details2!H1416</f>
        <v>215826</v>
      </c>
      <c r="I84" s="17">
        <f>Details2!I1416</f>
        <v>260166</v>
      </c>
      <c r="J84" s="17">
        <f>Details2!J1416</f>
        <v>237273</v>
      </c>
      <c r="K84" s="17">
        <f>Details2!K1416</f>
        <v>204588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17">
        <f>Details2!F1417</f>
        <v>94181</v>
      </c>
      <c r="G85" s="17">
        <f>Details2!G1417</f>
        <v>94726</v>
      </c>
      <c r="H85" s="17">
        <f>Details2!H1417</f>
        <v>105689</v>
      </c>
      <c r="I85" s="17">
        <f>Details2!I1417</f>
        <v>134564</v>
      </c>
      <c r="J85" s="17">
        <f>Details2!J1417</f>
        <v>114124</v>
      </c>
      <c r="K85" s="17">
        <f>Details2!K1417</f>
        <v>134793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17">
        <f>Details2!F1418</f>
        <v>166460</v>
      </c>
      <c r="G86" s="17">
        <f>Details2!G1418</f>
        <v>153101</v>
      </c>
      <c r="H86" s="17">
        <f>Details2!H1418</f>
        <v>69576</v>
      </c>
      <c r="I86" s="17">
        <f>Details2!I1418</f>
        <v>68983</v>
      </c>
      <c r="J86" s="17">
        <f>Details2!J1418</f>
        <v>60544</v>
      </c>
      <c r="K86" s="17">
        <f>Details2!K1418</f>
        <v>62824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17">
        <f>Details2!F1419</f>
        <v>78564</v>
      </c>
      <c r="G87" s="17">
        <f>Details2!G1419</f>
        <v>129406</v>
      </c>
      <c r="H87" s="17">
        <f>Details2!H1419</f>
        <v>138130</v>
      </c>
      <c r="I87" s="17">
        <f>Details2!I1419</f>
        <v>135643</v>
      </c>
      <c r="J87" s="17">
        <f>Details2!J1419</f>
        <v>133567</v>
      </c>
      <c r="K87" s="17">
        <f>Details2!K1419</f>
        <v>116937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17">
        <f>Details2!F1420</f>
        <v>90652</v>
      </c>
      <c r="G88" s="17">
        <f>Details2!G1420</f>
        <v>84309</v>
      </c>
      <c r="H88" s="17">
        <f>Details2!H1420</f>
        <v>69969</v>
      </c>
      <c r="I88" s="17">
        <f>Details2!I1420</f>
        <v>74598</v>
      </c>
      <c r="J88" s="17">
        <f>Details2!J1420</f>
        <v>80743</v>
      </c>
      <c r="K88" s="17">
        <f>Details2!K1420</f>
        <v>91548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17">
        <f>Details2!F1421</f>
        <v>15837</v>
      </c>
      <c r="G89" s="17">
        <f>Details2!G1421</f>
        <v>13023</v>
      </c>
      <c r="H89" s="17" t="str">
        <f>Details2!H1421</f>
        <v>NULL</v>
      </c>
      <c r="I89" s="17" t="str">
        <f>Details2!I1421</f>
        <v>NULL</v>
      </c>
      <c r="J89" s="17" t="str">
        <f>Details2!J1421</f>
        <v>NULL</v>
      </c>
      <c r="K89" s="17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17">
        <f>Details2!F1422</f>
        <v>39594</v>
      </c>
      <c r="G90" s="17">
        <f>Details2!G1422</f>
        <v>39381</v>
      </c>
      <c r="H90" s="17">
        <f>Details2!H1422</f>
        <v>47175</v>
      </c>
      <c r="I90" s="17">
        <f>Details2!I1422</f>
        <v>42036</v>
      </c>
      <c r="J90" s="17">
        <f>Details2!J1422</f>
        <v>32897</v>
      </c>
      <c r="K90" s="17">
        <f>Details2!K1422</f>
        <v>23867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17">
        <f>Details2!F1423</f>
        <v>302095</v>
      </c>
      <c r="G91" s="17">
        <f>Details2!G1423</f>
        <v>316944</v>
      </c>
      <c r="H91" s="17">
        <f>Details2!H1423</f>
        <v>313464</v>
      </c>
      <c r="I91" s="17">
        <f>Details2!I1423</f>
        <v>379898</v>
      </c>
      <c r="J91" s="17">
        <f>Details2!J1423</f>
        <v>353319</v>
      </c>
      <c r="K91" s="17">
        <f>Details2!K1423</f>
        <v>321686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17">
        <f>Details2!F1424</f>
        <v>89779</v>
      </c>
      <c r="G92" s="17">
        <f>Details2!G1424</f>
        <v>91926</v>
      </c>
      <c r="H92" s="17">
        <f>Details2!H1424</f>
        <v>86994</v>
      </c>
      <c r="I92" s="17">
        <f>Details2!I1424</f>
        <v>107173</v>
      </c>
      <c r="J92" s="17">
        <f>Details2!J1424</f>
        <v>101566</v>
      </c>
      <c r="K92" s="17">
        <f>Details2!K1424</f>
        <v>100012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17">
        <f>Details2!F1425</f>
        <v>67438</v>
      </c>
      <c r="G93" s="17">
        <f>Details2!G1425</f>
        <v>70003</v>
      </c>
      <c r="H93" s="17">
        <f>Details2!H1425</f>
        <v>81391</v>
      </c>
      <c r="I93" s="17">
        <f>Details2!I1425</f>
        <v>75286</v>
      </c>
      <c r="J93" s="17">
        <f>Details2!J1425</f>
        <v>80881</v>
      </c>
      <c r="K93" s="17">
        <f>Details2!K1425</f>
        <v>76878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17">
        <f>Details2!F1426</f>
        <v>219184</v>
      </c>
      <c r="G94" s="17">
        <f>Details2!G1426</f>
        <v>157319</v>
      </c>
      <c r="H94" s="17">
        <f>Details2!H1426</f>
        <v>171137</v>
      </c>
      <c r="I94" s="17">
        <f>Details2!I1426</f>
        <v>201015</v>
      </c>
      <c r="J94" s="17">
        <f>Details2!J1426</f>
        <v>205010</v>
      </c>
      <c r="K94" s="17">
        <f>Details2!K1426</f>
        <v>204768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San Antonio Military Medical Center</v>
      </c>
      <c r="E95" t="str">
        <f>Details2!E1427</f>
        <v>H</v>
      </c>
      <c r="F95" s="17">
        <f>Details2!F1427</f>
        <v>379095</v>
      </c>
      <c r="G95" s="17">
        <f>Details2!G1427</f>
        <v>321235</v>
      </c>
      <c r="H95" s="17">
        <f>Details2!H1427</f>
        <v>288009</v>
      </c>
      <c r="I95" s="17">
        <f>Details2!I1427</f>
        <v>394251</v>
      </c>
      <c r="J95" s="17">
        <f>Details2!J1427</f>
        <v>437299</v>
      </c>
      <c r="K95" s="17">
        <f>Details2!K1427</f>
        <v>392331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17">
        <f>Details2!F1428</f>
        <v>246650</v>
      </c>
      <c r="G96" s="17">
        <f>Details2!G1428</f>
        <v>242092</v>
      </c>
      <c r="H96" s="17">
        <f>Details2!H1428</f>
        <v>271200</v>
      </c>
      <c r="I96" s="17">
        <f>Details2!I1428</f>
        <v>309088</v>
      </c>
      <c r="J96" s="17">
        <f>Details2!J1428</f>
        <v>296344</v>
      </c>
      <c r="K96" s="17">
        <f>Details2!K1428</f>
        <v>273219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17">
        <f>Details2!F1429</f>
        <v>69036</v>
      </c>
      <c r="G97" s="17">
        <f>Details2!G1429</f>
        <v>80824</v>
      </c>
      <c r="H97" s="17">
        <f>Details2!H1429</f>
        <v>83529</v>
      </c>
      <c r="I97" s="17">
        <f>Details2!I1429</f>
        <v>86150</v>
      </c>
      <c r="J97" s="17">
        <f>Details2!J1429</f>
        <v>78977</v>
      </c>
      <c r="K97" s="17">
        <f>Details2!K1429</f>
        <v>78147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17">
        <f>Details2!F1430</f>
        <v>42066</v>
      </c>
      <c r="G98" s="17">
        <f>Details2!G1430</f>
        <v>44674</v>
      </c>
      <c r="H98" s="17">
        <f>Details2!H1430</f>
        <v>46158</v>
      </c>
      <c r="I98" s="17">
        <f>Details2!I1430</f>
        <v>54716</v>
      </c>
      <c r="J98" s="17">
        <f>Details2!J1430</f>
        <v>48759</v>
      </c>
      <c r="K98" s="17">
        <f>Details2!K1430</f>
        <v>42397</v>
      </c>
    </row>
    <row r="99" spans="2:11" x14ac:dyDescent="0.2">
      <c r="B99" t="str">
        <f>Details2!B1431</f>
        <v>Army</v>
      </c>
      <c r="C99" t="str">
        <f>Details2!C1431</f>
        <v>0125</v>
      </c>
      <c r="D99" t="str">
        <f>Details2!D1431</f>
        <v>Ft. Lewis (Madigan Army Medical Center)</v>
      </c>
      <c r="E99" t="str">
        <f>Details2!E1431</f>
        <v>H</v>
      </c>
      <c r="F99" s="17">
        <f>Details2!F1431</f>
        <v>394511</v>
      </c>
      <c r="G99" s="17">
        <f>Details2!G1431</f>
        <v>368163</v>
      </c>
      <c r="H99" s="17">
        <f>Details2!H1431</f>
        <v>367243</v>
      </c>
      <c r="I99" s="17">
        <f>Details2!I1431</f>
        <v>501057</v>
      </c>
      <c r="J99" s="17">
        <f>Details2!J1431</f>
        <v>444289</v>
      </c>
      <c r="K99" s="17">
        <f>Details2!K1431</f>
        <v>438662</v>
      </c>
    </row>
    <row r="100" spans="2:11" x14ac:dyDescent="0.2">
      <c r="B100" t="str">
        <f>Details2!B1432</f>
        <v>Army</v>
      </c>
      <c r="C100" t="str">
        <f>Details2!C1432</f>
        <v>0131</v>
      </c>
      <c r="D100" t="str">
        <f>Details2!D1432</f>
        <v>Ft. Irwin (Weed Army Community Hospital)</v>
      </c>
      <c r="E100" t="str">
        <f>Details2!E1432</f>
        <v>H</v>
      </c>
      <c r="F100" s="17">
        <f>Details2!F1432</f>
        <v>30044</v>
      </c>
      <c r="G100" s="17">
        <f>Details2!G1432</f>
        <v>30096</v>
      </c>
      <c r="H100" s="17">
        <f>Details2!H1432</f>
        <v>33952</v>
      </c>
      <c r="I100" s="17">
        <f>Details2!I1432</f>
        <v>36196</v>
      </c>
      <c r="J100" s="17">
        <f>Details2!J1432</f>
        <v>29089</v>
      </c>
      <c r="K100" s="17">
        <f>Details2!K1432</f>
        <v>28402</v>
      </c>
    </row>
    <row r="101" spans="2:11" x14ac:dyDescent="0.2">
      <c r="B101" t="str">
        <f>Details2!B1433</f>
        <v>Army</v>
      </c>
      <c r="C101" t="str">
        <f>Details2!C1433</f>
        <v>0206</v>
      </c>
      <c r="D101" t="str">
        <f>Details2!D1433</f>
        <v>Yuma Proving Grounds</v>
      </c>
      <c r="E101" t="str">
        <f>Details2!E1433</f>
        <v>I</v>
      </c>
      <c r="F101" s="17" t="str">
        <f>Details2!F1433</f>
        <v>NULL</v>
      </c>
      <c r="G101" s="17" t="str">
        <f>Details2!G1433</f>
        <v>NULL</v>
      </c>
      <c r="H101" s="17" t="str">
        <f>Details2!H1433</f>
        <v>NULL</v>
      </c>
      <c r="I101" s="17" t="str">
        <f>Details2!I1433</f>
        <v>NULL</v>
      </c>
      <c r="J101" s="17" t="str">
        <f>Details2!J1433</f>
        <v>NULL</v>
      </c>
      <c r="K101" s="17" t="str">
        <f>Details2!K1433</f>
        <v>NULL</v>
      </c>
    </row>
    <row r="102" spans="2:11" x14ac:dyDescent="0.2">
      <c r="B102" t="str">
        <f>Details2!B1434</f>
        <v>Army</v>
      </c>
      <c r="C102" t="str">
        <f>Details2!C1434</f>
        <v>0256</v>
      </c>
      <c r="D102" t="str">
        <f>Details2!D1434</f>
        <v>Pentagon Army Health Clinic</v>
      </c>
      <c r="E102" t="str">
        <f>Details2!E1434</f>
        <v>I</v>
      </c>
      <c r="F102" s="17" t="str">
        <f>Details2!F1434</f>
        <v>NULL</v>
      </c>
      <c r="G102" s="17" t="str">
        <f>Details2!G1434</f>
        <v>NULL</v>
      </c>
      <c r="H102" s="17" t="str">
        <f>Details2!H1434</f>
        <v>NULL</v>
      </c>
      <c r="I102" s="17" t="str">
        <f>Details2!I1434</f>
        <v>NULL</v>
      </c>
      <c r="J102" s="17" t="str">
        <f>Details2!J1434</f>
        <v>NULL</v>
      </c>
      <c r="K102" s="17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0273</v>
      </c>
      <c r="D103" t="str">
        <f>Details2!D1435</f>
        <v>Ft. McPherson (Lawrence Joel Army Health Clinic)</v>
      </c>
      <c r="E103" t="str">
        <f>Details2!E1435</f>
        <v>I</v>
      </c>
      <c r="F103" s="17" t="str">
        <f>Details2!F1435</f>
        <v>NULL</v>
      </c>
      <c r="G103" s="17" t="str">
        <f>Details2!G1435</f>
        <v>NULL</v>
      </c>
      <c r="H103" s="17" t="str">
        <f>Details2!H1435</f>
        <v>NULL</v>
      </c>
      <c r="I103" s="17" t="str">
        <f>Details2!I1435</f>
        <v>NULL</v>
      </c>
      <c r="J103" s="17" t="str">
        <f>Details2!J1435</f>
        <v>NULL</v>
      </c>
      <c r="K103" s="17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0308</v>
      </c>
      <c r="D104" t="str">
        <f>Details2!D1436</f>
        <v>Aberdeen Proving Grounds (Kirk Army Health Clinic)</v>
      </c>
      <c r="E104" t="str">
        <f>Details2!E1436</f>
        <v>I</v>
      </c>
      <c r="F104" s="17" t="str">
        <f>Details2!F1436</f>
        <v>NULL</v>
      </c>
      <c r="G104" s="17" t="str">
        <f>Details2!G1436</f>
        <v>NULL</v>
      </c>
      <c r="H104" s="17" t="str">
        <f>Details2!H1436</f>
        <v>NULL</v>
      </c>
      <c r="I104" s="17" t="str">
        <f>Details2!I1436</f>
        <v>NULL</v>
      </c>
      <c r="J104" s="17" t="str">
        <f>Details2!J1436</f>
        <v>NULL</v>
      </c>
      <c r="K104" s="17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0309</v>
      </c>
      <c r="D105" t="str">
        <f>Details2!D1437</f>
        <v>Ft. Detrick US Army Health Clinic</v>
      </c>
      <c r="E105" t="str">
        <f>Details2!E1437</f>
        <v>I</v>
      </c>
      <c r="F105" s="17" t="str">
        <f>Details2!F1437</f>
        <v>NULL</v>
      </c>
      <c r="G105" s="17" t="str">
        <f>Details2!G1437</f>
        <v>NULL</v>
      </c>
      <c r="H105" s="17" t="str">
        <f>Details2!H1437</f>
        <v>NULL</v>
      </c>
      <c r="I105" s="17" t="str">
        <f>Details2!I1437</f>
        <v>NULL</v>
      </c>
      <c r="J105" s="17" t="str">
        <f>Details2!J1437</f>
        <v>NULL</v>
      </c>
      <c r="K105" s="17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0330</v>
      </c>
      <c r="D106" t="str">
        <f>Details2!D1438</f>
        <v>Ft. Drum (Guthrie Army Health Clinic)</v>
      </c>
      <c r="E106" t="str">
        <f>Details2!E1438</f>
        <v>C</v>
      </c>
      <c r="F106" s="17">
        <f>Details2!F1438</f>
        <v>60500</v>
      </c>
      <c r="G106" s="17">
        <f>Details2!G1438</f>
        <v>65139</v>
      </c>
      <c r="H106" s="17">
        <f>Details2!H1438</f>
        <v>51108</v>
      </c>
      <c r="I106" s="17">
        <f>Details2!I1438</f>
        <v>63725</v>
      </c>
      <c r="J106" s="17">
        <f>Details2!J1438</f>
        <v>60935</v>
      </c>
      <c r="K106" s="17">
        <f>Details2!K1438</f>
        <v>52691</v>
      </c>
    </row>
    <row r="107" spans="2:11" x14ac:dyDescent="0.2">
      <c r="B107" t="str">
        <f>Details2!B1439</f>
        <v>Army</v>
      </c>
      <c r="C107" t="str">
        <f>Details2!C1439</f>
        <v>0350</v>
      </c>
      <c r="D107" t="str">
        <f>Details2!D1439</f>
        <v>Ft. Indiantown Gap US Army Health Clinic</v>
      </c>
      <c r="E107" t="str">
        <f>Details2!E1439</f>
        <v>I</v>
      </c>
      <c r="F107" s="17" t="str">
        <f>Details2!F1439</f>
        <v>NULL</v>
      </c>
      <c r="G107" s="17" t="str">
        <f>Details2!G1439</f>
        <v>NULL</v>
      </c>
      <c r="H107" s="17" t="str">
        <f>Details2!H1439</f>
        <v>NULL</v>
      </c>
      <c r="I107" s="17" t="str">
        <f>Details2!I1439</f>
        <v>NULL</v>
      </c>
      <c r="J107" s="17" t="str">
        <f>Details2!J1439</f>
        <v>NULL</v>
      </c>
      <c r="K107" s="17" t="str">
        <f>Details2!K1439</f>
        <v>NULL</v>
      </c>
    </row>
    <row r="108" spans="2:11" x14ac:dyDescent="0.2">
      <c r="B108" t="str">
        <f>Details2!B1440</f>
        <v>Army</v>
      </c>
      <c r="C108" t="str">
        <f>Details2!C1440</f>
        <v>0351</v>
      </c>
      <c r="D108" t="str">
        <f>Details2!D1440</f>
        <v>Letterkenny US Army Health Clinic</v>
      </c>
      <c r="E108" t="str">
        <f>Details2!E1440</f>
        <v>I</v>
      </c>
      <c r="F108" s="17" t="str">
        <f>Details2!F1440</f>
        <v>NULL</v>
      </c>
      <c r="G108" s="17" t="str">
        <f>Details2!G1440</f>
        <v>NULL</v>
      </c>
      <c r="H108" s="17" t="str">
        <f>Details2!H1440</f>
        <v>NULL</v>
      </c>
      <c r="I108" s="17" t="str">
        <f>Details2!I1440</f>
        <v>NULL</v>
      </c>
      <c r="J108" s="17" t="str">
        <f>Details2!J1440</f>
        <v>NULL</v>
      </c>
      <c r="K108" s="17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0352</v>
      </c>
      <c r="D109" t="str">
        <f>Details2!D1441</f>
        <v>Carlisle (Dunham Army Health Clinic)</v>
      </c>
      <c r="E109" t="str">
        <f>Details2!E1441</f>
        <v>C</v>
      </c>
      <c r="F109" s="17">
        <f>Details2!F1441</f>
        <v>39110</v>
      </c>
      <c r="G109" s="17" t="str">
        <f>Details2!G1441</f>
        <v>NULL</v>
      </c>
      <c r="H109" s="17" t="str">
        <f>Details2!H1441</f>
        <v>NULL</v>
      </c>
      <c r="I109" s="17" t="str">
        <f>Details2!I1441</f>
        <v>NULL</v>
      </c>
      <c r="J109" s="17" t="str">
        <f>Details2!J1441</f>
        <v>NULL</v>
      </c>
      <c r="K109" s="17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0353</v>
      </c>
      <c r="D110" t="str">
        <f>Details2!D1442</f>
        <v>Tobyhanna US Army Health Clinic</v>
      </c>
      <c r="E110" t="str">
        <f>Details2!E1442</f>
        <v>I</v>
      </c>
      <c r="F110" s="17" t="str">
        <f>Details2!F1442</f>
        <v>NULL</v>
      </c>
      <c r="G110" s="17" t="str">
        <f>Details2!G1442</f>
        <v>NULL</v>
      </c>
      <c r="H110" s="17" t="str">
        <f>Details2!H1442</f>
        <v>NULL</v>
      </c>
      <c r="I110" s="17" t="str">
        <f>Details2!I1442</f>
        <v>NULL</v>
      </c>
      <c r="J110" s="17" t="str">
        <f>Details2!J1442</f>
        <v>NULL</v>
      </c>
      <c r="K110" s="17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0371</v>
      </c>
      <c r="D111" t="str">
        <f>Details2!D1443</f>
        <v>Dugway Proving Ground</v>
      </c>
      <c r="E111" t="str">
        <f>Details2!E1443</f>
        <v>I</v>
      </c>
      <c r="F111" s="17" t="str">
        <f>Details2!F1443</f>
        <v>NULL</v>
      </c>
      <c r="G111" s="17" t="str">
        <f>Details2!G1443</f>
        <v>NULL</v>
      </c>
      <c r="H111" s="17" t="str">
        <f>Details2!H1443</f>
        <v>NULL</v>
      </c>
      <c r="I111" s="17" t="str">
        <f>Details2!I1443</f>
        <v>NULL</v>
      </c>
      <c r="J111" s="17" t="str">
        <f>Details2!J1443</f>
        <v>NULL</v>
      </c>
      <c r="K111" s="17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0441</v>
      </c>
      <c r="D112" t="str">
        <f>Details2!D1444</f>
        <v>New Cumberland US Army Health Clinic</v>
      </c>
      <c r="E112" t="str">
        <f>Details2!E1444</f>
        <v>I</v>
      </c>
      <c r="F112" s="17" t="str">
        <f>Details2!F1444</f>
        <v>NULL</v>
      </c>
      <c r="G112" s="17" t="str">
        <f>Details2!G1444</f>
        <v>NULL</v>
      </c>
      <c r="H112" s="17" t="str">
        <f>Details2!H1444</f>
        <v>NULL</v>
      </c>
      <c r="I112" s="17" t="str">
        <f>Details2!I1444</f>
        <v>NULL</v>
      </c>
      <c r="J112" s="17" t="str">
        <f>Details2!J1444</f>
        <v>NULL</v>
      </c>
      <c r="K112" s="17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0606</v>
      </c>
      <c r="D113" t="str">
        <f>Details2!D1445</f>
        <v>Heidelberg MEDDAC</v>
      </c>
      <c r="E113" t="str">
        <f>Details2!E1445</f>
        <v>C</v>
      </c>
      <c r="F113" s="17">
        <f>Details2!F1445</f>
        <v>89151</v>
      </c>
      <c r="G113" s="17">
        <f>Details2!G1445</f>
        <v>71595</v>
      </c>
      <c r="H113" s="17">
        <f>Details2!H1445</f>
        <v>68073</v>
      </c>
      <c r="I113" s="17">
        <f>Details2!I1445</f>
        <v>72436</v>
      </c>
      <c r="J113" s="17">
        <f>Details2!J1445</f>
        <v>52410</v>
      </c>
      <c r="K113" s="17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0607</v>
      </c>
      <c r="D114" t="str">
        <f>Details2!D1446</f>
        <v>Landstuhl Regional Medical Center</v>
      </c>
      <c r="E114" t="str">
        <f>Details2!E1446</f>
        <v>H</v>
      </c>
      <c r="F114" s="17">
        <f>Details2!F1446</f>
        <v>150056</v>
      </c>
      <c r="G114" s="17">
        <f>Details2!G1446</f>
        <v>144406</v>
      </c>
      <c r="H114" s="17">
        <f>Details2!H1446</f>
        <v>154748</v>
      </c>
      <c r="I114" s="17">
        <f>Details2!I1446</f>
        <v>196085</v>
      </c>
      <c r="J114" s="17">
        <f>Details2!J1446</f>
        <v>184012</v>
      </c>
      <c r="K114" s="17">
        <f>Details2!K1446</f>
        <v>190584</v>
      </c>
    </row>
    <row r="115" spans="2:11" x14ac:dyDescent="0.2">
      <c r="B115" t="str">
        <f>Details2!B1447</f>
        <v>Army</v>
      </c>
      <c r="C115" t="str">
        <f>Details2!C1447</f>
        <v>0609</v>
      </c>
      <c r="D115" t="str">
        <f>Details2!D1447</f>
        <v>Bavaria MEDDAC</v>
      </c>
      <c r="E115" t="str">
        <f>Details2!E1447</f>
        <v>C</v>
      </c>
      <c r="F115" s="17">
        <f>Details2!F1447</f>
        <v>77395</v>
      </c>
      <c r="G115" s="17">
        <f>Details2!G1447</f>
        <v>79752</v>
      </c>
      <c r="H115" s="17">
        <f>Details2!H1447</f>
        <v>92488</v>
      </c>
      <c r="I115" s="17">
        <f>Details2!I1447</f>
        <v>90131</v>
      </c>
      <c r="J115" s="17">
        <f>Details2!J1447</f>
        <v>86544</v>
      </c>
      <c r="K115" s="17">
        <f>Details2!K1447</f>
        <v>90539</v>
      </c>
    </row>
    <row r="116" spans="2:11" x14ac:dyDescent="0.2">
      <c r="B116" t="str">
        <f>Details2!B1448</f>
        <v>Army</v>
      </c>
      <c r="C116" t="str">
        <f>Details2!C1448</f>
        <v>0610</v>
      </c>
      <c r="D116" t="str">
        <f>Details2!D1448</f>
        <v>BG CRAWFORD SAMS AHC-CAMP ZAMA</v>
      </c>
      <c r="E116" t="str">
        <f>Details2!E1448</f>
        <v>C</v>
      </c>
      <c r="F116" s="17" t="str">
        <f>Details2!F1448</f>
        <v>NULL</v>
      </c>
      <c r="G116" s="17" t="str">
        <f>Details2!G1448</f>
        <v>NULL</v>
      </c>
      <c r="H116" s="17" t="str">
        <f>Details2!H1448</f>
        <v>NULL</v>
      </c>
      <c r="I116" s="17" t="str">
        <f>Details2!I1448</f>
        <v>NULL</v>
      </c>
      <c r="J116" s="17">
        <f>Details2!J1448</f>
        <v>5081</v>
      </c>
      <c r="K116" s="17">
        <f>Details2!K1448</f>
        <v>6628</v>
      </c>
    </row>
    <row r="117" spans="2:11" x14ac:dyDescent="0.2">
      <c r="B117" t="str">
        <f>Details2!B1449</f>
        <v>Army</v>
      </c>
      <c r="C117" t="str">
        <f>Details2!C1449</f>
        <v>0612</v>
      </c>
      <c r="D117" t="str">
        <f>Details2!D1449</f>
        <v>Brian Allgood ACH - Seoul</v>
      </c>
      <c r="E117" t="str">
        <f>Details2!E1449</f>
        <v>H</v>
      </c>
      <c r="F117" s="17">
        <f>Details2!F1449</f>
        <v>56796</v>
      </c>
      <c r="G117" s="17">
        <f>Details2!G1449</f>
        <v>47006</v>
      </c>
      <c r="H117" s="17">
        <f>Details2!H1449</f>
        <v>57168</v>
      </c>
      <c r="I117" s="17">
        <f>Details2!I1449</f>
        <v>71076</v>
      </c>
      <c r="J117" s="17">
        <f>Details2!J1449</f>
        <v>60793</v>
      </c>
      <c r="K117" s="17">
        <f>Details2!K1449</f>
        <v>53647</v>
      </c>
    </row>
    <row r="118" spans="2:11" x14ac:dyDescent="0.2">
      <c r="B118" t="str">
        <f>Details2!B1450</f>
        <v>JTF</v>
      </c>
      <c r="C118" t="str">
        <f>Details2!C1450</f>
        <v>0067</v>
      </c>
      <c r="D118" t="str">
        <f>Details2!D1450</f>
        <v>Walter Reed National Military Medical Center</v>
      </c>
      <c r="E118" t="str">
        <f>Details2!E1450</f>
        <v>H</v>
      </c>
      <c r="F118" s="17">
        <f>Details2!F1450</f>
        <v>351781</v>
      </c>
      <c r="G118" s="17">
        <f>Details2!G1450</f>
        <v>378357</v>
      </c>
      <c r="H118" s="17">
        <f>Details2!H1450</f>
        <v>368810</v>
      </c>
      <c r="I118" s="17">
        <f>Details2!I1450</f>
        <v>222286</v>
      </c>
      <c r="J118" s="17">
        <f>Details2!J1450</f>
        <v>372405</v>
      </c>
      <c r="K118" s="17">
        <f>Details2!K1450</f>
        <v>424135</v>
      </c>
    </row>
    <row r="119" spans="2:11" x14ac:dyDescent="0.2">
      <c r="B119" t="str">
        <f>Details2!B1451</f>
        <v>JTF</v>
      </c>
      <c r="C119" t="str">
        <f>Details2!C1451</f>
        <v>0123</v>
      </c>
      <c r="D119" t="str">
        <f>Details2!D1451</f>
        <v>Ft. Belvoir (FT. Belvoir Community Hospital)</v>
      </c>
      <c r="E119" t="str">
        <f>Details2!E1451</f>
        <v>H</v>
      </c>
      <c r="F119" s="17">
        <f>Details2!F1451</f>
        <v>319510</v>
      </c>
      <c r="G119" s="17">
        <f>Details2!G1451</f>
        <v>384013</v>
      </c>
      <c r="H119" s="17">
        <f>Details2!H1451</f>
        <v>340769</v>
      </c>
      <c r="I119" s="17">
        <f>Details2!I1451</f>
        <v>354074</v>
      </c>
      <c r="J119" s="17">
        <f>Details2!J1451</f>
        <v>376359</v>
      </c>
      <c r="K119" s="17">
        <f>Details2!K1451</f>
        <v>375111</v>
      </c>
    </row>
    <row r="120" spans="2:11" x14ac:dyDescent="0.2">
      <c r="B120" t="str">
        <f>Details2!B1452</f>
        <v>Navy</v>
      </c>
      <c r="C120" t="str">
        <f>Details2!C1452</f>
        <v>0024</v>
      </c>
      <c r="D120" t="str">
        <f>Details2!D1452</f>
        <v>NH Camp Pendelton</v>
      </c>
      <c r="E120" t="str">
        <f>Details2!E1452</f>
        <v>H</v>
      </c>
      <c r="F120" s="17">
        <f>Details2!F1452</f>
        <v>179878</v>
      </c>
      <c r="G120" s="17">
        <f>Details2!G1452</f>
        <v>178934</v>
      </c>
      <c r="H120" s="17">
        <f>Details2!H1452</f>
        <v>186937</v>
      </c>
      <c r="I120" s="17">
        <f>Details2!I1452</f>
        <v>168605</v>
      </c>
      <c r="J120" s="17">
        <f>Details2!J1452</f>
        <v>173655</v>
      </c>
      <c r="K120" s="17">
        <f>Details2!K1452</f>
        <v>189087</v>
      </c>
    </row>
    <row r="121" spans="2:11" x14ac:dyDescent="0.2">
      <c r="B121" t="str">
        <f>Details2!B1453</f>
        <v>Navy</v>
      </c>
      <c r="C121" t="str">
        <f>Details2!C1453</f>
        <v>0028</v>
      </c>
      <c r="D121" t="str">
        <f>Details2!D1453</f>
        <v>NH Lemoore</v>
      </c>
      <c r="E121" t="str">
        <f>Details2!E1453</f>
        <v>H</v>
      </c>
      <c r="F121" s="17">
        <f>Details2!F1453</f>
        <v>17098</v>
      </c>
      <c r="G121" s="17">
        <f>Details2!G1453</f>
        <v>49019</v>
      </c>
      <c r="H121" s="17">
        <f>Details2!H1453</f>
        <v>51829</v>
      </c>
      <c r="I121" s="17">
        <f>Details2!I1453</f>
        <v>52143</v>
      </c>
      <c r="J121" s="17">
        <f>Details2!J1453</f>
        <v>57588</v>
      </c>
      <c r="K121" s="17">
        <f>Details2!K1453</f>
        <v>58507</v>
      </c>
    </row>
    <row r="122" spans="2:11" x14ac:dyDescent="0.2">
      <c r="B122" t="str">
        <f>Details2!B1454</f>
        <v>Navy</v>
      </c>
      <c r="C122" t="str">
        <f>Details2!C1454</f>
        <v>0029</v>
      </c>
      <c r="D122" t="str">
        <f>Details2!D1454</f>
        <v>NMC San Diego</v>
      </c>
      <c r="E122" t="str">
        <f>Details2!E1454</f>
        <v>H</v>
      </c>
      <c r="F122" s="17">
        <f>Details2!F1454</f>
        <v>539972</v>
      </c>
      <c r="G122" s="17">
        <f>Details2!G1454</f>
        <v>367651</v>
      </c>
      <c r="H122" s="17">
        <f>Details2!H1454</f>
        <v>565594</v>
      </c>
      <c r="I122" s="17">
        <f>Details2!I1454</f>
        <v>558068</v>
      </c>
      <c r="J122" s="17">
        <f>Details2!J1454</f>
        <v>419726</v>
      </c>
      <c r="K122" s="17">
        <f>Details2!K1454</f>
        <v>564564</v>
      </c>
    </row>
    <row r="123" spans="2:11" x14ac:dyDescent="0.2">
      <c r="B123" t="str">
        <f>Details2!B1455</f>
        <v>Navy</v>
      </c>
      <c r="C123" t="str">
        <f>Details2!C1455</f>
        <v>0030</v>
      </c>
      <c r="D123" t="str">
        <f>Details2!D1455</f>
        <v>NH 29 Palms</v>
      </c>
      <c r="E123" t="str">
        <f>Details2!E1455</f>
        <v>H</v>
      </c>
      <c r="F123" s="17">
        <f>Details2!F1455</f>
        <v>26433</v>
      </c>
      <c r="G123" s="17">
        <f>Details2!G1455</f>
        <v>21290</v>
      </c>
      <c r="H123" s="17">
        <f>Details2!H1455</f>
        <v>15641</v>
      </c>
      <c r="I123" s="17">
        <f>Details2!I1455</f>
        <v>22097</v>
      </c>
      <c r="J123" s="17">
        <f>Details2!J1455</f>
        <v>17760</v>
      </c>
      <c r="K123" s="17">
        <f>Details2!K1455</f>
        <v>73965</v>
      </c>
    </row>
    <row r="124" spans="2:11" x14ac:dyDescent="0.2">
      <c r="B124" t="str">
        <f>Details2!B1456</f>
        <v>Navy</v>
      </c>
      <c r="C124" t="str">
        <f>Details2!C1456</f>
        <v>0035</v>
      </c>
      <c r="D124" t="str">
        <f>Details2!D1456</f>
        <v>NBHC Groton</v>
      </c>
      <c r="E124" t="str">
        <f>Details2!E1456</f>
        <v>C</v>
      </c>
      <c r="F124" s="17">
        <f>Details2!F1456</f>
        <v>34222</v>
      </c>
      <c r="G124" s="17">
        <f>Details2!G1456</f>
        <v>34883</v>
      </c>
      <c r="H124" s="17">
        <f>Details2!H1456</f>
        <v>31429</v>
      </c>
      <c r="I124" s="17">
        <f>Details2!I1456</f>
        <v>30609</v>
      </c>
      <c r="J124" s="17">
        <f>Details2!J1456</f>
        <v>34067</v>
      </c>
      <c r="K124" s="17" t="str">
        <f>Details2!K1456</f>
        <v>NULL</v>
      </c>
    </row>
    <row r="125" spans="2:11" x14ac:dyDescent="0.2">
      <c r="B125" t="str">
        <f>Details2!B1457</f>
        <v>Navy</v>
      </c>
      <c r="C125" t="str">
        <f>Details2!C1457</f>
        <v>0038</v>
      </c>
      <c r="D125" t="str">
        <f>Details2!D1457</f>
        <v>NH Pensacola</v>
      </c>
      <c r="E125" t="str">
        <f>Details2!E1457</f>
        <v>H</v>
      </c>
      <c r="F125" s="17">
        <f>Details2!F1457</f>
        <v>105287</v>
      </c>
      <c r="G125" s="17">
        <f>Details2!G1457</f>
        <v>103960</v>
      </c>
      <c r="H125" s="17">
        <f>Details2!H1457</f>
        <v>109123</v>
      </c>
      <c r="I125" s="17">
        <f>Details2!I1457</f>
        <v>115887</v>
      </c>
      <c r="J125" s="17">
        <f>Details2!J1457</f>
        <v>120963</v>
      </c>
      <c r="K125" s="17">
        <f>Details2!K1457</f>
        <v>137316</v>
      </c>
    </row>
    <row r="126" spans="2:11" x14ac:dyDescent="0.2">
      <c r="B126" t="str">
        <f>Details2!B1458</f>
        <v>Navy</v>
      </c>
      <c r="C126" t="str">
        <f>Details2!C1458</f>
        <v>0039</v>
      </c>
      <c r="D126" t="str">
        <f>Details2!D1458</f>
        <v>NH Jacksonville</v>
      </c>
      <c r="E126" t="str">
        <f>Details2!E1458</f>
        <v>H</v>
      </c>
      <c r="F126" s="17">
        <f>Details2!F1458</f>
        <v>232700</v>
      </c>
      <c r="G126" s="17">
        <f>Details2!G1458</f>
        <v>220808</v>
      </c>
      <c r="H126" s="17">
        <f>Details2!H1458</f>
        <v>208359</v>
      </c>
      <c r="I126" s="17">
        <f>Details2!I1458</f>
        <v>183606</v>
      </c>
      <c r="J126" s="17">
        <f>Details2!J1458</f>
        <v>191685</v>
      </c>
      <c r="K126" s="17">
        <f>Details2!K1458</f>
        <v>209635</v>
      </c>
    </row>
    <row r="127" spans="2:11" x14ac:dyDescent="0.2">
      <c r="B127" t="str">
        <f>Details2!B1459</f>
        <v>Navy</v>
      </c>
      <c r="C127" t="str">
        <f>Details2!C1459</f>
        <v>0056</v>
      </c>
      <c r="D127" t="str">
        <f>Details2!D1459</f>
        <v>NHC Great Lakes</v>
      </c>
      <c r="E127" t="str">
        <f>Details2!E1459</f>
        <v>C</v>
      </c>
      <c r="F127" s="17">
        <f>Details2!F1459</f>
        <v>55417</v>
      </c>
      <c r="G127" s="17">
        <f>Details2!G1459</f>
        <v>51466</v>
      </c>
      <c r="H127" s="17">
        <f>Details2!H1459</f>
        <v>57111</v>
      </c>
      <c r="I127" s="17">
        <f>Details2!I1459</f>
        <v>11619</v>
      </c>
      <c r="J127" s="17" t="str">
        <f>Details2!J1459</f>
        <v>NULL</v>
      </c>
      <c r="K127" s="17" t="str">
        <f>Details2!K1459</f>
        <v>NULL</v>
      </c>
    </row>
    <row r="128" spans="2:11" x14ac:dyDescent="0.2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17">
        <f>Details2!F1460</f>
        <v>7929</v>
      </c>
      <c r="G128" s="17">
        <f>Details2!G1460</f>
        <v>9332</v>
      </c>
      <c r="H128" s="17">
        <f>Details2!H1460</f>
        <v>29667</v>
      </c>
      <c r="I128" s="17">
        <f>Details2!I1460</f>
        <v>22591</v>
      </c>
      <c r="J128" s="17">
        <f>Details2!J1460</f>
        <v>47303</v>
      </c>
      <c r="K128" s="17">
        <f>Details2!K1460</f>
        <v>38180</v>
      </c>
    </row>
    <row r="129" spans="2:12" x14ac:dyDescent="0.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17">
        <f>Details2!F1461</f>
        <v>141800</v>
      </c>
      <c r="G129" s="17">
        <f>Details2!G1461</f>
        <v>152279</v>
      </c>
      <c r="H129" s="17">
        <f>Details2!H1461</f>
        <v>136742</v>
      </c>
      <c r="I129" s="17">
        <f>Details2!I1461</f>
        <v>142916</v>
      </c>
      <c r="J129" s="17">
        <f>Details2!J1461</f>
        <v>159310</v>
      </c>
      <c r="K129" s="17">
        <f>Details2!K1461</f>
        <v>170690</v>
      </c>
    </row>
    <row r="130" spans="2:12" x14ac:dyDescent="0.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17">
        <f>Details2!F1462</f>
        <v>51358</v>
      </c>
      <c r="G130" s="17">
        <f>Details2!G1462</f>
        <v>48405</v>
      </c>
      <c r="H130" s="17">
        <f>Details2!H1462</f>
        <v>46490</v>
      </c>
      <c r="I130" s="17">
        <f>Details2!I1462</f>
        <v>42293</v>
      </c>
      <c r="J130" s="17">
        <f>Details2!J1462</f>
        <v>36444</v>
      </c>
      <c r="K130" s="17">
        <f>Details2!K1462</f>
        <v>38156</v>
      </c>
    </row>
    <row r="131" spans="2:12" x14ac:dyDescent="0.2">
      <c r="B131" t="str">
        <f>Details2!B1463</f>
        <v>Navy</v>
      </c>
      <c r="C131" t="str">
        <f>Details2!C1463</f>
        <v>0100</v>
      </c>
      <c r="D131" t="str">
        <f>Details2!D1463</f>
        <v>NHC New England</v>
      </c>
      <c r="E131" t="str">
        <f>Details2!E1463</f>
        <v>C</v>
      </c>
      <c r="F131" s="17">
        <f>Details2!F1463</f>
        <v>33885</v>
      </c>
      <c r="G131" s="17">
        <f>Details2!G1463</f>
        <v>33875</v>
      </c>
      <c r="H131" s="17">
        <f>Details2!H1463</f>
        <v>30220</v>
      </c>
      <c r="I131" s="17">
        <f>Details2!I1463</f>
        <v>32837</v>
      </c>
      <c r="J131" s="17">
        <f>Details2!J1463</f>
        <v>32371</v>
      </c>
      <c r="K131" s="17">
        <f>Details2!K1463</f>
        <v>67879</v>
      </c>
    </row>
    <row r="132" spans="2:12" x14ac:dyDescent="0.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17">
        <f>Details2!F1464</f>
        <v>37652</v>
      </c>
      <c r="G132" s="17">
        <f>Details2!G1464</f>
        <v>27728</v>
      </c>
      <c r="H132" s="17">
        <f>Details2!H1464</f>
        <v>39086</v>
      </c>
      <c r="I132" s="17">
        <f>Details2!I1464</f>
        <v>49392</v>
      </c>
      <c r="J132" s="17">
        <f>Details2!J1464</f>
        <v>38858</v>
      </c>
      <c r="K132" s="17">
        <f>Details2!K1464</f>
        <v>34030</v>
      </c>
    </row>
    <row r="133" spans="2:12" x14ac:dyDescent="0.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17">
        <f>Details2!F1465</f>
        <v>51593</v>
      </c>
      <c r="G133" s="17">
        <f>Details2!G1465</f>
        <v>46178</v>
      </c>
      <c r="H133" s="17">
        <f>Details2!H1465</f>
        <v>48329</v>
      </c>
      <c r="I133" s="17">
        <f>Details2!I1465</f>
        <v>45367</v>
      </c>
      <c r="J133" s="17">
        <f>Details2!J1465</f>
        <v>44188</v>
      </c>
      <c r="K133" s="17">
        <f>Details2!K1465</f>
        <v>40315</v>
      </c>
    </row>
    <row r="134" spans="2:12" x14ac:dyDescent="0.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17">
        <f>Details2!F1466</f>
        <v>5406</v>
      </c>
      <c r="G134" s="17">
        <f>Details2!G1466</f>
        <v>5039</v>
      </c>
      <c r="H134" s="17">
        <f>Details2!H1466</f>
        <v>6478</v>
      </c>
      <c r="I134" s="17">
        <f>Details2!I1466</f>
        <v>0</v>
      </c>
      <c r="J134" s="17" t="str">
        <f>Details2!J1466</f>
        <v>NULL</v>
      </c>
      <c r="K134" s="17" t="str">
        <f>Details2!K1466</f>
        <v>NULL</v>
      </c>
    </row>
    <row r="135" spans="2:12" x14ac:dyDescent="0.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17">
        <f>Details2!F1467</f>
        <v>33545</v>
      </c>
      <c r="G135" s="17">
        <f>Details2!G1467</f>
        <v>35982</v>
      </c>
      <c r="H135" s="17">
        <f>Details2!H1467</f>
        <v>29649</v>
      </c>
      <c r="I135" s="17">
        <f>Details2!I1467</f>
        <v>27644</v>
      </c>
      <c r="J135" s="17">
        <f>Details2!J1467</f>
        <v>26598</v>
      </c>
      <c r="K135" s="17">
        <f>Details2!K1467</f>
        <v>22784</v>
      </c>
    </row>
    <row r="136" spans="2:12" x14ac:dyDescent="0.2">
      <c r="B136" t="str">
        <f>Details2!B1468</f>
        <v>Navy</v>
      </c>
      <c r="C136" t="str">
        <f>Details2!C1468</f>
        <v>0124</v>
      </c>
      <c r="D136" t="str">
        <f>Details2!D1468</f>
        <v>NMC Portsmouth</v>
      </c>
      <c r="E136" t="str">
        <f>Details2!E1468</f>
        <v>H</v>
      </c>
      <c r="F136" s="17">
        <f>Details2!F1468</f>
        <v>463891</v>
      </c>
      <c r="G136" s="17">
        <f>Details2!G1468</f>
        <v>1129642</v>
      </c>
      <c r="H136" s="17">
        <f>Details2!H1468</f>
        <v>498596</v>
      </c>
      <c r="I136" s="17">
        <f>Details2!I1468</f>
        <v>364963</v>
      </c>
      <c r="J136" s="17">
        <f>Details2!J1468</f>
        <v>379836</v>
      </c>
      <c r="K136" s="17">
        <f>Details2!K1468</f>
        <v>576557</v>
      </c>
    </row>
    <row r="137" spans="2:12" x14ac:dyDescent="0.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17">
        <f>Details2!F1469</f>
        <v>146620</v>
      </c>
      <c r="G137" s="17">
        <f>Details2!G1469</f>
        <v>144541</v>
      </c>
      <c r="H137" s="17">
        <f>Details2!H1469</f>
        <v>151771</v>
      </c>
      <c r="I137" s="17">
        <f>Details2!I1469</f>
        <v>147316</v>
      </c>
      <c r="J137" s="17">
        <f>Details2!J1469</f>
        <v>152868</v>
      </c>
      <c r="K137" s="17">
        <f>Details2!K1469</f>
        <v>137143</v>
      </c>
    </row>
    <row r="138" spans="2:12" x14ac:dyDescent="0.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17">
        <f>Details2!F1470</f>
        <v>14851</v>
      </c>
      <c r="G138" s="17">
        <f>Details2!G1470</f>
        <v>14447</v>
      </c>
      <c r="H138" s="17">
        <f>Details2!H1470</f>
        <v>53339</v>
      </c>
      <c r="I138" s="17">
        <f>Details2!I1470</f>
        <v>17781</v>
      </c>
      <c r="J138" s="17">
        <f>Details2!J1470</f>
        <v>52932</v>
      </c>
      <c r="K138" s="17">
        <f>Details2!K1470</f>
        <v>51602</v>
      </c>
    </row>
    <row r="139" spans="2:12" x14ac:dyDescent="0.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17">
        <f>Details2!F1471</f>
        <v>96975</v>
      </c>
      <c r="G139" s="17">
        <f>Details2!G1471</f>
        <v>73676</v>
      </c>
      <c r="H139" s="17">
        <f>Details2!H1471</f>
        <v>71019</v>
      </c>
      <c r="I139" s="17">
        <f>Details2!I1471</f>
        <v>69512</v>
      </c>
      <c r="J139" s="17">
        <f>Details2!J1471</f>
        <v>54433</v>
      </c>
      <c r="K139" s="17">
        <f>Details2!K1471</f>
        <v>59950</v>
      </c>
    </row>
    <row r="140" spans="2:12" x14ac:dyDescent="0.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17">
        <f>Details2!F1472</f>
        <v>1809</v>
      </c>
      <c r="G140" s="17">
        <f>Details2!G1472</f>
        <v>997</v>
      </c>
      <c r="H140" s="17">
        <f>Details2!H1472</f>
        <v>3075</v>
      </c>
      <c r="I140" s="17">
        <f>Details2!I1472</f>
        <v>0</v>
      </c>
      <c r="J140" s="17" t="str">
        <f>Details2!J1472</f>
        <v>NULL</v>
      </c>
      <c r="K140" s="17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17">
        <f>Details2!F1473</f>
        <v>15484</v>
      </c>
      <c r="G141" s="17">
        <f>Details2!G1473</f>
        <v>14166</v>
      </c>
      <c r="H141" s="17">
        <f>Details2!H1473</f>
        <v>16509</v>
      </c>
      <c r="I141" s="17">
        <f>Details2!I1473</f>
        <v>20496</v>
      </c>
      <c r="J141" s="17">
        <f>Details2!J1473</f>
        <v>18258</v>
      </c>
      <c r="K141" s="17">
        <f>Details2!K1473</f>
        <v>22680</v>
      </c>
    </row>
    <row r="142" spans="2:12" x14ac:dyDescent="0.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17">
        <f>Details2!F1474</f>
        <v>16914</v>
      </c>
      <c r="G142" s="17">
        <f>Details2!G1474</f>
        <v>13344</v>
      </c>
      <c r="H142" s="17">
        <f>Details2!H1474</f>
        <v>14572</v>
      </c>
      <c r="I142" s="17">
        <f>Details2!I1474</f>
        <v>5437</v>
      </c>
      <c r="J142" s="17">
        <f>Details2!J1474</f>
        <v>5707</v>
      </c>
      <c r="K142" s="17" t="str">
        <f>Details2!K1474</f>
        <v>NULL</v>
      </c>
    </row>
    <row r="143" spans="2:12" x14ac:dyDescent="0.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17">
        <f>Details2!F1475</f>
        <v>42730</v>
      </c>
      <c r="G143" s="17">
        <f>Details2!G1475</f>
        <v>42740</v>
      </c>
      <c r="H143" s="17">
        <f>Details2!H1475</f>
        <v>43703</v>
      </c>
      <c r="I143" s="17">
        <f>Details2!I1475</f>
        <v>42628</v>
      </c>
      <c r="J143" s="17">
        <f>Details2!J1475</f>
        <v>46121</v>
      </c>
      <c r="K143" s="17">
        <f>Details2!K1475</f>
        <v>43280</v>
      </c>
    </row>
    <row r="144" spans="2:12" x14ac:dyDescent="0.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17" t="str">
        <f>Details2!F1476</f>
        <v>NULL</v>
      </c>
      <c r="G144" s="17" t="str">
        <f>Details2!G1476</f>
        <v>NULL</v>
      </c>
      <c r="H144" s="17" t="str">
        <f>Details2!H1476</f>
        <v>NULL</v>
      </c>
      <c r="I144" s="17" t="str">
        <f>Details2!I1476</f>
        <v>NULL</v>
      </c>
      <c r="J144" s="17" t="str">
        <f>Details2!J1476</f>
        <v>NULL</v>
      </c>
      <c r="K144" s="17" t="str">
        <f>Details2!K1476</f>
        <v>NULL</v>
      </c>
      <c r="L144" s="26"/>
    </row>
    <row r="145" spans="2:12" x14ac:dyDescent="0.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17">
        <f>Details2!F1477</f>
        <v>17310</v>
      </c>
      <c r="G145" s="17">
        <f>Details2!G1477</f>
        <v>18503</v>
      </c>
      <c r="H145" s="17">
        <f>Details2!H1477</f>
        <v>14565</v>
      </c>
      <c r="I145" s="17">
        <f>Details2!I1477</f>
        <v>49369</v>
      </c>
      <c r="J145" s="17">
        <f>Details2!J1477</f>
        <v>50424</v>
      </c>
      <c r="K145" s="17">
        <f>Details2!K1477</f>
        <v>50304</v>
      </c>
    </row>
    <row r="146" spans="2:12" x14ac:dyDescent="0.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17" t="str">
        <f>Details2!F1478</f>
        <v>NULL</v>
      </c>
      <c r="G146" s="17" t="str">
        <f>Details2!G1478</f>
        <v>NULL</v>
      </c>
      <c r="H146" s="17" t="str">
        <f>Details2!H1478</f>
        <v>NULL</v>
      </c>
      <c r="I146" s="17" t="str">
        <f>Details2!I1478</f>
        <v>NULL</v>
      </c>
      <c r="J146" s="17" t="str">
        <f>Details2!J1478</f>
        <v>NULL</v>
      </c>
      <c r="K146" s="17" t="str">
        <f>Details2!K1478</f>
        <v>NULL</v>
      </c>
      <c r="L146" s="26"/>
    </row>
    <row r="147" spans="2:12" x14ac:dyDescent="0.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17" t="str">
        <f>Details2!F1479</f>
        <v>NULL</v>
      </c>
      <c r="G147" s="17" t="str">
        <f>Details2!G1479</f>
        <v>NULL</v>
      </c>
      <c r="H147" s="17" t="str">
        <f>Details2!H1479</f>
        <v>NULL</v>
      </c>
      <c r="I147" s="17" t="str">
        <f>Details2!I1479</f>
        <v>NULL</v>
      </c>
      <c r="J147" s="17" t="str">
        <f>Details2!J1479</f>
        <v>NULL</v>
      </c>
      <c r="K147" s="17" t="str">
        <f>Details2!K1479</f>
        <v>NULL</v>
      </c>
      <c r="L147" s="26"/>
    </row>
    <row r="151" spans="2:12" x14ac:dyDescent="0.2">
      <c r="B151" s="14" t="s">
        <v>135</v>
      </c>
      <c r="C151" s="9"/>
      <c r="F151" s="18">
        <f t="shared" ref="F151:K151" si="0">SUM(F5:F69)</f>
        <v>2702671</v>
      </c>
      <c r="G151" s="18">
        <f t="shared" si="0"/>
        <v>2129021</v>
      </c>
      <c r="H151" s="18">
        <f t="shared" si="0"/>
        <v>2550493</v>
      </c>
      <c r="I151" s="18">
        <f t="shared" si="0"/>
        <v>2378344</v>
      </c>
      <c r="J151" s="18">
        <f t="shared" si="0"/>
        <v>2227765</v>
      </c>
      <c r="K151" s="18">
        <f t="shared" si="0"/>
        <v>2314227</v>
      </c>
      <c r="L151" s="2"/>
    </row>
    <row r="152" spans="2:12" x14ac:dyDescent="0.2">
      <c r="B152" s="14" t="s">
        <v>136</v>
      </c>
      <c r="C152" s="9"/>
      <c r="F152" s="18">
        <f>SUM(F71:F117)</f>
        <v>4773554</v>
      </c>
      <c r="G152" s="18">
        <f t="shared" ref="G152:K152" si="1">SUM(G71:G117)</f>
        <v>4484447</v>
      </c>
      <c r="H152" s="18">
        <f t="shared" si="1"/>
        <v>4509105</v>
      </c>
      <c r="I152" s="18">
        <f t="shared" si="1"/>
        <v>5400150</v>
      </c>
      <c r="J152" s="18">
        <f t="shared" si="1"/>
        <v>4742153</v>
      </c>
      <c r="K152" s="18">
        <f t="shared" si="1"/>
        <v>4335527</v>
      </c>
      <c r="L152" s="21"/>
    </row>
    <row r="153" spans="2:12" x14ac:dyDescent="0.2">
      <c r="B153" s="14" t="s">
        <v>447</v>
      </c>
      <c r="C153" s="9"/>
      <c r="F153" s="18">
        <f>SUM(F118:F119)</f>
        <v>671291</v>
      </c>
      <c r="G153" s="18">
        <f t="shared" ref="G153:K153" si="2">SUM(G118:G119)</f>
        <v>762370</v>
      </c>
      <c r="H153" s="18">
        <f t="shared" si="2"/>
        <v>709579</v>
      </c>
      <c r="I153" s="18">
        <f t="shared" si="2"/>
        <v>576360</v>
      </c>
      <c r="J153" s="18">
        <f t="shared" si="2"/>
        <v>748764</v>
      </c>
      <c r="K153" s="18">
        <f t="shared" si="2"/>
        <v>799246</v>
      </c>
      <c r="L153" s="21"/>
    </row>
    <row r="154" spans="2:12" x14ac:dyDescent="0.2">
      <c r="B154" s="14" t="s">
        <v>316</v>
      </c>
      <c r="C154" s="9"/>
      <c r="F154" s="18">
        <f>SUM(F120:F147)</f>
        <v>2370759</v>
      </c>
      <c r="G154" s="18">
        <f t="shared" ref="G154:K154" si="3">SUM(G120:G147)</f>
        <v>2838885</v>
      </c>
      <c r="H154" s="18">
        <f t="shared" si="3"/>
        <v>2459833</v>
      </c>
      <c r="I154" s="18">
        <f t="shared" si="3"/>
        <v>2223176</v>
      </c>
      <c r="J154" s="18">
        <f t="shared" si="3"/>
        <v>2161095</v>
      </c>
      <c r="K154" s="18">
        <f t="shared" si="3"/>
        <v>2586624</v>
      </c>
      <c r="L154" s="27" t="s">
        <v>318</v>
      </c>
    </row>
    <row r="155" spans="2:12" x14ac:dyDescent="0.2">
      <c r="B155" s="14" t="s">
        <v>140</v>
      </c>
      <c r="C155" s="9"/>
      <c r="F155" s="18">
        <f>SUM(F5:F147)</f>
        <v>10518275</v>
      </c>
      <c r="G155" s="18">
        <f t="shared" ref="G155:K155" si="4">SUM(G5:G147)</f>
        <v>10214723</v>
      </c>
      <c r="H155" s="18">
        <f t="shared" si="4"/>
        <v>10229010</v>
      </c>
      <c r="I155" s="18">
        <f t="shared" si="4"/>
        <v>10578030</v>
      </c>
      <c r="J155" s="18">
        <f t="shared" si="4"/>
        <v>9879777</v>
      </c>
      <c r="K155" s="18">
        <f t="shared" si="4"/>
        <v>10035624</v>
      </c>
      <c r="L155" s="2"/>
    </row>
    <row r="156" spans="2:12" x14ac:dyDescent="0.2">
      <c r="L156" s="2"/>
    </row>
    <row r="157" spans="2:12" x14ac:dyDescent="0.2">
      <c r="B157" s="15" t="s">
        <v>410</v>
      </c>
      <c r="C157" s="3"/>
      <c r="D157" s="3"/>
      <c r="E157" s="3"/>
      <c r="F157" s="44" t="str">
        <f>IF(F151='Claims per Disp or Visits'!L14,"yes","no")</f>
        <v>yes</v>
      </c>
      <c r="G157" s="44" t="str">
        <f>IF(G151='Claims per Disp or Visits'!M14,"yes","no")</f>
        <v>yes</v>
      </c>
      <c r="H157" s="44" t="str">
        <f>IF(H151='Claims per Disp or Visits'!N14,"yes","no")</f>
        <v>yes</v>
      </c>
      <c r="I157" s="44" t="str">
        <f>IF(I151='Claims per Disp or Visits'!O14,"yes","no")</f>
        <v>yes</v>
      </c>
      <c r="J157" s="44" t="str">
        <f>IF(J151='Claims per Disp or Visits'!P14,"yes","no")</f>
        <v>yes</v>
      </c>
      <c r="K157" s="44" t="str">
        <f>IF(K151='Claims per Disp or Visits'!Q14,"yes","no")</f>
        <v>yes</v>
      </c>
      <c r="L157" s="2"/>
    </row>
    <row r="158" spans="2:12" x14ac:dyDescent="0.2">
      <c r="B158" s="15" t="s">
        <v>411</v>
      </c>
      <c r="C158" s="3"/>
      <c r="D158" s="3"/>
      <c r="E158" s="3"/>
      <c r="F158" s="44" t="str">
        <f>IF(F152='Claims per Disp or Visits'!L15,"yes","no")</f>
        <v>yes</v>
      </c>
      <c r="G158" s="44" t="str">
        <f>IF(G152='Claims per Disp or Visits'!M15,"yes","no")</f>
        <v>yes</v>
      </c>
      <c r="H158" s="44" t="str">
        <f>IF(H152='Claims per Disp or Visits'!N15,"yes","no")</f>
        <v>yes</v>
      </c>
      <c r="I158" s="44" t="str">
        <f>IF(I152='Claims per Disp or Visits'!O15,"yes","no")</f>
        <v>yes</v>
      </c>
      <c r="J158" s="44" t="str">
        <f>IF(J152='Claims per Disp or Visits'!P15,"yes","no")</f>
        <v>yes</v>
      </c>
      <c r="K158" s="44" t="str">
        <f>IF(K152='Claims per Disp or Visits'!Q15,"yes","no")</f>
        <v>yes</v>
      </c>
      <c r="L158" s="2"/>
    </row>
    <row r="159" spans="2:12" x14ac:dyDescent="0.2">
      <c r="B159" s="15" t="s">
        <v>412</v>
      </c>
      <c r="C159" s="3"/>
      <c r="D159" s="3"/>
      <c r="E159" s="3"/>
      <c r="F159" s="44" t="str">
        <f>IF(F154='Claims per Disp or Visits'!L17,"yes","no")</f>
        <v>yes</v>
      </c>
      <c r="G159" s="44" t="str">
        <f>IF(G154='Claims per Disp or Visits'!M17,"yes","no")</f>
        <v>yes</v>
      </c>
      <c r="H159" s="44" t="str">
        <f>IF(H154='Claims per Disp or Visits'!N17,"yes","no")</f>
        <v>yes</v>
      </c>
      <c r="I159" s="44" t="str">
        <f>IF(I154='Claims per Disp or Visits'!O17,"yes","no")</f>
        <v>yes</v>
      </c>
      <c r="J159" s="44" t="str">
        <f>IF(J154='Claims per Disp or Visits'!P17,"yes","no")</f>
        <v>yes</v>
      </c>
      <c r="K159" s="44" t="str">
        <f>IF(K154='Claims per Disp or Visits'!Q17,"yes","no")</f>
        <v>yes</v>
      </c>
      <c r="L159" s="27" t="s">
        <v>318</v>
      </c>
    </row>
    <row r="160" spans="2:12" x14ac:dyDescent="0.2">
      <c r="B160" s="15" t="s">
        <v>465</v>
      </c>
      <c r="C160" s="3"/>
      <c r="D160" s="3"/>
      <c r="E160" s="3"/>
      <c r="F160" s="44" t="str">
        <f>IF(F153='Claims per Disp or Visits'!L16,"yes","no")</f>
        <v>yes</v>
      </c>
      <c r="G160" s="44" t="str">
        <f>IF(G153='Claims per Disp or Visits'!M16,"yes","no")</f>
        <v>yes</v>
      </c>
      <c r="H160" s="44" t="str">
        <f>IF(H153='Claims per Disp or Visits'!N16,"yes","no")</f>
        <v>yes</v>
      </c>
      <c r="I160" s="44" t="str">
        <f>IF(I153='Claims per Disp or Visits'!O16,"yes","no")</f>
        <v>yes</v>
      </c>
      <c r="J160" s="44" t="str">
        <f>IF(J153='Claims per Disp or Visits'!P16,"yes","no")</f>
        <v>yes</v>
      </c>
      <c r="K160" s="44" t="str">
        <f>IF(K153='Claims per Disp or Visits'!Q16,"yes","no")</f>
        <v>yes</v>
      </c>
      <c r="L160" s="27"/>
    </row>
    <row r="161" spans="2:11" x14ac:dyDescent="0.2">
      <c r="B161" s="15" t="s">
        <v>413</v>
      </c>
      <c r="F161" s="44" t="str">
        <f>IF(F155='Claims per Disp or Visits'!L18,"yes","no")</f>
        <v>yes</v>
      </c>
      <c r="G161" s="44" t="str">
        <f>IF(G155='Claims per Disp or Visits'!M18,"yes","no")</f>
        <v>yes</v>
      </c>
      <c r="H161" s="44" t="str">
        <f>IF(H155='Claims per Disp or Visits'!N18,"yes","no")</f>
        <v>yes</v>
      </c>
      <c r="I161" s="44" t="str">
        <f>IF(I155='Claims per Disp or Visits'!O18,"yes","no")</f>
        <v>yes</v>
      </c>
      <c r="J161" s="44" t="str">
        <f>IF(J155='Claims per Disp or Visits'!P18,"yes","no")</f>
        <v>yes</v>
      </c>
      <c r="K161" s="44" t="str">
        <f>IF(K155='Claims per Disp or Visits'!Q18,"yes","no")</f>
        <v>yes</v>
      </c>
    </row>
    <row r="162" spans="2:11" x14ac:dyDescent="0.2">
      <c r="K162" s="44"/>
    </row>
  </sheetData>
  <customSheetViews>
    <customSheetView guid="{8E6CF98D-1634-4ED3-81CA-763BCE5C79CD}" scale="85" topLeftCell="A110">
      <selection activeCell="H159" sqref="H15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H159" sqref="H159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6">
      <selection activeCell="F160" sqref="F160:K160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160"/>
  <sheetViews>
    <sheetView topLeftCell="A22" zoomScale="85" workbookViewId="0">
      <selection activeCell="K15" sqref="K15"/>
    </sheetView>
  </sheetViews>
  <sheetFormatPr defaultRowHeight="12.75" x14ac:dyDescent="0.2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ht="13.5" thickBot="1" x14ac:dyDescent="0.25">
      <c r="B3" s="6" t="s">
        <v>4</v>
      </c>
      <c r="C3" s="46" t="s">
        <v>8</v>
      </c>
      <c r="D3" s="46" t="s">
        <v>9</v>
      </c>
      <c r="E3" s="46" t="s">
        <v>291</v>
      </c>
      <c r="F3" s="46"/>
      <c r="G3" s="6" t="s">
        <v>409</v>
      </c>
      <c r="H3" s="46"/>
      <c r="I3" s="6"/>
      <c r="J3" s="6"/>
      <c r="K3" s="6"/>
      <c r="L3" s="6"/>
    </row>
    <row r="4" spans="1:12" x14ac:dyDescent="0.2">
      <c r="B4" s="6"/>
      <c r="C4" s="6"/>
      <c r="D4" s="6"/>
      <c r="E4" s="6"/>
      <c r="F4" s="62" t="s">
        <v>390</v>
      </c>
      <c r="G4" s="62" t="s">
        <v>404</v>
      </c>
      <c r="H4" s="62" t="s">
        <v>408</v>
      </c>
      <c r="I4" s="80" t="s">
        <v>430</v>
      </c>
      <c r="J4" s="62" t="s">
        <v>436</v>
      </c>
      <c r="K4" s="60" t="s">
        <v>442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47" t="str">
        <f>IF($E5="h",'OP Claims by DMISID'!F5/'OP Visits by DMISID'!F5," ")</f>
        <v xml:space="preserve"> </v>
      </c>
      <c r="G5" s="47" t="str">
        <f>IF($E5="h",'OP Claims by DMISID'!G5/'OP Visits by DMISID'!G5," ")</f>
        <v xml:space="preserve"> </v>
      </c>
      <c r="H5" s="47" t="str">
        <f>IF($E5="h",'OP Claims by DMISID'!H5/'OP Visits by DMISID'!H5," ")</f>
        <v xml:space="preserve"> </v>
      </c>
      <c r="I5" s="47">
        <f>'OP Claims by DMISID'!I5/'OP Visits by DMISID'!I5</f>
        <v>0.82212144116906016</v>
      </c>
      <c r="J5" s="47">
        <f>'OP Claims by DMISID'!J5/'OP Visits by DMISID'!J5</f>
        <v>0.66390977443609023</v>
      </c>
      <c r="K5" s="47">
        <f>'OP Claims by DMISID'!K5/'OP Visits by DMISID'!K5</f>
        <v>0.66694927229051859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47">
        <f>IF($E6="h",'OP Claims by DMISID'!F6/'OP Visits by DMISID'!F6," ")</f>
        <v>1.5536517633990559</v>
      </c>
      <c r="G6" s="47">
        <f>IF($E6="h",'OP Claims by DMISID'!G6/'OP Visits by DMISID'!G6," ")</f>
        <v>1.3708014949177558</v>
      </c>
      <c r="H6" s="47">
        <f>IF($E6="h",'OP Claims by DMISID'!H6/'OP Visits by DMISID'!H6," ")</f>
        <v>0.49776462962655188</v>
      </c>
      <c r="I6" s="47">
        <f>'OP Claims by DMISID'!I6/'OP Visits by DMISID'!I6</f>
        <v>0.47786969823138609</v>
      </c>
      <c r="J6" s="47">
        <f>IF($E6="h",'OP Claims by DMISID'!J6/'OP Visits by DMISID'!J6," ")</f>
        <v>0.4024394856278366</v>
      </c>
      <c r="K6" s="47">
        <f>'OP Claims by DMISID'!K6/'OP Visits by DMISID'!K6</f>
        <v>0.48011256542207648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47" t="str">
        <f>IF($E7="h",'OP Claims by DMISID'!F7/'OP Visits by DMISID'!F7," ")</f>
        <v xml:space="preserve"> </v>
      </c>
      <c r="G7" s="47" t="str">
        <f>IF($E7="h",'OP Claims by DMISID'!G7/'OP Visits by DMISID'!G7," ")</f>
        <v xml:space="preserve"> </v>
      </c>
      <c r="H7" s="47" t="str">
        <f>IF($E7="h",'OP Claims by DMISID'!H7/'OP Visits by DMISID'!H7," ")</f>
        <v xml:space="preserve"> </v>
      </c>
      <c r="I7" s="47">
        <f>'OP Claims by DMISID'!I7/'OP Visits by DMISID'!I7</f>
        <v>0.33053417308140892</v>
      </c>
      <c r="J7" s="47">
        <f>'OP Claims by DMISID'!J7/'OP Visits by DMISID'!J7</f>
        <v>0.29804290313326748</v>
      </c>
      <c r="K7" s="47">
        <f>'OP Claims by DMISID'!K7/'OP Visits by DMISID'!K7</f>
        <v>0.27477616048443243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47" t="str">
        <f>IF($E8="h",'OP Claims by DMISID'!F8/'OP Visits by DMISID'!F8," ")</f>
        <v xml:space="preserve"> </v>
      </c>
      <c r="G8" s="47" t="str">
        <f>IF($E8="h",'OP Claims by DMISID'!G8/'OP Visits by DMISID'!G8," ")</f>
        <v xml:space="preserve"> </v>
      </c>
      <c r="H8" s="47" t="str">
        <f>IF($E8="h",'OP Claims by DMISID'!H8/'OP Visits by DMISID'!H8," ")</f>
        <v xml:space="preserve"> </v>
      </c>
      <c r="I8" s="47">
        <f>'OP Claims by DMISID'!I8/'OP Visits by DMISID'!I8</f>
        <v>0.29328076094467703</v>
      </c>
      <c r="J8" s="47">
        <f>'OP Claims by DMISID'!J8/'OP Visits by DMISID'!J8</f>
        <v>0.36268584285525213</v>
      </c>
      <c r="K8" s="47">
        <f>'OP Claims by DMISID'!K8/'OP Visits by DMISID'!K8</f>
        <v>0.23762263936936426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47" t="str">
        <f>IF($E9="h",'OP Claims by DMISID'!F9/'OP Visits by DMISID'!F9," ")</f>
        <v xml:space="preserve"> </v>
      </c>
      <c r="G9" s="47" t="str">
        <f>IF($E9="h",'OP Claims by DMISID'!G9/'OP Visits by DMISID'!G9," ")</f>
        <v xml:space="preserve"> </v>
      </c>
      <c r="H9" s="47" t="str">
        <f>IF($E9="h",'OP Claims by DMISID'!H9/'OP Visits by DMISID'!H9," ")</f>
        <v xml:space="preserve"> </v>
      </c>
      <c r="I9" s="47">
        <f>'OP Claims by DMISID'!I9/'OP Visits by DMISID'!I9</f>
        <v>0.88026140116646756</v>
      </c>
      <c r="J9" s="47">
        <f>'OP Claims by DMISID'!J9/'OP Visits by DMISID'!J9</f>
        <v>1.0743467720211906</v>
      </c>
      <c r="K9" s="47">
        <f>'OP Claims by DMISID'!K9/'OP Visits by DMISID'!K9</f>
        <v>0.99723891505603379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47">
        <f>IF($E10="h",'OP Claims by DMISID'!F10/'OP Visits by DMISID'!F10," ")</f>
        <v>0.29165128453414835</v>
      </c>
      <c r="G10" s="47">
        <f>IF($E10="h",'OP Claims by DMISID'!G10/'OP Visits by DMISID'!G10," ")</f>
        <v>0.4307916593037639</v>
      </c>
      <c r="H10" s="47">
        <f>IF($E10="h",'OP Claims by DMISID'!H10/'OP Visits by DMISID'!H10," ")</f>
        <v>0.26897619508418813</v>
      </c>
      <c r="I10" s="47">
        <f>'OP Claims by DMISID'!I10/'OP Visits by DMISID'!I10</f>
        <v>0.25340343465347115</v>
      </c>
      <c r="J10" s="47">
        <f>IF($E10="h",'OP Claims by DMISID'!J10/'OP Visits by DMISID'!J10," ")</f>
        <v>0.19878730290144131</v>
      </c>
      <c r="K10" s="47">
        <f>IF($E10="h",'OP Claims by DMISID'!K10/'OP Visits by DMISID'!K10," ")</f>
        <v>0.24182438643547027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47" t="str">
        <f>IF($E11="h",'OP Claims by DMISID'!F11/'OP Visits by DMISID'!F11," ")</f>
        <v xml:space="preserve"> </v>
      </c>
      <c r="G11" s="47" t="str">
        <f>IF($E11="h",'OP Claims by DMISID'!G11/'OP Visits by DMISID'!G11," ")</f>
        <v xml:space="preserve"> </v>
      </c>
      <c r="H11" s="47" t="str">
        <f>IF($E11="h",'OP Claims by DMISID'!H11/'OP Visits by DMISID'!H11," ")</f>
        <v xml:space="preserve"> </v>
      </c>
      <c r="I11" s="47">
        <f>'OP Claims by DMISID'!I11/'OP Visits by DMISID'!I11</f>
        <v>0.25320424158598431</v>
      </c>
      <c r="J11" s="47">
        <f>'OP Claims by DMISID'!J11/'OP Visits by DMISID'!J11</f>
        <v>0.21666528891460693</v>
      </c>
      <c r="K11" s="47">
        <f>'OP Claims by DMISID'!K11/'OP Visits by DMISID'!K11</f>
        <v>0.18101434768101435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47" t="str">
        <f>IF($E12="h",'OP Claims by DMISID'!F12/'OP Visits by DMISID'!F12," ")</f>
        <v xml:space="preserve"> </v>
      </c>
      <c r="G12" s="47" t="str">
        <f>IF($E12="h",'OP Claims by DMISID'!G12/'OP Visits by DMISID'!G12," ")</f>
        <v xml:space="preserve"> </v>
      </c>
      <c r="H12" s="47" t="str">
        <f>IF($E12="h",'OP Claims by DMISID'!H12/'OP Visits by DMISID'!H12," ")</f>
        <v xml:space="preserve"> </v>
      </c>
      <c r="I12" s="47">
        <f>'OP Claims by DMISID'!I12/'OP Visits by DMISID'!I12</f>
        <v>0.31228070175438599</v>
      </c>
      <c r="J12" s="47">
        <f>'OP Claims by DMISID'!J12/'OP Visits by DMISID'!J12</f>
        <v>0.25255913978494626</v>
      </c>
      <c r="K12" s="47">
        <f>'OP Claims by DMISID'!K12/'OP Visits by DMISID'!K12</f>
        <v>0.20839387981878793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47" t="str">
        <f>IF($E13="h",'OP Claims by DMISID'!F13/'OP Visits by DMISID'!F13," ")</f>
        <v xml:space="preserve"> </v>
      </c>
      <c r="G13" s="47" t="str">
        <f>IF($E13="h",'OP Claims by DMISID'!G13/'OP Visits by DMISID'!G13," ")</f>
        <v xml:space="preserve"> </v>
      </c>
      <c r="H13" s="47" t="str">
        <f>IF($E13="h",'OP Claims by DMISID'!H13/'OP Visits by DMISID'!H13," ")</f>
        <v xml:space="preserve"> </v>
      </c>
      <c r="I13" s="47">
        <f>'OP Claims by DMISID'!I13/'OP Visits by DMISID'!I13</f>
        <v>0.24754901960784315</v>
      </c>
      <c r="J13" s="47">
        <f>'OP Claims by DMISID'!J13/'OP Visits by DMISID'!J13</f>
        <v>0.22806618093503339</v>
      </c>
      <c r="K13" s="47">
        <f>'OP Claims by DMISID'!K13/'OP Visits by DMISID'!K13</f>
        <v>0.2328436911487759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47">
        <f>IF($E14="h",'OP Claims by DMISID'!F14/'OP Visits by DMISID'!F14," ")</f>
        <v>0.56666666666666665</v>
      </c>
      <c r="G14" s="47">
        <f>IF($E14="h",'OP Claims by DMISID'!G14/'OP Visits by DMISID'!G14," ")</f>
        <v>0.73405493770589259</v>
      </c>
      <c r="H14" s="47">
        <f>IF($E14="h",'OP Claims by DMISID'!H14/'OP Visits by DMISID'!H14," ")</f>
        <v>0.19722550402073249</v>
      </c>
      <c r="I14" s="47">
        <f>'OP Claims by DMISID'!I14/'OP Visits by DMISID'!I14</f>
        <v>0.2450324555684685</v>
      </c>
      <c r="J14" s="47">
        <f>'OP Claims by DMISID'!J14/'OP Visits by DMISID'!J14</f>
        <v>0.33458899228278799</v>
      </c>
      <c r="K14" s="47">
        <f>'OP Claims by DMISID'!K14/'OP Visits by DMISID'!K14</f>
        <v>0.21726318374363068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47" t="str">
        <f>IF($E15="h",'OP Claims by DMISID'!F15/'OP Visits by DMISID'!F15," ")</f>
        <v xml:space="preserve"> </v>
      </c>
      <c r="G15" s="47" t="str">
        <f>IF($E15="h",'OP Claims by DMISID'!G15/'OP Visits by DMISID'!G15," ")</f>
        <v xml:space="preserve"> </v>
      </c>
      <c r="H15" s="47" t="str">
        <f>IF($E15="h",'OP Claims by DMISID'!H15/'OP Visits by DMISID'!H15," ")</f>
        <v xml:space="preserve"> </v>
      </c>
      <c r="I15" s="47">
        <f>'OP Claims by DMISID'!I15/'OP Visits by DMISID'!I15</f>
        <v>1.0838630691717286</v>
      </c>
      <c r="J15" s="47">
        <f>'OP Claims by DMISID'!J15/'OP Visits by DMISID'!J15</f>
        <v>1.2370680044593088</v>
      </c>
      <c r="K15" s="135">
        <f>'OP Claims by DMISID'!K15/'OP Visits by DMISID'!K15</f>
        <v>1.3877717732813875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47">
        <f>IF($E16="h",'OP Claims by DMISID'!F16/'OP Visits by DMISID'!F16," ")</f>
        <v>0.23084166084500196</v>
      </c>
      <c r="G16" s="47">
        <f>IF($E16="h",'OP Claims by DMISID'!G16/'OP Visits by DMISID'!G16," ")</f>
        <v>0.23924727054957542</v>
      </c>
      <c r="H16" s="47">
        <f>IF($E16="h",'OP Claims by DMISID'!H16/'OP Visits by DMISID'!H16," ")</f>
        <v>0.22579900417875531</v>
      </c>
      <c r="I16" s="47">
        <f>'OP Claims by DMISID'!I16/'OP Visits by DMISID'!I16</f>
        <v>0.22594381345252165</v>
      </c>
      <c r="J16" s="47">
        <f>'OP Claims by DMISID'!J16/'OP Visits by DMISID'!J16</f>
        <v>0.18423587489840762</v>
      </c>
      <c r="K16" s="47">
        <f>'OP Claims by DMISID'!K16/'OP Visits by DMISID'!K16</f>
        <v>0.19571983833253326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47" t="str">
        <f>IF($E17="h",'OP Claims by DMISID'!F17/'OP Visits by DMISID'!F17," ")</f>
        <v xml:space="preserve"> </v>
      </c>
      <c r="G17" s="47" t="str">
        <f>IF($E17="h",'OP Claims by DMISID'!G17/'OP Visits by DMISID'!G17," ")</f>
        <v xml:space="preserve"> </v>
      </c>
      <c r="H17" s="47" t="str">
        <f>IF($E17="h",'OP Claims by DMISID'!H17/'OP Visits by DMISID'!H17," ")</f>
        <v xml:space="preserve"> </v>
      </c>
      <c r="I17" s="47">
        <f>'OP Claims by DMISID'!I17/'OP Visits by DMISID'!I17</f>
        <v>0.16036689419795222</v>
      </c>
      <c r="J17" s="47">
        <f>'OP Claims by DMISID'!J17/'OP Visits by DMISID'!J17</f>
        <v>0.3685053305802537</v>
      </c>
      <c r="K17" s="47">
        <f>'OP Claims by DMISID'!K17/'OP Visits by DMISID'!K17</f>
        <v>0.36552923722310326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47" t="str">
        <f>IF($E18="h",'OP Claims by DMISID'!F18/'OP Visits by DMISID'!F18," ")</f>
        <v xml:space="preserve"> </v>
      </c>
      <c r="G18" s="47" t="str">
        <f>IF($E18="h",'OP Claims by DMISID'!G18/'OP Visits by DMISID'!G18," ")</f>
        <v xml:space="preserve"> </v>
      </c>
      <c r="H18" s="47" t="str">
        <f>IF($E18="h",'OP Claims by DMISID'!H18/'OP Visits by DMISID'!H18," ")</f>
        <v xml:space="preserve"> </v>
      </c>
      <c r="I18" s="47">
        <f>'OP Claims by DMISID'!I18/'OP Visits by DMISID'!I18</f>
        <v>0.52577976879582555</v>
      </c>
      <c r="J18" s="47">
        <f>'OP Claims by DMISID'!J18/'OP Visits by DMISID'!J18</f>
        <v>0.44859860537539775</v>
      </c>
      <c r="K18" s="47">
        <f>'OP Claims by DMISID'!K18/'OP Visits by DMISID'!K18</f>
        <v>0.430808712245838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47" t="str">
        <f>IF($E19="h",'OP Claims by DMISID'!F19/'OP Visits by DMISID'!F19," ")</f>
        <v xml:space="preserve"> </v>
      </c>
      <c r="G19" s="47" t="str">
        <f>IF($E19="h",'OP Claims by DMISID'!G19/'OP Visits by DMISID'!G19," ")</f>
        <v xml:space="preserve"> </v>
      </c>
      <c r="H19" s="47" t="str">
        <f>IF($E19="h",'OP Claims by DMISID'!H19/'OP Visits by DMISID'!H19," ")</f>
        <v xml:space="preserve"> </v>
      </c>
      <c r="I19" s="47">
        <f>'OP Claims by DMISID'!I19/'OP Visits by DMISID'!I19</f>
        <v>0.84476621626291604</v>
      </c>
      <c r="J19" s="47">
        <f>'OP Claims by DMISID'!J19/'OP Visits by DMISID'!J19</f>
        <v>0.59668924003009782</v>
      </c>
      <c r="K19" s="47">
        <f>'OP Claims by DMISID'!K19/'OP Visits by DMISID'!K19</f>
        <v>0.66601426857756174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47" t="str">
        <f>IF($E20="h",'OP Claims by DMISID'!F20/'OP Visits by DMISID'!F20," ")</f>
        <v xml:space="preserve"> </v>
      </c>
      <c r="G20" s="47" t="str">
        <f>IF($E20="h",'OP Claims by DMISID'!G20/'OP Visits by DMISID'!G20," ")</f>
        <v xml:space="preserve"> </v>
      </c>
      <c r="H20" s="47" t="str">
        <f>IF($E20="h",'OP Claims by DMISID'!H20/'OP Visits by DMISID'!H20," ")</f>
        <v xml:space="preserve"> </v>
      </c>
      <c r="I20" s="47">
        <f>'OP Claims by DMISID'!I20/'OP Visits by DMISID'!I20</f>
        <v>0.2571825764596849</v>
      </c>
      <c r="J20" s="47">
        <f>'OP Claims by DMISID'!J20/'OP Visits by DMISID'!J20</f>
        <v>0.33104177683765201</v>
      </c>
      <c r="K20" s="47">
        <f>'OP Claims by DMISID'!K20/'OP Visits by DMISID'!K20</f>
        <v>0.32592001595691633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47" t="str">
        <f>IF($E21="h",'OP Claims by DMISID'!F21/'OP Visits by DMISID'!F21," ")</f>
        <v xml:space="preserve"> </v>
      </c>
      <c r="G21" s="47" t="str">
        <f>IF($E21="h",'OP Claims by DMISID'!G21/'OP Visits by DMISID'!G21," ")</f>
        <v xml:space="preserve"> </v>
      </c>
      <c r="H21" s="47" t="str">
        <f>IF($E21="h",'OP Claims by DMISID'!H21/'OP Visits by DMISID'!H21," ")</f>
        <v xml:space="preserve"> </v>
      </c>
      <c r="I21" s="47">
        <f>'OP Claims by DMISID'!I21/'OP Visits by DMISID'!I21</f>
        <v>0.80514138817480718</v>
      </c>
      <c r="J21" s="47">
        <f>'OP Claims by DMISID'!J21/'OP Visits by DMISID'!J21</f>
        <v>0.76476972442431101</v>
      </c>
      <c r="K21" s="47">
        <f>'OP Claims by DMISID'!K21/'OP Visits by DMISID'!K21</f>
        <v>0.76692171865803416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47">
        <f>IF($E22="h",'OP Claims by DMISID'!F22/'OP Visits by DMISID'!F22," ")</f>
        <v>0.39405820533548908</v>
      </c>
      <c r="G22" s="47">
        <f>IF($E22="h",'OP Claims by DMISID'!G22/'OP Visits by DMISID'!G22," ")</f>
        <v>0.41515277585170801</v>
      </c>
      <c r="H22" s="47">
        <f>IF($E22="h",'OP Claims by DMISID'!H22/'OP Visits by DMISID'!H22," ")</f>
        <v>0.27375997816742853</v>
      </c>
      <c r="I22" s="47">
        <f>IF($E22="h",'OP Claims by DMISID'!I22/'OP Visits by DMISID'!I22," ")</f>
        <v>0.33591913493182884</v>
      </c>
      <c r="J22" s="47">
        <f>'OP Claims by DMISID'!J22/'OP Visits by DMISID'!J22</f>
        <v>0.3224311801580812</v>
      </c>
      <c r="K22" s="47">
        <f>'OP Claims by DMISID'!K22/'OP Visits by DMISID'!K22</f>
        <v>0.26972083035075162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47" t="str">
        <f>IF($E23="h",'OP Claims by DMISID'!F23/'OP Visits by DMISID'!F23," ")</f>
        <v xml:space="preserve"> </v>
      </c>
      <c r="G23" s="47" t="str">
        <f>IF($E23="h",'OP Claims by DMISID'!G23/'OP Visits by DMISID'!G23," ")</f>
        <v xml:space="preserve"> </v>
      </c>
      <c r="H23" s="47" t="str">
        <f>IF($E23="h",'OP Claims by DMISID'!H23/'OP Visits by DMISID'!H23," ")</f>
        <v xml:space="preserve"> </v>
      </c>
      <c r="I23" s="47" t="str">
        <f>IF($E23="h",'OP Claims by DMISID'!I23/'OP Visits by DMISID'!I23," ")</f>
        <v xml:space="preserve"> </v>
      </c>
      <c r="J23" s="47">
        <f>'OP Claims by DMISID'!J23/'OP Visits by DMISID'!J23</f>
        <v>0.44413694816386051</v>
      </c>
      <c r="K23" s="47">
        <f>'OP Claims by DMISID'!K23/'OP Visits by DMISID'!K23</f>
        <v>0.39909190796277144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47" t="str">
        <f>IF($E24="h",'OP Claims by DMISID'!F24/'OP Visits by DMISID'!F24," ")</f>
        <v xml:space="preserve"> </v>
      </c>
      <c r="G24" s="47" t="str">
        <f>IF($E24="h",'OP Claims by DMISID'!G24/'OP Visits by DMISID'!G24," ")</f>
        <v xml:space="preserve"> </v>
      </c>
      <c r="H24" s="47" t="str">
        <f>IF($E24="h",'OP Claims by DMISID'!H24/'OP Visits by DMISID'!H24," ")</f>
        <v xml:space="preserve"> </v>
      </c>
      <c r="I24" s="47">
        <f>'OP Claims by DMISID'!I24/'OP Visits by DMISID'!I24</f>
        <v>0.48520475561426685</v>
      </c>
      <c r="J24" s="47">
        <f>'OP Claims by DMISID'!J24/'OP Visits by DMISID'!J24</f>
        <v>0.35858811277244662</v>
      </c>
      <c r="K24" s="47">
        <f>'OP Claims by DMISID'!K24/'OP Visits by DMISID'!K24</f>
        <v>0.39414170074271887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47" t="str">
        <f>IF($E25="h",'OP Claims by DMISID'!F25/'OP Visits by DMISID'!F25," ")</f>
        <v xml:space="preserve"> </v>
      </c>
      <c r="G25" s="47" t="str">
        <f>IF($E25="h",'OP Claims by DMISID'!G25/'OP Visits by DMISID'!G25," ")</f>
        <v xml:space="preserve"> </v>
      </c>
      <c r="H25" s="47" t="str">
        <f>IF($E25="h",'OP Claims by DMISID'!H25/'OP Visits by DMISID'!H25," ")</f>
        <v xml:space="preserve"> </v>
      </c>
      <c r="I25" s="47">
        <f>'OP Claims by DMISID'!I25/'OP Visits by DMISID'!I25</f>
        <v>0.71307947921773707</v>
      </c>
      <c r="J25" s="47">
        <f>'OP Claims by DMISID'!J25/'OP Visits by DMISID'!J25</f>
        <v>0.60214765100671142</v>
      </c>
      <c r="K25" s="47">
        <f>'OP Claims by DMISID'!K25/'OP Visits by DMISID'!K25</f>
        <v>0.50506144708826717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47">
        <f>IF($E26="h",'OP Claims by DMISID'!F26/'OP Visits by DMISID'!F26," ")</f>
        <v>1.2526845637583892</v>
      </c>
      <c r="G26" s="47">
        <f>IF($E26="h",'OP Claims by DMISID'!G26/'OP Visits by DMISID'!G26," ")</f>
        <v>1.2516938747669502</v>
      </c>
      <c r="H26" s="47">
        <f>IF($E26="h",'OP Claims by DMISID'!H26/'OP Visits by DMISID'!H26," ")</f>
        <v>0.49736961650620592</v>
      </c>
      <c r="I26" s="47">
        <f>'OP Claims by DMISID'!I26/'OP Visits by DMISID'!I26</f>
        <v>0.58808876811594202</v>
      </c>
      <c r="J26" s="47">
        <f>'OP Claims by DMISID'!J26/'OP Visits by DMISID'!J26</f>
        <v>0.58418720576017724</v>
      </c>
      <c r="K26" s="47">
        <f>'OP Claims by DMISID'!K26/'OP Visits by DMISID'!K26</f>
        <v>0.67195656713301311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47">
        <f>IF($E27="h",'OP Claims by DMISID'!F27/'OP Visits by DMISID'!F27," ")</f>
        <v>0.36766263200087096</v>
      </c>
      <c r="G27" s="47">
        <f>IF($E27="h",'OP Claims by DMISID'!G27/'OP Visits by DMISID'!G27," ")</f>
        <v>0.32401696041633515</v>
      </c>
      <c r="H27" s="47">
        <f>IF($E27="h",'OP Claims by DMISID'!H27/'OP Visits by DMISID'!H27," ")</f>
        <v>0.34180353572968525</v>
      </c>
      <c r="I27" s="47">
        <f>'OP Claims by DMISID'!I27/'OP Visits by DMISID'!I27</f>
        <v>0.32893871576759082</v>
      </c>
      <c r="J27" s="47">
        <f>'OP Claims by DMISID'!J27/'OP Visits by DMISID'!J27</f>
        <v>0.31488178565873387</v>
      </c>
      <c r="K27" s="47">
        <f>'OP Claims by DMISID'!K27/'OP Visits by DMISID'!K27</f>
        <v>0.31170447701264808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47" t="str">
        <f>IF($E28="h",'OP Claims by DMISID'!F28/'OP Visits by DMISID'!F28," ")</f>
        <v xml:space="preserve"> </v>
      </c>
      <c r="G28" s="47" t="str">
        <f>IF($E28="h",'OP Claims by DMISID'!G28/'OP Visits by DMISID'!G28," ")</f>
        <v xml:space="preserve"> </v>
      </c>
      <c r="H28" s="47" t="str">
        <f>IF($E28="h",'OP Claims by DMISID'!H28/'OP Visits by DMISID'!H28," ")</f>
        <v xml:space="preserve"> </v>
      </c>
      <c r="I28" s="47">
        <f>'OP Claims by DMISID'!I28/'OP Visits by DMISID'!I28</f>
        <v>0.55996288564138252</v>
      </c>
      <c r="J28" s="47">
        <f>'OP Claims by DMISID'!J28/'OP Visits by DMISID'!J28</f>
        <v>0.59139644351464438</v>
      </c>
      <c r="K28" s="47">
        <f>'OP Claims by DMISID'!K28/'OP Visits by DMISID'!K28</f>
        <v>0.45210022107590275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47" t="str">
        <f>IF($E29="h",'OP Claims by DMISID'!F29/'OP Visits by DMISID'!F29," ")</f>
        <v xml:space="preserve"> </v>
      </c>
      <c r="G29" s="47" t="str">
        <f>IF($E29="h",'OP Claims by DMISID'!G29/'OP Visits by DMISID'!G29," ")</f>
        <v xml:space="preserve"> </v>
      </c>
      <c r="H29" s="47" t="str">
        <f>IF($E29="h",'OP Claims by DMISID'!H29/'OP Visits by DMISID'!H29," ")</f>
        <v xml:space="preserve"> </v>
      </c>
      <c r="I29" s="47">
        <f>'OP Claims by DMISID'!I29/'OP Visits by DMISID'!I29</f>
        <v>0.29445846718678292</v>
      </c>
      <c r="J29" s="47">
        <f>'OP Claims by DMISID'!J29/'OP Visits by DMISID'!J29</f>
        <v>0.32475111568829385</v>
      </c>
      <c r="K29" s="47">
        <f>'OP Claims by DMISID'!K29/'OP Visits by DMISID'!K29</f>
        <v>0.23727299791604645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47" t="str">
        <f>IF($E30="h",'OP Claims by DMISID'!F30/'OP Visits by DMISID'!F30," ")</f>
        <v xml:space="preserve"> </v>
      </c>
      <c r="G30" s="47" t="str">
        <f>IF($E30="h",'OP Claims by DMISID'!G30/'OP Visits by DMISID'!G30," ")</f>
        <v xml:space="preserve"> </v>
      </c>
      <c r="H30" s="47" t="str">
        <f>IF($E30="h",'OP Claims by DMISID'!H30/'OP Visits by DMISID'!H30," ")</f>
        <v xml:space="preserve"> </v>
      </c>
      <c r="I30" s="47">
        <f>'OP Claims by DMISID'!I30/'OP Visits by DMISID'!I30</f>
        <v>0.42384161051493219</v>
      </c>
      <c r="J30" s="47">
        <f>'OP Claims by DMISID'!J30/'OP Visits by DMISID'!J30</f>
        <v>0.33972043348515785</v>
      </c>
      <c r="K30" s="47">
        <f>'OP Claims by DMISID'!K30/'OP Visits by DMISID'!K30</f>
        <v>0.27114749389630904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47" t="str">
        <f>IF($E31="h",'OP Claims by DMISID'!F31/'OP Visits by DMISID'!F31," ")</f>
        <v xml:space="preserve"> </v>
      </c>
      <c r="G31" s="47" t="str">
        <f>IF($E31="h",'OP Claims by DMISID'!G31/'OP Visits by DMISID'!G31," ")</f>
        <v xml:space="preserve"> </v>
      </c>
      <c r="H31" s="47" t="str">
        <f>IF($E31="h",'OP Claims by DMISID'!H31/'OP Visits by DMISID'!H31," ")</f>
        <v xml:space="preserve"> </v>
      </c>
      <c r="I31" s="47">
        <f>'OP Claims by DMISID'!I31/'OP Visits by DMISID'!I31</f>
        <v>0.41660598665695786</v>
      </c>
      <c r="J31" s="47">
        <f>'OP Claims by DMISID'!J31/'OP Visits by DMISID'!J31</f>
        <v>0.37744046842075818</v>
      </c>
      <c r="K31" s="47">
        <f>'OP Claims by DMISID'!K31/'OP Visits by DMISID'!K31</f>
        <v>0.28087859762302481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47">
        <f>IF($E32="h",'OP Claims by DMISID'!F32/'OP Visits by DMISID'!F32," ")</f>
        <v>0.35299369654113322</v>
      </c>
      <c r="G32" s="47">
        <f>IF($E32="h",'OP Claims by DMISID'!G32/'OP Visits by DMISID'!G32," ")</f>
        <v>0.36389023094018746</v>
      </c>
      <c r="H32" s="47">
        <f>IF($E32="h",'OP Claims by DMISID'!H32/'OP Visits by DMISID'!H32," ")</f>
        <v>0.29185100366071581</v>
      </c>
      <c r="I32" s="47">
        <f>'OP Claims by DMISID'!I32/'OP Visits by DMISID'!I32</f>
        <v>0.31155440906501236</v>
      </c>
      <c r="J32" s="47">
        <f>'OP Claims by DMISID'!J32/'OP Visits by DMISID'!J32</f>
        <v>0.25821141362271099</v>
      </c>
      <c r="K32" s="47">
        <f>'OP Claims by DMISID'!K32/'OP Visits by DMISID'!K32</f>
        <v>0.26250556874322606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47" t="str">
        <f>IF($E33="h",'OP Claims by DMISID'!F33/'OP Visits by DMISID'!F33," ")</f>
        <v xml:space="preserve"> </v>
      </c>
      <c r="G33" s="47" t="str">
        <f>IF($E33="h",'OP Claims by DMISID'!G33/'OP Visits by DMISID'!G33," ")</f>
        <v xml:space="preserve"> </v>
      </c>
      <c r="H33" s="47" t="str">
        <f>IF($E33="h",'OP Claims by DMISID'!H33/'OP Visits by DMISID'!H33," ")</f>
        <v xml:space="preserve"> </v>
      </c>
      <c r="I33" s="47">
        <f>'OP Claims by DMISID'!I33/'OP Visits by DMISID'!I33</f>
        <v>0.86348993288590603</v>
      </c>
      <c r="J33" s="47">
        <f>'OP Claims by DMISID'!J33/'OP Visits by DMISID'!J33</f>
        <v>0.83285901084531955</v>
      </c>
      <c r="K33" s="47">
        <f>'OP Claims by DMISID'!K33/'OP Visits by DMISID'!K33</f>
        <v>0.68600350399065602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47" t="str">
        <f>IF($E34="h",'OP Claims by DMISID'!F34/'OP Visits by DMISID'!F34," ")</f>
        <v xml:space="preserve"> </v>
      </c>
      <c r="G34" s="47" t="str">
        <f>IF($E34="h",'OP Claims by DMISID'!G34/'OP Visits by DMISID'!G34," ")</f>
        <v xml:space="preserve"> </v>
      </c>
      <c r="H34" s="47" t="str">
        <f>IF($E34="h",'OP Claims by DMISID'!H34/'OP Visits by DMISID'!H34," ")</f>
        <v xml:space="preserve"> </v>
      </c>
      <c r="I34" s="47">
        <f>'OP Claims by DMISID'!I34/'OP Visits by DMISID'!I34</f>
        <v>0.1511182872862098</v>
      </c>
      <c r="J34" s="47">
        <f>'OP Claims by DMISID'!J34/'OP Visits by DMISID'!J34</f>
        <v>0.57390438247011955</v>
      </c>
      <c r="K34" s="47">
        <f>'OP Claims by DMISID'!K34/'OP Visits by DMISID'!K34</f>
        <v>0.19634852066183062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47" t="str">
        <f>IF($E35="h",'OP Claims by DMISID'!F35/'OP Visits by DMISID'!F35," ")</f>
        <v xml:space="preserve"> </v>
      </c>
      <c r="G35" s="47" t="str">
        <f>IF($E35="h",'OP Claims by DMISID'!G35/'OP Visits by DMISID'!G35," ")</f>
        <v xml:space="preserve"> </v>
      </c>
      <c r="H35" s="47" t="str">
        <f>IF($E35="h",'OP Claims by DMISID'!H35/'OP Visits by DMISID'!H35," ")</f>
        <v xml:space="preserve"> </v>
      </c>
      <c r="I35" s="47">
        <f>'OP Claims by DMISID'!I35/'OP Visits by DMISID'!I35</f>
        <v>0.23079949638023292</v>
      </c>
      <c r="J35" s="47">
        <f>'OP Claims by DMISID'!J35/'OP Visits by DMISID'!J35</f>
        <v>0.20745039816439464</v>
      </c>
      <c r="K35" s="47">
        <f>'OP Claims by DMISID'!K35/'OP Visits by DMISID'!K35</f>
        <v>0.21765152153755374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47" t="str">
        <f>IF($E36="h",'OP Claims by DMISID'!F36/'OP Visits by DMISID'!F36," ")</f>
        <v xml:space="preserve"> </v>
      </c>
      <c r="G36" s="47" t="str">
        <f>IF($E36="h",'OP Claims by DMISID'!G36/'OP Visits by DMISID'!G36," ")</f>
        <v xml:space="preserve"> </v>
      </c>
      <c r="H36" s="47" t="str">
        <f>IF($E36="h",'OP Claims by DMISID'!H36/'OP Visits by DMISID'!H36," ")</f>
        <v xml:space="preserve"> </v>
      </c>
      <c r="I36" s="47">
        <f>'OP Claims by DMISID'!I36/'OP Visits by DMISID'!I36</f>
        <v>0.95560541710072922</v>
      </c>
      <c r="J36" s="47">
        <f>'OP Claims by DMISID'!J36/'OP Visits by DMISID'!J36</f>
        <v>1.0093572365544381</v>
      </c>
      <c r="K36" s="47">
        <f>'OP Claims by DMISID'!K36/'OP Visits by DMISID'!K36</f>
        <v>0.71238541594872151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47" t="str">
        <f>IF($E37="h",'OP Claims by DMISID'!F37/'OP Visits by DMISID'!F37," ")</f>
        <v xml:space="preserve"> </v>
      </c>
      <c r="G37" s="47" t="str">
        <f>IF($E37="h",'OP Claims by DMISID'!G37/'OP Visits by DMISID'!G37," ")</f>
        <v xml:space="preserve"> </v>
      </c>
      <c r="H37" s="47" t="str">
        <f>IF($E37="h",'OP Claims by DMISID'!H37/'OP Visits by DMISID'!H37," ")</f>
        <v xml:space="preserve"> </v>
      </c>
      <c r="I37" s="47">
        <f>'OP Claims by DMISID'!I37/'OP Visits by DMISID'!I37</f>
        <v>0.35699554976663411</v>
      </c>
      <c r="J37" s="47">
        <f>'OP Claims by DMISID'!J37/'OP Visits by DMISID'!J37</f>
        <v>0.32874055929781587</v>
      </c>
      <c r="K37" s="47">
        <f>'OP Claims by DMISID'!K37/'OP Visits by DMISID'!K37</f>
        <v>0.28140495867768595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47" t="str">
        <f>IF($E38="h",'OP Claims by DMISID'!F38/'OP Visits by DMISID'!F38," ")</f>
        <v xml:space="preserve"> </v>
      </c>
      <c r="G38" s="47" t="str">
        <f>IF($E38="h",'OP Claims by DMISID'!G38/'OP Visits by DMISID'!G38," ")</f>
        <v xml:space="preserve"> </v>
      </c>
      <c r="H38" s="47" t="str">
        <f>IF($E38="h",'OP Claims by DMISID'!H38/'OP Visits by DMISID'!H38," ")</f>
        <v xml:space="preserve"> </v>
      </c>
      <c r="I38" s="47">
        <f>'OP Claims by DMISID'!I38/'OP Visits by DMISID'!I38</f>
        <v>0.10274407001818105</v>
      </c>
      <c r="J38" s="47">
        <f>'OP Claims by DMISID'!J38/'OP Visits by DMISID'!J38</f>
        <v>0.10490577178566157</v>
      </c>
      <c r="K38" s="47">
        <f>'OP Claims by DMISID'!K38/'OP Visits by DMISID'!K38</f>
        <v>9.493782520504454E-2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47">
        <f>IF($E39="h",'OP Claims by DMISID'!F39/'OP Visits by DMISID'!F39," ")</f>
        <v>0.46893850675033699</v>
      </c>
      <c r="G39" s="47">
        <f>IF($E39="h",'OP Claims by DMISID'!G39/'OP Visits by DMISID'!G39," ")</f>
        <v>0.50920179635313234</v>
      </c>
      <c r="H39" s="47">
        <f>IF($E39="h",'OP Claims by DMISID'!H39/'OP Visits by DMISID'!H39," ")</f>
        <v>0.54214042231932469</v>
      </c>
      <c r="I39" s="47">
        <f>'OP Claims by DMISID'!I39/'OP Visits by DMISID'!I39</f>
        <v>0.50993808287550935</v>
      </c>
      <c r="J39" s="47">
        <f>'OP Claims by DMISID'!J39/'OP Visits by DMISID'!J39</f>
        <v>0.41850255382390289</v>
      </c>
      <c r="K39" s="47">
        <f>'OP Claims by DMISID'!K39/'OP Visits by DMISID'!K39</f>
        <v>0.39076595256019292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47" t="str">
        <f>IF($E40="h",'OP Claims by DMISID'!F40/'OP Visits by DMISID'!F40," ")</f>
        <v xml:space="preserve"> </v>
      </c>
      <c r="G40" s="47" t="str">
        <f>IF($E40="h",'OP Claims by DMISID'!G40/'OP Visits by DMISID'!G40," ")</f>
        <v xml:space="preserve"> </v>
      </c>
      <c r="H40" s="47" t="str">
        <f>IF($E40="h",'OP Claims by DMISID'!H40/'OP Visits by DMISID'!H40," ")</f>
        <v xml:space="preserve"> </v>
      </c>
      <c r="I40" s="47">
        <f>'OP Claims by DMISID'!I40/'OP Visits by DMISID'!I40</f>
        <v>0.33457138317311513</v>
      </c>
      <c r="J40" s="47">
        <f>'OP Claims by DMISID'!J40/'OP Visits by DMISID'!J40</f>
        <v>0.43997742258254868</v>
      </c>
      <c r="K40" s="47">
        <f>'OP Claims by DMISID'!K40/'OP Visits by DMISID'!K40</f>
        <v>0.44333074263661459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47" t="str">
        <f>IF($E41="h",'OP Claims by DMISID'!F41/'OP Visits by DMISID'!F41," ")</f>
        <v xml:space="preserve"> </v>
      </c>
      <c r="G41" s="47" t="str">
        <f>IF($E41="h",'OP Claims by DMISID'!G41/'OP Visits by DMISID'!G41," ")</f>
        <v xml:space="preserve"> </v>
      </c>
      <c r="H41" s="47" t="str">
        <f>IF($E41="h",'OP Claims by DMISID'!H41/'OP Visits by DMISID'!H41," ")</f>
        <v xml:space="preserve"> </v>
      </c>
      <c r="I41" s="47">
        <f>'OP Claims by DMISID'!I41/'OP Visits by DMISID'!I41</f>
        <v>0.31947626841243865</v>
      </c>
      <c r="J41" s="47">
        <f>'OP Claims by DMISID'!J41/'OP Visits by DMISID'!J41</f>
        <v>0.32751144302577689</v>
      </c>
      <c r="K41" s="47">
        <f>'OP Claims by DMISID'!K41/'OP Visits by DMISID'!K41</f>
        <v>0.24467622772707517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47" t="str">
        <f>IF($E42="h",'OP Claims by DMISID'!F42/'OP Visits by DMISID'!F42," ")</f>
        <v xml:space="preserve"> </v>
      </c>
      <c r="G42" s="47" t="str">
        <f>IF($E42="h",'OP Claims by DMISID'!G42/'OP Visits by DMISID'!G42," ")</f>
        <v xml:space="preserve"> </v>
      </c>
      <c r="H42" s="47" t="str">
        <f>IF($E42="h",'OP Claims by DMISID'!H42/'OP Visits by DMISID'!H42," ")</f>
        <v xml:space="preserve"> </v>
      </c>
      <c r="I42" s="47">
        <f>'OP Claims by DMISID'!I42/'OP Visits by DMISID'!I42</f>
        <v>0.52707044549944848</v>
      </c>
      <c r="J42" s="47">
        <f>'OP Claims by DMISID'!J42/'OP Visits by DMISID'!J42</f>
        <v>0.72169461844143601</v>
      </c>
      <c r="K42" s="47">
        <f>'OP Claims by DMISID'!K42/'OP Visits by DMISID'!K42</f>
        <v>0.55758458436029579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47" t="str">
        <f>IF($E43="h",'OP Claims by DMISID'!F43/'OP Visits by DMISID'!F43," ")</f>
        <v xml:space="preserve"> </v>
      </c>
      <c r="G43" s="47" t="str">
        <f>IF($E43="h",'OP Claims by DMISID'!G43/'OP Visits by DMISID'!G43," ")</f>
        <v xml:space="preserve"> </v>
      </c>
      <c r="H43" s="47" t="str">
        <f>IF($E43="h",'OP Claims by DMISID'!H43/'OP Visits by DMISID'!H43," ")</f>
        <v xml:space="preserve"> </v>
      </c>
      <c r="I43" s="47">
        <f>'OP Claims by DMISID'!I43/'OP Visits by DMISID'!I43</f>
        <v>0.25183681361175558</v>
      </c>
      <c r="J43" s="47">
        <f>'OP Claims by DMISID'!J43/'OP Visits by DMISID'!J43</f>
        <v>0.23613637423627629</v>
      </c>
      <c r="K43" s="47">
        <f>'OP Claims by DMISID'!K43/'OP Visits by DMISID'!K43</f>
        <v>0.22000380300437344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47" t="str">
        <f>IF($E44="h",'OP Claims by DMISID'!F44/'OP Visits by DMISID'!F44," ")</f>
        <v xml:space="preserve"> </v>
      </c>
      <c r="G44" s="47" t="str">
        <f>IF($E44="h",'OP Claims by DMISID'!G44/'OP Visits by DMISID'!G44," ")</f>
        <v xml:space="preserve"> </v>
      </c>
      <c r="H44" s="47" t="str">
        <f>IF($E44="h",'OP Claims by DMISID'!H44/'OP Visits by DMISID'!H44," ")</f>
        <v xml:space="preserve"> </v>
      </c>
      <c r="I44" s="47">
        <f>'OP Claims by DMISID'!I44/'OP Visits by DMISID'!I44</f>
        <v>0.68306213017751483</v>
      </c>
      <c r="J44" s="47">
        <f>'OP Claims by DMISID'!J44/'OP Visits by DMISID'!J44</f>
        <v>0.80314406381980286</v>
      </c>
      <c r="K44" s="47">
        <f>'OP Claims by DMISID'!K44/'OP Visits by DMISID'!K44</f>
        <v>0.64075864633692825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47" t="str">
        <f>IF($E45="h",'OP Claims by DMISID'!F45/'OP Visits by DMISID'!F45," ")</f>
        <v xml:space="preserve"> </v>
      </c>
      <c r="G45" s="47" t="str">
        <f>IF($E45="h",'OP Claims by DMISID'!G45/'OP Visits by DMISID'!G45," ")</f>
        <v xml:space="preserve"> </v>
      </c>
      <c r="H45" s="47" t="str">
        <f>IF($E45="h",'OP Claims by DMISID'!H45/'OP Visits by DMISID'!H45," ")</f>
        <v xml:space="preserve"> </v>
      </c>
      <c r="I45" s="47">
        <f>'OP Claims by DMISID'!I45/'OP Visits by DMISID'!I45</f>
        <v>0.45579032913449818</v>
      </c>
      <c r="J45" s="47">
        <f>'OP Claims by DMISID'!J45/'OP Visits by DMISID'!J45</f>
        <v>0.43594828572518213</v>
      </c>
      <c r="K45" s="47">
        <f>'OP Claims by DMISID'!K45/'OP Visits by DMISID'!K45</f>
        <v>0.40866158868335145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47" t="str">
        <f>IF($E46="h",'OP Claims by DMISID'!F46/'OP Visits by DMISID'!F46," ")</f>
        <v xml:space="preserve"> </v>
      </c>
      <c r="G46" s="47" t="str">
        <f>IF($E46="h",'OP Claims by DMISID'!G46/'OP Visits by DMISID'!G46," ")</f>
        <v xml:space="preserve"> </v>
      </c>
      <c r="H46" s="47" t="str">
        <f>IF($E46="h",'OP Claims by DMISID'!H46/'OP Visits by DMISID'!H46," ")</f>
        <v xml:space="preserve"> </v>
      </c>
      <c r="I46" s="47">
        <f>'OP Claims by DMISID'!I46/'OP Visits by DMISID'!I46</f>
        <v>0.38243243243243241</v>
      </c>
      <c r="J46" s="47">
        <f>'OP Claims by DMISID'!J46/'OP Visits by DMISID'!J46</f>
        <v>0.2871927554980595</v>
      </c>
      <c r="K46" s="47">
        <f>'OP Claims by DMISID'!K46/'OP Visits by DMISID'!K46</f>
        <v>0.24648632310714824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47">
        <f>IF($E47="h",'OP Claims by DMISID'!F47/'OP Visits by DMISID'!F47," ")</f>
        <v>0.1464485688343134</v>
      </c>
      <c r="G47" s="47">
        <f>IF($E47="h",'OP Claims by DMISID'!G47/'OP Visits by DMISID'!G47," ")</f>
        <v>0.50459154390663863</v>
      </c>
      <c r="H47" s="47">
        <f>IF($E47="h",'OP Claims by DMISID'!H47/'OP Visits by DMISID'!H47," ")</f>
        <v>0.25694095898783997</v>
      </c>
      <c r="I47" s="47">
        <f>IF($E47="h",'OP Claims by DMISID'!I47/'OP Visits by DMISID'!I47," ")</f>
        <v>0.23882011140102519</v>
      </c>
      <c r="J47" s="47">
        <f>'OP Claims by DMISID'!J47/'OP Visits by DMISID'!J47</f>
        <v>0.87200963968729794</v>
      </c>
      <c r="K47" s="47">
        <f>'OP Claims by DMISID'!K47/'OP Visits by DMISID'!K47</f>
        <v>0.2535950576590566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47" t="str">
        <f>IF($E48="h",'OP Claims by DMISID'!F48/'OP Visits by DMISID'!F48," ")</f>
        <v xml:space="preserve"> </v>
      </c>
      <c r="G48" s="47" t="str">
        <f>IF($E48="h",'OP Claims by DMISID'!G48/'OP Visits by DMISID'!G48," ")</f>
        <v xml:space="preserve"> </v>
      </c>
      <c r="H48" s="47" t="str">
        <f>IF($E48="h",'OP Claims by DMISID'!H48/'OP Visits by DMISID'!H48," ")</f>
        <v xml:space="preserve"> </v>
      </c>
      <c r="I48" s="47">
        <f>'OP Claims by DMISID'!I48/'OP Visits by DMISID'!I48</f>
        <v>0.83033734095949574</v>
      </c>
      <c r="J48" s="47">
        <f>'OP Claims by DMISID'!J48/'OP Visits by DMISID'!J48</f>
        <v>0.73366097603035008</v>
      </c>
      <c r="K48" s="47">
        <f>'OP Claims by DMISID'!K48/'OP Visits by DMISID'!K48</f>
        <v>0.68778905639978372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47">
        <f>IF($E49="h",'OP Claims by DMISID'!F49/'OP Visits by DMISID'!F49," ")</f>
        <v>0.28057620817843865</v>
      </c>
      <c r="G49" s="47">
        <f>IF($E49="h",'OP Claims by DMISID'!G49/'OP Visits by DMISID'!G49," ")</f>
        <v>0.24036537344264411</v>
      </c>
      <c r="H49" s="47">
        <f>IF($E49="h",'OP Claims by DMISID'!H49/'OP Visits by DMISID'!H49," ")</f>
        <v>0.20710121683009516</v>
      </c>
      <c r="I49" s="47">
        <f>IF($E49="h",'OP Claims by DMISID'!I49/'OP Visits by DMISID'!I49," ")</f>
        <v>0.21094395925000237</v>
      </c>
      <c r="J49" s="47">
        <f>'OP Claims by DMISID'!J49/'OP Visits by DMISID'!J49</f>
        <v>0.18860468792130392</v>
      </c>
      <c r="K49" s="47">
        <f>'OP Claims by DMISID'!K49/'OP Visits by DMISID'!K49</f>
        <v>0.17802697351481411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47" t="str">
        <f>IF($E50="h",'OP Claims by DMISID'!F50/'OP Visits by DMISID'!F50," ")</f>
        <v xml:space="preserve"> </v>
      </c>
      <c r="G50" s="47" t="str">
        <f>IF($E50="h",'OP Claims by DMISID'!G50/'OP Visits by DMISID'!G50," ")</f>
        <v xml:space="preserve"> </v>
      </c>
      <c r="H50" s="47" t="str">
        <f>IF($E50="h",'OP Claims by DMISID'!H50/'OP Visits by DMISID'!H50," ")</f>
        <v xml:space="preserve"> </v>
      </c>
      <c r="I50" s="47">
        <f>'OP Claims by DMISID'!I50/'OP Visits by DMISID'!I50</f>
        <v>0.6797524958402662</v>
      </c>
      <c r="J50" s="47">
        <f>'OP Claims by DMISID'!J50/'OP Visits by DMISID'!J50</f>
        <v>0.60111708293813892</v>
      </c>
      <c r="K50" s="47">
        <f>'OP Claims by DMISID'!K50/'OP Visits by DMISID'!K50</f>
        <v>0.66104615384615384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47" t="str">
        <f>IF($E51="h",'OP Claims by DMISID'!F51/'OP Visits by DMISID'!F51," ")</f>
        <v xml:space="preserve"> </v>
      </c>
      <c r="G51" s="47" t="str">
        <f>IF($E51="h",'OP Claims by DMISID'!G51/'OP Visits by DMISID'!G51," ")</f>
        <v xml:space="preserve"> </v>
      </c>
      <c r="H51" s="47" t="str">
        <f>IF($E51="h",'OP Claims by DMISID'!H51/'OP Visits by DMISID'!H51," ")</f>
        <v xml:space="preserve"> </v>
      </c>
      <c r="I51" s="47">
        <f>'OP Claims by DMISID'!I51/'OP Visits by DMISID'!I51</f>
        <v>0.75697040914432223</v>
      </c>
      <c r="J51" s="47">
        <f>'OP Claims by DMISID'!J51/'OP Visits by DMISID'!J51</f>
        <v>0.56822311046511631</v>
      </c>
      <c r="K51" s="47">
        <f>'OP Claims by DMISID'!K51/'OP Visits by DMISID'!K51</f>
        <v>0.49843569899555407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47" t="str">
        <f>IF($E52="h",'OP Claims by DMISID'!F52/'OP Visits by DMISID'!F52," ")</f>
        <v xml:space="preserve"> </v>
      </c>
      <c r="G52" s="47" t="str">
        <f>IF($E52="h",'OP Claims by DMISID'!G52/'OP Visits by DMISID'!G52," ")</f>
        <v xml:space="preserve"> </v>
      </c>
      <c r="H52" s="47" t="str">
        <f>IF($E52="h",'OP Claims by DMISID'!H52/'OP Visits by DMISID'!H52," ")</f>
        <v xml:space="preserve"> </v>
      </c>
      <c r="I52" s="47">
        <f>'OP Claims by DMISID'!I52/'OP Visits by DMISID'!I52</f>
        <v>0.26341093117408909</v>
      </c>
      <c r="J52" s="47">
        <f>'OP Claims by DMISID'!J52/'OP Visits by DMISID'!J52</f>
        <v>0.20951219512195121</v>
      </c>
      <c r="K52" s="47">
        <f>'OP Claims by DMISID'!K52/'OP Visits by DMISID'!K52</f>
        <v>0.14126712328767124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47" t="str">
        <f>IF($E53="h",'OP Claims by DMISID'!F53/'OP Visits by DMISID'!F53," ")</f>
        <v xml:space="preserve"> </v>
      </c>
      <c r="G53" s="47" t="str">
        <f>IF($E53="h",'OP Claims by DMISID'!G53/'OP Visits by DMISID'!G53," ")</f>
        <v xml:space="preserve"> </v>
      </c>
      <c r="H53" s="47" t="str">
        <f>IF($E53="h",'OP Claims by DMISID'!H53/'OP Visits by DMISID'!H53," ")</f>
        <v xml:space="preserve"> </v>
      </c>
      <c r="I53" s="47">
        <f>'OP Claims by DMISID'!I53/'OP Visits by DMISID'!I53</f>
        <v>0.76237623762376239</v>
      </c>
      <c r="J53" s="47">
        <f>'OP Claims by DMISID'!J53/'OP Visits by DMISID'!J53</f>
        <v>0.54307627652868251</v>
      </c>
      <c r="K53" s="47">
        <f>'OP Claims by DMISID'!K53/'OP Visits by DMISID'!K53</f>
        <v>0.58808618504435994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47" t="str">
        <f>IF($E54="h",'OP Claims by DMISID'!F54/'OP Visits by DMISID'!F54," ")</f>
        <v xml:space="preserve"> </v>
      </c>
      <c r="G54" s="47" t="str">
        <f>IF($E54="h",'OP Claims by DMISID'!G54/'OP Visits by DMISID'!G54," ")</f>
        <v xml:space="preserve"> </v>
      </c>
      <c r="H54" s="47" t="str">
        <f>IF($E54="h",'OP Claims by DMISID'!H54/'OP Visits by DMISID'!H54," ")</f>
        <v xml:space="preserve"> </v>
      </c>
      <c r="I54" s="47"/>
      <c r="J54" s="47"/>
      <c r="K54" s="47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47" t="str">
        <f>IF($E55="h",'OP Claims by DMISID'!F55/'OP Visits by DMISID'!F55," ")</f>
        <v xml:space="preserve"> </v>
      </c>
      <c r="G55" s="47" t="str">
        <f>IF($E55="h",'OP Claims by DMISID'!G55/'OP Visits by DMISID'!G55," ")</f>
        <v xml:space="preserve"> </v>
      </c>
      <c r="H55" s="47" t="str">
        <f>IF($E55="h",'OP Claims by DMISID'!H55/'OP Visits by DMISID'!H55," ")</f>
        <v xml:space="preserve"> </v>
      </c>
      <c r="I55" s="47">
        <f>'OP Claims by DMISID'!I55/'OP Visits by DMISID'!I55</f>
        <v>0.27547240212147867</v>
      </c>
      <c r="J55" s="47">
        <f>'OP Claims by DMISID'!J55/'OP Visits by DMISID'!J55</f>
        <v>0.33797490115179646</v>
      </c>
      <c r="K55" s="47">
        <f>'OP Claims by DMISID'!K55/'OP Visits by DMISID'!K55</f>
        <v>0.28903326403326401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47" t="str">
        <f>IF($E56="h",'OP Claims by DMISID'!F56/'OP Visits by DMISID'!F56," ")</f>
        <v xml:space="preserve"> </v>
      </c>
      <c r="G56" s="47" t="str">
        <f>IF($E56="h",'OP Claims by DMISID'!G56/'OP Visits by DMISID'!G56," ")</f>
        <v xml:space="preserve"> </v>
      </c>
      <c r="H56" s="47" t="str">
        <f>IF($E56="h",'OP Claims by DMISID'!H56/'OP Visits by DMISID'!H56," ")</f>
        <v xml:space="preserve"> </v>
      </c>
      <c r="I56" s="47">
        <f>'OP Claims by DMISID'!I56/'OP Visits by DMISID'!I56</f>
        <v>0.30240549828178692</v>
      </c>
      <c r="J56" s="47">
        <f>'OP Claims by DMISID'!J56/'OP Visits by DMISID'!J56</f>
        <v>0.26101256901209913</v>
      </c>
      <c r="K56" s="47">
        <f>'OP Claims by DMISID'!K56/'OP Visits by DMISID'!K56</f>
        <v>0.41168774531181856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47" t="str">
        <f>IF($E57="h",'OP Claims by DMISID'!F57/'OP Visits by DMISID'!F57," ")</f>
        <v xml:space="preserve"> </v>
      </c>
      <c r="G57" s="47" t="str">
        <f>IF($E57="h",'OP Claims by DMISID'!G57/'OP Visits by DMISID'!G57," ")</f>
        <v xml:space="preserve"> </v>
      </c>
      <c r="H57" s="47" t="str">
        <f>IF($E57="h",'OP Claims by DMISID'!H57/'OP Visits by DMISID'!H57," ")</f>
        <v xml:space="preserve"> </v>
      </c>
      <c r="I57" s="47">
        <f>'OP Claims by DMISID'!I57/'OP Visits by DMISID'!I57</f>
        <v>0.91387111873927285</v>
      </c>
      <c r="J57" s="47">
        <f>'OP Claims by DMISID'!J57/'OP Visits by DMISID'!J57</f>
        <v>0.69990354473113092</v>
      </c>
      <c r="K57" s="47">
        <f>'OP Claims by DMISID'!K57/'OP Visits by DMISID'!K57</f>
        <v>0.76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47" t="str">
        <f>IF($E58="h",'OP Claims by DMISID'!F58/'OP Visits by DMISID'!F58," ")</f>
        <v xml:space="preserve"> </v>
      </c>
      <c r="G58" s="47" t="str">
        <f>IF($E58="h",'OP Claims by DMISID'!G58/'OP Visits by DMISID'!G58," ")</f>
        <v xml:space="preserve"> </v>
      </c>
      <c r="H58" s="47" t="str">
        <f>IF($E58="h",'OP Claims by DMISID'!H58/'OP Visits by DMISID'!H58," ")</f>
        <v xml:space="preserve"> </v>
      </c>
      <c r="I58" s="47">
        <f>'OP Claims by DMISID'!I58/'OP Visits by DMISID'!I58</f>
        <v>0.69223168493859688</v>
      </c>
      <c r="J58" s="47">
        <f>'OP Claims by DMISID'!J58/'OP Visits by DMISID'!J58</f>
        <v>0.57729254116887307</v>
      </c>
      <c r="K58" s="47">
        <f>'OP Claims by DMISID'!K58/'OP Visits by DMISID'!K58</f>
        <v>0.54963810204628716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47" t="str">
        <f>IF($E59="h",'OP Claims by DMISID'!F59/'OP Visits by DMISID'!F59," ")</f>
        <v xml:space="preserve"> </v>
      </c>
      <c r="G59" s="47" t="str">
        <f>IF($E59="h",'OP Claims by DMISID'!G59/'OP Visits by DMISID'!G59," ")</f>
        <v xml:space="preserve"> </v>
      </c>
      <c r="H59" s="47" t="str">
        <f>IF($E59="h",'OP Claims by DMISID'!H59/'OP Visits by DMISID'!H59," ")</f>
        <v xml:space="preserve"> </v>
      </c>
      <c r="I59" s="47">
        <f>'OP Claims by DMISID'!I59/'OP Visits by DMISID'!I59</f>
        <v>0</v>
      </c>
      <c r="J59" s="47">
        <f>'OP Claims by DMISID'!J59/'OP Visits by DMISID'!J59</f>
        <v>0</v>
      </c>
      <c r="K59" s="47" t="e">
        <f>'OP Claims by DMISID'!K59/'OP Visits by DMISID'!K59</f>
        <v>#VALUE!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47" t="str">
        <f>IF($E60="h",'OP Claims by DMISID'!F60/'OP Visits by DMISID'!F60," ")</f>
        <v xml:space="preserve"> </v>
      </c>
      <c r="G60" s="47" t="str">
        <f>IF($E60="h",'OP Claims by DMISID'!G60/'OP Visits by DMISID'!G60," ")</f>
        <v xml:space="preserve"> </v>
      </c>
      <c r="H60" s="47" t="str">
        <f>IF($E60="h",'OP Claims by DMISID'!H60/'OP Visits by DMISID'!H60," ")</f>
        <v xml:space="preserve"> </v>
      </c>
      <c r="I60" s="47">
        <f>'OP Claims by DMISID'!I60/'OP Visits by DMISID'!I60</f>
        <v>0.45055125884482478</v>
      </c>
      <c r="J60" s="47">
        <f>'OP Claims by DMISID'!J60/'OP Visits by DMISID'!J60</f>
        <v>0.40292574336142473</v>
      </c>
      <c r="K60" s="47">
        <f>'OP Claims by DMISID'!K60/'OP Visits by DMISID'!K60</f>
        <v>0.36290726817042607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47" t="str">
        <f>IF($E61="h",'OP Claims by DMISID'!F61/'OP Visits by DMISID'!F61," ")</f>
        <v xml:space="preserve"> </v>
      </c>
      <c r="G61" s="47" t="str">
        <f>IF($E61="h",'OP Claims by DMISID'!G61/'OP Visits by DMISID'!G61," ")</f>
        <v xml:space="preserve"> </v>
      </c>
      <c r="H61" s="47" t="str">
        <f>IF($E61="h",'OP Claims by DMISID'!H61/'OP Visits by DMISID'!H61," ")</f>
        <v xml:space="preserve"> </v>
      </c>
      <c r="I61" s="47">
        <f>'OP Claims by DMISID'!I61/'OP Visits by DMISID'!I61</f>
        <v>0.57156716900588578</v>
      </c>
      <c r="J61" s="47">
        <f>'OP Claims by DMISID'!J61/'OP Visits by DMISID'!J61</f>
        <v>0.49680984391021987</v>
      </c>
      <c r="K61" s="47">
        <f>'OP Claims by DMISID'!K61/'OP Visits by DMISID'!K61</f>
        <v>0.50771826760827443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47" t="str">
        <f>IF($E62="h",'OP Claims by DMISID'!F62/'OP Visits by DMISID'!F62," ")</f>
        <v xml:space="preserve"> </v>
      </c>
      <c r="G62" s="47" t="str">
        <f>IF($E62="h",'OP Claims by DMISID'!G62/'OP Visits by DMISID'!G62," ")</f>
        <v xml:space="preserve"> </v>
      </c>
      <c r="H62" s="47" t="str">
        <f>IF($E62="h",'OP Claims by DMISID'!H62/'OP Visits by DMISID'!H62," ")</f>
        <v xml:space="preserve"> </v>
      </c>
      <c r="I62" s="47" t="e">
        <f>'OP Claims by DMISID'!I62/'OP Visits by DMISID'!I62</f>
        <v>#VALUE!</v>
      </c>
      <c r="J62" s="47" t="e">
        <f>'OP Claims by DMISID'!J62/'OP Visits by DMISID'!J62</f>
        <v>#VALUE!</v>
      </c>
      <c r="K62" s="47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47" t="str">
        <f>IF($E63="h",'OP Claims by DMISID'!F63/'OP Visits by DMISID'!F63," ")</f>
        <v xml:space="preserve"> </v>
      </c>
      <c r="G63" s="47" t="str">
        <f>IF($E63="h",'OP Claims by DMISID'!G63/'OP Visits by DMISID'!G63," ")</f>
        <v xml:space="preserve"> </v>
      </c>
      <c r="H63" s="47" t="str">
        <f>IF($E63="h",'OP Claims by DMISID'!H63/'OP Visits by DMISID'!H63," ")</f>
        <v xml:space="preserve"> </v>
      </c>
      <c r="I63" s="47">
        <f>'OP Claims by DMISID'!I63/'OP Visits by DMISID'!I63</f>
        <v>0.55861102124447315</v>
      </c>
      <c r="J63" s="47">
        <f>'OP Claims by DMISID'!J63/'OP Visits by DMISID'!J63</f>
        <v>0.60845928020006523</v>
      </c>
      <c r="K63" s="47">
        <f>'OP Claims by DMISID'!K63/'OP Visits by DMISID'!K63</f>
        <v>0.45659019343229867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47" t="str">
        <f>IF($E64="h",'OP Claims by DMISID'!F64/'OP Visits by DMISID'!F64," ")</f>
        <v xml:space="preserve"> </v>
      </c>
      <c r="G64" s="47" t="str">
        <f>IF($E64="h",'OP Claims by DMISID'!G64/'OP Visits by DMISID'!G64," ")</f>
        <v xml:space="preserve"> </v>
      </c>
      <c r="H64" s="47" t="str">
        <f>IF($E64="h",'OP Claims by DMISID'!H64/'OP Visits by DMISID'!H64," ")</f>
        <v xml:space="preserve"> </v>
      </c>
      <c r="I64" s="47"/>
      <c r="J64" s="47"/>
      <c r="K64" s="47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47" t="str">
        <f>IF($E65="h",'OP Claims by DMISID'!F65/'OP Visits by DMISID'!F65," ")</f>
        <v xml:space="preserve"> </v>
      </c>
      <c r="G65" s="47" t="str">
        <f>IF($E65="h",'OP Claims by DMISID'!G65/'OP Visits by DMISID'!G65," ")</f>
        <v xml:space="preserve"> </v>
      </c>
      <c r="H65" s="47" t="str">
        <f>IF($E65="h",'OP Claims by DMISID'!H65/'OP Visits by DMISID'!H65," ")</f>
        <v xml:space="preserve"> </v>
      </c>
      <c r="I65" s="47">
        <f>'OP Claims by DMISID'!I65/'OP Visits by DMISID'!I65</f>
        <v>0.27165235403271049</v>
      </c>
      <c r="J65" s="47">
        <f>'OP Claims by DMISID'!J65/'OP Visits by DMISID'!J65</f>
        <v>0.28655938349954668</v>
      </c>
      <c r="K65" s="47">
        <f>'OP Claims by DMISID'!K65/'OP Visits by DMISID'!K65</f>
        <v>0.17799340765156846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47" t="str">
        <f>IF($E66="h",'OP Claims by DMISID'!F66/'OP Visits by DMISID'!F66," ")</f>
        <v xml:space="preserve"> </v>
      </c>
      <c r="G66" s="47" t="str">
        <f>IF($E66="h",'OP Claims by DMISID'!G66/'OP Visits by DMISID'!G66," ")</f>
        <v xml:space="preserve"> </v>
      </c>
      <c r="H66" s="47" t="str">
        <f>IF($E66="h",'OP Claims by DMISID'!H66/'OP Visits by DMISID'!H66," ")</f>
        <v xml:space="preserve"> </v>
      </c>
      <c r="I66" s="47" t="e">
        <f>'OP Claims by DMISID'!I66/'OP Visits by DMISID'!I66</f>
        <v>#VALUE!</v>
      </c>
      <c r="J66" s="47" t="e">
        <f>'OP Claims by DMISID'!J66/'OP Visits by DMISID'!J66</f>
        <v>#VALUE!</v>
      </c>
      <c r="K66" s="47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47" t="str">
        <f>IF($E67="h",'OP Claims by DMISID'!F67/'OP Visits by DMISID'!F67," ")</f>
        <v xml:space="preserve"> </v>
      </c>
      <c r="G67" s="47" t="str">
        <f>IF($E67="h",'OP Claims by DMISID'!G67/'OP Visits by DMISID'!G67," ")</f>
        <v xml:space="preserve"> </v>
      </c>
      <c r="H67" s="47" t="str">
        <f>IF($E67="h",'OP Claims by DMISID'!H67/'OP Visits by DMISID'!H67," ")</f>
        <v xml:space="preserve"> </v>
      </c>
      <c r="I67" s="47">
        <f>'OP Claims by DMISID'!I67/'OP Visits by DMISID'!I67</f>
        <v>0.2729181245626312</v>
      </c>
      <c r="J67" s="47">
        <f>'OP Claims by DMISID'!J67/'OP Visits by DMISID'!J67</f>
        <v>0.32138507047155035</v>
      </c>
      <c r="K67" s="47">
        <f>'OP Claims by DMISID'!K67/'OP Visits by DMISID'!K67</f>
        <v>0.31589877701715252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47" t="str">
        <f>IF($E68="h",'OP Claims by DMISID'!F68/'OP Visits by DMISID'!F68," ")</f>
        <v xml:space="preserve"> </v>
      </c>
      <c r="G68" s="47" t="str">
        <f>IF($E68="h",'OP Claims by DMISID'!G68/'OP Visits by DMISID'!G68," ")</f>
        <v xml:space="preserve"> </v>
      </c>
      <c r="H68" s="47" t="str">
        <f>IF($E68="h",'OP Claims by DMISID'!H68/'OP Visits by DMISID'!H68," ")</f>
        <v xml:space="preserve"> </v>
      </c>
      <c r="I68" s="47">
        <f>'OP Claims by DMISID'!I68/'OP Visits by DMISID'!I68</f>
        <v>0.22193945177880281</v>
      </c>
      <c r="J68" s="47">
        <f>'OP Claims by DMISID'!J68/'OP Visits by DMISID'!J68</f>
        <v>0.24476282205634481</v>
      </c>
      <c r="K68" s="47">
        <f>'OP Claims by DMISID'!K68/'OP Visits by DMISID'!K68</f>
        <v>0.27704216744754534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47" t="str">
        <f>IF($E69="h",'OP Claims by DMISID'!F69/'OP Visits by DMISID'!F69," ")</f>
        <v xml:space="preserve"> </v>
      </c>
      <c r="G69" s="47" t="str">
        <f>IF($E69="h",'OP Claims by DMISID'!G69/'OP Visits by DMISID'!G69," ")</f>
        <v xml:space="preserve"> </v>
      </c>
      <c r="H69" s="47" t="str">
        <f>IF($E69="h",'OP Claims by DMISID'!H69/'OP Visits by DMISID'!H69," ")</f>
        <v xml:space="preserve"> </v>
      </c>
      <c r="I69" s="47">
        <f>'OP Claims by DMISID'!I69/'OP Visits by DMISID'!I69</f>
        <v>0.66199064796259188</v>
      </c>
      <c r="J69" s="47">
        <f>'OP Claims by DMISID'!J69/'OP Visits by DMISID'!J69</f>
        <v>1.4187702265372168</v>
      </c>
      <c r="K69" s="47">
        <f>'OP Claims by DMISID'!K69/'OP Visits by DMISID'!K69</f>
        <v>0.77051611627447103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47" t="str">
        <f>IF($E70="h",'OP Claims by DMISID'!F70/'OP Visits by DMISID'!F70," ")</f>
        <v xml:space="preserve"> </v>
      </c>
      <c r="G70" s="47" t="str">
        <f>IF($E70="h",'OP Claims by DMISID'!G70/'OP Visits by DMISID'!G70," ")</f>
        <v xml:space="preserve"> </v>
      </c>
      <c r="H70" s="47" t="str">
        <f>IF($E70="h",'OP Claims by DMISID'!H70/'OP Visits by DMISID'!H70," ")</f>
        <v xml:space="preserve"> </v>
      </c>
      <c r="I70" s="47"/>
      <c r="J70" s="47"/>
      <c r="K70" s="47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47" t="str">
        <f>IF($E71="h",'OP Claims by DMISID'!F71/'OP Visits by DMISID'!F71," ")</f>
        <v xml:space="preserve"> </v>
      </c>
      <c r="G71" s="47" t="str">
        <f>IF($E71="h",'OP Claims by DMISID'!G71/'OP Visits by DMISID'!G71," ")</f>
        <v xml:space="preserve"> </v>
      </c>
      <c r="H71" s="47" t="str">
        <f>IF($E71="h",'OP Claims by DMISID'!H71/'OP Visits by DMISID'!H71," ")</f>
        <v xml:space="preserve"> </v>
      </c>
      <c r="I71" s="47">
        <f>'OP Claims by DMISID'!I71/'OP Visits by DMISID'!I71</f>
        <v>0.88110177296799452</v>
      </c>
      <c r="J71" s="47">
        <f>'OP Claims by DMISID'!J71/'OP Visits by DMISID'!J71</f>
        <v>0.79789740801160047</v>
      </c>
      <c r="K71" s="47">
        <f>'OP Claims by DMISID'!K71/'OP Visits by DMISID'!K71</f>
        <v>0.53090010633639828</v>
      </c>
      <c r="L71" s="46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47" t="str">
        <f>IF($E72="h",'OP Claims by DMISID'!F72/'OP Visits by DMISID'!F72," ")</f>
        <v xml:space="preserve"> </v>
      </c>
      <c r="G72" s="47" t="str">
        <f>IF($E72="h",'OP Claims by DMISID'!G72/'OP Visits by DMISID'!G72," ")</f>
        <v xml:space="preserve"> </v>
      </c>
      <c r="H72" s="47" t="str">
        <f>IF($E72="h",'OP Claims by DMISID'!H72/'OP Visits by DMISID'!H72," ")</f>
        <v xml:space="preserve"> </v>
      </c>
      <c r="I72" s="47"/>
      <c r="J72" s="47"/>
      <c r="K72" s="47"/>
      <c r="L72" s="46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47" t="str">
        <f>IF($E73="h",'OP Claims by DMISID'!F73/'OP Visits by DMISID'!F73," ")</f>
        <v xml:space="preserve"> </v>
      </c>
      <c r="G73" s="47" t="str">
        <f>IF($E73="h",'OP Claims by DMISID'!G73/'OP Visits by DMISID'!G73," ")</f>
        <v xml:space="preserve"> </v>
      </c>
      <c r="H73" s="47" t="str">
        <f>IF($E73="h",'OP Claims by DMISID'!H73/'OP Visits by DMISID'!H73," ")</f>
        <v xml:space="preserve"> </v>
      </c>
      <c r="I73" s="47">
        <f>'OP Claims by DMISID'!I73/'OP Visits by DMISID'!I73</f>
        <v>0.39620907983302373</v>
      </c>
      <c r="J73" s="47">
        <f>'OP Claims by DMISID'!J73/'OP Visits by DMISID'!J73</f>
        <v>0.39029433227925081</v>
      </c>
      <c r="K73" s="47">
        <f>'OP Claims by DMISID'!K73/'OP Visits by DMISID'!K73</f>
        <v>0.57460435993911019</v>
      </c>
      <c r="L73" s="46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47">
        <f>IF($E74="h",'OP Claims by DMISID'!F74/'OP Visits by DMISID'!F74," ")</f>
        <v>2.6421524944108314E-2</v>
      </c>
      <c r="G74" s="47">
        <f>IF($E74="h",'OP Claims by DMISID'!G74/'OP Visits by DMISID'!G74," ")</f>
        <v>6.5444543213189543E-2</v>
      </c>
      <c r="H74" s="47">
        <f>IF($E74="h",'OP Claims by DMISID'!H74/'OP Visits by DMISID'!H74," ")</f>
        <v>0.24742140542679761</v>
      </c>
      <c r="I74" s="47">
        <f>'OP Claims by DMISID'!I74/'OP Visits by DMISID'!I74</f>
        <v>0.28295231350961347</v>
      </c>
      <c r="J74" s="47">
        <f>'OP Claims by DMISID'!J74/'OP Visits by DMISID'!J74</f>
        <v>0.28033617488310558</v>
      </c>
      <c r="K74" s="47">
        <f>'OP Claims by DMISID'!K74/'OP Visits by DMISID'!K74</f>
        <v>0.32645763151075408</v>
      </c>
      <c r="L74" s="46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47" t="str">
        <f>IF($E75="h",'OP Claims by DMISID'!F75/'OP Visits by DMISID'!F75," ")</f>
        <v xml:space="preserve"> </v>
      </c>
      <c r="G75" s="47" t="str">
        <f>IF($E75="h",'OP Claims by DMISID'!G75/'OP Visits by DMISID'!G75," ")</f>
        <v xml:space="preserve"> </v>
      </c>
      <c r="H75" s="47" t="str">
        <f>IF($E75="h",'OP Claims by DMISID'!H75/'OP Visits by DMISID'!H75," ")</f>
        <v xml:space="preserve"> </v>
      </c>
      <c r="I75" s="47">
        <f>'OP Claims by DMISID'!I75/'OP Visits by DMISID'!I75</f>
        <v>0.30866182695263544</v>
      </c>
      <c r="J75" s="47">
        <f>'OP Claims by DMISID'!J75/'OP Visits by DMISID'!J75</f>
        <v>0.20479130388897684</v>
      </c>
      <c r="K75" s="47">
        <f>'OP Claims by DMISID'!K75/'OP Visits by DMISID'!K75</f>
        <v>0.22364457831325302</v>
      </c>
      <c r="L75" s="46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47">
        <f>IF($E76="h",'OP Claims by DMISID'!F76/'OP Visits by DMISID'!F76," ")</f>
        <v>4.7697845408485304E-2</v>
      </c>
      <c r="G76" s="47">
        <f>IF($E76="h",'OP Claims by DMISID'!G76/'OP Visits by DMISID'!G76," ")</f>
        <v>5.6474645979425191E-2</v>
      </c>
      <c r="H76" s="47">
        <f>IF($E76="h",'OP Claims by DMISID'!H76/'OP Visits by DMISID'!H76," ")</f>
        <v>4.9718888827443825E-2</v>
      </c>
      <c r="I76" s="47">
        <f>'OP Claims by DMISID'!I76/'OP Visits by DMISID'!I76</f>
        <v>4.4272377741202497E-2</v>
      </c>
      <c r="J76" s="47">
        <f>'OP Claims by DMISID'!J76/'OP Visits by DMISID'!J76</f>
        <v>5.7238540787892735E-2</v>
      </c>
      <c r="K76" s="47">
        <f>'OP Claims by DMISID'!K76/'OP Visits by DMISID'!K76</f>
        <v>6.1606759021240382E-2</v>
      </c>
      <c r="L76" s="46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47">
        <f>IF($E77="h",'OP Claims by DMISID'!F77/'OP Visits by DMISID'!F77," ")</f>
        <v>0.15346264246672264</v>
      </c>
      <c r="G77" s="47">
        <f>IF($E77="h",'OP Claims by DMISID'!G77/'OP Visits by DMISID'!G77," ")</f>
        <v>0.19221444630032913</v>
      </c>
      <c r="H77" s="47">
        <f>IF($E77="h",'OP Claims by DMISID'!H77/'OP Visits by DMISID'!H77," ")</f>
        <v>0.17855395790097836</v>
      </c>
      <c r="I77" s="47">
        <f>'OP Claims by DMISID'!I77/'OP Visits by DMISID'!I77</f>
        <v>0.1896166380591994</v>
      </c>
      <c r="J77" s="47" t="e">
        <f>'OP Claims by DMISID'!J77/'OP Visits by DMISID'!J77</f>
        <v>#DIV/0!</v>
      </c>
      <c r="K77" s="47" t="e">
        <f>'OP Claims by DMISID'!K77/'OP Visits by DMISID'!K77</f>
        <v>#DIV/0!</v>
      </c>
      <c r="L77" s="46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47">
        <f>IF($E78="h",'OP Claims by DMISID'!F78/'OP Visits by DMISID'!F78," ")</f>
        <v>0.16901976776630681</v>
      </c>
      <c r="G78" s="47">
        <f>IF($E78="h",'OP Claims by DMISID'!G78/'OP Visits by DMISID'!G78," ")</f>
        <v>0.15613252490255522</v>
      </c>
      <c r="H78" s="47">
        <f>IF($E78="h",'OP Claims by DMISID'!H78/'OP Visits by DMISID'!H78," ")</f>
        <v>0.15160373429723162</v>
      </c>
      <c r="I78" s="47">
        <f>IF($E78="h",'OP Claims by DMISID'!I78/'OP Visits by DMISID'!I78," ")</f>
        <v>0.12877237710729622</v>
      </c>
      <c r="J78" s="47">
        <f>'OP Claims by DMISID'!J78/'OP Visits by DMISID'!J78</f>
        <v>0.13069507140339984</v>
      </c>
      <c r="K78" s="47">
        <f>'OP Claims by DMISID'!K78/'OP Visits by DMISID'!K78</f>
        <v>0.12712456830441451</v>
      </c>
      <c r="L78" s="46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47">
        <f>IF($E79="h",'OP Claims by DMISID'!F79/'OP Visits by DMISID'!F79," ")</f>
        <v>9.6369351744572548E-2</v>
      </c>
      <c r="G79" s="47">
        <f>IF($E79="h",'OP Claims by DMISID'!G79/'OP Visits by DMISID'!G79," ")</f>
        <v>0.16092769924853084</v>
      </c>
      <c r="H79" s="47">
        <f>IF($E79="h",'OP Claims by DMISID'!H79/'OP Visits by DMISID'!H79," ")</f>
        <v>0.11297933025810768</v>
      </c>
      <c r="I79" s="47">
        <f>IF($E79="h",'OP Claims by DMISID'!I79/'OP Visits by DMISID'!I79," ")</f>
        <v>0.1259982744508108</v>
      </c>
      <c r="J79" s="47">
        <f>'OP Claims by DMISID'!J79/'OP Visits by DMISID'!J79</f>
        <v>0.12699002058417364</v>
      </c>
      <c r="K79" s="47">
        <f>'OP Claims by DMISID'!K79/'OP Visits by DMISID'!K79</f>
        <v>0.14195614947098037</v>
      </c>
      <c r="L79" s="46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47">
        <f>IF($E80="h",'OP Claims by DMISID'!F80/'OP Visits by DMISID'!F80," ")</f>
        <v>0.21174462782492093</v>
      </c>
      <c r="G80" s="47">
        <f>IF($E80="h",'OP Claims by DMISID'!G80/'OP Visits by DMISID'!G80," ")</f>
        <v>0.16327385492603755</v>
      </c>
      <c r="H80" s="47">
        <f>IF($E80="h",'OP Claims by DMISID'!H80/'OP Visits by DMISID'!H80," ")</f>
        <v>0.16300361485376275</v>
      </c>
      <c r="I80" s="47">
        <f>IF($E80="h",'OP Claims by DMISID'!I80/'OP Visits by DMISID'!I80," ")</f>
        <v>0.1293373099585364</v>
      </c>
      <c r="J80" s="47">
        <f>'OP Claims by DMISID'!J80/'OP Visits by DMISID'!J80</f>
        <v>0.17602763068211608</v>
      </c>
      <c r="K80" s="47">
        <f>'OP Claims by DMISID'!K80/'OP Visits by DMISID'!K80</f>
        <v>0.11181414927202249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47">
        <f>IF($E81="h",'OP Claims by DMISID'!F81/'OP Visits by DMISID'!F81," ")</f>
        <v>8.1172992983037734E-2</v>
      </c>
      <c r="G81" s="47">
        <f>IF($E81="h",'OP Claims by DMISID'!G81/'OP Visits by DMISID'!G81," ")</f>
        <v>0.12569687783722133</v>
      </c>
      <c r="H81" s="47">
        <f>IF($E81="h",'OP Claims by DMISID'!H81/'OP Visits by DMISID'!H81," ")</f>
        <v>0.14813333333333334</v>
      </c>
      <c r="I81" s="47">
        <f>IF($E81="h",'OP Claims by DMISID'!I81/'OP Visits by DMISID'!I81," ")</f>
        <v>6.1848483816400443E-2</v>
      </c>
      <c r="J81" s="47">
        <f>'OP Claims by DMISID'!J81/'OP Visits by DMISID'!J81</f>
        <v>9.6227088190369001E-2</v>
      </c>
      <c r="K81" s="47">
        <f>'OP Claims by DMISID'!K81/'OP Visits by DMISID'!K81</f>
        <v>0.12604365878774959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47">
        <f>IF($E82="h",'OP Claims by DMISID'!F82/'OP Visits by DMISID'!F82," ")</f>
        <v>8.8214776450692312E-2</v>
      </c>
      <c r="G82" s="47">
        <f>IF($E82="h",'OP Claims by DMISID'!G82/'OP Visits by DMISID'!G82," ")</f>
        <v>7.7617935829858389E-2</v>
      </c>
      <c r="H82" s="47">
        <f>IF($E82="h",'OP Claims by DMISID'!H82/'OP Visits by DMISID'!H82," ")</f>
        <v>0.12003262158956109</v>
      </c>
      <c r="I82" s="47">
        <f>IF($E82="h",'OP Claims by DMISID'!I82/'OP Visits by DMISID'!I82," ")</f>
        <v>6.9705835261924518E-2</v>
      </c>
      <c r="J82" s="47">
        <f>'OP Claims by DMISID'!J82/'OP Visits by DMISID'!J82</f>
        <v>6.8591511133070882E-2</v>
      </c>
      <c r="K82" s="47">
        <f>'OP Claims by DMISID'!K82/'OP Visits by DMISID'!K82</f>
        <v>7.2643189279053472E-2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47" t="str">
        <f>IF($E83="h",'OP Claims by DMISID'!F83/'OP Visits by DMISID'!F83," ")</f>
        <v xml:space="preserve"> </v>
      </c>
      <c r="G83" s="47" t="str">
        <f>IF($E83="h",'OP Claims by DMISID'!G83/'OP Visits by DMISID'!G83," ")</f>
        <v xml:space="preserve"> </v>
      </c>
      <c r="H83" s="47" t="str">
        <f>IF($E83="h",'OP Claims by DMISID'!H83/'OP Visits by DMISID'!H83," ")</f>
        <v xml:space="preserve"> </v>
      </c>
      <c r="I83" s="47" t="str">
        <f>IF($E83="h",'OP Claims by DMISID'!I83/'OP Visits by DMISID'!I83," ")</f>
        <v xml:space="preserve"> </v>
      </c>
      <c r="J83" s="47">
        <f>'OP Claims by DMISID'!J83/'OP Visits by DMISID'!J83</f>
        <v>0.13157259038569932</v>
      </c>
      <c r="K83" s="47">
        <f>'OP Claims by DMISID'!K83/'OP Visits by DMISID'!K83</f>
        <v>0.11194871917989101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47">
        <f>IF($E84="h",'OP Claims by DMISID'!F84/'OP Visits by DMISID'!F84," ")</f>
        <v>0.10290618410913432</v>
      </c>
      <c r="G84" s="47">
        <f>IF($E84="h",'OP Claims by DMISID'!G84/'OP Visits by DMISID'!G84," ")</f>
        <v>9.140896245458216E-2</v>
      </c>
      <c r="H84" s="47">
        <f>IF($E84="h",'OP Claims by DMISID'!H84/'OP Visits by DMISID'!H84," ")</f>
        <v>9.3932149045990745E-2</v>
      </c>
      <c r="I84" s="47">
        <f>IF($E84="h",'OP Claims by DMISID'!I84/'OP Visits by DMISID'!I84," ")</f>
        <v>7.0451173481546392E-2</v>
      </c>
      <c r="J84" s="47">
        <f>'OP Claims by DMISID'!J84/'OP Visits by DMISID'!J84</f>
        <v>6.5409886502046169E-2</v>
      </c>
      <c r="K84" s="47">
        <f>'OP Claims by DMISID'!K84/'OP Visits by DMISID'!K84</f>
        <v>6.9358906680743737E-2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47">
        <f>IF($E85="h",'OP Claims by DMISID'!F85/'OP Visits by DMISID'!F85," ")</f>
        <v>0.22489674138095794</v>
      </c>
      <c r="G85" s="47">
        <f>IF($E85="h",'OP Claims by DMISID'!G85/'OP Visits by DMISID'!G85," ")</f>
        <v>0.24785169858328232</v>
      </c>
      <c r="H85" s="47">
        <f>IF($E85="h",'OP Claims by DMISID'!H85/'OP Visits by DMISID'!H85," ")</f>
        <v>0.20733472736046324</v>
      </c>
      <c r="I85" s="47">
        <f>IF($E85="h",'OP Claims by DMISID'!I85/'OP Visits by DMISID'!I85," ")</f>
        <v>0.16203442228233406</v>
      </c>
      <c r="J85" s="47">
        <f>'OP Claims by DMISID'!J85/'OP Visits by DMISID'!J85</f>
        <v>0.13688619396445972</v>
      </c>
      <c r="K85" s="47">
        <f>'OP Claims by DMISID'!K85/'OP Visits by DMISID'!K85</f>
        <v>0.13877575245005305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47">
        <f>IF($E86="h",'OP Claims by DMISID'!F86/'OP Visits by DMISID'!F86," ")</f>
        <v>5.1381713324522404E-2</v>
      </c>
      <c r="G86" s="47">
        <f>IF($E86="h",'OP Claims by DMISID'!G86/'OP Visits by DMISID'!G86," ")</f>
        <v>5.2592732901809915E-2</v>
      </c>
      <c r="H86" s="47">
        <f>IF($E86="h",'OP Claims by DMISID'!H86/'OP Visits by DMISID'!H86," ")</f>
        <v>8.5877314016327463E-2</v>
      </c>
      <c r="I86" s="47">
        <f>IF($E86="h",'OP Claims by DMISID'!I86/'OP Visits by DMISID'!I86," ")</f>
        <v>0.10335879854456895</v>
      </c>
      <c r="J86" s="47">
        <f>'OP Claims by DMISID'!J86/'OP Visits by DMISID'!J86</f>
        <v>0.10205800739957717</v>
      </c>
      <c r="K86" s="47">
        <f>'OP Claims by DMISID'!K86/'OP Visits by DMISID'!K86</f>
        <v>6.9893671208455369E-2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47" t="str">
        <f>IF($E87="h",'OP Claims by DMISID'!F87/'OP Visits by DMISID'!F87," ")</f>
        <v xml:space="preserve"> </v>
      </c>
      <c r="G87" s="47" t="str">
        <f>IF($E87="h",'OP Claims by DMISID'!G87/'OP Visits by DMISID'!G87," ")</f>
        <v xml:space="preserve"> </v>
      </c>
      <c r="H87" s="47" t="str">
        <f>IF($E87="h",'OP Claims by DMISID'!H87/'OP Visits by DMISID'!H87," ")</f>
        <v xml:space="preserve"> </v>
      </c>
      <c r="I87" s="47" t="str">
        <f>IF($E87="h",'OP Claims by DMISID'!I87/'OP Visits by DMISID'!I87," ")</f>
        <v xml:space="preserve"> </v>
      </c>
      <c r="J87" s="47">
        <f>'OP Claims by DMISID'!J87/'OP Visits by DMISID'!J87</f>
        <v>0.4461581079158774</v>
      </c>
      <c r="K87" s="47">
        <f>'OP Claims by DMISID'!K87/'OP Visits by DMISID'!K87</f>
        <v>0.45417618033642049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47">
        <f>IF($E88="h",'OP Claims by DMISID'!F88/'OP Visits by DMISID'!F88," ")</f>
        <v>6.4157437232493494E-2</v>
      </c>
      <c r="G88" s="47">
        <f>IF($E88="h",'OP Claims by DMISID'!G88/'OP Visits by DMISID'!G88," ")</f>
        <v>0.10415258157492083</v>
      </c>
      <c r="H88" s="47">
        <f>IF($E88="h",'OP Claims by DMISID'!H88/'OP Visits by DMISID'!H88," ")</f>
        <v>0.13930454915748403</v>
      </c>
      <c r="I88" s="47">
        <f>IF($E88="h",'OP Claims by DMISID'!I88/'OP Visits by DMISID'!I88," ")</f>
        <v>0.16071476447089733</v>
      </c>
      <c r="J88" s="47">
        <f>'OP Claims by DMISID'!J88/'OP Visits by DMISID'!J88</f>
        <v>0.1154527327446342</v>
      </c>
      <c r="K88" s="47">
        <f>'OP Claims by DMISID'!K88/'OP Visits by DMISID'!K88</f>
        <v>9.3579324507362255E-2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47" t="str">
        <f>IF($E89="h",'OP Claims by DMISID'!F89/'OP Visits by DMISID'!F89," ")</f>
        <v xml:space="preserve"> </v>
      </c>
      <c r="G89" s="47" t="str">
        <f>IF($E89="h",'OP Claims by DMISID'!G89/'OP Visits by DMISID'!G89," ")</f>
        <v xml:space="preserve"> </v>
      </c>
      <c r="H89" s="47" t="str">
        <f>IF($E89="h",'OP Claims by DMISID'!H89/'OP Visits by DMISID'!H89," ")</f>
        <v xml:space="preserve"> </v>
      </c>
      <c r="I89" s="47" t="str">
        <f>IF($E89="h",'OP Claims by DMISID'!I89/'OP Visits by DMISID'!I89," ")</f>
        <v xml:space="preserve"> </v>
      </c>
      <c r="J89" s="47" t="e">
        <f>'OP Claims by DMISID'!J89/'OP Visits by DMISID'!J89</f>
        <v>#VALUE!</v>
      </c>
      <c r="K89" s="47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47">
        <f>IF($E90="h",'OP Claims by DMISID'!F90/'OP Visits by DMISID'!F90," ")</f>
        <v>0.15752386725261402</v>
      </c>
      <c r="G90" s="47">
        <f>IF($E90="h",'OP Claims by DMISID'!G90/'OP Visits by DMISID'!G90," ")</f>
        <v>0.13562377796399278</v>
      </c>
      <c r="H90" s="47">
        <f>IF($E90="h",'OP Claims by DMISID'!H90/'OP Visits by DMISID'!H90," ")</f>
        <v>0.35633280339162693</v>
      </c>
      <c r="I90" s="47">
        <f>IF($E90="h",'OP Claims by DMISID'!I90/'OP Visits by DMISID'!I90," ")</f>
        <v>0.36418783899514701</v>
      </c>
      <c r="J90" s="47">
        <f>'OP Claims by DMISID'!J90/'OP Visits by DMISID'!J90</f>
        <v>0.33367784296440406</v>
      </c>
      <c r="K90" s="47">
        <f>'OP Claims by DMISID'!K90/'OP Visits by DMISID'!K90</f>
        <v>0.45657183558888842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47">
        <f>IF($E91="h",'OP Claims by DMISID'!F91/'OP Visits by DMISID'!F91," ")</f>
        <v>0.17047617471325247</v>
      </c>
      <c r="G91" s="47">
        <f>IF($E91="h",'OP Claims by DMISID'!G91/'OP Visits by DMISID'!G91," ")</f>
        <v>0.13294462113180877</v>
      </c>
      <c r="H91" s="47">
        <f>IF($E91="h",'OP Claims by DMISID'!H91/'OP Visits by DMISID'!H91," ")</f>
        <v>0.14818926575300512</v>
      </c>
      <c r="I91" s="47">
        <f>IF($E91="h",'OP Claims by DMISID'!I91/'OP Visits by DMISID'!I91," ")</f>
        <v>0.15459149561198005</v>
      </c>
      <c r="J91" s="47">
        <f>'OP Claims by DMISID'!J91/'OP Visits by DMISID'!J91</f>
        <v>0.13336390061106251</v>
      </c>
      <c r="K91" s="47">
        <f>'OP Claims by DMISID'!K91/'OP Visits by DMISID'!K91</f>
        <v>0.11414236242795769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47">
        <f>IF($E92="h",'OP Claims by DMISID'!F92/'OP Visits by DMISID'!F92," ")</f>
        <v>9.9555575357266182E-2</v>
      </c>
      <c r="G92" s="47">
        <f>IF($E92="h",'OP Claims by DMISID'!G92/'OP Visits by DMISID'!G92," ")</f>
        <v>0.12097774296716925</v>
      </c>
      <c r="H92" s="47">
        <f>IF($E92="h",'OP Claims by DMISID'!H92/'OP Visits by DMISID'!H92," ")</f>
        <v>0.11255948686116284</v>
      </c>
      <c r="I92" s="47">
        <f>IF($E92="h",'OP Claims by DMISID'!I92/'OP Visits by DMISID'!I92," ")</f>
        <v>9.5387830890242872E-2</v>
      </c>
      <c r="J92" s="47">
        <f>'OP Claims by DMISID'!J92/'OP Visits by DMISID'!J92</f>
        <v>0.11603292440383593</v>
      </c>
      <c r="K92" s="47">
        <f>'OP Claims by DMISID'!K92/'OP Visits by DMISID'!K92</f>
        <v>0.12677478702555695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47">
        <f>IF($E93="h",'OP Claims by DMISID'!F93/'OP Visits by DMISID'!F93," ")</f>
        <v>0.26158842195794657</v>
      </c>
      <c r="G93" s="47">
        <f>IF($E93="h",'OP Claims by DMISID'!G93/'OP Visits by DMISID'!G93," ")</f>
        <v>0.28793051726354585</v>
      </c>
      <c r="H93" s="47">
        <f>IF($E93="h",'OP Claims by DMISID'!H93/'OP Visits by DMISID'!H93," ")</f>
        <v>0.22208843729650699</v>
      </c>
      <c r="I93" s="47">
        <f>IF($E93="h",'OP Claims by DMISID'!I93/'OP Visits by DMISID'!I93," ")</f>
        <v>0.39286188667215682</v>
      </c>
      <c r="J93" s="47">
        <f>'OP Claims by DMISID'!J93/'OP Visits by DMISID'!J93</f>
        <v>0.23597631087647283</v>
      </c>
      <c r="K93" s="47">
        <f>'OP Claims by DMISID'!K93/'OP Visits by DMISID'!K93</f>
        <v>0.25446811831733396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47">
        <f>IF($E94="h",'OP Claims by DMISID'!F94/'OP Visits by DMISID'!F94," ")</f>
        <v>0.13825826702679028</v>
      </c>
      <c r="G94" s="47">
        <f>IF($E94="h",'OP Claims by DMISID'!G94/'OP Visits by DMISID'!G94," ")</f>
        <v>0.21212313833675525</v>
      </c>
      <c r="H94" s="47">
        <f>IF($E94="h",'OP Claims by DMISID'!H94/'OP Visits by DMISID'!H94," ")</f>
        <v>0.20284333604071592</v>
      </c>
      <c r="I94" s="47">
        <f>IF($E94="h",'OP Claims by DMISID'!I94/'OP Visits by DMISID'!I94," ")</f>
        <v>0.14205407556650002</v>
      </c>
      <c r="J94" s="47">
        <f>'OP Claims by DMISID'!J94/'OP Visits by DMISID'!J94</f>
        <v>0.17225013413979806</v>
      </c>
      <c r="K94" s="47">
        <f>'OP Claims by DMISID'!K94/'OP Visits by DMISID'!K94</f>
        <v>0.13985095327394906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San Antonio Military Medical Center</v>
      </c>
      <c r="E95" s="6" t="str">
        <f>Details2!E1427</f>
        <v>H</v>
      </c>
      <c r="F95" s="47">
        <f>IF($E95="h",'OP Claims by DMISID'!F95/'OP Visits by DMISID'!F95," ")</f>
        <v>7.2100660784236145E-2</v>
      </c>
      <c r="G95" s="47">
        <f>IF($E95="h",'OP Claims by DMISID'!G95/'OP Visits by DMISID'!G95," ")</f>
        <v>9.4942954534842097E-2</v>
      </c>
      <c r="H95" s="47">
        <f>IF($E95="h",'OP Claims by DMISID'!H95/'OP Visits by DMISID'!H95," ")</f>
        <v>0.2470929727890448</v>
      </c>
      <c r="I95" s="47">
        <f>IF($E95="h",'OP Claims by DMISID'!I95/'OP Visits by DMISID'!I95," ")</f>
        <v>0.10408851214074283</v>
      </c>
      <c r="J95" s="47">
        <f>'OP Claims by DMISID'!J95/'OP Visits by DMISID'!J95</f>
        <v>8.4434220064532509E-2</v>
      </c>
      <c r="K95" s="47">
        <f>'OP Claims by DMISID'!K95/'OP Visits by DMISID'!K95</f>
        <v>7.499789718375556E-2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47">
        <f>IF($E96="h",'OP Claims by DMISID'!F96/'OP Visits by DMISID'!F96," ")</f>
        <v>3.4830731806203122E-2</v>
      </c>
      <c r="G96" s="47">
        <f>IF($E96="h",'OP Claims by DMISID'!G96/'OP Visits by DMISID'!G96," ")</f>
        <v>4.3153016208714041E-2</v>
      </c>
      <c r="H96" s="47">
        <f>IF($E96="h",'OP Claims by DMISID'!H96/'OP Visits by DMISID'!H96," ")</f>
        <v>2.7249262536873157E-2</v>
      </c>
      <c r="I96" s="47">
        <f>IF($E96="h",'OP Claims by DMISID'!I96/'OP Visits by DMISID'!I96," ")</f>
        <v>3.9377135314214724E-2</v>
      </c>
      <c r="J96" s="47">
        <f>'OP Claims by DMISID'!J96/'OP Visits by DMISID'!J96</f>
        <v>3.5016737305293845E-2</v>
      </c>
      <c r="K96" s="47">
        <f>'OP Claims by DMISID'!K96/'OP Visits by DMISID'!K96</f>
        <v>3.6311530310849535E-2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47">
        <f>IF($E97="h",'OP Claims by DMISID'!F97/'OP Visits by DMISID'!F97," ")</f>
        <v>0.11895243061591054</v>
      </c>
      <c r="G97" s="47">
        <f>IF($E97="h",'OP Claims by DMISID'!G97/'OP Visits by DMISID'!G97," ")</f>
        <v>0.10264277937246362</v>
      </c>
      <c r="H97" s="47">
        <f>IF($E97="h",'OP Claims by DMISID'!H97/'OP Visits by DMISID'!H97," ")</f>
        <v>0.13315136060529875</v>
      </c>
      <c r="I97" s="47">
        <f>IF($E97="h",'OP Claims by DMISID'!I97/'OP Visits by DMISID'!I97," ")</f>
        <v>0.17442832269297737</v>
      </c>
      <c r="J97" s="47">
        <f>'OP Claims by DMISID'!J97/'OP Visits by DMISID'!J97</f>
        <v>0.20519898198209605</v>
      </c>
      <c r="K97" s="47">
        <f>'OP Claims by DMISID'!K97/'OP Visits by DMISID'!K97</f>
        <v>0.22648342226828924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47" t="str">
        <f>IF($E98="h",'OP Claims by DMISID'!F98/'OP Visits by DMISID'!F98," ")</f>
        <v xml:space="preserve"> </v>
      </c>
      <c r="G98" s="47" t="str">
        <f>IF($E98="h",'OP Claims by DMISID'!G98/'OP Visits by DMISID'!G98," ")</f>
        <v xml:space="preserve"> </v>
      </c>
      <c r="H98" s="47" t="str">
        <f>IF($E98="h",'OP Claims by DMISID'!H98/'OP Visits by DMISID'!H98," ")</f>
        <v xml:space="preserve"> </v>
      </c>
      <c r="I98" s="47" t="str">
        <f>IF($E98="h",'OP Claims by DMISID'!I98/'OP Visits by DMISID'!I98," ")</f>
        <v xml:space="preserve"> </v>
      </c>
      <c r="J98" s="47">
        <f>'OP Claims by DMISID'!J98/'OP Visits by DMISID'!J98</f>
        <v>0.26085440636600421</v>
      </c>
      <c r="K98" s="47">
        <f>'OP Claims by DMISID'!K98/'OP Visits by DMISID'!K98</f>
        <v>0.35622803500247657</v>
      </c>
      <c r="L98" s="6"/>
    </row>
    <row r="99" spans="2:12" x14ac:dyDescent="0.2">
      <c r="B99" s="6" t="str">
        <f>Details2!B1431</f>
        <v>Army</v>
      </c>
      <c r="C99" s="6" t="str">
        <f>Details2!C1431</f>
        <v>0125</v>
      </c>
      <c r="D99" s="6" t="str">
        <f>Details2!D1431</f>
        <v>Ft. Lewis (Madigan Army Medical Center)</v>
      </c>
      <c r="E99" s="6" t="str">
        <f>Details2!E1431</f>
        <v>H</v>
      </c>
      <c r="F99" s="47">
        <f>IF($E99="h",'OP Claims by DMISID'!F99/'OP Visits by DMISID'!F99," ")</f>
        <v>0.13234865441014318</v>
      </c>
      <c r="G99" s="47">
        <f>IF($E99="h",'OP Claims by DMISID'!G99/'OP Visits by DMISID'!G99," ")</f>
        <v>0.16844169566197581</v>
      </c>
      <c r="H99" s="47">
        <f>IF($E99="h",'OP Claims by DMISID'!H99/'OP Visits by DMISID'!H99," ")</f>
        <v>9.3295175129274072E-2</v>
      </c>
      <c r="I99" s="47">
        <f>IF($E99="h",'OP Claims by DMISID'!I99/'OP Visits by DMISID'!I99," ")</f>
        <v>8.7379280201653697E-2</v>
      </c>
      <c r="J99" s="47">
        <f>'OP Claims by DMISID'!J99/'OP Visits by DMISID'!J99</f>
        <v>0.10423395582605016</v>
      </c>
      <c r="K99" s="47">
        <f>'OP Claims by DMISID'!K99/'OP Visits by DMISID'!K99</f>
        <v>0.11047002019778326</v>
      </c>
      <c r="L99" s="6"/>
    </row>
    <row r="100" spans="2:12" x14ac:dyDescent="0.2">
      <c r="B100" s="6" t="str">
        <f>Details2!B1432</f>
        <v>Army</v>
      </c>
      <c r="C100" s="6" t="str">
        <f>Details2!C1432</f>
        <v>0131</v>
      </c>
      <c r="D100" s="6" t="str">
        <f>Details2!D1432</f>
        <v>Ft. Irwin (Weed Army Community Hospital)</v>
      </c>
      <c r="E100" s="6" t="str">
        <f>Details2!E1432</f>
        <v>H</v>
      </c>
      <c r="F100" s="47">
        <f>IF($E100="h",'OP Claims by DMISID'!F100/'OP Visits by DMISID'!F100," ")</f>
        <v>1.4312341898548795E-2</v>
      </c>
      <c r="G100" s="47">
        <f>IF($E100="h",'OP Claims by DMISID'!G100/'OP Visits by DMISID'!G100," ")</f>
        <v>3.9141414141414144E-2</v>
      </c>
      <c r="H100" s="47">
        <f>IF($E100="h",'OP Claims by DMISID'!H100/'OP Visits by DMISID'!H100," ")</f>
        <v>4.0999057492931194E-2</v>
      </c>
      <c r="I100" s="47">
        <f>IF($E100="h",'OP Claims by DMISID'!I100/'OP Visits by DMISID'!I100," ")</f>
        <v>2.0361365896784174E-2</v>
      </c>
      <c r="J100" s="47">
        <f>'OP Claims by DMISID'!J100/'OP Visits by DMISID'!J100</f>
        <v>1.8185568427928085E-2</v>
      </c>
      <c r="K100" s="47">
        <f>'OP Claims by DMISID'!K100/'OP Visits by DMISID'!K100</f>
        <v>9.5767903668755715E-3</v>
      </c>
      <c r="L100" s="6"/>
    </row>
    <row r="101" spans="2:12" x14ac:dyDescent="0.2">
      <c r="B101" s="6" t="str">
        <f>Details2!B1433</f>
        <v>Army</v>
      </c>
      <c r="C101" s="6" t="str">
        <f>Details2!C1433</f>
        <v>0206</v>
      </c>
      <c r="D101" s="6" t="str">
        <f>Details2!D1433</f>
        <v>Yuma Proving Grounds</v>
      </c>
      <c r="E101" s="6" t="str">
        <f>Details2!E1433</f>
        <v>I</v>
      </c>
      <c r="F101" s="47" t="str">
        <f>IF($E101="h",'OP Claims by DMISID'!F101/'OP Visits by DMISID'!F101," ")</f>
        <v xml:space="preserve"> </v>
      </c>
      <c r="G101" s="47" t="str">
        <f>IF($E101="h",'OP Claims by DMISID'!G101/'OP Visits by DMISID'!G101," ")</f>
        <v xml:space="preserve"> </v>
      </c>
      <c r="H101" s="47" t="str">
        <f>IF($E101="h",'OP Claims by DMISID'!H101/'OP Visits by DMISID'!H101," ")</f>
        <v xml:space="preserve"> </v>
      </c>
      <c r="I101" s="47" t="str">
        <f>IF($E101="h",'OP Claims by DMISID'!I101/'OP Visits by DMISID'!I101," ")</f>
        <v xml:space="preserve"> </v>
      </c>
      <c r="J101" s="47" t="e">
        <f>'OP Claims by DMISID'!J101/'OP Visits by DMISID'!J101</f>
        <v>#VALUE!</v>
      </c>
      <c r="K101" s="47" t="e">
        <f>'OP Claims by DMISID'!K101/'OP Visits by DMISID'!K101</f>
        <v>#VALUE!</v>
      </c>
      <c r="L101" s="6"/>
    </row>
    <row r="102" spans="2:12" x14ac:dyDescent="0.2">
      <c r="B102" s="6" t="str">
        <f>Details2!B1434</f>
        <v>Army</v>
      </c>
      <c r="C102" s="6" t="str">
        <f>Details2!C1434</f>
        <v>0256</v>
      </c>
      <c r="D102" s="6" t="str">
        <f>Details2!D1434</f>
        <v>Pentagon Army Health Clinic</v>
      </c>
      <c r="E102" s="6" t="str">
        <f>Details2!E1434</f>
        <v>I</v>
      </c>
      <c r="F102" s="47" t="str">
        <f>IF($E102="h",'OP Claims by DMISID'!F102/'OP Visits by DMISID'!F102," ")</f>
        <v xml:space="preserve"> </v>
      </c>
      <c r="G102" s="47" t="str">
        <f>IF($E102="h",'OP Claims by DMISID'!G102/'OP Visits by DMISID'!G102," ")</f>
        <v xml:space="preserve"> </v>
      </c>
      <c r="H102" s="47" t="str">
        <f>IF($E102="h",'OP Claims by DMISID'!H102/'OP Visits by DMISID'!H102," ")</f>
        <v xml:space="preserve"> </v>
      </c>
      <c r="I102" s="47" t="str">
        <f>IF($E102="h",'OP Claims by DMISID'!I102/'OP Visits by DMISID'!I102," ")</f>
        <v xml:space="preserve"> </v>
      </c>
      <c r="J102" s="47" t="e">
        <f>'OP Claims by DMISID'!J102/'OP Visits by DMISID'!J102</f>
        <v>#VALUE!</v>
      </c>
      <c r="K102" s="47"/>
      <c r="L102" s="6"/>
    </row>
    <row r="103" spans="2:12" x14ac:dyDescent="0.2">
      <c r="B103" s="6" t="str">
        <f>Details2!B1435</f>
        <v>Army</v>
      </c>
      <c r="C103" s="6" t="str">
        <f>Details2!C1435</f>
        <v>0273</v>
      </c>
      <c r="D103" s="6" t="str">
        <f>Details2!D1435</f>
        <v>Ft. McPherson (Lawrence Joel Army Health Clinic)</v>
      </c>
      <c r="E103" s="6" t="str">
        <f>Details2!E1435</f>
        <v>I</v>
      </c>
      <c r="F103" s="47" t="str">
        <f>IF($E103="h",'OP Claims by DMISID'!F103/'OP Visits by DMISID'!F103," ")</f>
        <v xml:space="preserve"> </v>
      </c>
      <c r="G103" s="47" t="str">
        <f>IF($E103="h",'OP Claims by DMISID'!G103/'OP Visits by DMISID'!G103," ")</f>
        <v xml:space="preserve"> </v>
      </c>
      <c r="H103" s="47" t="str">
        <f>IF($E103="h",'OP Claims by DMISID'!H103/'OP Visits by DMISID'!H103," ")</f>
        <v xml:space="preserve"> </v>
      </c>
      <c r="I103" s="47" t="str">
        <f>IF($E103="h",'OP Claims by DMISID'!I103/'OP Visits by DMISID'!I103," ")</f>
        <v xml:space="preserve"> </v>
      </c>
      <c r="J103" s="47" t="e">
        <f>'OP Claims by DMISID'!J103/'OP Visits by DMISID'!J103</f>
        <v>#VALUE!</v>
      </c>
      <c r="K103" s="47"/>
      <c r="L103" s="6"/>
    </row>
    <row r="104" spans="2:12" x14ac:dyDescent="0.2">
      <c r="B104" s="6" t="str">
        <f>Details2!B1436</f>
        <v>Army</v>
      </c>
      <c r="C104" s="6" t="str">
        <f>Details2!C1436</f>
        <v>0308</v>
      </c>
      <c r="D104" s="6" t="str">
        <f>Details2!D1436</f>
        <v>Aberdeen Proving Grounds (Kirk Army Health Clinic)</v>
      </c>
      <c r="E104" s="6" t="str">
        <f>Details2!E1436</f>
        <v>I</v>
      </c>
      <c r="F104" s="47" t="str">
        <f>IF($E104="h",'OP Claims by DMISID'!F104/'OP Visits by DMISID'!F104," ")</f>
        <v xml:space="preserve"> </v>
      </c>
      <c r="G104" s="47" t="str">
        <f>IF($E104="h",'OP Claims by DMISID'!G104/'OP Visits by DMISID'!G104," ")</f>
        <v xml:space="preserve"> </v>
      </c>
      <c r="H104" s="47" t="str">
        <f>IF($E104="h",'OP Claims by DMISID'!H104/'OP Visits by DMISID'!H104," ")</f>
        <v xml:space="preserve"> </v>
      </c>
      <c r="I104" s="47"/>
      <c r="J104" s="47"/>
      <c r="K104" s="47"/>
      <c r="L104" s="6"/>
    </row>
    <row r="105" spans="2:12" x14ac:dyDescent="0.2">
      <c r="B105" s="6" t="str">
        <f>Details2!B1437</f>
        <v>Army</v>
      </c>
      <c r="C105" s="6" t="str">
        <f>Details2!C1437</f>
        <v>0309</v>
      </c>
      <c r="D105" s="6" t="str">
        <f>Details2!D1437</f>
        <v>Ft. Detrick US Army Health Clinic</v>
      </c>
      <c r="E105" s="6" t="str">
        <f>Details2!E1437</f>
        <v>I</v>
      </c>
      <c r="F105" s="47" t="str">
        <f>IF($E105="h",'OP Claims by DMISID'!F105/'OP Visits by DMISID'!F105," ")</f>
        <v xml:space="preserve"> </v>
      </c>
      <c r="G105" s="47" t="str">
        <f>IF($E105="h",'OP Claims by DMISID'!G105/'OP Visits by DMISID'!G105," ")</f>
        <v xml:space="preserve"> </v>
      </c>
      <c r="H105" s="47" t="str">
        <f>IF($E105="h",'OP Claims by DMISID'!H105/'OP Visits by DMISID'!H105," ")</f>
        <v xml:space="preserve"> </v>
      </c>
      <c r="I105" s="47" t="str">
        <f>IF($E105="h",'OP Claims by DMISID'!I105/'OP Visits by DMISID'!I105," ")</f>
        <v xml:space="preserve"> </v>
      </c>
      <c r="J105" s="47" t="e">
        <f>'OP Claims by DMISID'!J105/'OP Visits by DMISID'!J105</f>
        <v>#VALUE!</v>
      </c>
      <c r="K105" s="47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0330</v>
      </c>
      <c r="D106" s="6" t="str">
        <f>Details2!D1438</f>
        <v>Ft. Drum (Guthrie Army Health Clinic)</v>
      </c>
      <c r="E106" s="6" t="str">
        <f>Details2!E1438</f>
        <v>C</v>
      </c>
      <c r="F106" s="47" t="str">
        <f>IF($E106="h",'OP Claims by DMISID'!F106/'OP Visits by DMISID'!F106," ")</f>
        <v xml:space="preserve"> </v>
      </c>
      <c r="G106" s="47" t="str">
        <f>IF($E106="h",'OP Claims by DMISID'!G106/'OP Visits by DMISID'!G106," ")</f>
        <v xml:space="preserve"> </v>
      </c>
      <c r="H106" s="47" t="str">
        <f>IF($E106="h",'OP Claims by DMISID'!H106/'OP Visits by DMISID'!H106," ")</f>
        <v xml:space="preserve"> </v>
      </c>
      <c r="I106" s="47" t="str">
        <f>IF($E106="h",'OP Claims by DMISID'!I106/'OP Visits by DMISID'!I106," ")</f>
        <v xml:space="preserve"> </v>
      </c>
      <c r="J106" s="47">
        <f>'OP Claims by DMISID'!J106/'OP Visits by DMISID'!J106</f>
        <v>7.3307622876835968E-2</v>
      </c>
      <c r="K106" s="47">
        <f>'OP Claims by DMISID'!K106/'OP Visits by DMISID'!K106</f>
        <v>8.7434286690326615E-2</v>
      </c>
      <c r="L106" s="6"/>
    </row>
    <row r="107" spans="2:12" x14ac:dyDescent="0.2">
      <c r="B107" s="6" t="str">
        <f>Details2!B1439</f>
        <v>Army</v>
      </c>
      <c r="C107" s="6" t="str">
        <f>Details2!C1439</f>
        <v>0350</v>
      </c>
      <c r="D107" s="6" t="str">
        <f>Details2!D1439</f>
        <v>Ft. Indiantown Gap US Army Health Clinic</v>
      </c>
      <c r="E107" s="6" t="str">
        <f>Details2!E1439</f>
        <v>I</v>
      </c>
      <c r="F107" s="47" t="str">
        <f>IF($E107="h",'OP Claims by DMISID'!F107/'OP Visits by DMISID'!F107," ")</f>
        <v xml:space="preserve"> </v>
      </c>
      <c r="G107" s="47" t="str">
        <f>IF($E107="h",'OP Claims by DMISID'!G107/'OP Visits by DMISID'!G107," ")</f>
        <v xml:space="preserve"> </v>
      </c>
      <c r="H107" s="47" t="str">
        <f>IF($E107="h",'OP Claims by DMISID'!H107/'OP Visits by DMISID'!H107," ")</f>
        <v xml:space="preserve"> </v>
      </c>
      <c r="I107" s="47" t="str">
        <f>IF($E107="h",'OP Claims by DMISID'!I107/'OP Visits by DMISID'!I107," ")</f>
        <v xml:space="preserve"> </v>
      </c>
      <c r="J107" s="47" t="e">
        <f>'OP Claims by DMISID'!J107/'OP Visits by DMISID'!J107</f>
        <v>#VALUE!</v>
      </c>
      <c r="K107" s="47" t="e">
        <f>'OP Claims by DMISID'!K107/'OP Visits by DMISID'!K107</f>
        <v>#VALUE!</v>
      </c>
      <c r="L107" s="6"/>
    </row>
    <row r="108" spans="2:12" x14ac:dyDescent="0.2">
      <c r="B108" s="6" t="str">
        <f>Details2!B1440</f>
        <v>Army</v>
      </c>
      <c r="C108" s="6" t="str">
        <f>Details2!C1440</f>
        <v>0351</v>
      </c>
      <c r="D108" s="6" t="str">
        <f>Details2!D1440</f>
        <v>Letterkenny US Army Health Clinic</v>
      </c>
      <c r="E108" s="6" t="str">
        <f>Details2!E1440</f>
        <v>I</v>
      </c>
      <c r="F108" s="47" t="str">
        <f>IF($E108="h",'OP Claims by DMISID'!F108/'OP Visits by DMISID'!F108," ")</f>
        <v xml:space="preserve"> </v>
      </c>
      <c r="G108" s="47" t="str">
        <f>IF($E108="h",'OP Claims by DMISID'!G108/'OP Visits by DMISID'!G108," ")</f>
        <v xml:space="preserve"> </v>
      </c>
      <c r="H108" s="47" t="str">
        <f>IF($E108="h",'OP Claims by DMISID'!H108/'OP Visits by DMISID'!H108," ")</f>
        <v xml:space="preserve"> </v>
      </c>
      <c r="I108" s="47"/>
      <c r="J108" s="47"/>
      <c r="K108" s="47"/>
      <c r="L108" s="6"/>
    </row>
    <row r="109" spans="2:12" x14ac:dyDescent="0.2">
      <c r="B109" s="6" t="str">
        <f>Details2!B1441</f>
        <v>Army</v>
      </c>
      <c r="C109" s="6" t="str">
        <f>Details2!C1441</f>
        <v>0352</v>
      </c>
      <c r="D109" s="6" t="str">
        <f>Details2!D1441</f>
        <v>Carlisle (Dunham Army Health Clinic)</v>
      </c>
      <c r="E109" s="6" t="str">
        <f>Details2!E1441</f>
        <v>C</v>
      </c>
      <c r="F109" s="47" t="str">
        <f>IF($E109="h",'OP Claims by DMISID'!F109/'OP Visits by DMISID'!F109," ")</f>
        <v xml:space="preserve"> </v>
      </c>
      <c r="G109" s="47" t="str">
        <f>IF($E109="h",'OP Claims by DMISID'!G109/'OP Visits by DMISID'!G109," ")</f>
        <v xml:space="preserve"> </v>
      </c>
      <c r="H109" s="47" t="str">
        <f>IF($E109="h",'OP Claims by DMISID'!H109/'OP Visits by DMISID'!H109," ")</f>
        <v xml:space="preserve"> </v>
      </c>
      <c r="I109" s="47"/>
      <c r="J109" s="47"/>
      <c r="K109" s="47"/>
      <c r="L109" s="6"/>
    </row>
    <row r="110" spans="2:12" x14ac:dyDescent="0.2">
      <c r="B110" s="6" t="str">
        <f>Details2!B1442</f>
        <v>Army</v>
      </c>
      <c r="C110" s="6" t="str">
        <f>Details2!C1442</f>
        <v>0353</v>
      </c>
      <c r="D110" s="6" t="str">
        <f>Details2!D1442</f>
        <v>Tobyhanna US Army Health Clinic</v>
      </c>
      <c r="E110" s="6" t="str">
        <f>Details2!E1442</f>
        <v>I</v>
      </c>
      <c r="F110" s="47" t="str">
        <f>IF($E110="h",'OP Claims by DMISID'!F110/'OP Visits by DMISID'!F110," ")</f>
        <v xml:space="preserve"> </v>
      </c>
      <c r="G110" s="47" t="str">
        <f>IF($E110="h",'OP Claims by DMISID'!G110/'OP Visits by DMISID'!G110," ")</f>
        <v xml:space="preserve"> </v>
      </c>
      <c r="H110" s="47" t="str">
        <f>IF($E110="h",'OP Claims by DMISID'!H110/'OP Visits by DMISID'!H110," ")</f>
        <v xml:space="preserve"> </v>
      </c>
      <c r="I110" s="47" t="str">
        <f>IF($E110="h",'OP Claims by DMISID'!I110/'OP Visits by DMISID'!I110," ")</f>
        <v xml:space="preserve"> </v>
      </c>
      <c r="J110" s="47" t="e">
        <f>'OP Claims by DMISID'!J110/'OP Visits by DMISID'!J110</f>
        <v>#VALUE!</v>
      </c>
      <c r="K110" s="47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0371</v>
      </c>
      <c r="D111" s="6" t="str">
        <f>Details2!D1443</f>
        <v>Dugway Proving Ground</v>
      </c>
      <c r="E111" s="6" t="str">
        <f>Details2!E1443</f>
        <v>I</v>
      </c>
      <c r="F111" s="47" t="str">
        <f>IF($E111="h",'OP Claims by DMISID'!F111/'OP Visits by DMISID'!F111," ")</f>
        <v xml:space="preserve"> </v>
      </c>
      <c r="G111" s="47" t="str">
        <f>IF($E111="h",'OP Claims by DMISID'!G111/'OP Visits by DMISID'!G111," ")</f>
        <v xml:space="preserve"> </v>
      </c>
      <c r="H111" s="47" t="str">
        <f>IF($E111="h",'OP Claims by DMISID'!H111/'OP Visits by DMISID'!H111," ")</f>
        <v xml:space="preserve"> </v>
      </c>
      <c r="I111" s="47" t="str">
        <f>IF($E111="h",'OP Claims by DMISID'!I111/'OP Visits by DMISID'!I111," ")</f>
        <v xml:space="preserve"> </v>
      </c>
      <c r="J111" s="47" t="e">
        <f>'OP Claims by DMISID'!J111/'OP Visits by DMISID'!J111</f>
        <v>#VALUE!</v>
      </c>
      <c r="K111" s="47"/>
      <c r="L111" s="6"/>
    </row>
    <row r="112" spans="2:12" x14ac:dyDescent="0.2">
      <c r="B112" s="6" t="str">
        <f>Details2!B1444</f>
        <v>Army</v>
      </c>
      <c r="C112" s="6" t="str">
        <f>Details2!C1444</f>
        <v>0441</v>
      </c>
      <c r="D112" s="6" t="str">
        <f>Details2!D1444</f>
        <v>New Cumberland US Army Health Clinic</v>
      </c>
      <c r="E112" s="6" t="str">
        <f>Details2!E1444</f>
        <v>I</v>
      </c>
      <c r="F112" s="47" t="str">
        <f>IF($E112="h",'OP Claims by DMISID'!F112/'OP Visits by DMISID'!F112," ")</f>
        <v xml:space="preserve"> </v>
      </c>
      <c r="G112" s="47" t="str">
        <f>IF($E112="h",'OP Claims by DMISID'!G112/'OP Visits by DMISID'!G112," ")</f>
        <v xml:space="preserve"> </v>
      </c>
      <c r="H112" s="47" t="str">
        <f>IF($E112="h",'OP Claims by DMISID'!H112/'OP Visits by DMISID'!H112," ")</f>
        <v xml:space="preserve"> </v>
      </c>
      <c r="I112" s="47"/>
      <c r="J112" s="47"/>
      <c r="K112" s="47"/>
      <c r="L112" s="6"/>
    </row>
    <row r="113" spans="2:12" x14ac:dyDescent="0.2">
      <c r="B113" s="6" t="str">
        <f>Details2!B1445</f>
        <v>Army</v>
      </c>
      <c r="C113" s="6" t="str">
        <f>Details2!C1445</f>
        <v>0606</v>
      </c>
      <c r="D113" s="6" t="str">
        <f>Details2!D1445</f>
        <v>Heidelberg MEDDAC</v>
      </c>
      <c r="E113" s="6" t="str">
        <f>Details2!E1445</f>
        <v>C</v>
      </c>
      <c r="F113" s="47" t="str">
        <f>IF($E113="h",'OP Claims by DMISID'!F113/'OP Visits by DMISID'!F113," ")</f>
        <v xml:space="preserve"> </v>
      </c>
      <c r="G113" s="47" t="str">
        <f>IF($E113="h",'OP Claims by DMISID'!G113/'OP Visits by DMISID'!G113," ")</f>
        <v xml:space="preserve"> </v>
      </c>
      <c r="H113" s="47" t="str">
        <f>IF($E113="h",'OP Claims by DMISID'!H113/'OP Visits by DMISID'!H113," ")</f>
        <v xml:space="preserve"> </v>
      </c>
      <c r="I113" s="47"/>
      <c r="J113" s="47"/>
      <c r="K113" s="47"/>
      <c r="L113" s="6"/>
    </row>
    <row r="114" spans="2:12" x14ac:dyDescent="0.2">
      <c r="B114" s="6" t="str">
        <f>Details2!B1446</f>
        <v>Army</v>
      </c>
      <c r="C114" s="6" t="str">
        <f>Details2!C1446</f>
        <v>0607</v>
      </c>
      <c r="D114" s="6" t="str">
        <f>Details2!D1446</f>
        <v>Landstuhl Regional Medical Center</v>
      </c>
      <c r="E114" s="6" t="str">
        <f>Details2!E1446</f>
        <v>H</v>
      </c>
      <c r="F114" s="47">
        <f>IF($E114="h",'OP Claims by DMISID'!F114/'OP Visits by DMISID'!F114," ")</f>
        <v>7.9590286293117235E-2</v>
      </c>
      <c r="G114" s="47">
        <f>IF($E114="h",'OP Claims by DMISID'!G114/'OP Visits by DMISID'!G114," ")</f>
        <v>0.10293893605528856</v>
      </c>
      <c r="H114" s="47">
        <f>IF($E114="h",'OP Claims by DMISID'!H114/'OP Visits by DMISID'!H114," ")</f>
        <v>5.7674412593377619E-2</v>
      </c>
      <c r="I114" s="47">
        <f>IF($E114="h",'OP Claims by DMISID'!I114/'OP Visits by DMISID'!I114," ")</f>
        <v>9.9558864778029929E-2</v>
      </c>
      <c r="J114" s="47">
        <f>'OP Claims by DMISID'!J114/'OP Visits by DMISID'!J114</f>
        <v>0.10473773449557637</v>
      </c>
      <c r="K114" s="47">
        <f>'OP Claims by DMISID'!K114/'OP Visits by DMISID'!K114</f>
        <v>9.2819963900432359E-2</v>
      </c>
      <c r="L114" s="6"/>
    </row>
    <row r="115" spans="2:12" x14ac:dyDescent="0.2">
      <c r="B115" s="6" t="str">
        <f>Details2!B1447</f>
        <v>Army</v>
      </c>
      <c r="C115" s="6" t="str">
        <f>Details2!C1447</f>
        <v>0609</v>
      </c>
      <c r="D115" s="6" t="str">
        <f>Details2!D1447</f>
        <v>Bavaria MEDDAC</v>
      </c>
      <c r="E115" s="6" t="str">
        <f>Details2!E1447</f>
        <v>C</v>
      </c>
      <c r="F115" s="47" t="str">
        <f>IF($E115="h",'OP Claims by DMISID'!F115/'OP Visits by DMISID'!F115," ")</f>
        <v xml:space="preserve"> </v>
      </c>
      <c r="G115" s="47" t="str">
        <f>IF($E115="h",'OP Claims by DMISID'!G115/'OP Visits by DMISID'!G115," ")</f>
        <v xml:space="preserve"> </v>
      </c>
      <c r="H115" s="47" t="str">
        <f>IF($E115="h",'OP Claims by DMISID'!H115/'OP Visits by DMISID'!H115," ")</f>
        <v xml:space="preserve"> </v>
      </c>
      <c r="I115" s="47" t="str">
        <f>IF($E115="h",'OP Claims by DMISID'!I115/'OP Visits by DMISID'!I115," ")</f>
        <v xml:space="preserve"> </v>
      </c>
      <c r="J115" s="47">
        <f>'OP Claims by DMISID'!J115/'OP Visits by DMISID'!J115</f>
        <v>2.5674801257163985E-2</v>
      </c>
      <c r="K115" s="47">
        <f>'OP Claims by DMISID'!K115/'OP Visits by DMISID'!K115</f>
        <v>2.1614994643192435E-2</v>
      </c>
      <c r="L115" s="6"/>
    </row>
    <row r="116" spans="2:12" x14ac:dyDescent="0.2">
      <c r="B116" s="6" t="str">
        <f>Details2!B1448</f>
        <v>Army</v>
      </c>
      <c r="C116" s="6" t="str">
        <f>Details2!C1448</f>
        <v>0610</v>
      </c>
      <c r="D116" s="6" t="str">
        <f>Details2!D1448</f>
        <v>BG CRAWFORD SAMS AHC-CAMP ZAMA</v>
      </c>
      <c r="E116" s="6" t="str">
        <f>Details2!E1448</f>
        <v>C</v>
      </c>
      <c r="F116" s="47" t="str">
        <f>IF($E116="h",'OP Claims by DMISID'!F116/'OP Visits by DMISID'!F116," ")</f>
        <v xml:space="preserve"> </v>
      </c>
      <c r="G116" s="47" t="str">
        <f>IF($E116="h",'OP Claims by DMISID'!G116/'OP Visits by DMISID'!G116," ")</f>
        <v xml:space="preserve"> </v>
      </c>
      <c r="H116" s="47" t="str">
        <f>IF($E116="h",'OP Claims by DMISID'!H116/'OP Visits by DMISID'!H116," ")</f>
        <v xml:space="preserve"> </v>
      </c>
      <c r="I116" s="47" t="str">
        <f>IF($E116="h",'OP Claims by DMISID'!I116/'OP Visits by DMISID'!I116," ")</f>
        <v xml:space="preserve"> </v>
      </c>
      <c r="J116" s="47">
        <f>'OP Claims by DMISID'!J116/'OP Visits by DMISID'!J116</f>
        <v>0.20350324739224562</v>
      </c>
      <c r="K116" s="47">
        <f>'OP Claims by DMISID'!K116/'OP Visits by DMISID'!K116</f>
        <v>0.10033192516596258</v>
      </c>
      <c r="L116" s="6"/>
    </row>
    <row r="117" spans="2:12" x14ac:dyDescent="0.2">
      <c r="B117" s="6" t="str">
        <f>Details2!B1449</f>
        <v>Army</v>
      </c>
      <c r="C117" s="6" t="str">
        <f>Details2!C1449</f>
        <v>0612</v>
      </c>
      <c r="D117" s="6" t="str">
        <f>Details2!D1449</f>
        <v>Brian Allgood ACH - Seoul</v>
      </c>
      <c r="E117" s="6" t="str">
        <f>Details2!E1449</f>
        <v>H</v>
      </c>
      <c r="F117" s="47">
        <f>IF($E117="h",'OP Claims by DMISID'!F117/'OP Visits by DMISID'!F117," ")</f>
        <v>5.2468483696034929E-3</v>
      </c>
      <c r="G117" s="47">
        <f>IF($E117="h",'OP Claims by DMISID'!G117/'OP Visits by DMISID'!G117," ")</f>
        <v>5.5312087818576352E-4</v>
      </c>
      <c r="H117" s="47">
        <f>IF($E117="h",'OP Claims by DMISID'!H117/'OP Visits by DMISID'!H117," ")</f>
        <v>3.3742653232577663E-2</v>
      </c>
      <c r="I117" s="47">
        <f>IF($E117="h",'OP Claims by DMISID'!I117/'OP Visits by DMISID'!I117," ")</f>
        <v>3.4596769655017165E-2</v>
      </c>
      <c r="J117" s="47"/>
      <c r="K117" s="47"/>
      <c r="L117" s="6"/>
    </row>
    <row r="118" spans="2:12" x14ac:dyDescent="0.2">
      <c r="B118" s="6" t="str">
        <f>Details2!B1450</f>
        <v>JTF</v>
      </c>
      <c r="C118" s="6" t="str">
        <f>Details2!C1450</f>
        <v>0067</v>
      </c>
      <c r="D118" s="6" t="str">
        <f>Details2!D1450</f>
        <v>Walter Reed National Military Medical Center</v>
      </c>
      <c r="E118" s="6" t="str">
        <f>Details2!E1450</f>
        <v>H</v>
      </c>
      <c r="F118" s="47">
        <f>IF($E118="h",'OP Claims by DMISID'!F118/'OP Visits by DMISID'!F118," ")</f>
        <v>0.10403631805015053</v>
      </c>
      <c r="G118" s="47">
        <f>IF($E118="h",'OP Claims by DMISID'!G118/'OP Visits by DMISID'!G118," ")</f>
        <v>0.12157565473877846</v>
      </c>
      <c r="H118" s="47">
        <f>IF($E118="h",'OP Claims by DMISID'!H118/'OP Visits by DMISID'!H118," ")</f>
        <v>0.10673517529351156</v>
      </c>
      <c r="I118" s="47">
        <f>IF($E118="h",'OP Claims by DMISID'!I118/'OP Visits by DMISID'!I118," ")</f>
        <v>0.16781983570715206</v>
      </c>
      <c r="J118" s="47">
        <f>'OP Claims by DMISID'!J118/'OP Visits by DMISID'!J118</f>
        <v>0.28007411286099809</v>
      </c>
      <c r="K118" s="135">
        <f>'OP Claims by DMISID'!K118/'OP Visits by DMISID'!K118</f>
        <v>0.20406238579697503</v>
      </c>
      <c r="L118" s="6"/>
    </row>
    <row r="119" spans="2:12" x14ac:dyDescent="0.2">
      <c r="B119" s="6" t="str">
        <f>Details2!B1451</f>
        <v>JTF</v>
      </c>
      <c r="C119" s="6" t="str">
        <f>Details2!C1451</f>
        <v>0123</v>
      </c>
      <c r="D119" s="6" t="str">
        <f>Details2!D1451</f>
        <v>Ft. Belvoir (FT. Belvoir Community Hospital)</v>
      </c>
      <c r="E119" s="6" t="str">
        <f>Details2!E1451</f>
        <v>H</v>
      </c>
      <c r="F119" s="47">
        <f>IF($E119="h",'OP Claims by DMISID'!F119/'OP Visits by DMISID'!F119," ")</f>
        <v>0.12180839410347094</v>
      </c>
      <c r="G119" s="47">
        <f>IF($E119="h",'OP Claims by DMISID'!G119/'OP Visits by DMISID'!G119," ")</f>
        <v>0.11569660402121804</v>
      </c>
      <c r="H119" s="47">
        <f>IF($E119="h",'OP Claims by DMISID'!H119/'OP Visits by DMISID'!H119," ")</f>
        <v>0.11791272093412253</v>
      </c>
      <c r="I119" s="47">
        <f>IF($E119="h",'OP Claims by DMISID'!I119/'OP Visits by DMISID'!I119," ")</f>
        <v>0.17761823799544729</v>
      </c>
      <c r="J119" s="47">
        <f>'OP Claims by DMISID'!J119/'OP Visits by DMISID'!J119</f>
        <v>0.23826452934565137</v>
      </c>
      <c r="K119" s="47">
        <f>'OP Claims by DMISID'!K119/'OP Visits by DMISID'!K119</f>
        <v>0.22789787556216692</v>
      </c>
      <c r="L119" s="6"/>
    </row>
    <row r="120" spans="2:12" x14ac:dyDescent="0.2">
      <c r="B120" s="6" t="str">
        <f>Details2!B1452</f>
        <v>Navy</v>
      </c>
      <c r="C120" s="6" t="str">
        <f>Details2!C1452</f>
        <v>0024</v>
      </c>
      <c r="D120" s="6" t="str">
        <f>Details2!D1452</f>
        <v>NH Camp Pendelton</v>
      </c>
      <c r="E120" s="6" t="str">
        <f>Details2!E1452</f>
        <v>H</v>
      </c>
      <c r="F120" s="47">
        <f>IF($E120="h",'OP Claims by DMISID'!F120/'OP Visits by DMISID'!F120," ")</f>
        <v>2.2342921313334593E-2</v>
      </c>
      <c r="G120" s="47">
        <f>IF($E120="h",'OP Claims by DMISID'!G120/'OP Visits by DMISID'!G120," ")</f>
        <v>2.0426525981646865E-2</v>
      </c>
      <c r="H120" s="47">
        <f>IF($E120="h",'OP Claims by DMISID'!H120/'OP Visits by DMISID'!H120," ")</f>
        <v>2.4516280886073917E-2</v>
      </c>
      <c r="I120" s="47">
        <f>IF($E120="h",'OP Claims by DMISID'!I120/'OP Visits by DMISID'!I120," ")</f>
        <v>3.2424898431244624E-2</v>
      </c>
      <c r="J120" s="47">
        <f>'OP Claims by DMISID'!J120/'OP Visits by DMISID'!J120</f>
        <v>3.5236532204658659E-2</v>
      </c>
      <c r="K120" s="47">
        <f>'OP Claims by DMISID'!K120/'OP Visits by DMISID'!K120</f>
        <v>4.3376858271589269E-2</v>
      </c>
      <c r="L120" s="6"/>
    </row>
    <row r="121" spans="2:12" x14ac:dyDescent="0.2">
      <c r="B121" s="6" t="str">
        <f>Details2!B1453</f>
        <v>Navy</v>
      </c>
      <c r="C121" s="6" t="str">
        <f>Details2!C1453</f>
        <v>0028</v>
      </c>
      <c r="D121" s="6" t="str">
        <f>Details2!D1453</f>
        <v>NH Lemoore</v>
      </c>
      <c r="E121" s="6" t="str">
        <f>Details2!E1453</f>
        <v>H</v>
      </c>
      <c r="F121" s="47">
        <f>IF($E121="h",'OP Claims by DMISID'!F121/'OP Visits by DMISID'!F121," ")</f>
        <v>0.17657035910632823</v>
      </c>
      <c r="G121" s="47">
        <f>IF($E121="h",'OP Claims by DMISID'!G121/'OP Visits by DMISID'!G121," ")</f>
        <v>0.25435035394438893</v>
      </c>
      <c r="H121" s="47">
        <f>IF($E121="h",'OP Claims by DMISID'!H121/'OP Visits by DMISID'!H121," ")</f>
        <v>0.22211503212487219</v>
      </c>
      <c r="I121" s="47">
        <f>IF($E121="h",'OP Claims by DMISID'!I121/'OP Visits by DMISID'!I121," ")</f>
        <v>0.21398845482615117</v>
      </c>
      <c r="J121" s="47">
        <f>'OP Claims by DMISID'!J121/'OP Visits by DMISID'!J121</f>
        <v>0.21429811766340209</v>
      </c>
      <c r="K121" s="47">
        <f>'OP Claims by DMISID'!K121/'OP Visits by DMISID'!K121</f>
        <v>0.18076469482284171</v>
      </c>
      <c r="L121" s="6"/>
    </row>
    <row r="122" spans="2:12" x14ac:dyDescent="0.2">
      <c r="B122" s="6" t="str">
        <f>Details2!B1454</f>
        <v>Navy</v>
      </c>
      <c r="C122" s="6" t="str">
        <f>Details2!C1454</f>
        <v>0029</v>
      </c>
      <c r="D122" s="6" t="str">
        <f>Details2!D1454</f>
        <v>NMC San Diego</v>
      </c>
      <c r="E122" s="6" t="str">
        <f>Details2!E1454</f>
        <v>H</v>
      </c>
      <c r="F122" s="47">
        <f>IF($E122="h",'OP Claims by DMISID'!F122/'OP Visits by DMISID'!F122," ")</f>
        <v>4.2268858385249602E-2</v>
      </c>
      <c r="G122" s="47">
        <f>IF($E122="h",'OP Claims by DMISID'!G122/'OP Visits by DMISID'!G122," ")</f>
        <v>6.5904893499541692E-2</v>
      </c>
      <c r="H122" s="47">
        <f>IF($E122="h",'OP Claims by DMISID'!H122/'OP Visits by DMISID'!H122," ")</f>
        <v>3.7696651661792736E-2</v>
      </c>
      <c r="I122" s="47">
        <f>IF($E122="h",'OP Claims by DMISID'!I122/'OP Visits by DMISID'!I122," ")</f>
        <v>3.0279464151322062E-2</v>
      </c>
      <c r="J122" s="47">
        <f>'OP Claims by DMISID'!J122/'OP Visits by DMISID'!J122</f>
        <v>3.8491777969437202E-2</v>
      </c>
      <c r="K122" s="47">
        <f>'OP Claims by DMISID'!K122/'OP Visits by DMISID'!K122</f>
        <v>2.8110187684655771E-2</v>
      </c>
      <c r="L122" s="6"/>
    </row>
    <row r="123" spans="2:12" x14ac:dyDescent="0.2">
      <c r="B123" s="6" t="str">
        <f>Details2!B1455</f>
        <v>Navy</v>
      </c>
      <c r="C123" s="6" t="str">
        <f>Details2!C1455</f>
        <v>0030</v>
      </c>
      <c r="D123" s="6" t="str">
        <f>Details2!D1455</f>
        <v>NH 29 Palms</v>
      </c>
      <c r="E123" s="6" t="str">
        <f>Details2!E1455</f>
        <v>H</v>
      </c>
      <c r="F123" s="47">
        <f>IF($E123="h",'OP Claims by DMISID'!F123/'OP Visits by DMISID'!F123," ")</f>
        <v>0.25498429992812016</v>
      </c>
      <c r="G123" s="47">
        <f>IF($E123="h",'OP Claims by DMISID'!G123/'OP Visits by DMISID'!G123," ")</f>
        <v>0.27299201503053078</v>
      </c>
      <c r="H123" s="47">
        <f>IF($E123="h",'OP Claims by DMISID'!H123/'OP Visits by DMISID'!H123," ")</f>
        <v>0.29908573620612494</v>
      </c>
      <c r="I123" s="47">
        <f>IF($E123="h",'OP Claims by DMISID'!I123/'OP Visits by DMISID'!I123," ")</f>
        <v>0.2946553830836765</v>
      </c>
      <c r="J123" s="47">
        <f>'OP Claims by DMISID'!J123/'OP Visits by DMISID'!J123</f>
        <v>0.35827702702702702</v>
      </c>
      <c r="K123" s="47">
        <f>'OP Claims by DMISID'!K123/'OP Visits by DMISID'!K123</f>
        <v>8.0132495099033321E-2</v>
      </c>
      <c r="L123" s="6"/>
    </row>
    <row r="124" spans="2:12" x14ac:dyDescent="0.2">
      <c r="B124" s="6" t="str">
        <f>Details2!B1456</f>
        <v>Navy</v>
      </c>
      <c r="C124" s="6" t="str">
        <f>Details2!C1456</f>
        <v>0035</v>
      </c>
      <c r="D124" s="6" t="str">
        <f>Details2!D1456</f>
        <v>NBHC Groton</v>
      </c>
      <c r="E124" s="6" t="str">
        <f>Details2!E1456</f>
        <v>C</v>
      </c>
      <c r="F124" s="47" t="str">
        <f>IF($E124="h",'OP Claims by DMISID'!F124/'OP Visits by DMISID'!F124," ")</f>
        <v xml:space="preserve"> </v>
      </c>
      <c r="G124" s="47" t="str">
        <f>IF($E124="h",'OP Claims by DMISID'!G124/'OP Visits by DMISID'!G124," ")</f>
        <v xml:space="preserve"> </v>
      </c>
      <c r="H124" s="47" t="str">
        <f>IF($E124="h",'OP Claims by DMISID'!H124/'OP Visits by DMISID'!H124," ")</f>
        <v xml:space="preserve"> </v>
      </c>
      <c r="I124" s="47" t="str">
        <f>IF($E124="h",'OP Claims by DMISID'!I124/'OP Visits by DMISID'!I124," ")</f>
        <v xml:space="preserve"> </v>
      </c>
      <c r="J124" s="47">
        <f>'OP Claims by DMISID'!J124/'OP Visits by DMISID'!J124</f>
        <v>0.12918660287081341</v>
      </c>
      <c r="K124" s="47" t="e">
        <f>'OP Claims by DMISID'!K124/'OP Visits by DMISID'!K124</f>
        <v>#VALUE!</v>
      </c>
      <c r="L124" s="6"/>
    </row>
    <row r="125" spans="2:12" x14ac:dyDescent="0.2">
      <c r="B125" s="6" t="str">
        <f>Details2!B1457</f>
        <v>Navy</v>
      </c>
      <c r="C125" s="6" t="str">
        <f>Details2!C1457</f>
        <v>0038</v>
      </c>
      <c r="D125" s="6" t="str">
        <f>Details2!D1457</f>
        <v>NH Pensacola</v>
      </c>
      <c r="E125" s="6" t="str">
        <f>Details2!E1457</f>
        <v>H</v>
      </c>
      <c r="F125" s="47">
        <f>IF($E125="h",'OP Claims by DMISID'!F125/'OP Visits by DMISID'!F125," ")</f>
        <v>9.8682648380141902E-2</v>
      </c>
      <c r="G125" s="47">
        <f>IF($E125="h",'OP Claims by DMISID'!G125/'OP Visits by DMISID'!G125," ")</f>
        <v>0.11216814159292035</v>
      </c>
      <c r="H125" s="47">
        <f>IF($E125="h",'OP Claims by DMISID'!H125/'OP Visits by DMISID'!H125," ")</f>
        <v>9.9804807419150862E-2</v>
      </c>
      <c r="I125" s="47">
        <f>IF($E125="h",'OP Claims by DMISID'!I125/'OP Visits by DMISID'!I125," ")</f>
        <v>0.19849508573006464</v>
      </c>
      <c r="J125" s="47">
        <f>'OP Claims by DMISID'!J125/'OP Visits by DMISID'!J125</f>
        <v>0.19205046171143242</v>
      </c>
      <c r="K125" s="47">
        <f>'OP Claims by DMISID'!K125/'OP Visits by DMISID'!K125</f>
        <v>0.11385417576975734</v>
      </c>
      <c r="L125" s="6"/>
    </row>
    <row r="126" spans="2:12" x14ac:dyDescent="0.2">
      <c r="B126" s="6" t="str">
        <f>Details2!B1458</f>
        <v>Navy</v>
      </c>
      <c r="C126" s="6" t="str">
        <f>Details2!C1458</f>
        <v>0039</v>
      </c>
      <c r="D126" s="6" t="str">
        <f>Details2!D1458</f>
        <v>NH Jacksonville</v>
      </c>
      <c r="E126" s="6" t="str">
        <f>Details2!E1458</f>
        <v>H</v>
      </c>
      <c r="F126" s="47">
        <f>IF($E126="h",'OP Claims by DMISID'!F126/'OP Visits by DMISID'!F126," ")</f>
        <v>0.15710356682423721</v>
      </c>
      <c r="G126" s="47">
        <f>IF($E126="h",'OP Claims by DMISID'!G126/'OP Visits by DMISID'!G126," ")</f>
        <v>0.2019084453461831</v>
      </c>
      <c r="H126" s="47">
        <f>IF($E126="h",'OP Claims by DMISID'!H126/'OP Visits by DMISID'!H126," ")</f>
        <v>0.20669133562745071</v>
      </c>
      <c r="I126" s="47">
        <f>IF($E126="h",'OP Claims by DMISID'!I126/'OP Visits by DMISID'!I126," ")</f>
        <v>0.21925209415814298</v>
      </c>
      <c r="J126" s="47">
        <f>'OP Claims by DMISID'!J126/'OP Visits by DMISID'!J126</f>
        <v>0.21857735347053761</v>
      </c>
      <c r="K126" s="47">
        <f>'OP Claims by DMISID'!K126/'OP Visits by DMISID'!K126</f>
        <v>0.20762277291482814</v>
      </c>
      <c r="L126" s="6"/>
    </row>
    <row r="127" spans="2:12" x14ac:dyDescent="0.2">
      <c r="B127" s="6" t="str">
        <f>Details2!B1459</f>
        <v>Navy</v>
      </c>
      <c r="C127" s="6" t="str">
        <f>Details2!C1459</f>
        <v>0056</v>
      </c>
      <c r="D127" s="6" t="str">
        <f>Details2!D1459</f>
        <v>NHC Great Lakes</v>
      </c>
      <c r="E127" s="6" t="str">
        <f>Details2!E1459</f>
        <v>C</v>
      </c>
      <c r="F127" s="47" t="str">
        <f>IF($E127="h",'OP Claims by DMISID'!F127/'OP Visits by DMISID'!F127," ")</f>
        <v xml:space="preserve"> </v>
      </c>
      <c r="G127" s="47" t="str">
        <f>IF($E127="h",'OP Claims by DMISID'!G127/'OP Visits by DMISID'!G127," ")</f>
        <v xml:space="preserve"> </v>
      </c>
      <c r="H127" s="47" t="str">
        <f>IF($E127="h",'OP Claims by DMISID'!H127/'OP Visits by DMISID'!H127," ")</f>
        <v xml:space="preserve"> </v>
      </c>
      <c r="I127" s="47" t="str">
        <f>IF($E127="h",'OP Claims by DMISID'!I127/'OP Visits by DMISID'!I127," ")</f>
        <v xml:space="preserve"> </v>
      </c>
      <c r="J127" s="47" t="e">
        <f>'OP Claims by DMISID'!J127/'OP Visits by DMISID'!J127</f>
        <v>#VALUE!</v>
      </c>
      <c r="K127" s="47" t="e">
        <f>'OP Claims by DMISID'!K127/'OP Visits by DMISID'!K127</f>
        <v>#VALUE!</v>
      </c>
      <c r="L127" s="6"/>
    </row>
    <row r="128" spans="2:12" x14ac:dyDescent="0.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47" t="str">
        <f>IF($E128="h",'OP Claims by DMISID'!F128/'OP Visits by DMISID'!F128," ")</f>
        <v xml:space="preserve"> </v>
      </c>
      <c r="G128" s="47" t="str">
        <f>IF($E128="h",'OP Claims by DMISID'!G128/'OP Visits by DMISID'!G128," ")</f>
        <v xml:space="preserve"> </v>
      </c>
      <c r="H128" s="47" t="str">
        <f>IF($E128="h",'OP Claims by DMISID'!H128/'OP Visits by DMISID'!H128," ")</f>
        <v xml:space="preserve"> </v>
      </c>
      <c r="I128" s="47" t="str">
        <f>IF($E128="h",'OP Claims by DMISID'!I128/'OP Visits by DMISID'!I128," ")</f>
        <v xml:space="preserve"> </v>
      </c>
      <c r="J128" s="47">
        <f>'OP Claims by DMISID'!J128/'OP Visits by DMISID'!J128</f>
        <v>0.11684248356341036</v>
      </c>
      <c r="K128" s="47">
        <f>'OP Claims by DMISID'!K128/'OP Visits by DMISID'!K128</f>
        <v>0.12925615505500263</v>
      </c>
      <c r="L128" s="6"/>
    </row>
    <row r="129" spans="2:12" x14ac:dyDescent="0.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47">
        <f>IF($E129="h",'OP Claims by DMISID'!F129/'OP Visits by DMISID'!F129," ")</f>
        <v>0.1114033850493653</v>
      </c>
      <c r="G129" s="47">
        <f>IF($E129="h",'OP Claims by DMISID'!G129/'OP Visits by DMISID'!G129," ")</f>
        <v>0.12662284359629364</v>
      </c>
      <c r="H129" s="47">
        <f>IF($E129="h",'OP Claims by DMISID'!H129/'OP Visits by DMISID'!H129," ")</f>
        <v>0.13891123429524213</v>
      </c>
      <c r="I129" s="47">
        <f>IF($E129="h",'OP Claims by DMISID'!I129/'OP Visits by DMISID'!I129," ")</f>
        <v>0.14558202020767444</v>
      </c>
      <c r="J129" s="47">
        <f>'OP Claims by DMISID'!J129/'OP Visits by DMISID'!J129</f>
        <v>0.12674031761973512</v>
      </c>
      <c r="K129" s="47">
        <f>'OP Claims by DMISID'!K129/'OP Visits by DMISID'!K129</f>
        <v>5.5445544554455446E-2</v>
      </c>
      <c r="L129" s="6"/>
    </row>
    <row r="130" spans="2:12" x14ac:dyDescent="0.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47">
        <f>IF($E130="h",'OP Claims by DMISID'!F130/'OP Visits by DMISID'!F130," ")</f>
        <v>0.26648233965497098</v>
      </c>
      <c r="G130" s="47">
        <f>IF($E130="h",'OP Claims by DMISID'!G130/'OP Visits by DMISID'!G130," ")</f>
        <v>0.26553042041111458</v>
      </c>
      <c r="H130" s="47">
        <f>IF($E130="h",'OP Claims by DMISID'!H130/'OP Visits by DMISID'!H130," ")</f>
        <v>0.28203914820391485</v>
      </c>
      <c r="I130" s="47">
        <f>IF($E130="h",'OP Claims by DMISID'!I130/'OP Visits by DMISID'!I130," ")</f>
        <v>0.32229919844891591</v>
      </c>
      <c r="J130" s="47">
        <f>'OP Claims by DMISID'!J130/'OP Visits by DMISID'!J130</f>
        <v>0.29390297442651742</v>
      </c>
      <c r="K130" s="47">
        <f>'OP Claims by DMISID'!K130/'OP Visits by DMISID'!K130</f>
        <v>0.23676486004822309</v>
      </c>
      <c r="L130" s="6"/>
    </row>
    <row r="131" spans="2:12" x14ac:dyDescent="0.2">
      <c r="B131" s="6" t="str">
        <f>Details2!B1463</f>
        <v>Navy</v>
      </c>
      <c r="C131" s="6" t="str">
        <f>Details2!C1463</f>
        <v>0100</v>
      </c>
      <c r="D131" s="6" t="str">
        <f>Details2!D1463</f>
        <v>NHC New England</v>
      </c>
      <c r="E131" s="6" t="str">
        <f>Details2!E1463</f>
        <v>C</v>
      </c>
      <c r="F131" s="47" t="str">
        <f>IF($E131="h",'OP Claims by DMISID'!F131/'OP Visits by DMISID'!F131," ")</f>
        <v xml:space="preserve"> </v>
      </c>
      <c r="G131" s="47" t="str">
        <f>IF($E131="h",'OP Claims by DMISID'!G131/'OP Visits by DMISID'!G131," ")</f>
        <v xml:space="preserve"> </v>
      </c>
      <c r="H131" s="47" t="str">
        <f>IF($E131="h",'OP Claims by DMISID'!H131/'OP Visits by DMISID'!H131," ")</f>
        <v xml:space="preserve"> </v>
      </c>
      <c r="I131" s="47" t="str">
        <f>IF($E131="h",'OP Claims by DMISID'!I131/'OP Visits by DMISID'!I131," ")</f>
        <v xml:space="preserve"> </v>
      </c>
      <c r="J131" s="47">
        <f>'OP Claims by DMISID'!J131/'OP Visits by DMISID'!J131</f>
        <v>0.12066355688733743</v>
      </c>
      <c r="K131" s="47">
        <f>'OP Claims by DMISID'!K131/'OP Visits by DMISID'!K131</f>
        <v>0.11582374519365342</v>
      </c>
      <c r="L131" s="6" t="s">
        <v>297</v>
      </c>
    </row>
    <row r="132" spans="2:12" x14ac:dyDescent="0.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47">
        <f>IF($E132="h",'OP Claims by DMISID'!F132/'OP Visits by DMISID'!F132," ")</f>
        <v>0.5348985445660257</v>
      </c>
      <c r="G132" s="47">
        <f>IF($E132="h",'OP Claims by DMISID'!G132/'OP Visits by DMISID'!G132," ")</f>
        <v>0.67819532602423538</v>
      </c>
      <c r="H132" s="47">
        <f>IF($E132="h",'OP Claims by DMISID'!H132/'OP Visits by DMISID'!H132," ")</f>
        <v>0.39019086117791535</v>
      </c>
      <c r="I132" s="47">
        <f>IF($E132="h",'OP Claims by DMISID'!I132/'OP Visits by DMISID'!I132," ")</f>
        <v>0.22325477810171687</v>
      </c>
      <c r="J132" s="47">
        <f>'OP Claims by DMISID'!J132/'OP Visits by DMISID'!J132</f>
        <v>0.27471820474548353</v>
      </c>
      <c r="K132" s="47">
        <f>'OP Claims by DMISID'!K132/'OP Visits by DMISID'!K132</f>
        <v>0.37775492212753453</v>
      </c>
      <c r="L132" s="6" t="s">
        <v>296</v>
      </c>
    </row>
    <row r="133" spans="2:12" x14ac:dyDescent="0.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47">
        <f>IF($E133="h",'OP Claims by DMISID'!F133/'OP Visits by DMISID'!F133," ")</f>
        <v>0.15442017327932084</v>
      </c>
      <c r="G133" s="47">
        <f>IF($E133="h",'OP Claims by DMISID'!G133/'OP Visits by DMISID'!G133," ")</f>
        <v>0.15606999003854649</v>
      </c>
      <c r="H133" s="47">
        <f>IF($E133="h",'OP Claims by DMISID'!H133/'OP Visits by DMISID'!H133," ")</f>
        <v>0.14597860497837736</v>
      </c>
      <c r="I133" s="47">
        <f>IF($E133="h",'OP Claims by DMISID'!I133/'OP Visits by DMISID'!I133," ")</f>
        <v>0.1263473449864439</v>
      </c>
      <c r="J133" s="47">
        <f>'OP Claims by DMISID'!J133/'OP Visits by DMISID'!J133</f>
        <v>0.14843396397211914</v>
      </c>
      <c r="K133" s="47">
        <f>'OP Claims by DMISID'!K133/'OP Visits by DMISID'!K133</f>
        <v>0.19084707925089917</v>
      </c>
      <c r="L133" s="6"/>
    </row>
    <row r="134" spans="2:12" x14ac:dyDescent="0.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47" t="str">
        <f>IF($E134="h",'OP Claims by DMISID'!F134/'OP Visits by DMISID'!F134," ")</f>
        <v xml:space="preserve"> </v>
      </c>
      <c r="G134" s="47" t="str">
        <f>IF($E134="h",'OP Claims by DMISID'!G134/'OP Visits by DMISID'!G134," ")</f>
        <v xml:space="preserve"> </v>
      </c>
      <c r="H134" s="47" t="str">
        <f>IF($E134="h",'OP Claims by DMISID'!H134/'OP Visits by DMISID'!H134," ")</f>
        <v xml:space="preserve"> </v>
      </c>
      <c r="I134" s="47" t="e">
        <f>'OP Claims by DMISID'!I134/'OP Visits by DMISID'!I134</f>
        <v>#DIV/0!</v>
      </c>
      <c r="J134" s="47" t="e">
        <f>'OP Claims by DMISID'!J134/'OP Visits by DMISID'!J134</f>
        <v>#VALUE!</v>
      </c>
      <c r="K134" s="47" t="e">
        <f>'OP Claims by DMISID'!K134/'OP Visits by DMISID'!K134</f>
        <v>#VALUE!</v>
      </c>
      <c r="L134" s="6"/>
    </row>
    <row r="135" spans="2:12" x14ac:dyDescent="0.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47" t="str">
        <f>IF($E135="h",'OP Claims by DMISID'!F135/'OP Visits by DMISID'!F135," ")</f>
        <v xml:space="preserve"> </v>
      </c>
      <c r="G135" s="47" t="str">
        <f>IF($E135="h",'OP Claims by DMISID'!G135/'OP Visits by DMISID'!G135," ")</f>
        <v xml:space="preserve"> </v>
      </c>
      <c r="H135" s="47" t="str">
        <f>IF($E135="h",'OP Claims by DMISID'!H135/'OP Visits by DMISID'!H135," ")</f>
        <v xml:space="preserve"> </v>
      </c>
      <c r="I135" s="47" t="str">
        <f>IF($E135="h",'OP Claims by DMISID'!I135/'OP Visits by DMISID'!I135," ")</f>
        <v xml:space="preserve"> </v>
      </c>
      <c r="J135" s="47">
        <f>'OP Claims by DMISID'!J135/'OP Visits by DMISID'!J135</f>
        <v>0.35374840213549891</v>
      </c>
      <c r="K135" s="47">
        <f>'OP Claims by DMISID'!K135/'OP Visits by DMISID'!K135</f>
        <v>0.25531074438202245</v>
      </c>
      <c r="L135" s="6"/>
    </row>
    <row r="136" spans="2:12" x14ac:dyDescent="0.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</v>
      </c>
      <c r="E136" s="6" t="str">
        <f>Details2!E1468</f>
        <v>H</v>
      </c>
      <c r="F136" s="47">
        <f>IF($E136="h",'OP Claims by DMISID'!F136/'OP Visits by DMISID'!F136," ")</f>
        <v>6.6565206050559295E-2</v>
      </c>
      <c r="G136" s="47">
        <f>IF($E136="h",'OP Claims by DMISID'!G136/'OP Visits by DMISID'!G136," ")</f>
        <v>2.3695117568220729E-2</v>
      </c>
      <c r="H136" s="47">
        <f>IF($E136="h",'OP Claims by DMISID'!H136/'OP Visits by DMISID'!H136," ")</f>
        <v>6.6887821001371847E-2</v>
      </c>
      <c r="I136" s="47">
        <f>IF($E136="h",'OP Claims by DMISID'!I136/'OP Visits by DMISID'!I136," ")</f>
        <v>0.10349268281990229</v>
      </c>
      <c r="J136" s="47">
        <f>'OP Claims by DMISID'!J136/'OP Visits by DMISID'!J136</f>
        <v>8.8809380890700201E-2</v>
      </c>
      <c r="K136" s="47">
        <f>'OP Claims by DMISID'!K136/'OP Visits by DMISID'!K136</f>
        <v>5.5200092965656478E-2</v>
      </c>
      <c r="L136" s="6"/>
    </row>
    <row r="137" spans="2:12" x14ac:dyDescent="0.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47">
        <f>IF($E137="h",'OP Claims by DMISID'!F137/'OP Visits by DMISID'!F137," ")</f>
        <v>0.15719547128631836</v>
      </c>
      <c r="G137" s="47">
        <f>IF($E137="h",'OP Claims by DMISID'!G137/'OP Visits by DMISID'!G137," ")</f>
        <v>0.16601517908413529</v>
      </c>
      <c r="H137" s="47">
        <f>IF($E137="h",'OP Claims by DMISID'!H137/'OP Visits by DMISID'!H137," ")</f>
        <v>0.16269906635655032</v>
      </c>
      <c r="I137" s="47">
        <f>IF($E137="h",'OP Claims by DMISID'!I137/'OP Visits by DMISID'!I137," ")</f>
        <v>0.17208585625458198</v>
      </c>
      <c r="J137" s="47">
        <f>'OP Claims by DMISID'!J137/'OP Visits by DMISID'!J137</f>
        <v>0.17114765680194677</v>
      </c>
      <c r="K137" s="47">
        <f>'OP Claims by DMISID'!K137/'OP Visits by DMISID'!K137</f>
        <v>0.18679772208570616</v>
      </c>
      <c r="L137" s="6"/>
    </row>
    <row r="138" spans="2:12" x14ac:dyDescent="0.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47">
        <f>IF($E138="h",'OP Claims by DMISID'!F138/'OP Visits by DMISID'!F138," ")</f>
        <v>0.33203151302942563</v>
      </c>
      <c r="G138" s="47">
        <f>IF($E138="h",'OP Claims by DMISID'!G138/'OP Visits by DMISID'!G138," ")</f>
        <v>0.31916660898456428</v>
      </c>
      <c r="H138" s="47">
        <f>IF($E138="h",'OP Claims by DMISID'!H138/'OP Visits by DMISID'!H138," ")</f>
        <v>0.13181724441778062</v>
      </c>
      <c r="I138" s="47">
        <f>IF($E138="h",'OP Claims by DMISID'!I138/'OP Visits by DMISID'!I138," ")</f>
        <v>0.39249760980822224</v>
      </c>
      <c r="J138" s="47">
        <f>'OP Claims by DMISID'!J138/'OP Visits by DMISID'!J138</f>
        <v>0.13009143807148796</v>
      </c>
      <c r="K138" s="47">
        <f>'OP Claims by DMISID'!K138/'OP Visits by DMISID'!K138</f>
        <v>0.13195224991279408</v>
      </c>
      <c r="L138" s="6"/>
    </row>
    <row r="139" spans="2:12" x14ac:dyDescent="0.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47" t="str">
        <f>IF($E139="h",'OP Claims by DMISID'!F139/'OP Visits by DMISID'!F139," ")</f>
        <v xml:space="preserve"> </v>
      </c>
      <c r="G139" s="47" t="str">
        <f>IF($E139="h",'OP Claims by DMISID'!G139/'OP Visits by DMISID'!G139," ")</f>
        <v xml:space="preserve"> </v>
      </c>
      <c r="H139" s="47" t="str">
        <f>IF($E139="h",'OP Claims by DMISID'!H139/'OP Visits by DMISID'!H139," ")</f>
        <v xml:space="preserve"> </v>
      </c>
      <c r="I139" s="47" t="str">
        <f>IF($E139="h",'OP Claims by DMISID'!I139/'OP Visits by DMISID'!I139," ")</f>
        <v xml:space="preserve"> </v>
      </c>
      <c r="J139" s="47">
        <f>'OP Claims by DMISID'!J139/'OP Visits by DMISID'!J139</f>
        <v>5.8953208531589293E-2</v>
      </c>
      <c r="K139" s="47">
        <f>'OP Claims by DMISID'!K139/'OP Visits by DMISID'!K139</f>
        <v>2.0884070058381984E-2</v>
      </c>
      <c r="L139" s="6"/>
    </row>
    <row r="140" spans="2:12" x14ac:dyDescent="0.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47" t="str">
        <f>IF($E140="h",'OP Claims by DMISID'!F140/'OP Visits by DMISID'!F140," ")</f>
        <v xml:space="preserve"> </v>
      </c>
      <c r="G140" s="47" t="str">
        <f>IF($E140="h",'OP Claims by DMISID'!G140/'OP Visits by DMISID'!G140," ")</f>
        <v xml:space="preserve"> </v>
      </c>
      <c r="H140" s="47" t="str">
        <f>IF($E140="h",'OP Claims by DMISID'!H140/'OP Visits by DMISID'!H140," ")</f>
        <v xml:space="preserve"> </v>
      </c>
      <c r="I140" s="47" t="str">
        <f>IF($E140="h",'OP Claims by DMISID'!I140/'OP Visits by DMISID'!I140," ")</f>
        <v xml:space="preserve"> </v>
      </c>
      <c r="J140" s="47" t="e">
        <f>'OP Claims by DMISID'!J140/'OP Visits by DMISID'!J140</f>
        <v>#VALUE!</v>
      </c>
      <c r="K140" s="47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47" t="str">
        <f>IF($E141="h",'OP Claims by DMISID'!F141/'OP Visits by DMISID'!F141," ")</f>
        <v xml:space="preserve"> </v>
      </c>
      <c r="G141" s="47" t="str">
        <f>IF($E141="h",'OP Claims by DMISID'!G141/'OP Visits by DMISID'!G141," ")</f>
        <v xml:space="preserve"> </v>
      </c>
      <c r="H141" s="47" t="str">
        <f>IF($E141="h",'OP Claims by DMISID'!H141/'OP Visits by DMISID'!H141," ")</f>
        <v xml:space="preserve"> </v>
      </c>
      <c r="I141" s="47" t="str">
        <f>IF($E141="h",'OP Claims by DMISID'!I141/'OP Visits by DMISID'!I141," ")</f>
        <v xml:space="preserve"> </v>
      </c>
      <c r="J141" s="47">
        <f>'OP Claims by DMISID'!J141/'OP Visits by DMISID'!J141</f>
        <v>0.18594588673458209</v>
      </c>
      <c r="K141" s="47">
        <f>'OP Claims by DMISID'!K141/'OP Visits by DMISID'!K141</f>
        <v>0.14175485008818342</v>
      </c>
      <c r="L141" s="6"/>
    </row>
    <row r="142" spans="2:12" x14ac:dyDescent="0.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47" t="str">
        <f>IF($E142="h",'OP Claims by DMISID'!F142/'OP Visits by DMISID'!F142," ")</f>
        <v xml:space="preserve"> </v>
      </c>
      <c r="G142" s="47" t="str">
        <f>IF($E142="h",'OP Claims by DMISID'!G142/'OP Visits by DMISID'!G142," ")</f>
        <v xml:space="preserve"> </v>
      </c>
      <c r="H142" s="47" t="str">
        <f>IF($E142="h",'OP Claims by DMISID'!H142/'OP Visits by DMISID'!H142," ")</f>
        <v xml:space="preserve"> </v>
      </c>
      <c r="I142" s="47" t="str">
        <f>IF($E142="h",'OP Claims by DMISID'!I142/'OP Visits by DMISID'!I142," ")</f>
        <v xml:space="preserve"> </v>
      </c>
      <c r="J142" s="47">
        <f>'OP Claims by DMISID'!J142/'OP Visits by DMISID'!J142</f>
        <v>0.15682495181356229</v>
      </c>
      <c r="K142" s="47" t="e">
        <f>'OP Claims by DMISID'!K142/'OP Visits by DMISID'!K142</f>
        <v>#VALUE!</v>
      </c>
      <c r="L142" s="6"/>
    </row>
    <row r="143" spans="2:12" x14ac:dyDescent="0.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47" t="str">
        <f>IF($E143="h",'OP Claims by DMISID'!F143/'OP Visits by DMISID'!F143," ")</f>
        <v xml:space="preserve"> </v>
      </c>
      <c r="G143" s="47" t="str">
        <f>IF($E143="h",'OP Claims by DMISID'!G143/'OP Visits by DMISID'!G143," ")</f>
        <v xml:space="preserve"> </v>
      </c>
      <c r="H143" s="47" t="str">
        <f>IF($E143="h",'OP Claims by DMISID'!H143/'OP Visits by DMISID'!H143," ")</f>
        <v xml:space="preserve"> </v>
      </c>
      <c r="I143" s="47" t="str">
        <f>IF($E143="h",'OP Claims by DMISID'!I143/'OP Visits by DMISID'!I143," ")</f>
        <v xml:space="preserve"> </v>
      </c>
      <c r="J143" s="47">
        <f>'OP Claims by DMISID'!J143/'OP Visits by DMISID'!J143</f>
        <v>4.802584505973418E-2</v>
      </c>
      <c r="K143" s="47">
        <f>'OP Claims by DMISID'!K143/'OP Visits by DMISID'!K143</f>
        <v>8.6460258780036964E-2</v>
      </c>
      <c r="L143" s="6"/>
    </row>
    <row r="144" spans="2:12" x14ac:dyDescent="0.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47" t="str">
        <f>IF($E144="h",'OP Claims by DMISID'!F144/'OP Visits by DMISID'!F144," ")</f>
        <v xml:space="preserve"> </v>
      </c>
      <c r="G144" s="47" t="str">
        <f>IF($E144="h",'OP Claims by DMISID'!G144/'OP Visits by DMISID'!G144," ")</f>
        <v xml:space="preserve"> </v>
      </c>
      <c r="H144" s="47" t="str">
        <f>IF($E144="h",'OP Claims by DMISID'!H144/'OP Visits by DMISID'!H144," ")</f>
        <v xml:space="preserve"> </v>
      </c>
      <c r="I144" s="47"/>
      <c r="J144" s="47"/>
      <c r="K144" s="47"/>
      <c r="L144" s="6" t="s">
        <v>130</v>
      </c>
    </row>
    <row r="145" spans="2:12" x14ac:dyDescent="0.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47">
        <f>IF($E145="h",'OP Claims by DMISID'!F145/'OP Visits by DMISID'!F145," ")</f>
        <v>0.14263431542461005</v>
      </c>
      <c r="G145" s="47">
        <f>IF($E145="h",'OP Claims by DMISID'!G145/'OP Visits by DMISID'!G145," ")</f>
        <v>0.37945198075987679</v>
      </c>
      <c r="H145" s="47">
        <f>IF($E145="h",'OP Claims by DMISID'!H145/'OP Visits by DMISID'!H145," ")</f>
        <v>0.82588396841743905</v>
      </c>
      <c r="I145" s="47">
        <f>IF($E145="h",'OP Claims by DMISID'!I145/'OP Visits by DMISID'!I145," ")</f>
        <v>0.26717170694160303</v>
      </c>
      <c r="J145" s="47">
        <f>'OP Claims by DMISID'!J145/'OP Visits by DMISID'!J145</f>
        <v>0.27552356020942409</v>
      </c>
      <c r="K145" s="47">
        <f>'OP Claims by DMISID'!K145/'OP Visits by DMISID'!K145</f>
        <v>0.21147423664122136</v>
      </c>
      <c r="L145" s="6"/>
    </row>
    <row r="146" spans="2:12" x14ac:dyDescent="0.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47" t="str">
        <f>IF($E146="h",'OP Claims by DMISID'!F146/'OP Visits by DMISID'!F146," ")</f>
        <v xml:space="preserve"> </v>
      </c>
      <c r="G146" s="47" t="str">
        <f>IF($E146="h",'OP Claims by DMISID'!G146/'OP Visits by DMISID'!G146," ")</f>
        <v xml:space="preserve"> </v>
      </c>
      <c r="H146" s="47" t="str">
        <f>IF($E146="h",'OP Claims by DMISID'!H146/'OP Visits by DMISID'!H146," ")</f>
        <v xml:space="preserve"> </v>
      </c>
      <c r="I146" s="47"/>
      <c r="J146" s="47"/>
      <c r="K146" s="47"/>
      <c r="L146" s="6" t="s">
        <v>344</v>
      </c>
    </row>
    <row r="147" spans="2:12" x14ac:dyDescent="0.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47" t="str">
        <f>IF($E147="h",'OP Claims by DMISID'!F147/'OP Visits by DMISID'!F147," ")</f>
        <v xml:space="preserve"> </v>
      </c>
      <c r="G147" s="47" t="str">
        <f>IF($E147="h",'OP Claims by DMISID'!G147/'OP Visits by DMISID'!G147," ")</f>
        <v xml:space="preserve"> </v>
      </c>
      <c r="H147" s="47" t="str">
        <f>IF($E147="h",'OP Claims by DMISID'!H147/'OP Visits by DMISID'!H147," ")</f>
        <v xml:space="preserve"> </v>
      </c>
      <c r="I147" s="47"/>
      <c r="J147" s="47"/>
      <c r="K147" s="47"/>
      <c r="L147" s="6" t="s">
        <v>344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8E6CF98D-1634-4ED3-81CA-763BCE5C79CD}" scale="85" topLeftCell="A22">
      <selection activeCell="K15" sqref="K1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K15" sqref="K15"/>
      <pageMargins left="0.75" right="0.75" top="1" bottom="1" header="0.5" footer="0.5"/>
      <pageSetup orientation="portrait" r:id="rId2"/>
      <headerFooter alignWithMargins="0"/>
    </customSheetView>
    <customSheetView guid="{36755EE3-F52E-4D4E-9A42-3A861C777B27}" scale="85" topLeftCell="A130">
      <selection activeCell="G133" sqref="G133"/>
      <pageMargins left="0.75" right="0.75" top="1" bottom="1" header="0.5" footer="0.5"/>
      <pageSetup orientation="portrait" r:id="rId3"/>
      <headerFooter alignWithMargins="0"/>
    </customSheetView>
  </customSheetViews>
  <phoneticPr fontId="0" type="noConversion"/>
  <pageMargins left="0.75" right="0.75" top="1" bottom="1" header="0.5" footer="0.5"/>
  <pageSetup orientation="portrait" r:id="rId4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481"/>
  <sheetViews>
    <sheetView tabSelected="1" workbookViewId="0">
      <selection activeCell="L1101" sqref="L1100:L1101"/>
    </sheetView>
  </sheetViews>
  <sheetFormatPr defaultRowHeight="12.75" x14ac:dyDescent="0.2"/>
  <sheetData>
    <row r="1" spans="1:11" x14ac:dyDescent="0.2">
      <c r="A1" t="s">
        <v>321</v>
      </c>
    </row>
    <row r="2" spans="1:11" x14ac:dyDescent="0.2">
      <c r="F2" t="s">
        <v>471</v>
      </c>
      <c r="G2" t="s">
        <v>472</v>
      </c>
      <c r="H2" t="s">
        <v>473</v>
      </c>
      <c r="I2" t="s">
        <v>474</v>
      </c>
      <c r="J2" t="s">
        <v>475</v>
      </c>
      <c r="K2" t="s">
        <v>476</v>
      </c>
    </row>
    <row r="3" spans="1:11" x14ac:dyDescent="0.2">
      <c r="B3" t="s">
        <v>322</v>
      </c>
      <c r="C3" s="2" t="s">
        <v>8</v>
      </c>
      <c r="D3" t="s">
        <v>9</v>
      </c>
      <c r="E3" t="s">
        <v>291</v>
      </c>
      <c r="F3" t="s">
        <v>323</v>
      </c>
      <c r="G3" t="s">
        <v>323</v>
      </c>
      <c r="H3" t="s">
        <v>323</v>
      </c>
      <c r="I3" t="s">
        <v>323</v>
      </c>
      <c r="J3" t="s">
        <v>323</v>
      </c>
      <c r="K3" t="s">
        <v>323</v>
      </c>
    </row>
    <row r="4" spans="1:11" x14ac:dyDescent="0.2">
      <c r="B4" t="s">
        <v>324</v>
      </c>
      <c r="C4" s="2" t="s">
        <v>353</v>
      </c>
      <c r="D4" t="s">
        <v>354</v>
      </c>
      <c r="E4" t="s">
        <v>355</v>
      </c>
      <c r="F4" t="s">
        <v>325</v>
      </c>
      <c r="G4" t="s">
        <v>325</v>
      </c>
      <c r="H4" t="s">
        <v>325</v>
      </c>
      <c r="I4" t="s">
        <v>325</v>
      </c>
      <c r="J4" t="s">
        <v>325</v>
      </c>
      <c r="K4" t="s">
        <v>325</v>
      </c>
    </row>
    <row r="5" spans="1:11" x14ac:dyDescent="0.2">
      <c r="B5" t="s">
        <v>1</v>
      </c>
      <c r="C5" s="2" t="s">
        <v>151</v>
      </c>
      <c r="D5" t="s">
        <v>152</v>
      </c>
      <c r="E5" t="s">
        <v>292</v>
      </c>
      <c r="F5" t="s">
        <v>125</v>
      </c>
      <c r="G5" t="s">
        <v>125</v>
      </c>
      <c r="H5" t="s">
        <v>125</v>
      </c>
      <c r="I5" t="s">
        <v>125</v>
      </c>
      <c r="J5" t="s">
        <v>125</v>
      </c>
      <c r="K5" t="s">
        <v>125</v>
      </c>
    </row>
    <row r="6" spans="1:11" x14ac:dyDescent="0.2">
      <c r="B6" t="s">
        <v>1</v>
      </c>
      <c r="C6" s="2" t="s">
        <v>10</v>
      </c>
      <c r="D6" t="s">
        <v>432</v>
      </c>
      <c r="E6" t="s">
        <v>293</v>
      </c>
      <c r="F6">
        <v>898014.57</v>
      </c>
      <c r="G6">
        <v>615451.61</v>
      </c>
      <c r="H6">
        <v>442064.61</v>
      </c>
      <c r="I6">
        <v>745023.32</v>
      </c>
      <c r="J6">
        <v>636268.59</v>
      </c>
      <c r="K6">
        <v>486295.65</v>
      </c>
    </row>
    <row r="7" spans="1:11" x14ac:dyDescent="0.2">
      <c r="B7" t="s">
        <v>1</v>
      </c>
      <c r="C7" s="2" t="s">
        <v>11</v>
      </c>
      <c r="D7" t="s">
        <v>12</v>
      </c>
      <c r="E7" t="s">
        <v>292</v>
      </c>
      <c r="F7" t="s">
        <v>125</v>
      </c>
      <c r="G7" t="s">
        <v>125</v>
      </c>
      <c r="H7" t="s">
        <v>125</v>
      </c>
      <c r="I7" t="s">
        <v>125</v>
      </c>
      <c r="J7" t="s">
        <v>125</v>
      </c>
      <c r="K7" t="s">
        <v>125</v>
      </c>
    </row>
    <row r="8" spans="1:11" x14ac:dyDescent="0.2">
      <c r="B8" t="s">
        <v>1</v>
      </c>
      <c r="C8" s="2" t="s">
        <v>153</v>
      </c>
      <c r="D8" t="s">
        <v>154</v>
      </c>
      <c r="E8" t="s">
        <v>292</v>
      </c>
      <c r="F8" t="s">
        <v>125</v>
      </c>
      <c r="G8" t="s">
        <v>125</v>
      </c>
      <c r="H8" t="s">
        <v>125</v>
      </c>
      <c r="I8" t="s">
        <v>125</v>
      </c>
      <c r="J8" t="s">
        <v>125</v>
      </c>
      <c r="K8" t="s">
        <v>125</v>
      </c>
    </row>
    <row r="9" spans="1:11" x14ac:dyDescent="0.2">
      <c r="B9" t="s">
        <v>1</v>
      </c>
      <c r="C9" s="2" t="s">
        <v>155</v>
      </c>
      <c r="D9" t="s">
        <v>156</v>
      </c>
      <c r="E9" t="s">
        <v>292</v>
      </c>
      <c r="F9" t="s">
        <v>125</v>
      </c>
      <c r="G9" t="s">
        <v>125</v>
      </c>
      <c r="H9" t="s">
        <v>125</v>
      </c>
      <c r="I9" t="s">
        <v>125</v>
      </c>
      <c r="J9" t="s">
        <v>125</v>
      </c>
      <c r="K9" t="s">
        <v>125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293</v>
      </c>
      <c r="F10">
        <v>764641.56</v>
      </c>
      <c r="G10">
        <v>892545.48</v>
      </c>
      <c r="H10">
        <v>388067.22</v>
      </c>
      <c r="I10">
        <v>588501.29</v>
      </c>
      <c r="J10">
        <v>309447.17</v>
      </c>
      <c r="K10">
        <v>433748.85</v>
      </c>
    </row>
    <row r="11" spans="1:11" x14ac:dyDescent="0.2">
      <c r="B11" t="s">
        <v>1</v>
      </c>
      <c r="C11" s="2" t="s">
        <v>157</v>
      </c>
      <c r="D11" t="s">
        <v>158</v>
      </c>
      <c r="E11" t="s">
        <v>292</v>
      </c>
      <c r="F11" t="s">
        <v>125</v>
      </c>
      <c r="G11" t="s">
        <v>125</v>
      </c>
      <c r="H11" t="s">
        <v>125</v>
      </c>
      <c r="I11" t="s">
        <v>125</v>
      </c>
      <c r="J11" t="s">
        <v>125</v>
      </c>
      <c r="K11" t="s">
        <v>125</v>
      </c>
    </row>
    <row r="12" spans="1:11" x14ac:dyDescent="0.2">
      <c r="B12" t="s">
        <v>1</v>
      </c>
      <c r="C12" s="2" t="s">
        <v>159</v>
      </c>
      <c r="D12" t="s">
        <v>160</v>
      </c>
      <c r="E12" t="s">
        <v>292</v>
      </c>
      <c r="F12" t="s">
        <v>125</v>
      </c>
      <c r="G12" t="s">
        <v>125</v>
      </c>
      <c r="H12" t="s">
        <v>125</v>
      </c>
      <c r="I12" t="s">
        <v>125</v>
      </c>
      <c r="J12" t="s">
        <v>125</v>
      </c>
      <c r="K12" t="s">
        <v>125</v>
      </c>
    </row>
    <row r="13" spans="1:11" x14ac:dyDescent="0.2">
      <c r="B13" t="s">
        <v>1</v>
      </c>
      <c r="C13" s="2" t="s">
        <v>161</v>
      </c>
      <c r="D13" t="s">
        <v>162</v>
      </c>
      <c r="E13" t="s">
        <v>292</v>
      </c>
      <c r="F13" t="s">
        <v>125</v>
      </c>
      <c r="G13" t="s">
        <v>125</v>
      </c>
      <c r="H13" t="s">
        <v>125</v>
      </c>
      <c r="I13" t="s">
        <v>125</v>
      </c>
      <c r="J13" t="s">
        <v>125</v>
      </c>
      <c r="K13" t="s">
        <v>125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293</v>
      </c>
      <c r="F14">
        <v>53951.42</v>
      </c>
      <c r="G14">
        <v>7646.55</v>
      </c>
      <c r="H14" t="s">
        <v>125</v>
      </c>
      <c r="I14" t="s">
        <v>125</v>
      </c>
      <c r="J14" t="s">
        <v>125</v>
      </c>
      <c r="K14" t="s">
        <v>125</v>
      </c>
    </row>
    <row r="15" spans="1:11" x14ac:dyDescent="0.2">
      <c r="B15" t="s">
        <v>1</v>
      </c>
      <c r="C15" s="2" t="s">
        <v>163</v>
      </c>
      <c r="D15" t="s">
        <v>164</v>
      </c>
      <c r="E15" t="s">
        <v>292</v>
      </c>
      <c r="F15" t="s">
        <v>125</v>
      </c>
      <c r="G15" t="s">
        <v>125</v>
      </c>
      <c r="H15" t="s">
        <v>125</v>
      </c>
      <c r="I15" t="s">
        <v>125</v>
      </c>
      <c r="J15" t="s">
        <v>125</v>
      </c>
      <c r="K15" t="s">
        <v>125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293</v>
      </c>
      <c r="F16">
        <v>485414.2</v>
      </c>
      <c r="G16">
        <v>284458.78999999998</v>
      </c>
      <c r="H16">
        <v>372720.41</v>
      </c>
      <c r="I16">
        <v>229055.81</v>
      </c>
      <c r="J16">
        <v>164783.31</v>
      </c>
      <c r="K16">
        <v>245257.86</v>
      </c>
    </row>
    <row r="17" spans="2:11" x14ac:dyDescent="0.2">
      <c r="B17" t="s">
        <v>1</v>
      </c>
      <c r="C17" s="2" t="s">
        <v>165</v>
      </c>
      <c r="D17" t="s">
        <v>166</v>
      </c>
      <c r="E17" t="s">
        <v>292</v>
      </c>
      <c r="F17" t="s">
        <v>125</v>
      </c>
      <c r="G17" t="s">
        <v>125</v>
      </c>
      <c r="H17" t="s">
        <v>125</v>
      </c>
      <c r="I17" t="s">
        <v>125</v>
      </c>
      <c r="J17" t="s">
        <v>125</v>
      </c>
      <c r="K17" t="s">
        <v>125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292</v>
      </c>
      <c r="F18" t="s">
        <v>125</v>
      </c>
      <c r="G18" t="s">
        <v>125</v>
      </c>
      <c r="H18" t="s">
        <v>125</v>
      </c>
      <c r="I18" t="s">
        <v>125</v>
      </c>
      <c r="J18" t="s">
        <v>125</v>
      </c>
      <c r="K18" t="s">
        <v>125</v>
      </c>
    </row>
    <row r="19" spans="2:11" x14ac:dyDescent="0.2">
      <c r="B19" t="s">
        <v>1</v>
      </c>
      <c r="C19" s="2" t="s">
        <v>167</v>
      </c>
      <c r="D19" t="s">
        <v>168</v>
      </c>
      <c r="E19" t="s">
        <v>292</v>
      </c>
      <c r="F19" t="s">
        <v>125</v>
      </c>
      <c r="G19" t="s">
        <v>125</v>
      </c>
      <c r="H19" t="s">
        <v>125</v>
      </c>
      <c r="I19" t="s">
        <v>125</v>
      </c>
      <c r="J19" t="s">
        <v>125</v>
      </c>
      <c r="K19" t="s">
        <v>125</v>
      </c>
    </row>
    <row r="20" spans="2:11" x14ac:dyDescent="0.2">
      <c r="B20" t="s">
        <v>1</v>
      </c>
      <c r="C20" s="2" t="s">
        <v>169</v>
      </c>
      <c r="D20" t="s">
        <v>170</v>
      </c>
      <c r="E20" t="s">
        <v>292</v>
      </c>
      <c r="F20" t="s">
        <v>125</v>
      </c>
      <c r="G20" t="s">
        <v>125</v>
      </c>
      <c r="H20" t="s">
        <v>125</v>
      </c>
      <c r="I20" t="s">
        <v>125</v>
      </c>
      <c r="J20" t="s">
        <v>125</v>
      </c>
      <c r="K20" t="s">
        <v>125</v>
      </c>
    </row>
    <row r="21" spans="2:11" x14ac:dyDescent="0.2">
      <c r="B21" t="s">
        <v>1</v>
      </c>
      <c r="C21" s="2" t="s">
        <v>171</v>
      </c>
      <c r="D21" t="s">
        <v>172</v>
      </c>
      <c r="E21" t="s">
        <v>292</v>
      </c>
      <c r="F21" t="s">
        <v>125</v>
      </c>
      <c r="G21" t="s">
        <v>125</v>
      </c>
      <c r="H21" t="s">
        <v>125</v>
      </c>
      <c r="I21" t="s">
        <v>125</v>
      </c>
      <c r="J21" t="s">
        <v>125</v>
      </c>
      <c r="K21" t="s">
        <v>125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293</v>
      </c>
      <c r="F22">
        <v>23758.66</v>
      </c>
      <c r="G22">
        <v>14843.75</v>
      </c>
      <c r="H22">
        <v>35402.67</v>
      </c>
      <c r="I22">
        <v>12721.67</v>
      </c>
      <c r="J22">
        <v>958.97</v>
      </c>
      <c r="K22">
        <v>25176.16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292</v>
      </c>
      <c r="F23" t="s">
        <v>125</v>
      </c>
      <c r="G23" t="s">
        <v>125</v>
      </c>
      <c r="H23" t="s">
        <v>125</v>
      </c>
      <c r="I23" t="s">
        <v>125</v>
      </c>
      <c r="J23" t="s">
        <v>125</v>
      </c>
      <c r="K23" t="s">
        <v>125</v>
      </c>
    </row>
    <row r="24" spans="2:11" x14ac:dyDescent="0.2">
      <c r="B24" t="s">
        <v>1</v>
      </c>
      <c r="C24" s="2" t="s">
        <v>173</v>
      </c>
      <c r="D24" t="s">
        <v>174</v>
      </c>
      <c r="E24" t="s">
        <v>292</v>
      </c>
      <c r="F24" t="s">
        <v>125</v>
      </c>
      <c r="G24" t="s">
        <v>125</v>
      </c>
      <c r="H24" t="s">
        <v>125</v>
      </c>
      <c r="I24" t="s">
        <v>125</v>
      </c>
      <c r="J24" t="s">
        <v>125</v>
      </c>
      <c r="K24" t="s">
        <v>125</v>
      </c>
    </row>
    <row r="25" spans="2:11" x14ac:dyDescent="0.2">
      <c r="B25" t="s">
        <v>1</v>
      </c>
      <c r="C25" s="2" t="s">
        <v>175</v>
      </c>
      <c r="D25" t="s">
        <v>176</v>
      </c>
      <c r="E25" t="s">
        <v>292</v>
      </c>
      <c r="F25" t="s">
        <v>125</v>
      </c>
      <c r="G25" t="s">
        <v>125</v>
      </c>
      <c r="H25" t="s">
        <v>125</v>
      </c>
      <c r="I25" t="s">
        <v>125</v>
      </c>
      <c r="J25" t="s">
        <v>125</v>
      </c>
      <c r="K25" t="s">
        <v>125</v>
      </c>
    </row>
    <row r="26" spans="2:11" x14ac:dyDescent="0.2">
      <c r="B26" t="s">
        <v>1</v>
      </c>
      <c r="C26" s="2" t="s">
        <v>25</v>
      </c>
      <c r="D26" t="s">
        <v>398</v>
      </c>
      <c r="E26" t="s">
        <v>293</v>
      </c>
      <c r="F26">
        <v>215448.83</v>
      </c>
      <c r="G26">
        <v>114341.89</v>
      </c>
      <c r="H26">
        <v>302520.74</v>
      </c>
      <c r="I26">
        <v>215311.17</v>
      </c>
      <c r="J26">
        <v>57521.45</v>
      </c>
      <c r="K26">
        <v>0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293</v>
      </c>
      <c r="F27">
        <v>307092.39</v>
      </c>
      <c r="G27">
        <v>131833.48000000001</v>
      </c>
      <c r="H27">
        <v>211695.63</v>
      </c>
      <c r="I27">
        <v>714223.72</v>
      </c>
      <c r="J27">
        <v>369502.19</v>
      </c>
      <c r="K27">
        <v>732499.56</v>
      </c>
    </row>
    <row r="28" spans="2:11" x14ac:dyDescent="0.2">
      <c r="B28" t="s">
        <v>1</v>
      </c>
      <c r="C28" s="2" t="s">
        <v>177</v>
      </c>
      <c r="D28" t="s">
        <v>178</v>
      </c>
      <c r="E28" t="s">
        <v>292</v>
      </c>
      <c r="F28" t="s">
        <v>125</v>
      </c>
      <c r="G28" t="s">
        <v>125</v>
      </c>
      <c r="H28" t="s">
        <v>125</v>
      </c>
      <c r="I28" t="s">
        <v>125</v>
      </c>
      <c r="J28" t="s">
        <v>125</v>
      </c>
      <c r="K28" t="s">
        <v>125</v>
      </c>
    </row>
    <row r="29" spans="2:11" x14ac:dyDescent="0.2">
      <c r="B29" t="s">
        <v>1</v>
      </c>
      <c r="C29" s="2" t="s">
        <v>179</v>
      </c>
      <c r="D29" t="s">
        <v>180</v>
      </c>
      <c r="E29" t="s">
        <v>292</v>
      </c>
      <c r="F29" t="s">
        <v>125</v>
      </c>
      <c r="G29" t="s">
        <v>125</v>
      </c>
      <c r="H29" t="s">
        <v>125</v>
      </c>
      <c r="I29" t="s">
        <v>125</v>
      </c>
      <c r="J29" t="s">
        <v>125</v>
      </c>
      <c r="K29" t="s">
        <v>125</v>
      </c>
    </row>
    <row r="30" spans="2:11" x14ac:dyDescent="0.2">
      <c r="B30" t="s">
        <v>1</v>
      </c>
      <c r="C30" s="2" t="s">
        <v>181</v>
      </c>
      <c r="D30" t="s">
        <v>182</v>
      </c>
      <c r="E30" t="s">
        <v>292</v>
      </c>
      <c r="F30" t="s">
        <v>125</v>
      </c>
      <c r="G30" t="s">
        <v>125</v>
      </c>
      <c r="H30" t="s">
        <v>125</v>
      </c>
      <c r="I30" t="s">
        <v>125</v>
      </c>
      <c r="J30" t="s">
        <v>125</v>
      </c>
      <c r="K30" t="s">
        <v>125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292</v>
      </c>
      <c r="F31" t="s">
        <v>125</v>
      </c>
      <c r="G31" t="s">
        <v>125</v>
      </c>
      <c r="H31" t="s">
        <v>125</v>
      </c>
      <c r="I31" t="s">
        <v>125</v>
      </c>
      <c r="J31" t="s">
        <v>125</v>
      </c>
      <c r="K31" t="s">
        <v>125</v>
      </c>
    </row>
    <row r="32" spans="2:11" x14ac:dyDescent="0.2">
      <c r="B32" t="s">
        <v>1</v>
      </c>
      <c r="C32" s="2" t="s">
        <v>30</v>
      </c>
      <c r="D32" t="s">
        <v>399</v>
      </c>
      <c r="E32" t="s">
        <v>293</v>
      </c>
      <c r="F32">
        <v>358213.35</v>
      </c>
      <c r="G32">
        <v>301171.07</v>
      </c>
      <c r="H32">
        <v>372484.76</v>
      </c>
      <c r="I32">
        <v>521946.05</v>
      </c>
      <c r="J32">
        <v>389564.03</v>
      </c>
      <c r="K32">
        <v>354513.61</v>
      </c>
    </row>
    <row r="33" spans="2:11" x14ac:dyDescent="0.2">
      <c r="B33" t="s">
        <v>1</v>
      </c>
      <c r="C33" s="2" t="s">
        <v>183</v>
      </c>
      <c r="D33" t="s">
        <v>184</v>
      </c>
      <c r="E33" t="s">
        <v>292</v>
      </c>
      <c r="F33" t="s">
        <v>125</v>
      </c>
      <c r="G33" t="s">
        <v>125</v>
      </c>
      <c r="H33" t="s">
        <v>125</v>
      </c>
      <c r="I33" t="s">
        <v>125</v>
      </c>
      <c r="J33" t="s">
        <v>125</v>
      </c>
      <c r="K33" t="s">
        <v>125</v>
      </c>
    </row>
    <row r="34" spans="2:11" x14ac:dyDescent="0.2">
      <c r="B34" t="s">
        <v>1</v>
      </c>
      <c r="C34" s="2" t="s">
        <v>185</v>
      </c>
      <c r="D34" t="s">
        <v>186</v>
      </c>
      <c r="E34" t="s">
        <v>292</v>
      </c>
      <c r="F34" t="s">
        <v>125</v>
      </c>
      <c r="G34" t="s">
        <v>125</v>
      </c>
      <c r="H34" t="s">
        <v>125</v>
      </c>
      <c r="I34" t="s">
        <v>125</v>
      </c>
      <c r="J34" t="s">
        <v>125</v>
      </c>
      <c r="K34" t="s">
        <v>125</v>
      </c>
    </row>
    <row r="35" spans="2:11" x14ac:dyDescent="0.2">
      <c r="B35" t="s">
        <v>1</v>
      </c>
      <c r="C35" s="2" t="s">
        <v>187</v>
      </c>
      <c r="D35" t="s">
        <v>188</v>
      </c>
      <c r="E35" t="s">
        <v>292</v>
      </c>
      <c r="F35" t="s">
        <v>125</v>
      </c>
      <c r="G35" t="s">
        <v>125</v>
      </c>
      <c r="H35" t="s">
        <v>125</v>
      </c>
      <c r="I35" t="s">
        <v>125</v>
      </c>
      <c r="J35" t="s">
        <v>125</v>
      </c>
      <c r="K35" t="s">
        <v>125</v>
      </c>
    </row>
    <row r="36" spans="2:11" x14ac:dyDescent="0.2">
      <c r="B36" t="s">
        <v>1</v>
      </c>
      <c r="C36" s="2" t="s">
        <v>189</v>
      </c>
      <c r="D36" t="s">
        <v>190</v>
      </c>
      <c r="E36" t="s">
        <v>292</v>
      </c>
      <c r="F36" t="s">
        <v>125</v>
      </c>
      <c r="G36" t="s">
        <v>125</v>
      </c>
      <c r="H36" t="s">
        <v>125</v>
      </c>
      <c r="I36" t="s">
        <v>125</v>
      </c>
      <c r="J36" t="s">
        <v>125</v>
      </c>
      <c r="K36" t="s">
        <v>125</v>
      </c>
    </row>
    <row r="37" spans="2:11" x14ac:dyDescent="0.2">
      <c r="B37" t="s">
        <v>1</v>
      </c>
      <c r="C37" s="2" t="s">
        <v>191</v>
      </c>
      <c r="D37" t="s">
        <v>192</v>
      </c>
      <c r="E37" t="s">
        <v>292</v>
      </c>
      <c r="F37" t="s">
        <v>125</v>
      </c>
      <c r="G37" t="s">
        <v>125</v>
      </c>
      <c r="H37" t="s">
        <v>125</v>
      </c>
      <c r="I37" t="s">
        <v>125</v>
      </c>
      <c r="J37" t="s">
        <v>125</v>
      </c>
      <c r="K37" t="s">
        <v>125</v>
      </c>
    </row>
    <row r="38" spans="2:11" x14ac:dyDescent="0.2">
      <c r="B38" t="s">
        <v>1</v>
      </c>
      <c r="C38" s="2" t="s">
        <v>193</v>
      </c>
      <c r="D38" t="s">
        <v>194</v>
      </c>
      <c r="E38" t="s">
        <v>292</v>
      </c>
      <c r="F38" t="s">
        <v>125</v>
      </c>
      <c r="G38" t="s">
        <v>125</v>
      </c>
      <c r="H38" t="s">
        <v>125</v>
      </c>
      <c r="I38" t="s">
        <v>125</v>
      </c>
      <c r="J38" t="s">
        <v>125</v>
      </c>
      <c r="K38" t="s">
        <v>125</v>
      </c>
    </row>
    <row r="39" spans="2:11" x14ac:dyDescent="0.2">
      <c r="B39" t="s">
        <v>1</v>
      </c>
      <c r="C39" s="2" t="s">
        <v>31</v>
      </c>
      <c r="D39" t="s">
        <v>400</v>
      </c>
      <c r="E39" t="s">
        <v>293</v>
      </c>
      <c r="F39">
        <v>2076449.45</v>
      </c>
      <c r="G39">
        <v>1492364.81</v>
      </c>
      <c r="H39">
        <v>2156815.11</v>
      </c>
      <c r="I39">
        <v>1426130</v>
      </c>
      <c r="J39">
        <v>1411403.02</v>
      </c>
      <c r="K39">
        <v>977008.14</v>
      </c>
    </row>
    <row r="40" spans="2:11" x14ac:dyDescent="0.2">
      <c r="B40" t="s">
        <v>1</v>
      </c>
      <c r="C40" s="2" t="s">
        <v>195</v>
      </c>
      <c r="D40" t="s">
        <v>196</v>
      </c>
      <c r="E40" t="s">
        <v>292</v>
      </c>
      <c r="F40" t="s">
        <v>125</v>
      </c>
      <c r="G40" t="s">
        <v>125</v>
      </c>
      <c r="H40" t="s">
        <v>125</v>
      </c>
      <c r="I40" t="s">
        <v>125</v>
      </c>
      <c r="J40" t="s">
        <v>125</v>
      </c>
      <c r="K40" t="s">
        <v>125</v>
      </c>
    </row>
    <row r="41" spans="2:11" x14ac:dyDescent="0.2">
      <c r="B41" t="s">
        <v>1</v>
      </c>
      <c r="C41" s="2" t="s">
        <v>197</v>
      </c>
      <c r="D41" t="s">
        <v>198</v>
      </c>
      <c r="E41" t="s">
        <v>292</v>
      </c>
      <c r="F41" t="s">
        <v>125</v>
      </c>
      <c r="G41" t="s">
        <v>125</v>
      </c>
      <c r="H41" t="s">
        <v>125</v>
      </c>
      <c r="I41" t="s">
        <v>125</v>
      </c>
      <c r="J41" t="s">
        <v>125</v>
      </c>
      <c r="K41" t="s">
        <v>125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292</v>
      </c>
      <c r="F42" t="s">
        <v>125</v>
      </c>
      <c r="G42" t="s">
        <v>125</v>
      </c>
      <c r="H42" t="s">
        <v>125</v>
      </c>
      <c r="I42" t="s">
        <v>125</v>
      </c>
      <c r="J42" t="s">
        <v>125</v>
      </c>
      <c r="K42" t="s">
        <v>125</v>
      </c>
    </row>
    <row r="43" spans="2:11" x14ac:dyDescent="0.2">
      <c r="B43" t="s">
        <v>1</v>
      </c>
      <c r="C43" s="2" t="s">
        <v>199</v>
      </c>
      <c r="D43" t="s">
        <v>200</v>
      </c>
      <c r="E43" t="s">
        <v>292</v>
      </c>
      <c r="F43" t="s">
        <v>125</v>
      </c>
      <c r="G43" t="s">
        <v>125</v>
      </c>
      <c r="H43" t="s">
        <v>125</v>
      </c>
      <c r="I43" t="s">
        <v>125</v>
      </c>
      <c r="J43" t="s">
        <v>125</v>
      </c>
      <c r="K43" t="s">
        <v>125</v>
      </c>
    </row>
    <row r="44" spans="2:11" x14ac:dyDescent="0.2">
      <c r="B44" t="s">
        <v>1</v>
      </c>
      <c r="C44" s="2" t="s">
        <v>201</v>
      </c>
      <c r="D44" t="s">
        <v>202</v>
      </c>
      <c r="E44" t="s">
        <v>292</v>
      </c>
      <c r="F44" t="s">
        <v>125</v>
      </c>
      <c r="G44" t="s">
        <v>125</v>
      </c>
      <c r="H44" t="s">
        <v>125</v>
      </c>
      <c r="I44" t="s">
        <v>125</v>
      </c>
      <c r="J44" t="s">
        <v>125</v>
      </c>
      <c r="K44" t="s">
        <v>125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292</v>
      </c>
      <c r="F45" t="s">
        <v>125</v>
      </c>
      <c r="G45" t="s">
        <v>125</v>
      </c>
      <c r="H45" t="s">
        <v>125</v>
      </c>
      <c r="I45" t="s">
        <v>125</v>
      </c>
      <c r="J45" t="s">
        <v>125</v>
      </c>
      <c r="K45" t="s">
        <v>125</v>
      </c>
    </row>
    <row r="46" spans="2:11" x14ac:dyDescent="0.2">
      <c r="B46" t="s">
        <v>1</v>
      </c>
      <c r="C46" s="2" t="s">
        <v>203</v>
      </c>
      <c r="D46" t="s">
        <v>204</v>
      </c>
      <c r="E46" t="s">
        <v>292</v>
      </c>
      <c r="F46" t="s">
        <v>125</v>
      </c>
      <c r="G46" t="s">
        <v>125</v>
      </c>
      <c r="H46" t="s">
        <v>125</v>
      </c>
      <c r="I46" t="s">
        <v>125</v>
      </c>
      <c r="J46" t="s">
        <v>125</v>
      </c>
      <c r="K46" t="s">
        <v>125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293</v>
      </c>
      <c r="F47">
        <v>4486415.17</v>
      </c>
      <c r="G47">
        <v>2113999.02</v>
      </c>
      <c r="H47">
        <v>8566421.6699999999</v>
      </c>
      <c r="I47">
        <v>2142538.12</v>
      </c>
      <c r="J47">
        <v>351922.13</v>
      </c>
      <c r="K47">
        <v>-740.56</v>
      </c>
    </row>
    <row r="48" spans="2:11" x14ac:dyDescent="0.2">
      <c r="B48" t="s">
        <v>1</v>
      </c>
      <c r="C48" s="2" t="s">
        <v>205</v>
      </c>
      <c r="D48" t="s">
        <v>206</v>
      </c>
      <c r="E48" t="s">
        <v>292</v>
      </c>
      <c r="F48" t="s">
        <v>125</v>
      </c>
      <c r="G48" t="s">
        <v>125</v>
      </c>
      <c r="H48" t="s">
        <v>125</v>
      </c>
      <c r="I48" t="s">
        <v>125</v>
      </c>
      <c r="J48" t="s">
        <v>125</v>
      </c>
      <c r="K48" t="s">
        <v>125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293</v>
      </c>
      <c r="F49">
        <v>46934.57</v>
      </c>
      <c r="G49">
        <v>103519.29</v>
      </c>
      <c r="H49">
        <v>71407.16</v>
      </c>
      <c r="I49">
        <v>46857.89</v>
      </c>
      <c r="J49">
        <v>58609.79</v>
      </c>
      <c r="K49">
        <v>175917.21</v>
      </c>
    </row>
    <row r="50" spans="2:11" x14ac:dyDescent="0.2">
      <c r="B50" t="s">
        <v>1</v>
      </c>
      <c r="C50" s="2" t="s">
        <v>207</v>
      </c>
      <c r="D50" t="s">
        <v>208</v>
      </c>
      <c r="E50" t="s">
        <v>292</v>
      </c>
      <c r="F50" t="s">
        <v>125</v>
      </c>
      <c r="G50" t="s">
        <v>125</v>
      </c>
      <c r="H50" t="s">
        <v>125</v>
      </c>
      <c r="I50" t="s">
        <v>125</v>
      </c>
      <c r="J50" t="s">
        <v>125</v>
      </c>
      <c r="K50" t="s">
        <v>125</v>
      </c>
    </row>
    <row r="51" spans="2:11" x14ac:dyDescent="0.2">
      <c r="B51" t="s">
        <v>1</v>
      </c>
      <c r="C51" s="2" t="s">
        <v>209</v>
      </c>
      <c r="D51" t="s">
        <v>210</v>
      </c>
      <c r="E51" t="s">
        <v>292</v>
      </c>
      <c r="F51" t="s">
        <v>125</v>
      </c>
      <c r="G51" t="s">
        <v>125</v>
      </c>
      <c r="H51" t="s">
        <v>125</v>
      </c>
      <c r="I51" t="s">
        <v>125</v>
      </c>
      <c r="J51" t="s">
        <v>125</v>
      </c>
      <c r="K51" t="s">
        <v>125</v>
      </c>
    </row>
    <row r="52" spans="2:11" x14ac:dyDescent="0.2">
      <c r="B52" t="s">
        <v>1</v>
      </c>
      <c r="C52" s="2" t="s">
        <v>211</v>
      </c>
      <c r="D52" t="s">
        <v>212</v>
      </c>
      <c r="E52" t="s">
        <v>292</v>
      </c>
      <c r="F52" t="s">
        <v>125</v>
      </c>
      <c r="G52" t="s">
        <v>125</v>
      </c>
      <c r="H52" t="s">
        <v>125</v>
      </c>
      <c r="I52" t="s">
        <v>125</v>
      </c>
      <c r="J52" t="s">
        <v>125</v>
      </c>
      <c r="K52" t="s">
        <v>125</v>
      </c>
    </row>
    <row r="53" spans="2:11" x14ac:dyDescent="0.2">
      <c r="B53" t="s">
        <v>1</v>
      </c>
      <c r="C53" s="2" t="s">
        <v>213</v>
      </c>
      <c r="D53" t="s">
        <v>214</v>
      </c>
      <c r="E53" t="s">
        <v>292</v>
      </c>
      <c r="F53" t="s">
        <v>125</v>
      </c>
      <c r="G53" t="s">
        <v>125</v>
      </c>
      <c r="H53" t="s">
        <v>125</v>
      </c>
      <c r="I53" t="s">
        <v>125</v>
      </c>
      <c r="J53" t="s">
        <v>125</v>
      </c>
      <c r="K53" t="s">
        <v>125</v>
      </c>
    </row>
    <row r="54" spans="2:11" x14ac:dyDescent="0.2">
      <c r="B54" t="s">
        <v>1</v>
      </c>
      <c r="C54" s="2" t="s">
        <v>272</v>
      </c>
      <c r="D54" t="s">
        <v>273</v>
      </c>
      <c r="E54" t="s">
        <v>294</v>
      </c>
      <c r="F54" t="s">
        <v>125</v>
      </c>
      <c r="G54" t="s">
        <v>125</v>
      </c>
      <c r="H54" t="s">
        <v>125</v>
      </c>
      <c r="I54" t="s">
        <v>125</v>
      </c>
      <c r="J54" t="s">
        <v>125</v>
      </c>
      <c r="K54" t="s">
        <v>125</v>
      </c>
    </row>
    <row r="55" spans="2:11" x14ac:dyDescent="0.2">
      <c r="B55" t="s">
        <v>1</v>
      </c>
      <c r="C55" s="2" t="s">
        <v>270</v>
      </c>
      <c r="D55" t="s">
        <v>271</v>
      </c>
      <c r="E55" t="s">
        <v>292</v>
      </c>
      <c r="F55" t="s">
        <v>125</v>
      </c>
      <c r="G55" t="s">
        <v>125</v>
      </c>
      <c r="H55" t="s">
        <v>125</v>
      </c>
      <c r="I55" t="s">
        <v>125</v>
      </c>
      <c r="J55" t="s">
        <v>125</v>
      </c>
      <c r="K55" t="s">
        <v>125</v>
      </c>
    </row>
    <row r="56" spans="2:11" x14ac:dyDescent="0.2">
      <c r="B56" t="s">
        <v>1</v>
      </c>
      <c r="C56" s="2" t="s">
        <v>215</v>
      </c>
      <c r="D56" t="s">
        <v>216</v>
      </c>
      <c r="E56" t="s">
        <v>292</v>
      </c>
      <c r="F56" t="s">
        <v>125</v>
      </c>
      <c r="G56" t="s">
        <v>125</v>
      </c>
      <c r="H56" t="s">
        <v>125</v>
      </c>
      <c r="I56" t="s">
        <v>125</v>
      </c>
      <c r="J56" t="s">
        <v>125</v>
      </c>
      <c r="K56" t="s">
        <v>125</v>
      </c>
    </row>
    <row r="57" spans="2:11" x14ac:dyDescent="0.2">
      <c r="B57" t="s">
        <v>1</v>
      </c>
      <c r="C57" s="2" t="s">
        <v>217</v>
      </c>
      <c r="D57" t="s">
        <v>218</v>
      </c>
      <c r="E57" t="s">
        <v>292</v>
      </c>
      <c r="F57" t="s">
        <v>125</v>
      </c>
      <c r="G57" t="s">
        <v>125</v>
      </c>
      <c r="H57" t="s">
        <v>125</v>
      </c>
      <c r="I57" t="s">
        <v>125</v>
      </c>
      <c r="J57" t="s">
        <v>125</v>
      </c>
      <c r="K57" t="s">
        <v>125</v>
      </c>
    </row>
    <row r="58" spans="2:11" x14ac:dyDescent="0.2">
      <c r="B58" t="s">
        <v>1</v>
      </c>
      <c r="C58" s="2" t="s">
        <v>219</v>
      </c>
      <c r="D58" t="s">
        <v>391</v>
      </c>
      <c r="E58" t="s">
        <v>292</v>
      </c>
      <c r="F58" t="s">
        <v>125</v>
      </c>
      <c r="G58" t="s">
        <v>125</v>
      </c>
      <c r="H58" t="s">
        <v>125</v>
      </c>
      <c r="I58" t="s">
        <v>125</v>
      </c>
      <c r="J58" t="s">
        <v>125</v>
      </c>
      <c r="K58" t="s">
        <v>125</v>
      </c>
    </row>
    <row r="59" spans="2:11" x14ac:dyDescent="0.2">
      <c r="B59" t="s">
        <v>1</v>
      </c>
      <c r="C59" s="2" t="s">
        <v>220</v>
      </c>
      <c r="D59" t="s">
        <v>221</v>
      </c>
      <c r="E59" t="s">
        <v>292</v>
      </c>
      <c r="F59" t="s">
        <v>125</v>
      </c>
      <c r="G59" t="s">
        <v>125</v>
      </c>
      <c r="H59" t="s">
        <v>125</v>
      </c>
      <c r="I59" t="s">
        <v>125</v>
      </c>
      <c r="J59" t="s">
        <v>125</v>
      </c>
      <c r="K59" t="s">
        <v>125</v>
      </c>
    </row>
    <row r="60" spans="2:11" x14ac:dyDescent="0.2">
      <c r="B60" t="s">
        <v>1</v>
      </c>
      <c r="C60" s="2" t="s">
        <v>222</v>
      </c>
      <c r="D60" t="s">
        <v>349</v>
      </c>
      <c r="E60" t="s">
        <v>292</v>
      </c>
      <c r="F60" t="s">
        <v>125</v>
      </c>
      <c r="G60" t="s">
        <v>125</v>
      </c>
      <c r="H60" t="s">
        <v>125</v>
      </c>
      <c r="I60" t="s">
        <v>125</v>
      </c>
      <c r="J60" t="s">
        <v>125</v>
      </c>
      <c r="K60" t="s">
        <v>125</v>
      </c>
    </row>
    <row r="61" spans="2:11" x14ac:dyDescent="0.2">
      <c r="B61" t="s">
        <v>1</v>
      </c>
      <c r="C61" s="2" t="s">
        <v>223</v>
      </c>
      <c r="D61" t="s">
        <v>350</v>
      </c>
      <c r="E61" t="s">
        <v>292</v>
      </c>
      <c r="F61" t="s">
        <v>125</v>
      </c>
      <c r="G61" t="s">
        <v>125</v>
      </c>
      <c r="H61" t="s">
        <v>125</v>
      </c>
      <c r="I61" t="s">
        <v>125</v>
      </c>
      <c r="J61" t="s">
        <v>125</v>
      </c>
      <c r="K61" t="s">
        <v>125</v>
      </c>
    </row>
    <row r="62" spans="2:11" x14ac:dyDescent="0.2">
      <c r="B62" t="s">
        <v>1</v>
      </c>
      <c r="C62" s="2" t="s">
        <v>224</v>
      </c>
      <c r="D62" t="s">
        <v>351</v>
      </c>
      <c r="E62" t="s">
        <v>294</v>
      </c>
      <c r="F62" t="s">
        <v>125</v>
      </c>
      <c r="G62" t="s">
        <v>125</v>
      </c>
      <c r="H62" t="s">
        <v>125</v>
      </c>
      <c r="I62" t="s">
        <v>125</v>
      </c>
      <c r="J62" t="s">
        <v>125</v>
      </c>
      <c r="K62" t="s">
        <v>125</v>
      </c>
    </row>
    <row r="63" spans="2:11" x14ac:dyDescent="0.2">
      <c r="B63" t="s">
        <v>1</v>
      </c>
      <c r="C63" s="2" t="s">
        <v>225</v>
      </c>
      <c r="D63" t="s">
        <v>226</v>
      </c>
      <c r="E63" t="s">
        <v>292</v>
      </c>
      <c r="F63" t="s">
        <v>125</v>
      </c>
      <c r="G63" t="s">
        <v>125</v>
      </c>
      <c r="H63" t="s">
        <v>125</v>
      </c>
      <c r="I63" t="s">
        <v>125</v>
      </c>
      <c r="J63" t="s">
        <v>125</v>
      </c>
      <c r="K63" t="s">
        <v>125</v>
      </c>
    </row>
    <row r="64" spans="2:11" x14ac:dyDescent="0.2">
      <c r="B64" t="s">
        <v>1</v>
      </c>
      <c r="C64" s="2" t="s">
        <v>274</v>
      </c>
      <c r="D64" t="s">
        <v>275</v>
      </c>
      <c r="E64" t="s">
        <v>294</v>
      </c>
      <c r="F64" t="s">
        <v>125</v>
      </c>
      <c r="G64" t="s">
        <v>125</v>
      </c>
      <c r="H64" t="s">
        <v>125</v>
      </c>
      <c r="I64" t="s">
        <v>125</v>
      </c>
      <c r="J64" t="s">
        <v>125</v>
      </c>
      <c r="K64" t="s">
        <v>125</v>
      </c>
    </row>
    <row r="65" spans="2:11" x14ac:dyDescent="0.2">
      <c r="B65" t="s">
        <v>1</v>
      </c>
      <c r="C65" s="2" t="s">
        <v>227</v>
      </c>
      <c r="D65" t="s">
        <v>228</v>
      </c>
      <c r="E65" t="s">
        <v>292</v>
      </c>
      <c r="F65" t="s">
        <v>125</v>
      </c>
      <c r="G65" t="s">
        <v>125</v>
      </c>
      <c r="H65" t="s">
        <v>125</v>
      </c>
      <c r="I65" t="s">
        <v>125</v>
      </c>
      <c r="J65" t="s">
        <v>125</v>
      </c>
      <c r="K65" t="s">
        <v>125</v>
      </c>
    </row>
    <row r="66" spans="2:11" x14ac:dyDescent="0.2">
      <c r="B66" t="s">
        <v>1</v>
      </c>
      <c r="C66" s="2" t="s">
        <v>229</v>
      </c>
      <c r="D66" t="s">
        <v>230</v>
      </c>
      <c r="E66" t="s">
        <v>292</v>
      </c>
      <c r="F66" t="s">
        <v>125</v>
      </c>
      <c r="G66" t="s">
        <v>125</v>
      </c>
      <c r="H66" t="s">
        <v>125</v>
      </c>
      <c r="I66" t="s">
        <v>125</v>
      </c>
      <c r="J66" t="s">
        <v>125</v>
      </c>
      <c r="K66" t="s">
        <v>125</v>
      </c>
    </row>
    <row r="67" spans="2:11" x14ac:dyDescent="0.2">
      <c r="B67" t="s">
        <v>1</v>
      </c>
      <c r="C67" s="2" t="s">
        <v>231</v>
      </c>
      <c r="D67" t="s">
        <v>401</v>
      </c>
      <c r="E67" t="s">
        <v>292</v>
      </c>
      <c r="F67" t="s">
        <v>125</v>
      </c>
      <c r="G67" t="s">
        <v>125</v>
      </c>
      <c r="H67" t="s">
        <v>125</v>
      </c>
      <c r="I67" t="s">
        <v>125</v>
      </c>
      <c r="J67" t="s">
        <v>125</v>
      </c>
      <c r="K67" t="s">
        <v>125</v>
      </c>
    </row>
    <row r="68" spans="2:11" x14ac:dyDescent="0.2">
      <c r="B68" t="s">
        <v>1</v>
      </c>
      <c r="C68" s="2" t="s">
        <v>232</v>
      </c>
      <c r="D68" t="s">
        <v>402</v>
      </c>
      <c r="E68" t="s">
        <v>292</v>
      </c>
      <c r="F68" t="s">
        <v>125</v>
      </c>
      <c r="G68" t="s">
        <v>125</v>
      </c>
      <c r="H68" t="s">
        <v>125</v>
      </c>
      <c r="I68" t="s">
        <v>125</v>
      </c>
      <c r="J68" t="s">
        <v>125</v>
      </c>
      <c r="K68" t="s">
        <v>125</v>
      </c>
    </row>
    <row r="69" spans="2:11" x14ac:dyDescent="0.2">
      <c r="B69" t="s">
        <v>1</v>
      </c>
      <c r="C69" s="2" t="s">
        <v>265</v>
      </c>
      <c r="D69" t="s">
        <v>266</v>
      </c>
      <c r="E69" t="s">
        <v>292</v>
      </c>
      <c r="F69" t="s">
        <v>125</v>
      </c>
      <c r="G69" t="s">
        <v>125</v>
      </c>
      <c r="H69" t="s">
        <v>125</v>
      </c>
      <c r="I69" t="s">
        <v>125</v>
      </c>
      <c r="J69" t="s">
        <v>125</v>
      </c>
      <c r="K69" t="s">
        <v>125</v>
      </c>
    </row>
    <row r="70" spans="2:11" x14ac:dyDescent="0.2">
      <c r="B70" t="s">
        <v>295</v>
      </c>
      <c r="C70" s="2" t="s">
        <v>276</v>
      </c>
      <c r="D70" t="s">
        <v>277</v>
      </c>
      <c r="E70" t="s">
        <v>125</v>
      </c>
      <c r="F70" t="s">
        <v>125</v>
      </c>
      <c r="G70" t="s">
        <v>125</v>
      </c>
      <c r="H70" t="s">
        <v>125</v>
      </c>
      <c r="I70" t="s">
        <v>125</v>
      </c>
      <c r="J70" t="s">
        <v>125</v>
      </c>
      <c r="K70" t="s">
        <v>125</v>
      </c>
    </row>
    <row r="71" spans="2:11" x14ac:dyDescent="0.2">
      <c r="B71" t="s">
        <v>2</v>
      </c>
      <c r="C71" s="2" t="s">
        <v>233</v>
      </c>
      <c r="D71" t="s">
        <v>234</v>
      </c>
      <c r="E71" t="s">
        <v>292</v>
      </c>
      <c r="F71" t="s">
        <v>125</v>
      </c>
      <c r="G71" t="s">
        <v>125</v>
      </c>
      <c r="H71" t="s">
        <v>125</v>
      </c>
      <c r="I71" t="s">
        <v>125</v>
      </c>
      <c r="J71" t="s">
        <v>125</v>
      </c>
      <c r="K71" t="s">
        <v>125</v>
      </c>
    </row>
    <row r="72" spans="2:11" x14ac:dyDescent="0.2">
      <c r="B72" t="s">
        <v>2</v>
      </c>
      <c r="C72" s="2" t="s">
        <v>278</v>
      </c>
      <c r="D72" t="s">
        <v>279</v>
      </c>
      <c r="E72" t="s">
        <v>294</v>
      </c>
      <c r="F72" t="s">
        <v>125</v>
      </c>
      <c r="G72" t="s">
        <v>125</v>
      </c>
      <c r="H72" t="s">
        <v>125</v>
      </c>
      <c r="I72" t="s">
        <v>125</v>
      </c>
      <c r="J72" t="s">
        <v>125</v>
      </c>
      <c r="K72" t="s">
        <v>125</v>
      </c>
    </row>
    <row r="73" spans="2:11" x14ac:dyDescent="0.2">
      <c r="B73" t="s">
        <v>2</v>
      </c>
      <c r="C73" s="2" t="s">
        <v>40</v>
      </c>
      <c r="D73" t="s">
        <v>375</v>
      </c>
      <c r="E73" t="s">
        <v>292</v>
      </c>
      <c r="F73" t="s">
        <v>125</v>
      </c>
      <c r="G73" t="s">
        <v>125</v>
      </c>
      <c r="H73" t="s">
        <v>125</v>
      </c>
      <c r="I73" t="s">
        <v>125</v>
      </c>
      <c r="J73" t="s">
        <v>125</v>
      </c>
      <c r="K73" t="s">
        <v>125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293</v>
      </c>
      <c r="F74">
        <v>475108.48</v>
      </c>
      <c r="G74">
        <v>375652.2</v>
      </c>
      <c r="H74">
        <v>405912.49</v>
      </c>
      <c r="I74">
        <v>148338.59</v>
      </c>
      <c r="J74">
        <v>293606.2</v>
      </c>
      <c r="K74">
        <v>295531.03000000003</v>
      </c>
    </row>
    <row r="75" spans="2:11" x14ac:dyDescent="0.2">
      <c r="B75" t="s">
        <v>2</v>
      </c>
      <c r="C75" s="2" t="s">
        <v>235</v>
      </c>
      <c r="D75" t="s">
        <v>236</v>
      </c>
      <c r="E75" t="s">
        <v>292</v>
      </c>
      <c r="F75" t="s">
        <v>125</v>
      </c>
      <c r="G75" t="s">
        <v>125</v>
      </c>
      <c r="H75" t="s">
        <v>125</v>
      </c>
      <c r="I75" t="s">
        <v>125</v>
      </c>
      <c r="J75" t="s">
        <v>125</v>
      </c>
      <c r="K75" t="s">
        <v>125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293</v>
      </c>
      <c r="F76">
        <v>100055.77</v>
      </c>
      <c r="G76">
        <v>108813.68</v>
      </c>
      <c r="H76">
        <v>128526.01</v>
      </c>
      <c r="I76">
        <v>137043.39000000001</v>
      </c>
      <c r="J76">
        <v>108012.22</v>
      </c>
      <c r="K76">
        <v>225330.09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293</v>
      </c>
      <c r="F77">
        <v>1672251.44</v>
      </c>
      <c r="G77">
        <v>6178390.46</v>
      </c>
      <c r="H77">
        <v>3758334.12</v>
      </c>
      <c r="I77">
        <v>2379889.6800000002</v>
      </c>
      <c r="J77">
        <v>2742467.17</v>
      </c>
      <c r="K77">
        <v>226584.28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293</v>
      </c>
      <c r="F78">
        <v>1629950.46</v>
      </c>
      <c r="G78">
        <v>1272245.57</v>
      </c>
      <c r="H78">
        <v>946909.08</v>
      </c>
      <c r="I78">
        <v>783341.93</v>
      </c>
      <c r="J78">
        <v>894672.2</v>
      </c>
      <c r="K78">
        <v>735682.51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293</v>
      </c>
      <c r="F79">
        <v>301897.11</v>
      </c>
      <c r="G79">
        <v>233519.98</v>
      </c>
      <c r="H79">
        <v>204014.43</v>
      </c>
      <c r="I79">
        <v>111041.41</v>
      </c>
      <c r="J79">
        <v>54349.24</v>
      </c>
      <c r="K79">
        <v>79617.63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293</v>
      </c>
      <c r="F80">
        <v>76393.22</v>
      </c>
      <c r="G80">
        <v>58523.12</v>
      </c>
      <c r="H80">
        <v>32208.21</v>
      </c>
      <c r="I80">
        <v>42516.67</v>
      </c>
      <c r="J80">
        <v>55954.81</v>
      </c>
      <c r="K80">
        <v>72197.81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293</v>
      </c>
      <c r="F81">
        <v>1710895.44</v>
      </c>
      <c r="G81">
        <v>2456948.9500000002</v>
      </c>
      <c r="H81">
        <v>1990610.64</v>
      </c>
      <c r="I81">
        <v>2395281.08</v>
      </c>
      <c r="J81">
        <v>2103873.9700000002</v>
      </c>
      <c r="K81">
        <v>2706480.52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293</v>
      </c>
      <c r="F82">
        <v>137838.39999999999</v>
      </c>
      <c r="G82">
        <v>66921.45</v>
      </c>
      <c r="H82">
        <v>70455.78</v>
      </c>
      <c r="I82">
        <v>76699.42</v>
      </c>
      <c r="J82">
        <v>126008.01</v>
      </c>
      <c r="K82">
        <v>50894.84</v>
      </c>
    </row>
    <row r="83" spans="2:11" x14ac:dyDescent="0.2">
      <c r="B83" t="s">
        <v>2</v>
      </c>
      <c r="C83" s="2" t="s">
        <v>128</v>
      </c>
      <c r="D83" t="s">
        <v>126</v>
      </c>
      <c r="E83" t="s">
        <v>292</v>
      </c>
      <c r="F83" t="s">
        <v>125</v>
      </c>
      <c r="G83" t="s">
        <v>125</v>
      </c>
      <c r="H83" t="s">
        <v>125</v>
      </c>
      <c r="I83" t="s">
        <v>125</v>
      </c>
      <c r="J83" t="s">
        <v>125</v>
      </c>
      <c r="K83" t="s">
        <v>125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293</v>
      </c>
      <c r="F84">
        <v>259922.63</v>
      </c>
      <c r="G84">
        <v>223119.08</v>
      </c>
      <c r="H84">
        <v>109504.9</v>
      </c>
      <c r="I84">
        <v>51122.29</v>
      </c>
      <c r="J84">
        <v>81417.259999999995</v>
      </c>
      <c r="K84">
        <v>116905.51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293</v>
      </c>
      <c r="F85">
        <v>32039.46</v>
      </c>
      <c r="G85">
        <v>58890.59</v>
      </c>
      <c r="H85">
        <v>26630.53</v>
      </c>
      <c r="I85">
        <v>72614.02</v>
      </c>
      <c r="J85">
        <v>1255.3499999999999</v>
      </c>
      <c r="K85">
        <v>43105.24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293</v>
      </c>
      <c r="F86">
        <v>37875.230000000003</v>
      </c>
      <c r="G86">
        <v>91942.43</v>
      </c>
      <c r="H86">
        <v>35106.199999999997</v>
      </c>
      <c r="I86">
        <v>10691.64</v>
      </c>
      <c r="J86">
        <v>0</v>
      </c>
      <c r="K86">
        <v>24119.08</v>
      </c>
    </row>
    <row r="87" spans="2:11" x14ac:dyDescent="0.2">
      <c r="B87" t="s">
        <v>2</v>
      </c>
      <c r="C87" s="2" t="s">
        <v>237</v>
      </c>
      <c r="D87" t="s">
        <v>238</v>
      </c>
      <c r="E87" t="s">
        <v>292</v>
      </c>
      <c r="F87" t="s">
        <v>125</v>
      </c>
      <c r="G87" t="s">
        <v>125</v>
      </c>
      <c r="H87" t="s">
        <v>125</v>
      </c>
      <c r="I87" t="s">
        <v>125</v>
      </c>
      <c r="J87" t="s">
        <v>125</v>
      </c>
      <c r="K87" t="s">
        <v>125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293</v>
      </c>
      <c r="F88">
        <v>63762.46</v>
      </c>
      <c r="G88">
        <v>62863.59</v>
      </c>
      <c r="H88">
        <v>17970.78</v>
      </c>
      <c r="I88">
        <v>9506.49</v>
      </c>
      <c r="J88">
        <v>22241.09</v>
      </c>
      <c r="K88">
        <v>7418.48</v>
      </c>
    </row>
    <row r="89" spans="2:11" x14ac:dyDescent="0.2">
      <c r="B89" t="s">
        <v>2</v>
      </c>
      <c r="C89" s="2" t="s">
        <v>239</v>
      </c>
      <c r="D89" t="s">
        <v>240</v>
      </c>
      <c r="E89" t="s">
        <v>292</v>
      </c>
      <c r="F89" t="s">
        <v>125</v>
      </c>
      <c r="G89" t="s">
        <v>125</v>
      </c>
      <c r="H89" t="s">
        <v>125</v>
      </c>
      <c r="I89" t="s">
        <v>125</v>
      </c>
      <c r="J89" t="s">
        <v>125</v>
      </c>
      <c r="K89" t="s">
        <v>125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293</v>
      </c>
      <c r="F90">
        <v>21576.16</v>
      </c>
      <c r="G90">
        <v>25218.17</v>
      </c>
      <c r="H90">
        <v>37623.75</v>
      </c>
      <c r="I90">
        <v>3078.17</v>
      </c>
      <c r="J90">
        <v>4132</v>
      </c>
      <c r="K90">
        <v>36328.11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293</v>
      </c>
      <c r="F91">
        <v>1387674.55</v>
      </c>
      <c r="G91">
        <v>1228013.6200000001</v>
      </c>
      <c r="H91">
        <v>927150.32</v>
      </c>
      <c r="I91">
        <v>1110795.83</v>
      </c>
      <c r="J91">
        <v>534675.53</v>
      </c>
      <c r="K91">
        <v>1093602.1399999999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293</v>
      </c>
      <c r="F92">
        <v>57270.67</v>
      </c>
      <c r="G92">
        <v>74923.5</v>
      </c>
      <c r="H92">
        <v>103610.81</v>
      </c>
      <c r="I92">
        <v>56393.8</v>
      </c>
      <c r="J92">
        <v>72428.490000000005</v>
      </c>
      <c r="K92">
        <v>136183.4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293</v>
      </c>
      <c r="F93">
        <v>59494.22</v>
      </c>
      <c r="G93">
        <v>50168.61</v>
      </c>
      <c r="H93">
        <v>7281.35</v>
      </c>
      <c r="I93">
        <v>36194.910000000003</v>
      </c>
      <c r="J93">
        <v>22324.98</v>
      </c>
      <c r="K93">
        <v>15920.45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293</v>
      </c>
      <c r="F94">
        <v>1292292.78</v>
      </c>
      <c r="G94">
        <v>1562389.57</v>
      </c>
      <c r="H94">
        <v>1014911.99</v>
      </c>
      <c r="I94">
        <v>849752.62</v>
      </c>
      <c r="J94">
        <v>641264.07999999996</v>
      </c>
      <c r="K94">
        <v>516528.86</v>
      </c>
    </row>
    <row r="95" spans="2:11" x14ac:dyDescent="0.2">
      <c r="B95" t="s">
        <v>2</v>
      </c>
      <c r="C95" s="2" t="s">
        <v>75</v>
      </c>
      <c r="D95" t="s">
        <v>438</v>
      </c>
      <c r="E95" t="s">
        <v>293</v>
      </c>
      <c r="F95">
        <v>3267309.74</v>
      </c>
      <c r="G95">
        <v>3515949.01</v>
      </c>
      <c r="H95">
        <v>4392226.0999999996</v>
      </c>
      <c r="I95">
        <v>3259973.64</v>
      </c>
      <c r="J95">
        <v>4964274.7300000004</v>
      </c>
      <c r="K95">
        <v>5281656.84</v>
      </c>
    </row>
    <row r="96" spans="2:11" x14ac:dyDescent="0.2">
      <c r="B96" t="s">
        <v>2</v>
      </c>
      <c r="C96" s="2" t="s">
        <v>76</v>
      </c>
      <c r="D96" t="s">
        <v>376</v>
      </c>
      <c r="E96" t="s">
        <v>293</v>
      </c>
      <c r="F96">
        <v>308616.74</v>
      </c>
      <c r="G96">
        <v>299634.76</v>
      </c>
      <c r="H96">
        <v>177409.59</v>
      </c>
      <c r="I96">
        <v>252075.55</v>
      </c>
      <c r="J96">
        <v>231910.09</v>
      </c>
      <c r="K96">
        <v>373324.94</v>
      </c>
    </row>
    <row r="97" spans="2:11" x14ac:dyDescent="0.2">
      <c r="B97" t="s">
        <v>2</v>
      </c>
      <c r="C97" s="2" t="s">
        <v>77</v>
      </c>
      <c r="D97" t="s">
        <v>377</v>
      </c>
      <c r="E97" t="s">
        <v>293</v>
      </c>
      <c r="F97">
        <v>0</v>
      </c>
      <c r="G97" t="s">
        <v>125</v>
      </c>
      <c r="H97" t="s">
        <v>125</v>
      </c>
      <c r="I97" t="s">
        <v>125</v>
      </c>
      <c r="J97" t="s">
        <v>125</v>
      </c>
      <c r="K97" t="s">
        <v>125</v>
      </c>
    </row>
    <row r="98" spans="2:11" x14ac:dyDescent="0.2">
      <c r="B98" t="s">
        <v>2</v>
      </c>
      <c r="C98" s="2" t="s">
        <v>241</v>
      </c>
      <c r="D98" t="s">
        <v>242</v>
      </c>
      <c r="E98" t="s">
        <v>292</v>
      </c>
      <c r="F98" t="s">
        <v>125</v>
      </c>
      <c r="G98" t="s">
        <v>125</v>
      </c>
      <c r="H98" t="s">
        <v>125</v>
      </c>
      <c r="I98" t="s">
        <v>125</v>
      </c>
      <c r="J98" t="s">
        <v>125</v>
      </c>
      <c r="K98" t="s">
        <v>125</v>
      </c>
    </row>
    <row r="99" spans="2:11" x14ac:dyDescent="0.2">
      <c r="B99" t="s">
        <v>2</v>
      </c>
      <c r="C99" s="2" t="s">
        <v>79</v>
      </c>
      <c r="D99" t="s">
        <v>80</v>
      </c>
      <c r="E99" t="s">
        <v>293</v>
      </c>
      <c r="F99">
        <v>3731367.29</v>
      </c>
      <c r="G99">
        <v>3327090.71</v>
      </c>
      <c r="H99">
        <v>3380464.92</v>
      </c>
      <c r="I99">
        <v>2982030.67</v>
      </c>
      <c r="J99">
        <v>2248320.59</v>
      </c>
      <c r="K99">
        <v>2617183.4300000002</v>
      </c>
    </row>
    <row r="100" spans="2:11" x14ac:dyDescent="0.2">
      <c r="B100" t="s">
        <v>2</v>
      </c>
      <c r="C100" s="2" t="s">
        <v>81</v>
      </c>
      <c r="D100" t="s">
        <v>82</v>
      </c>
      <c r="E100" t="s">
        <v>293</v>
      </c>
      <c r="F100">
        <v>13519.05</v>
      </c>
      <c r="G100">
        <v>18266.150000000001</v>
      </c>
      <c r="H100">
        <v>9174.08</v>
      </c>
      <c r="I100">
        <v>2276.58</v>
      </c>
      <c r="J100">
        <v>0</v>
      </c>
      <c r="K100">
        <v>0</v>
      </c>
    </row>
    <row r="101" spans="2:11" x14ac:dyDescent="0.2">
      <c r="B101" t="s">
        <v>2</v>
      </c>
      <c r="C101" s="2" t="s">
        <v>243</v>
      </c>
      <c r="D101" t="s">
        <v>244</v>
      </c>
      <c r="E101" t="s">
        <v>294</v>
      </c>
      <c r="F101" t="s">
        <v>125</v>
      </c>
      <c r="G101" t="s">
        <v>125</v>
      </c>
      <c r="H101" t="s">
        <v>125</v>
      </c>
      <c r="I101" t="s">
        <v>125</v>
      </c>
      <c r="J101" t="s">
        <v>125</v>
      </c>
      <c r="K101" t="s">
        <v>125</v>
      </c>
    </row>
    <row r="102" spans="2:11" x14ac:dyDescent="0.2">
      <c r="B102" t="s">
        <v>2</v>
      </c>
      <c r="C102" s="2" t="s">
        <v>267</v>
      </c>
      <c r="D102" t="s">
        <v>268</v>
      </c>
      <c r="E102" t="s">
        <v>294</v>
      </c>
      <c r="F102" t="s">
        <v>125</v>
      </c>
      <c r="G102" t="s">
        <v>125</v>
      </c>
      <c r="H102" t="s">
        <v>125</v>
      </c>
      <c r="I102" t="s">
        <v>125</v>
      </c>
      <c r="J102" t="s">
        <v>125</v>
      </c>
      <c r="K102" t="s">
        <v>125</v>
      </c>
    </row>
    <row r="103" spans="2:11" x14ac:dyDescent="0.2">
      <c r="B103" t="s">
        <v>2</v>
      </c>
      <c r="C103" s="2" t="s">
        <v>280</v>
      </c>
      <c r="D103" t="s">
        <v>281</v>
      </c>
      <c r="E103" t="s">
        <v>294</v>
      </c>
      <c r="F103" t="s">
        <v>125</v>
      </c>
      <c r="G103" t="s">
        <v>125</v>
      </c>
      <c r="H103" t="s">
        <v>125</v>
      </c>
      <c r="I103" t="s">
        <v>125</v>
      </c>
      <c r="J103" t="s">
        <v>125</v>
      </c>
      <c r="K103" t="s">
        <v>125</v>
      </c>
    </row>
    <row r="104" spans="2:11" x14ac:dyDescent="0.2">
      <c r="B104" t="s">
        <v>2</v>
      </c>
      <c r="C104" s="2" t="s">
        <v>245</v>
      </c>
      <c r="D104" t="s">
        <v>246</v>
      </c>
      <c r="E104" t="s">
        <v>294</v>
      </c>
      <c r="F104" t="s">
        <v>125</v>
      </c>
      <c r="G104" t="s">
        <v>125</v>
      </c>
      <c r="H104" t="s">
        <v>125</v>
      </c>
      <c r="I104" t="s">
        <v>125</v>
      </c>
      <c r="J104" t="s">
        <v>125</v>
      </c>
      <c r="K104" t="s">
        <v>125</v>
      </c>
    </row>
    <row r="105" spans="2:11" x14ac:dyDescent="0.2">
      <c r="B105" t="s">
        <v>2</v>
      </c>
      <c r="C105" s="2" t="s">
        <v>247</v>
      </c>
      <c r="D105" t="s">
        <v>248</v>
      </c>
      <c r="E105" t="s">
        <v>294</v>
      </c>
      <c r="F105" t="s">
        <v>125</v>
      </c>
      <c r="G105" t="s">
        <v>125</v>
      </c>
      <c r="H105" t="s">
        <v>125</v>
      </c>
      <c r="I105" t="s">
        <v>125</v>
      </c>
      <c r="J105" t="s">
        <v>125</v>
      </c>
      <c r="K105" t="s">
        <v>125</v>
      </c>
    </row>
    <row r="106" spans="2:11" x14ac:dyDescent="0.2">
      <c r="B106" t="s">
        <v>2</v>
      </c>
      <c r="C106" s="2" t="s">
        <v>249</v>
      </c>
      <c r="D106" t="s">
        <v>250</v>
      </c>
      <c r="E106" t="s">
        <v>292</v>
      </c>
      <c r="F106" t="s">
        <v>125</v>
      </c>
      <c r="G106" t="s">
        <v>125</v>
      </c>
      <c r="H106" t="s">
        <v>125</v>
      </c>
      <c r="I106" t="s">
        <v>125</v>
      </c>
      <c r="J106" t="s">
        <v>125</v>
      </c>
      <c r="K106" t="s">
        <v>125</v>
      </c>
    </row>
    <row r="107" spans="2:11" x14ac:dyDescent="0.2">
      <c r="B107" t="s">
        <v>2</v>
      </c>
      <c r="C107" s="2" t="s">
        <v>282</v>
      </c>
      <c r="D107" t="s">
        <v>283</v>
      </c>
      <c r="E107" t="s">
        <v>294</v>
      </c>
      <c r="F107" t="s">
        <v>125</v>
      </c>
      <c r="G107" t="s">
        <v>125</v>
      </c>
      <c r="H107" t="s">
        <v>125</v>
      </c>
      <c r="I107" t="s">
        <v>125</v>
      </c>
      <c r="J107" t="s">
        <v>125</v>
      </c>
      <c r="K107" t="s">
        <v>125</v>
      </c>
    </row>
    <row r="108" spans="2:11" x14ac:dyDescent="0.2">
      <c r="B108" t="s">
        <v>2</v>
      </c>
      <c r="C108" s="2" t="s">
        <v>284</v>
      </c>
      <c r="D108" t="s">
        <v>285</v>
      </c>
      <c r="E108" t="s">
        <v>294</v>
      </c>
      <c r="F108" t="s">
        <v>125</v>
      </c>
      <c r="G108" t="s">
        <v>125</v>
      </c>
      <c r="H108" t="s">
        <v>125</v>
      </c>
      <c r="I108" t="s">
        <v>125</v>
      </c>
      <c r="J108" t="s">
        <v>125</v>
      </c>
      <c r="K108" t="s">
        <v>125</v>
      </c>
    </row>
    <row r="109" spans="2:11" x14ac:dyDescent="0.2">
      <c r="B109" t="s">
        <v>2</v>
      </c>
      <c r="C109" s="2" t="s">
        <v>251</v>
      </c>
      <c r="D109" t="s">
        <v>252</v>
      </c>
      <c r="E109" t="s">
        <v>292</v>
      </c>
      <c r="F109" t="s">
        <v>125</v>
      </c>
      <c r="G109" t="s">
        <v>125</v>
      </c>
      <c r="H109" t="s">
        <v>125</v>
      </c>
      <c r="I109" t="s">
        <v>125</v>
      </c>
      <c r="J109" t="s">
        <v>125</v>
      </c>
      <c r="K109" t="s">
        <v>125</v>
      </c>
    </row>
    <row r="110" spans="2:11" x14ac:dyDescent="0.2">
      <c r="B110" t="s">
        <v>2</v>
      </c>
      <c r="C110" s="2" t="s">
        <v>253</v>
      </c>
      <c r="D110" t="s">
        <v>254</v>
      </c>
      <c r="E110" t="s">
        <v>294</v>
      </c>
      <c r="F110" t="s">
        <v>125</v>
      </c>
      <c r="G110" t="s">
        <v>125</v>
      </c>
      <c r="H110" t="s">
        <v>125</v>
      </c>
      <c r="I110" t="s">
        <v>125</v>
      </c>
      <c r="J110" t="s">
        <v>125</v>
      </c>
      <c r="K110" t="s">
        <v>125</v>
      </c>
    </row>
    <row r="111" spans="2:11" x14ac:dyDescent="0.2">
      <c r="B111" t="s">
        <v>2</v>
      </c>
      <c r="C111" s="2" t="s">
        <v>286</v>
      </c>
      <c r="D111" t="s">
        <v>287</v>
      </c>
      <c r="E111" t="s">
        <v>294</v>
      </c>
      <c r="F111" t="s">
        <v>125</v>
      </c>
      <c r="G111" t="s">
        <v>125</v>
      </c>
      <c r="H111" t="s">
        <v>125</v>
      </c>
      <c r="I111" t="s">
        <v>125</v>
      </c>
      <c r="J111" t="s">
        <v>125</v>
      </c>
      <c r="K111" t="s">
        <v>125</v>
      </c>
    </row>
    <row r="112" spans="2:11" x14ac:dyDescent="0.2">
      <c r="B112" t="s">
        <v>2</v>
      </c>
      <c r="C112" s="2" t="s">
        <v>288</v>
      </c>
      <c r="D112" t="s">
        <v>289</v>
      </c>
      <c r="E112" t="s">
        <v>294</v>
      </c>
      <c r="F112" t="s">
        <v>125</v>
      </c>
      <c r="G112" t="s">
        <v>125</v>
      </c>
      <c r="H112" t="s">
        <v>125</v>
      </c>
      <c r="I112" t="s">
        <v>125</v>
      </c>
      <c r="J112" t="s">
        <v>125</v>
      </c>
      <c r="K112" t="s">
        <v>125</v>
      </c>
    </row>
    <row r="113" spans="2:11" x14ac:dyDescent="0.2">
      <c r="B113" t="s">
        <v>2</v>
      </c>
      <c r="C113" s="2" t="s">
        <v>83</v>
      </c>
      <c r="D113" t="s">
        <v>407</v>
      </c>
      <c r="E113" t="s">
        <v>292</v>
      </c>
      <c r="F113">
        <v>26458.48</v>
      </c>
      <c r="G113">
        <v>0</v>
      </c>
      <c r="H113">
        <v>0</v>
      </c>
      <c r="I113" t="s">
        <v>125</v>
      </c>
      <c r="J113" t="s">
        <v>125</v>
      </c>
      <c r="K113" t="s">
        <v>125</v>
      </c>
    </row>
    <row r="114" spans="2:11" x14ac:dyDescent="0.2">
      <c r="B114" t="s">
        <v>2</v>
      </c>
      <c r="C114" s="2" t="s">
        <v>84</v>
      </c>
      <c r="D114" t="s">
        <v>85</v>
      </c>
      <c r="E114" t="s">
        <v>293</v>
      </c>
      <c r="F114">
        <v>829616.06</v>
      </c>
      <c r="G114">
        <v>523864.45</v>
      </c>
      <c r="H114">
        <v>483954.03</v>
      </c>
      <c r="I114">
        <v>1127245.98</v>
      </c>
      <c r="J114">
        <v>1156682.3600000001</v>
      </c>
      <c r="K114">
        <v>1650730.93</v>
      </c>
    </row>
    <row r="115" spans="2:11" x14ac:dyDescent="0.2">
      <c r="B115" t="s">
        <v>2</v>
      </c>
      <c r="C115" s="2" t="s">
        <v>86</v>
      </c>
      <c r="D115" t="s">
        <v>403</v>
      </c>
      <c r="E115" t="s">
        <v>292</v>
      </c>
      <c r="F115">
        <v>0</v>
      </c>
      <c r="G115" t="s">
        <v>125</v>
      </c>
      <c r="H115" t="s">
        <v>125</v>
      </c>
      <c r="I115" t="s">
        <v>125</v>
      </c>
      <c r="J115" t="s">
        <v>125</v>
      </c>
      <c r="K115" t="s">
        <v>125</v>
      </c>
    </row>
    <row r="116" spans="2:11" x14ac:dyDescent="0.2">
      <c r="B116" t="s">
        <v>2</v>
      </c>
      <c r="C116" s="2" t="s">
        <v>290</v>
      </c>
      <c r="D116" t="s">
        <v>435</v>
      </c>
      <c r="E116" t="s">
        <v>292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125</v>
      </c>
    </row>
    <row r="117" spans="2:11" x14ac:dyDescent="0.2">
      <c r="B117" t="s">
        <v>2</v>
      </c>
      <c r="C117" s="2" t="s">
        <v>87</v>
      </c>
      <c r="D117" t="s">
        <v>405</v>
      </c>
      <c r="E117" t="s">
        <v>293</v>
      </c>
      <c r="F117">
        <v>58270.83</v>
      </c>
      <c r="G117">
        <v>0</v>
      </c>
      <c r="H117">
        <v>21856.560000000001</v>
      </c>
      <c r="I117">
        <v>110483.7</v>
      </c>
      <c r="J117">
        <v>83030.289999999994</v>
      </c>
      <c r="K117">
        <v>84201.94</v>
      </c>
    </row>
    <row r="118" spans="2:11" x14ac:dyDescent="0.2">
      <c r="B118" t="s">
        <v>439</v>
      </c>
      <c r="C118" s="2" t="s">
        <v>101</v>
      </c>
      <c r="D118" t="s">
        <v>434</v>
      </c>
      <c r="E118" t="s">
        <v>293</v>
      </c>
      <c r="F118">
        <v>3261179.9</v>
      </c>
      <c r="G118">
        <v>1632200.72</v>
      </c>
      <c r="H118">
        <v>3147838.64</v>
      </c>
      <c r="I118">
        <v>1797839.21</v>
      </c>
      <c r="J118">
        <v>2230230.7999999998</v>
      </c>
      <c r="K118">
        <v>3666395.28</v>
      </c>
    </row>
    <row r="119" spans="2:11" x14ac:dyDescent="0.2">
      <c r="B119" t="s">
        <v>439</v>
      </c>
      <c r="C119" s="2" t="s">
        <v>78</v>
      </c>
      <c r="D119" t="s">
        <v>433</v>
      </c>
      <c r="E119" t="s">
        <v>293</v>
      </c>
      <c r="F119">
        <v>351718.40000000002</v>
      </c>
      <c r="G119">
        <v>135785.19</v>
      </c>
      <c r="H119">
        <v>224373.02</v>
      </c>
      <c r="I119">
        <v>185117.66</v>
      </c>
      <c r="J119">
        <v>379461.43</v>
      </c>
      <c r="K119">
        <v>882689.62</v>
      </c>
    </row>
    <row r="120" spans="2:11" x14ac:dyDescent="0.2">
      <c r="B120" t="s">
        <v>3</v>
      </c>
      <c r="C120" s="2" t="s">
        <v>88</v>
      </c>
      <c r="D120" t="s">
        <v>89</v>
      </c>
      <c r="E120" t="s">
        <v>293</v>
      </c>
      <c r="F120">
        <v>57798</v>
      </c>
      <c r="G120">
        <v>38255.089999999997</v>
      </c>
      <c r="H120">
        <v>59088.02</v>
      </c>
      <c r="I120">
        <v>68694.69</v>
      </c>
      <c r="J120">
        <v>97964.43</v>
      </c>
      <c r="K120">
        <v>53171.76</v>
      </c>
    </row>
    <row r="121" spans="2:11" x14ac:dyDescent="0.2">
      <c r="B121" t="s">
        <v>3</v>
      </c>
      <c r="C121" s="2" t="s">
        <v>90</v>
      </c>
      <c r="D121" t="s">
        <v>91</v>
      </c>
      <c r="E121" t="s">
        <v>293</v>
      </c>
      <c r="F121">
        <v>14842.48</v>
      </c>
      <c r="G121">
        <v>0</v>
      </c>
      <c r="H121">
        <v>0</v>
      </c>
      <c r="I121">
        <v>0</v>
      </c>
      <c r="J121">
        <v>4064.7</v>
      </c>
      <c r="K121">
        <v>13511.84</v>
      </c>
    </row>
    <row r="122" spans="2:11" x14ac:dyDescent="0.2">
      <c r="B122" t="s">
        <v>3</v>
      </c>
      <c r="C122" s="2" t="s">
        <v>92</v>
      </c>
      <c r="D122" t="s">
        <v>93</v>
      </c>
      <c r="E122" t="s">
        <v>293</v>
      </c>
      <c r="F122">
        <v>763146.49</v>
      </c>
      <c r="G122">
        <v>870440.79</v>
      </c>
      <c r="H122">
        <v>916757.39</v>
      </c>
      <c r="I122">
        <v>1260895.8899999999</v>
      </c>
      <c r="J122">
        <v>798277.91</v>
      </c>
      <c r="K122">
        <v>1014044.96</v>
      </c>
    </row>
    <row r="123" spans="2:11" x14ac:dyDescent="0.2">
      <c r="B123" t="s">
        <v>3</v>
      </c>
      <c r="C123" s="2" t="s">
        <v>94</v>
      </c>
      <c r="D123" t="s">
        <v>95</v>
      </c>
      <c r="E123" t="s">
        <v>293</v>
      </c>
      <c r="F123">
        <v>0</v>
      </c>
      <c r="G123">
        <v>13441.11</v>
      </c>
      <c r="H123">
        <v>5180.1899999999996</v>
      </c>
      <c r="I123">
        <v>2358.89</v>
      </c>
      <c r="J123">
        <v>10149.94</v>
      </c>
      <c r="K123">
        <v>22611.040000000001</v>
      </c>
    </row>
    <row r="124" spans="2:11" x14ac:dyDescent="0.2">
      <c r="B124" t="s">
        <v>3</v>
      </c>
      <c r="C124" s="2" t="s">
        <v>255</v>
      </c>
      <c r="D124" t="s">
        <v>392</v>
      </c>
      <c r="E124" t="s">
        <v>292</v>
      </c>
      <c r="F124" t="s">
        <v>125</v>
      </c>
      <c r="G124" t="s">
        <v>125</v>
      </c>
      <c r="H124" t="s">
        <v>125</v>
      </c>
      <c r="I124" t="s">
        <v>125</v>
      </c>
      <c r="J124" t="s">
        <v>125</v>
      </c>
      <c r="K124" t="s">
        <v>125</v>
      </c>
    </row>
    <row r="125" spans="2:11" x14ac:dyDescent="0.2">
      <c r="B125" t="s">
        <v>3</v>
      </c>
      <c r="C125" s="2" t="s">
        <v>96</v>
      </c>
      <c r="D125" t="s">
        <v>97</v>
      </c>
      <c r="E125" t="s">
        <v>293</v>
      </c>
      <c r="F125">
        <v>46283.66</v>
      </c>
      <c r="G125">
        <v>39858.800000000003</v>
      </c>
      <c r="H125">
        <v>18024.400000000001</v>
      </c>
      <c r="I125">
        <v>50115.9</v>
      </c>
      <c r="J125">
        <v>94890.01</v>
      </c>
      <c r="K125">
        <v>117132.52</v>
      </c>
    </row>
    <row r="126" spans="2:11" x14ac:dyDescent="0.2">
      <c r="B126" t="s">
        <v>3</v>
      </c>
      <c r="C126" s="2" t="s">
        <v>98</v>
      </c>
      <c r="D126" t="s">
        <v>99</v>
      </c>
      <c r="E126" t="s">
        <v>293</v>
      </c>
      <c r="F126">
        <v>544254.1</v>
      </c>
      <c r="G126">
        <v>606659.86</v>
      </c>
      <c r="H126">
        <v>279113.81</v>
      </c>
      <c r="I126">
        <v>600193.28000000003</v>
      </c>
      <c r="J126">
        <v>389005.37</v>
      </c>
      <c r="K126">
        <v>293855.03999999998</v>
      </c>
    </row>
    <row r="127" spans="2:11" x14ac:dyDescent="0.2">
      <c r="B127" t="s">
        <v>3</v>
      </c>
      <c r="C127" s="2" t="s">
        <v>100</v>
      </c>
      <c r="D127" t="s">
        <v>393</v>
      </c>
      <c r="E127" t="s">
        <v>292</v>
      </c>
      <c r="F127">
        <v>0</v>
      </c>
      <c r="G127" t="s">
        <v>125</v>
      </c>
      <c r="H127">
        <v>0</v>
      </c>
      <c r="I127" t="s">
        <v>125</v>
      </c>
      <c r="J127" t="s">
        <v>125</v>
      </c>
      <c r="K127" t="s">
        <v>125</v>
      </c>
    </row>
    <row r="128" spans="2:11" x14ac:dyDescent="0.2">
      <c r="B128" t="s">
        <v>3</v>
      </c>
      <c r="C128" s="2" t="s">
        <v>256</v>
      </c>
      <c r="D128" t="s">
        <v>378</v>
      </c>
      <c r="E128" t="s">
        <v>292</v>
      </c>
      <c r="F128" t="s">
        <v>125</v>
      </c>
      <c r="G128" t="s">
        <v>125</v>
      </c>
      <c r="H128" t="s">
        <v>125</v>
      </c>
      <c r="I128" t="s">
        <v>125</v>
      </c>
      <c r="J128" t="s">
        <v>125</v>
      </c>
      <c r="K128" t="s">
        <v>125</v>
      </c>
    </row>
    <row r="129" spans="2:11" x14ac:dyDescent="0.2">
      <c r="B129" t="s">
        <v>3</v>
      </c>
      <c r="C129" s="2" t="s">
        <v>102</v>
      </c>
      <c r="D129" t="s">
        <v>103</v>
      </c>
      <c r="E129" t="s">
        <v>293</v>
      </c>
      <c r="F129">
        <v>208114.38</v>
      </c>
      <c r="G129">
        <v>273679.3</v>
      </c>
      <c r="H129">
        <v>204378.46</v>
      </c>
      <c r="I129">
        <v>284607.43</v>
      </c>
      <c r="J129">
        <v>223710.42</v>
      </c>
      <c r="K129">
        <v>244871.97</v>
      </c>
    </row>
    <row r="130" spans="2:11" x14ac:dyDescent="0.2">
      <c r="B130" t="s">
        <v>3</v>
      </c>
      <c r="C130" s="2" t="s">
        <v>104</v>
      </c>
      <c r="D130" t="s">
        <v>394</v>
      </c>
      <c r="E130" t="s">
        <v>293</v>
      </c>
      <c r="F130">
        <v>18539.72</v>
      </c>
      <c r="G130" t="s">
        <v>125</v>
      </c>
      <c r="H130" t="s">
        <v>125</v>
      </c>
      <c r="I130" t="s">
        <v>125</v>
      </c>
      <c r="J130" t="s">
        <v>125</v>
      </c>
      <c r="K130" t="s">
        <v>125</v>
      </c>
    </row>
    <row r="131" spans="2:11" x14ac:dyDescent="0.2">
      <c r="B131" t="s">
        <v>3</v>
      </c>
      <c r="C131" s="2" t="s">
        <v>105</v>
      </c>
      <c r="D131" t="s">
        <v>450</v>
      </c>
      <c r="E131" t="s">
        <v>292</v>
      </c>
      <c r="F131">
        <v>0</v>
      </c>
      <c r="G131" t="s">
        <v>125</v>
      </c>
      <c r="H131" t="s">
        <v>125</v>
      </c>
      <c r="I131" t="s">
        <v>125</v>
      </c>
      <c r="J131" t="s">
        <v>125</v>
      </c>
      <c r="K131" t="s">
        <v>125</v>
      </c>
    </row>
    <row r="132" spans="2:11" x14ac:dyDescent="0.2">
      <c r="B132" t="s">
        <v>3</v>
      </c>
      <c r="C132" s="2" t="s">
        <v>257</v>
      </c>
      <c r="D132" t="s">
        <v>395</v>
      </c>
      <c r="E132" t="s">
        <v>293</v>
      </c>
      <c r="F132" t="s">
        <v>125</v>
      </c>
      <c r="G132" t="s">
        <v>125</v>
      </c>
      <c r="H132" t="s">
        <v>125</v>
      </c>
      <c r="I132" t="s">
        <v>125</v>
      </c>
      <c r="J132" t="s">
        <v>125</v>
      </c>
      <c r="K132" t="s">
        <v>125</v>
      </c>
    </row>
    <row r="133" spans="2:11" x14ac:dyDescent="0.2">
      <c r="B133" t="s">
        <v>3</v>
      </c>
      <c r="C133" s="2" t="s">
        <v>106</v>
      </c>
      <c r="D133" t="s">
        <v>107</v>
      </c>
      <c r="E133" t="s">
        <v>293</v>
      </c>
      <c r="F133">
        <v>19759.46</v>
      </c>
      <c r="G133">
        <v>14722.85</v>
      </c>
      <c r="H133">
        <v>1342.35</v>
      </c>
      <c r="I133">
        <v>0</v>
      </c>
      <c r="J133">
        <v>8255.15</v>
      </c>
      <c r="K133">
        <v>9954.98</v>
      </c>
    </row>
    <row r="134" spans="2:11" x14ac:dyDescent="0.2">
      <c r="B134" t="s">
        <v>3</v>
      </c>
      <c r="C134" s="2" t="s">
        <v>258</v>
      </c>
      <c r="D134" t="s">
        <v>379</v>
      </c>
      <c r="E134" t="s">
        <v>292</v>
      </c>
      <c r="F134" t="s">
        <v>125</v>
      </c>
      <c r="G134" t="s">
        <v>125</v>
      </c>
      <c r="H134" t="s">
        <v>125</v>
      </c>
      <c r="I134" t="s">
        <v>125</v>
      </c>
      <c r="J134" t="s">
        <v>125</v>
      </c>
      <c r="K134" t="s">
        <v>125</v>
      </c>
    </row>
    <row r="135" spans="2:11" x14ac:dyDescent="0.2">
      <c r="B135" t="s">
        <v>3</v>
      </c>
      <c r="C135" s="2" t="s">
        <v>259</v>
      </c>
      <c r="D135" t="s">
        <v>396</v>
      </c>
      <c r="E135" t="s">
        <v>292</v>
      </c>
      <c r="F135" t="s">
        <v>125</v>
      </c>
      <c r="G135" t="s">
        <v>125</v>
      </c>
      <c r="H135" t="s">
        <v>125</v>
      </c>
      <c r="I135" t="s">
        <v>125</v>
      </c>
      <c r="J135" t="s">
        <v>125</v>
      </c>
      <c r="K135" t="s">
        <v>125</v>
      </c>
    </row>
    <row r="136" spans="2:11" x14ac:dyDescent="0.2">
      <c r="B136" t="s">
        <v>3</v>
      </c>
      <c r="C136" s="2" t="s">
        <v>108</v>
      </c>
      <c r="D136" t="s">
        <v>451</v>
      </c>
      <c r="E136" t="s">
        <v>293</v>
      </c>
      <c r="F136">
        <v>1110474.42</v>
      </c>
      <c r="G136">
        <v>1436118.87</v>
      </c>
      <c r="H136">
        <v>1543161.97</v>
      </c>
      <c r="I136">
        <v>886165.33</v>
      </c>
      <c r="J136">
        <v>1114492.02</v>
      </c>
      <c r="K136">
        <v>908573.35</v>
      </c>
    </row>
    <row r="137" spans="2:11" x14ac:dyDescent="0.2">
      <c r="B137" t="s">
        <v>3</v>
      </c>
      <c r="C137" s="2" t="s">
        <v>109</v>
      </c>
      <c r="D137" t="s">
        <v>110</v>
      </c>
      <c r="E137" t="s">
        <v>293</v>
      </c>
      <c r="F137">
        <v>239674.48</v>
      </c>
      <c r="G137">
        <v>280839.26</v>
      </c>
      <c r="H137">
        <v>325751.21000000002</v>
      </c>
      <c r="I137">
        <v>170814.21</v>
      </c>
      <c r="J137">
        <v>331382.57</v>
      </c>
      <c r="K137">
        <v>387359.7</v>
      </c>
    </row>
    <row r="138" spans="2:11" x14ac:dyDescent="0.2">
      <c r="B138" t="s">
        <v>3</v>
      </c>
      <c r="C138" s="2" t="s">
        <v>111</v>
      </c>
      <c r="D138" t="s">
        <v>112</v>
      </c>
      <c r="E138" t="s">
        <v>293</v>
      </c>
      <c r="F138">
        <v>27377.86</v>
      </c>
      <c r="G138">
        <v>59119.59</v>
      </c>
      <c r="H138">
        <v>8069.01</v>
      </c>
      <c r="I138">
        <v>21125</v>
      </c>
      <c r="J138">
        <v>0</v>
      </c>
      <c r="K138">
        <v>21985.33</v>
      </c>
    </row>
    <row r="139" spans="2:11" x14ac:dyDescent="0.2">
      <c r="B139" t="s">
        <v>3</v>
      </c>
      <c r="C139" s="2" t="s">
        <v>269</v>
      </c>
      <c r="D139" t="s">
        <v>406</v>
      </c>
      <c r="E139" t="s">
        <v>292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</row>
    <row r="140" spans="2:11" x14ac:dyDescent="0.2">
      <c r="B140" t="s">
        <v>3</v>
      </c>
      <c r="C140" s="2" t="s">
        <v>260</v>
      </c>
      <c r="D140" t="s">
        <v>261</v>
      </c>
      <c r="E140" t="s">
        <v>292</v>
      </c>
      <c r="F140" t="s">
        <v>125</v>
      </c>
      <c r="G140" t="s">
        <v>125</v>
      </c>
      <c r="H140" t="s">
        <v>125</v>
      </c>
      <c r="I140" t="s">
        <v>125</v>
      </c>
      <c r="J140" t="s">
        <v>125</v>
      </c>
      <c r="K140" t="s">
        <v>125</v>
      </c>
    </row>
    <row r="141" spans="2:11" x14ac:dyDescent="0.2">
      <c r="B141" t="s">
        <v>3</v>
      </c>
      <c r="C141" s="2" t="s">
        <v>262</v>
      </c>
      <c r="D141" t="s">
        <v>380</v>
      </c>
      <c r="E141" t="s">
        <v>292</v>
      </c>
      <c r="F141" t="s">
        <v>125</v>
      </c>
      <c r="G141" t="s">
        <v>125</v>
      </c>
      <c r="H141" t="s">
        <v>125</v>
      </c>
      <c r="I141" t="s">
        <v>125</v>
      </c>
      <c r="J141" t="s">
        <v>125</v>
      </c>
      <c r="K141" t="s">
        <v>125</v>
      </c>
    </row>
    <row r="142" spans="2:11" x14ac:dyDescent="0.2">
      <c r="B142" t="s">
        <v>3</v>
      </c>
      <c r="C142" s="2" t="s">
        <v>263</v>
      </c>
      <c r="D142" t="s">
        <v>397</v>
      </c>
      <c r="E142" t="s">
        <v>292</v>
      </c>
      <c r="F142" t="s">
        <v>125</v>
      </c>
      <c r="G142" t="s">
        <v>125</v>
      </c>
      <c r="H142" t="s">
        <v>125</v>
      </c>
      <c r="I142" t="s">
        <v>125</v>
      </c>
      <c r="J142" t="s">
        <v>125</v>
      </c>
      <c r="K142" t="s">
        <v>125</v>
      </c>
    </row>
    <row r="143" spans="2:11" x14ac:dyDescent="0.2">
      <c r="B143" t="s">
        <v>3</v>
      </c>
      <c r="C143" s="2" t="s">
        <v>264</v>
      </c>
      <c r="D143" t="s">
        <v>381</v>
      </c>
      <c r="E143" t="s">
        <v>292</v>
      </c>
      <c r="F143" t="s">
        <v>125</v>
      </c>
      <c r="G143" t="s">
        <v>125</v>
      </c>
      <c r="H143" t="s">
        <v>125</v>
      </c>
      <c r="I143" t="s">
        <v>125</v>
      </c>
      <c r="J143" t="s">
        <v>125</v>
      </c>
      <c r="K143" t="s">
        <v>125</v>
      </c>
    </row>
    <row r="144" spans="2:11" x14ac:dyDescent="0.2">
      <c r="B144" t="s">
        <v>3</v>
      </c>
      <c r="C144" s="2" t="s">
        <v>113</v>
      </c>
      <c r="D144" t="s">
        <v>114</v>
      </c>
      <c r="E144" t="s">
        <v>294</v>
      </c>
      <c r="F144" t="s">
        <v>125</v>
      </c>
      <c r="G144" t="s">
        <v>125</v>
      </c>
      <c r="H144" t="s">
        <v>125</v>
      </c>
      <c r="I144" t="s">
        <v>125</v>
      </c>
      <c r="J144" t="s">
        <v>125</v>
      </c>
      <c r="K144" t="s">
        <v>125</v>
      </c>
    </row>
    <row r="145" spans="2:11" x14ac:dyDescent="0.2">
      <c r="B145" t="s">
        <v>3</v>
      </c>
      <c r="C145" s="2" t="s">
        <v>115</v>
      </c>
      <c r="D145" t="s">
        <v>116</v>
      </c>
      <c r="E145" t="s">
        <v>293</v>
      </c>
      <c r="F145">
        <v>161705.66</v>
      </c>
      <c r="G145">
        <v>139282.81</v>
      </c>
      <c r="H145">
        <v>84768.17</v>
      </c>
      <c r="I145">
        <v>146312.48000000001</v>
      </c>
      <c r="J145">
        <v>206418.87</v>
      </c>
      <c r="K145">
        <v>179366.74</v>
      </c>
    </row>
    <row r="146" spans="2:11" x14ac:dyDescent="0.2">
      <c r="B146" t="s">
        <v>3</v>
      </c>
      <c r="C146" s="2" t="s">
        <v>117</v>
      </c>
      <c r="D146" t="s">
        <v>118</v>
      </c>
      <c r="E146" t="s">
        <v>294</v>
      </c>
      <c r="F146" t="s">
        <v>125</v>
      </c>
      <c r="G146" t="s">
        <v>125</v>
      </c>
      <c r="H146" t="s">
        <v>125</v>
      </c>
      <c r="I146" t="s">
        <v>125</v>
      </c>
      <c r="J146" t="s">
        <v>125</v>
      </c>
      <c r="K146" t="s">
        <v>125</v>
      </c>
    </row>
    <row r="147" spans="2:11" x14ac:dyDescent="0.2">
      <c r="B147" t="s">
        <v>3</v>
      </c>
      <c r="C147" s="2" t="s">
        <v>129</v>
      </c>
      <c r="D147" t="s">
        <v>127</v>
      </c>
      <c r="E147" t="s">
        <v>294</v>
      </c>
      <c r="F147" t="s">
        <v>125</v>
      </c>
      <c r="G147" t="s">
        <v>125</v>
      </c>
      <c r="H147" t="s">
        <v>125</v>
      </c>
      <c r="I147" t="s">
        <v>125</v>
      </c>
      <c r="J147" t="s">
        <v>125</v>
      </c>
      <c r="K147" t="s">
        <v>125</v>
      </c>
    </row>
    <row r="149" spans="2:11" x14ac:dyDescent="0.2">
      <c r="B149" t="s">
        <v>382</v>
      </c>
      <c r="C149" s="2" t="s">
        <v>383</v>
      </c>
      <c r="D149" t="s">
        <v>384</v>
      </c>
    </row>
    <row r="151" spans="2:11" x14ac:dyDescent="0.2">
      <c r="B151" t="s">
        <v>322</v>
      </c>
      <c r="C151" s="2" t="s">
        <v>8</v>
      </c>
      <c r="D151" t="s">
        <v>9</v>
      </c>
      <c r="E151" t="s">
        <v>291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324</v>
      </c>
      <c r="C152" s="2" t="s">
        <v>353</v>
      </c>
      <c r="D152" t="s">
        <v>354</v>
      </c>
      <c r="E152" t="s">
        <v>355</v>
      </c>
      <c r="F152" t="s">
        <v>325</v>
      </c>
      <c r="G152" t="s">
        <v>325</v>
      </c>
      <c r="H152" t="s">
        <v>325</v>
      </c>
      <c r="I152" t="s">
        <v>325</v>
      </c>
      <c r="J152" t="s">
        <v>325</v>
      </c>
      <c r="K152" t="s">
        <v>325</v>
      </c>
    </row>
    <row r="153" spans="2:11" x14ac:dyDescent="0.2">
      <c r="B153" t="s">
        <v>1</v>
      </c>
      <c r="C153" s="2" t="s">
        <v>151</v>
      </c>
      <c r="D153" t="s">
        <v>152</v>
      </c>
      <c r="E153" t="s">
        <v>292</v>
      </c>
      <c r="F153">
        <v>1131301.5900000001</v>
      </c>
      <c r="G153">
        <v>1569325.58</v>
      </c>
      <c r="H153">
        <v>1215446.48</v>
      </c>
      <c r="I153">
        <v>1118331.95</v>
      </c>
      <c r="J153">
        <v>1696598.37</v>
      </c>
      <c r="K153">
        <v>1919066</v>
      </c>
    </row>
    <row r="154" spans="2:11" x14ac:dyDescent="0.2">
      <c r="B154" t="s">
        <v>1</v>
      </c>
      <c r="C154" s="2" t="s">
        <v>10</v>
      </c>
      <c r="D154" t="s">
        <v>432</v>
      </c>
      <c r="E154" t="s">
        <v>293</v>
      </c>
      <c r="F154">
        <v>4518201.38</v>
      </c>
      <c r="G154">
        <v>4813968.47</v>
      </c>
      <c r="H154">
        <v>4778501.88</v>
      </c>
      <c r="I154">
        <v>4353782.66</v>
      </c>
      <c r="J154">
        <v>3112286.1</v>
      </c>
      <c r="K154">
        <v>4306318.63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292</v>
      </c>
      <c r="F155">
        <v>1527226.81</v>
      </c>
      <c r="G155">
        <v>1310922.58</v>
      </c>
      <c r="H155">
        <v>1154681.3500000001</v>
      </c>
      <c r="I155">
        <v>907173.66</v>
      </c>
      <c r="J155">
        <v>831976.55</v>
      </c>
      <c r="K155">
        <v>750909.77</v>
      </c>
    </row>
    <row r="156" spans="2:11" x14ac:dyDescent="0.2">
      <c r="B156" t="s">
        <v>1</v>
      </c>
      <c r="C156" s="2" t="s">
        <v>153</v>
      </c>
      <c r="D156" t="s">
        <v>154</v>
      </c>
      <c r="E156" t="s">
        <v>292</v>
      </c>
      <c r="F156">
        <v>492694.84</v>
      </c>
      <c r="G156">
        <v>511682.36</v>
      </c>
      <c r="H156">
        <v>423259.45</v>
      </c>
      <c r="I156">
        <v>410963.73</v>
      </c>
      <c r="J156">
        <v>418804.29</v>
      </c>
      <c r="K156">
        <v>315147.96999999997</v>
      </c>
    </row>
    <row r="157" spans="2:11" x14ac:dyDescent="0.2">
      <c r="B157" t="s">
        <v>1</v>
      </c>
      <c r="C157" s="2" t="s">
        <v>155</v>
      </c>
      <c r="D157" t="s">
        <v>156</v>
      </c>
      <c r="E157" t="s">
        <v>292</v>
      </c>
      <c r="F157">
        <v>1054223.79</v>
      </c>
      <c r="G157">
        <v>980480.86</v>
      </c>
      <c r="H157">
        <v>964030.28</v>
      </c>
      <c r="I157">
        <v>951318.89</v>
      </c>
      <c r="J157">
        <v>499180.61</v>
      </c>
      <c r="K157">
        <v>497260.88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293</v>
      </c>
      <c r="F158">
        <v>1256113.1399999999</v>
      </c>
      <c r="G158">
        <v>1500964.37</v>
      </c>
      <c r="H158">
        <v>1453489.75</v>
      </c>
      <c r="I158">
        <v>1291723.25</v>
      </c>
      <c r="J158">
        <v>1523397.98</v>
      </c>
      <c r="K158">
        <v>1045509.6</v>
      </c>
    </row>
    <row r="159" spans="2:11" x14ac:dyDescent="0.2">
      <c r="B159" t="s">
        <v>1</v>
      </c>
      <c r="C159" s="2" t="s">
        <v>157</v>
      </c>
      <c r="D159" t="s">
        <v>158</v>
      </c>
      <c r="E159" t="s">
        <v>292</v>
      </c>
      <c r="F159">
        <v>95089.07</v>
      </c>
      <c r="G159">
        <v>128558.73</v>
      </c>
      <c r="H159">
        <v>301703.84999999998</v>
      </c>
      <c r="I159">
        <v>170899.48</v>
      </c>
      <c r="J159">
        <v>148886.79999999999</v>
      </c>
      <c r="K159">
        <v>89825.49</v>
      </c>
    </row>
    <row r="160" spans="2:11" x14ac:dyDescent="0.2">
      <c r="B160" t="s">
        <v>1</v>
      </c>
      <c r="C160" s="2" t="s">
        <v>159</v>
      </c>
      <c r="D160" t="s">
        <v>160</v>
      </c>
      <c r="E160" t="s">
        <v>292</v>
      </c>
      <c r="F160">
        <v>154542.69</v>
      </c>
      <c r="G160">
        <v>191073.32</v>
      </c>
      <c r="H160">
        <v>158438.64000000001</v>
      </c>
      <c r="I160">
        <v>130673.75</v>
      </c>
      <c r="J160">
        <v>148904.95999999999</v>
      </c>
      <c r="K160">
        <v>90364.36</v>
      </c>
    </row>
    <row r="161" spans="2:11" x14ac:dyDescent="0.2">
      <c r="B161" t="s">
        <v>1</v>
      </c>
      <c r="C161" s="2" t="s">
        <v>161</v>
      </c>
      <c r="D161" t="s">
        <v>162</v>
      </c>
      <c r="E161" t="s">
        <v>292</v>
      </c>
      <c r="F161">
        <v>213163.22</v>
      </c>
      <c r="G161">
        <v>305937.33</v>
      </c>
      <c r="H161">
        <v>254497.89</v>
      </c>
      <c r="I161">
        <v>182368.04</v>
      </c>
      <c r="J161">
        <v>185802.57</v>
      </c>
      <c r="K161">
        <v>177478.33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293</v>
      </c>
      <c r="F162">
        <v>716537.49</v>
      </c>
      <c r="G162">
        <v>756450.11</v>
      </c>
      <c r="H162">
        <v>843910.26</v>
      </c>
      <c r="I162">
        <v>616665.97</v>
      </c>
      <c r="J162">
        <v>620181.81000000006</v>
      </c>
      <c r="K162">
        <v>501543.72</v>
      </c>
    </row>
    <row r="163" spans="2:11" x14ac:dyDescent="0.2">
      <c r="B163" t="s">
        <v>1</v>
      </c>
      <c r="C163" s="2" t="s">
        <v>163</v>
      </c>
      <c r="D163" t="s">
        <v>164</v>
      </c>
      <c r="E163" t="s">
        <v>292</v>
      </c>
      <c r="F163">
        <v>1467032.07</v>
      </c>
      <c r="G163">
        <v>1458681.93</v>
      </c>
      <c r="H163">
        <v>1872241.59</v>
      </c>
      <c r="I163">
        <v>1567692.64</v>
      </c>
      <c r="J163">
        <v>1538833.95</v>
      </c>
      <c r="K163">
        <v>1051083.8999999999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293</v>
      </c>
      <c r="F164">
        <v>2173171.58</v>
      </c>
      <c r="G164">
        <v>2264950.29</v>
      </c>
      <c r="H164">
        <v>2313621.86</v>
      </c>
      <c r="I164">
        <v>1437497.18</v>
      </c>
      <c r="J164">
        <v>1202983.75</v>
      </c>
      <c r="K164">
        <v>1130264.83</v>
      </c>
    </row>
    <row r="165" spans="2:11" x14ac:dyDescent="0.2">
      <c r="B165" t="s">
        <v>1</v>
      </c>
      <c r="C165" s="2" t="s">
        <v>165</v>
      </c>
      <c r="D165" t="s">
        <v>166</v>
      </c>
      <c r="E165" t="s">
        <v>292</v>
      </c>
      <c r="F165">
        <v>1042757.65</v>
      </c>
      <c r="G165">
        <v>921199.37</v>
      </c>
      <c r="H165">
        <v>811798.41</v>
      </c>
      <c r="I165">
        <v>452457.79</v>
      </c>
      <c r="J165">
        <v>576385.69999999995</v>
      </c>
      <c r="K165">
        <v>430182.75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292</v>
      </c>
      <c r="F166">
        <v>2669043.41</v>
      </c>
      <c r="G166">
        <v>3171390.15</v>
      </c>
      <c r="H166">
        <v>2420295.2799999998</v>
      </c>
      <c r="I166">
        <v>1787419.41</v>
      </c>
      <c r="J166">
        <v>1309352.92</v>
      </c>
      <c r="K166">
        <v>1114962.3600000001</v>
      </c>
    </row>
    <row r="167" spans="2:11" x14ac:dyDescent="0.2">
      <c r="B167" t="s">
        <v>1</v>
      </c>
      <c r="C167" s="2" t="s">
        <v>167</v>
      </c>
      <c r="D167" t="s">
        <v>168</v>
      </c>
      <c r="E167" t="s">
        <v>292</v>
      </c>
      <c r="F167">
        <v>2599089.9500000002</v>
      </c>
      <c r="G167">
        <v>2536332.96</v>
      </c>
      <c r="H167">
        <v>2243216.62</v>
      </c>
      <c r="I167">
        <v>1744178.1</v>
      </c>
      <c r="J167">
        <v>1261456.42</v>
      </c>
      <c r="K167">
        <v>1073076.3899999999</v>
      </c>
    </row>
    <row r="168" spans="2:11" x14ac:dyDescent="0.2">
      <c r="B168" t="s">
        <v>1</v>
      </c>
      <c r="C168" s="2" t="s">
        <v>169</v>
      </c>
      <c r="D168" t="s">
        <v>170</v>
      </c>
      <c r="E168" t="s">
        <v>292</v>
      </c>
      <c r="F168">
        <v>250106.9</v>
      </c>
      <c r="G168">
        <v>537419.43999999994</v>
      </c>
      <c r="H168">
        <v>355716.17</v>
      </c>
      <c r="I168">
        <v>213133.89</v>
      </c>
      <c r="J168">
        <v>166884.21</v>
      </c>
      <c r="K168">
        <v>166396.26999999999</v>
      </c>
    </row>
    <row r="169" spans="2:11" x14ac:dyDescent="0.2">
      <c r="B169" t="s">
        <v>1</v>
      </c>
      <c r="C169" s="2" t="s">
        <v>171</v>
      </c>
      <c r="D169" t="s">
        <v>172</v>
      </c>
      <c r="E169" t="s">
        <v>292</v>
      </c>
      <c r="F169">
        <v>1342719.58</v>
      </c>
      <c r="G169">
        <v>1540872.51</v>
      </c>
      <c r="H169">
        <v>1293409.01</v>
      </c>
      <c r="I169">
        <v>974960.58</v>
      </c>
      <c r="J169">
        <v>817937.4</v>
      </c>
      <c r="K169">
        <v>768584.07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293</v>
      </c>
      <c r="F170">
        <v>515430.29</v>
      </c>
      <c r="G170">
        <v>570069.05000000005</v>
      </c>
      <c r="H170">
        <v>522580.19</v>
      </c>
      <c r="I170">
        <v>366118.95</v>
      </c>
      <c r="J170">
        <v>385906.4</v>
      </c>
      <c r="K170">
        <v>285703.56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292</v>
      </c>
      <c r="F171">
        <v>1251672.1599999999</v>
      </c>
      <c r="G171">
        <v>1628652.38</v>
      </c>
      <c r="H171">
        <v>1778159.81</v>
      </c>
      <c r="I171">
        <v>1344701.05</v>
      </c>
      <c r="J171">
        <v>1336650.8</v>
      </c>
      <c r="K171">
        <v>1185041.5900000001</v>
      </c>
    </row>
    <row r="172" spans="2:11" x14ac:dyDescent="0.2">
      <c r="B172" t="s">
        <v>1</v>
      </c>
      <c r="C172" s="2" t="s">
        <v>173</v>
      </c>
      <c r="D172" t="s">
        <v>174</v>
      </c>
      <c r="E172" t="s">
        <v>292</v>
      </c>
      <c r="F172">
        <v>729692.85</v>
      </c>
      <c r="G172">
        <v>910584.44</v>
      </c>
      <c r="H172">
        <v>814026.59</v>
      </c>
      <c r="I172">
        <v>831227.6</v>
      </c>
      <c r="J172">
        <v>464177.48</v>
      </c>
      <c r="K172">
        <v>348721.99</v>
      </c>
    </row>
    <row r="173" spans="2:11" x14ac:dyDescent="0.2">
      <c r="B173" t="s">
        <v>1</v>
      </c>
      <c r="C173" s="2" t="s">
        <v>175</v>
      </c>
      <c r="D173" t="s">
        <v>176</v>
      </c>
      <c r="E173" t="s">
        <v>292</v>
      </c>
      <c r="F173">
        <v>1356852.15</v>
      </c>
      <c r="G173">
        <v>1245358.49</v>
      </c>
      <c r="H173">
        <v>1190970.9099999999</v>
      </c>
      <c r="I173">
        <v>729785.97</v>
      </c>
      <c r="J173">
        <v>609910.1</v>
      </c>
      <c r="K173">
        <v>748345.08</v>
      </c>
    </row>
    <row r="174" spans="2:11" x14ac:dyDescent="0.2">
      <c r="B174" t="s">
        <v>1</v>
      </c>
      <c r="C174" s="2" t="s">
        <v>25</v>
      </c>
      <c r="D174" t="s">
        <v>398</v>
      </c>
      <c r="E174" t="s">
        <v>293</v>
      </c>
      <c r="F174">
        <v>1730093.64</v>
      </c>
      <c r="G174">
        <v>2088321.35</v>
      </c>
      <c r="H174">
        <v>2190943.56</v>
      </c>
      <c r="I174">
        <v>1857316.98</v>
      </c>
      <c r="J174">
        <v>1449036.51</v>
      </c>
      <c r="K174">
        <v>1388533.96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293</v>
      </c>
      <c r="F175">
        <v>2026903.53</v>
      </c>
      <c r="G175">
        <v>2369312.42</v>
      </c>
      <c r="H175">
        <v>2382807.9</v>
      </c>
      <c r="I175">
        <v>1767683.61</v>
      </c>
      <c r="J175">
        <v>1338104.17</v>
      </c>
      <c r="K175">
        <v>1668966.46</v>
      </c>
    </row>
    <row r="176" spans="2:11" x14ac:dyDescent="0.2">
      <c r="B176" t="s">
        <v>1</v>
      </c>
      <c r="C176" s="2" t="s">
        <v>177</v>
      </c>
      <c r="D176" t="s">
        <v>178</v>
      </c>
      <c r="E176" t="s">
        <v>292</v>
      </c>
      <c r="F176">
        <v>304434.03000000003</v>
      </c>
      <c r="G176">
        <v>213347.54</v>
      </c>
      <c r="H176">
        <v>349522.46</v>
      </c>
      <c r="I176">
        <v>248766.92</v>
      </c>
      <c r="J176">
        <v>209952.97</v>
      </c>
      <c r="K176">
        <v>247865.41</v>
      </c>
    </row>
    <row r="177" spans="2:11" x14ac:dyDescent="0.2">
      <c r="B177" t="s">
        <v>1</v>
      </c>
      <c r="C177" s="2" t="s">
        <v>179</v>
      </c>
      <c r="D177" t="s">
        <v>180</v>
      </c>
      <c r="E177" t="s">
        <v>292</v>
      </c>
      <c r="F177">
        <v>220945.86</v>
      </c>
      <c r="G177">
        <v>238995.83</v>
      </c>
      <c r="H177">
        <v>234004.13</v>
      </c>
      <c r="I177">
        <v>269044.78999999998</v>
      </c>
      <c r="J177">
        <v>208582.56</v>
      </c>
      <c r="K177">
        <v>176071.84</v>
      </c>
    </row>
    <row r="178" spans="2:11" x14ac:dyDescent="0.2">
      <c r="B178" t="s">
        <v>1</v>
      </c>
      <c r="C178" s="2" t="s">
        <v>181</v>
      </c>
      <c r="D178" t="s">
        <v>182</v>
      </c>
      <c r="E178" t="s">
        <v>292</v>
      </c>
      <c r="F178">
        <v>395306.19</v>
      </c>
      <c r="G178">
        <v>397281.05</v>
      </c>
      <c r="H178">
        <v>307783.65999999997</v>
      </c>
      <c r="I178">
        <v>171034.13</v>
      </c>
      <c r="J178">
        <v>176147.74</v>
      </c>
      <c r="K178">
        <v>140920.42000000001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292</v>
      </c>
      <c r="F179">
        <v>1637268.9</v>
      </c>
      <c r="G179">
        <v>1728479.62</v>
      </c>
      <c r="H179">
        <v>1490905.15</v>
      </c>
      <c r="I179">
        <v>1505650.94</v>
      </c>
      <c r="J179">
        <v>1242439.8500000001</v>
      </c>
      <c r="K179">
        <v>995194.39</v>
      </c>
    </row>
    <row r="180" spans="2:11" x14ac:dyDescent="0.2">
      <c r="B180" t="s">
        <v>1</v>
      </c>
      <c r="C180" s="2" t="s">
        <v>30</v>
      </c>
      <c r="D180" t="s">
        <v>399</v>
      </c>
      <c r="E180" t="s">
        <v>293</v>
      </c>
      <c r="F180">
        <v>1238567.51</v>
      </c>
      <c r="G180">
        <v>1307820.06</v>
      </c>
      <c r="H180">
        <v>1191280.92</v>
      </c>
      <c r="I180">
        <v>1151889.01</v>
      </c>
      <c r="J180">
        <v>932072.12</v>
      </c>
      <c r="K180">
        <v>1296586.8400000001</v>
      </c>
    </row>
    <row r="181" spans="2:11" x14ac:dyDescent="0.2">
      <c r="B181" t="s">
        <v>1</v>
      </c>
      <c r="C181" s="2" t="s">
        <v>183</v>
      </c>
      <c r="D181" t="s">
        <v>184</v>
      </c>
      <c r="E181" t="s">
        <v>292</v>
      </c>
      <c r="F181">
        <v>302618.69</v>
      </c>
      <c r="G181">
        <v>744907.27</v>
      </c>
      <c r="H181">
        <v>461562.43</v>
      </c>
      <c r="I181">
        <v>314048.51</v>
      </c>
      <c r="J181">
        <v>238336.61</v>
      </c>
      <c r="K181">
        <v>225085.84</v>
      </c>
    </row>
    <row r="182" spans="2:11" x14ac:dyDescent="0.2">
      <c r="B182" t="s">
        <v>1</v>
      </c>
      <c r="C182" s="2" t="s">
        <v>185</v>
      </c>
      <c r="D182" t="s">
        <v>186</v>
      </c>
      <c r="E182" t="s">
        <v>292</v>
      </c>
      <c r="F182">
        <v>186588.13</v>
      </c>
      <c r="G182">
        <v>242430.88</v>
      </c>
      <c r="H182">
        <v>257910.07</v>
      </c>
      <c r="I182">
        <v>146655.79</v>
      </c>
      <c r="J182">
        <v>129375.22</v>
      </c>
      <c r="K182">
        <v>102054.8</v>
      </c>
    </row>
    <row r="183" spans="2:11" x14ac:dyDescent="0.2">
      <c r="B183" t="s">
        <v>1</v>
      </c>
      <c r="C183" s="2" t="s">
        <v>187</v>
      </c>
      <c r="D183" t="s">
        <v>188</v>
      </c>
      <c r="E183" t="s">
        <v>292</v>
      </c>
      <c r="F183">
        <v>90181.16</v>
      </c>
      <c r="G183">
        <v>152328.16</v>
      </c>
      <c r="H183">
        <v>159952.76999999999</v>
      </c>
      <c r="I183">
        <v>113313.63</v>
      </c>
      <c r="J183">
        <v>119124.94</v>
      </c>
      <c r="K183">
        <v>111310.86</v>
      </c>
    </row>
    <row r="184" spans="2:11" x14ac:dyDescent="0.2">
      <c r="B184" t="s">
        <v>1</v>
      </c>
      <c r="C184" s="2" t="s">
        <v>189</v>
      </c>
      <c r="D184" t="s">
        <v>190</v>
      </c>
      <c r="E184" t="s">
        <v>292</v>
      </c>
      <c r="F184">
        <v>638983.86</v>
      </c>
      <c r="G184">
        <v>726307.61</v>
      </c>
      <c r="H184">
        <v>818531.3</v>
      </c>
      <c r="I184">
        <v>567507.66</v>
      </c>
      <c r="J184">
        <v>491471.77</v>
      </c>
      <c r="K184">
        <v>467621.02</v>
      </c>
    </row>
    <row r="185" spans="2:11" x14ac:dyDescent="0.2">
      <c r="B185" t="s">
        <v>1</v>
      </c>
      <c r="C185" s="2" t="s">
        <v>191</v>
      </c>
      <c r="D185" t="s">
        <v>192</v>
      </c>
      <c r="E185" t="s">
        <v>292</v>
      </c>
      <c r="F185">
        <v>258620.24</v>
      </c>
      <c r="G185">
        <v>290743.03999999998</v>
      </c>
      <c r="H185">
        <v>248491.14</v>
      </c>
      <c r="I185">
        <v>155718.41</v>
      </c>
      <c r="J185">
        <v>155737.89000000001</v>
      </c>
      <c r="K185">
        <v>143564.07999999999</v>
      </c>
    </row>
    <row r="186" spans="2:11" x14ac:dyDescent="0.2">
      <c r="B186" t="s">
        <v>1</v>
      </c>
      <c r="C186" s="2" t="s">
        <v>193</v>
      </c>
      <c r="D186" t="s">
        <v>194</v>
      </c>
      <c r="E186" t="s">
        <v>292</v>
      </c>
      <c r="F186">
        <v>218082.63</v>
      </c>
      <c r="G186">
        <v>246866.38</v>
      </c>
      <c r="H186">
        <v>201022.24</v>
      </c>
      <c r="I186">
        <v>169527.27</v>
      </c>
      <c r="J186">
        <v>142271.51</v>
      </c>
      <c r="K186">
        <v>153708.51</v>
      </c>
    </row>
    <row r="187" spans="2:11" x14ac:dyDescent="0.2">
      <c r="B187" t="s">
        <v>1</v>
      </c>
      <c r="C187" s="2" t="s">
        <v>31</v>
      </c>
      <c r="D187" t="s">
        <v>400</v>
      </c>
      <c r="E187" t="s">
        <v>293</v>
      </c>
      <c r="F187">
        <v>5435952.2199999997</v>
      </c>
      <c r="G187">
        <v>5686058.4299999997</v>
      </c>
      <c r="H187">
        <v>5409920.75</v>
      </c>
      <c r="I187">
        <v>6466887.25</v>
      </c>
      <c r="J187">
        <v>3867739.87</v>
      </c>
      <c r="K187">
        <v>3035401.97</v>
      </c>
    </row>
    <row r="188" spans="2:11" x14ac:dyDescent="0.2">
      <c r="B188" t="s">
        <v>1</v>
      </c>
      <c r="C188" s="2" t="s">
        <v>195</v>
      </c>
      <c r="D188" t="s">
        <v>196</v>
      </c>
      <c r="E188" t="s">
        <v>292</v>
      </c>
      <c r="F188">
        <v>2479841.36</v>
      </c>
      <c r="G188">
        <v>3404059.69</v>
      </c>
      <c r="H188">
        <v>2266248.2000000002</v>
      </c>
      <c r="I188">
        <v>1441159.64</v>
      </c>
      <c r="J188">
        <v>1193109.8400000001</v>
      </c>
      <c r="K188">
        <v>1059353.8999999999</v>
      </c>
    </row>
    <row r="189" spans="2:11" x14ac:dyDescent="0.2">
      <c r="B189" t="s">
        <v>1</v>
      </c>
      <c r="C189" s="2" t="s">
        <v>197</v>
      </c>
      <c r="D189" t="s">
        <v>198</v>
      </c>
      <c r="E189" t="s">
        <v>292</v>
      </c>
      <c r="F189">
        <v>192250.25</v>
      </c>
      <c r="G189">
        <v>200796.81</v>
      </c>
      <c r="H189">
        <v>183545.08</v>
      </c>
      <c r="I189">
        <v>180418.91</v>
      </c>
      <c r="J189">
        <v>138427.82</v>
      </c>
      <c r="K189">
        <v>133521.4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292</v>
      </c>
      <c r="F190">
        <v>595416.54</v>
      </c>
      <c r="G190">
        <v>751069.62</v>
      </c>
      <c r="H190">
        <v>901939.42</v>
      </c>
      <c r="I190">
        <v>750421.9</v>
      </c>
      <c r="J190">
        <v>632141.6</v>
      </c>
      <c r="K190">
        <v>617975.06999999995</v>
      </c>
    </row>
    <row r="191" spans="2:11" x14ac:dyDescent="0.2">
      <c r="B191" t="s">
        <v>1</v>
      </c>
      <c r="C191" s="2" t="s">
        <v>199</v>
      </c>
      <c r="D191" t="s">
        <v>200</v>
      </c>
      <c r="E191" t="s">
        <v>292</v>
      </c>
      <c r="F191">
        <v>315057.37</v>
      </c>
      <c r="G191">
        <v>379207.46</v>
      </c>
      <c r="H191">
        <v>356864.9</v>
      </c>
      <c r="I191">
        <v>337579.94</v>
      </c>
      <c r="J191">
        <v>273195.46999999997</v>
      </c>
      <c r="K191">
        <v>197470.44</v>
      </c>
    </row>
    <row r="192" spans="2:11" x14ac:dyDescent="0.2">
      <c r="B192" t="s">
        <v>1</v>
      </c>
      <c r="C192" s="2" t="s">
        <v>201</v>
      </c>
      <c r="D192" t="s">
        <v>202</v>
      </c>
      <c r="E192" t="s">
        <v>292</v>
      </c>
      <c r="F192">
        <v>461782.86</v>
      </c>
      <c r="G192">
        <v>527421.28</v>
      </c>
      <c r="H192">
        <v>453031.03</v>
      </c>
      <c r="I192">
        <v>327024.37</v>
      </c>
      <c r="J192">
        <v>282502.12</v>
      </c>
      <c r="K192">
        <v>225463.97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292</v>
      </c>
      <c r="F193">
        <v>1180522.21</v>
      </c>
      <c r="G193">
        <v>1050942.94</v>
      </c>
      <c r="H193">
        <v>818147.99</v>
      </c>
      <c r="I193">
        <v>585743.19999999995</v>
      </c>
      <c r="J193">
        <v>571819.68999999994</v>
      </c>
      <c r="K193">
        <v>487326.85</v>
      </c>
    </row>
    <row r="194" spans="2:11" x14ac:dyDescent="0.2">
      <c r="B194" t="s">
        <v>1</v>
      </c>
      <c r="C194" s="2" t="s">
        <v>203</v>
      </c>
      <c r="D194" t="s">
        <v>204</v>
      </c>
      <c r="E194" t="s">
        <v>292</v>
      </c>
      <c r="F194">
        <v>134686.01</v>
      </c>
      <c r="G194">
        <v>169122.41</v>
      </c>
      <c r="H194">
        <v>138883.67000000001</v>
      </c>
      <c r="I194">
        <v>75364.899999999994</v>
      </c>
      <c r="J194">
        <v>81399.63</v>
      </c>
      <c r="K194">
        <v>62884.86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293</v>
      </c>
      <c r="F195">
        <v>4170331.29</v>
      </c>
      <c r="G195">
        <v>4245977.28</v>
      </c>
      <c r="H195">
        <v>3545044.07</v>
      </c>
      <c r="I195">
        <v>4664871.6900000004</v>
      </c>
      <c r="J195">
        <v>3375902.46</v>
      </c>
      <c r="K195">
        <v>2764949.94</v>
      </c>
    </row>
    <row r="196" spans="2:11" x14ac:dyDescent="0.2">
      <c r="B196" t="s">
        <v>1</v>
      </c>
      <c r="C196" s="2" t="s">
        <v>205</v>
      </c>
      <c r="D196" t="s">
        <v>206</v>
      </c>
      <c r="E196" t="s">
        <v>292</v>
      </c>
      <c r="F196">
        <v>2418289.25</v>
      </c>
      <c r="G196">
        <v>2602784.08</v>
      </c>
      <c r="H196">
        <v>2175468.23</v>
      </c>
      <c r="I196">
        <v>1575740.36</v>
      </c>
      <c r="J196">
        <v>1362744.26</v>
      </c>
      <c r="K196">
        <v>1103609.74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293</v>
      </c>
      <c r="F197">
        <v>971012.6</v>
      </c>
      <c r="G197">
        <v>1467750.48</v>
      </c>
      <c r="H197">
        <v>1382618.38</v>
      </c>
      <c r="I197">
        <v>1095765.8</v>
      </c>
      <c r="J197">
        <v>1001755.92</v>
      </c>
      <c r="K197">
        <v>1024122.94</v>
      </c>
    </row>
    <row r="198" spans="2:11" x14ac:dyDescent="0.2">
      <c r="B198" t="s">
        <v>1</v>
      </c>
      <c r="C198" s="2" t="s">
        <v>207</v>
      </c>
      <c r="D198" t="s">
        <v>208</v>
      </c>
      <c r="E198" t="s">
        <v>292</v>
      </c>
      <c r="F198">
        <v>642739.41</v>
      </c>
      <c r="G198">
        <v>1462601.88</v>
      </c>
      <c r="H198">
        <v>612800.87</v>
      </c>
      <c r="I198">
        <v>549285.93000000005</v>
      </c>
      <c r="J198">
        <v>421006.47</v>
      </c>
      <c r="K198">
        <v>364689.95</v>
      </c>
    </row>
    <row r="199" spans="2:11" x14ac:dyDescent="0.2">
      <c r="B199" t="s">
        <v>1</v>
      </c>
      <c r="C199" s="2" t="s">
        <v>209</v>
      </c>
      <c r="D199" t="s">
        <v>210</v>
      </c>
      <c r="E199" t="s">
        <v>292</v>
      </c>
      <c r="F199">
        <v>648606.07999999996</v>
      </c>
      <c r="G199">
        <v>464254.52</v>
      </c>
      <c r="H199">
        <v>533299.81000000006</v>
      </c>
      <c r="I199">
        <v>398445.78</v>
      </c>
      <c r="J199">
        <v>345454.66</v>
      </c>
      <c r="K199">
        <v>300708.24</v>
      </c>
    </row>
    <row r="200" spans="2:11" x14ac:dyDescent="0.2">
      <c r="B200" t="s">
        <v>1</v>
      </c>
      <c r="C200" s="2" t="s">
        <v>211</v>
      </c>
      <c r="D200" t="s">
        <v>212</v>
      </c>
      <c r="E200" t="s">
        <v>292</v>
      </c>
      <c r="F200">
        <v>129179.45</v>
      </c>
      <c r="G200">
        <v>107120.5</v>
      </c>
      <c r="H200">
        <v>60480.480000000003</v>
      </c>
      <c r="I200">
        <v>76566.899999999994</v>
      </c>
      <c r="J200">
        <v>57351.26</v>
      </c>
      <c r="K200">
        <v>39470.32</v>
      </c>
    </row>
    <row r="201" spans="2:11" x14ac:dyDescent="0.2">
      <c r="B201" t="s">
        <v>1</v>
      </c>
      <c r="C201" s="2" t="s">
        <v>213</v>
      </c>
      <c r="D201" t="s">
        <v>214</v>
      </c>
      <c r="E201" t="s">
        <v>292</v>
      </c>
      <c r="F201">
        <v>382686.62</v>
      </c>
      <c r="G201">
        <v>604298.66</v>
      </c>
      <c r="H201">
        <v>379084.03</v>
      </c>
      <c r="I201">
        <v>287591.84000000003</v>
      </c>
      <c r="J201">
        <v>274562.03000000003</v>
      </c>
      <c r="K201">
        <v>200780.99</v>
      </c>
    </row>
    <row r="202" spans="2:11" x14ac:dyDescent="0.2">
      <c r="B202" t="s">
        <v>1</v>
      </c>
      <c r="C202" s="2" t="s">
        <v>272</v>
      </c>
      <c r="D202" t="s">
        <v>273</v>
      </c>
      <c r="E202" t="s">
        <v>294</v>
      </c>
      <c r="F202" t="s">
        <v>125</v>
      </c>
      <c r="G202" t="s">
        <v>125</v>
      </c>
      <c r="H202" t="s">
        <v>125</v>
      </c>
      <c r="I202" t="s">
        <v>125</v>
      </c>
      <c r="J202" t="s">
        <v>125</v>
      </c>
      <c r="K202" t="s">
        <v>125</v>
      </c>
    </row>
    <row r="203" spans="2:11" x14ac:dyDescent="0.2">
      <c r="B203" t="s">
        <v>1</v>
      </c>
      <c r="C203" s="2" t="s">
        <v>270</v>
      </c>
      <c r="D203" t="s">
        <v>271</v>
      </c>
      <c r="E203" t="s">
        <v>292</v>
      </c>
      <c r="F203">
        <v>833497.71</v>
      </c>
      <c r="G203">
        <v>924146.75</v>
      </c>
      <c r="H203">
        <v>716112.61</v>
      </c>
      <c r="I203">
        <v>383589.25</v>
      </c>
      <c r="J203">
        <v>630268.17000000004</v>
      </c>
      <c r="K203">
        <v>499297.74</v>
      </c>
    </row>
    <row r="204" spans="2:11" x14ac:dyDescent="0.2">
      <c r="B204" t="s">
        <v>1</v>
      </c>
      <c r="C204" s="2" t="s">
        <v>215</v>
      </c>
      <c r="D204" t="s">
        <v>216</v>
      </c>
      <c r="E204" t="s">
        <v>292</v>
      </c>
      <c r="F204">
        <v>319159.99</v>
      </c>
      <c r="G204">
        <v>421564.32</v>
      </c>
      <c r="H204">
        <v>294576.64000000001</v>
      </c>
      <c r="I204">
        <v>188113</v>
      </c>
      <c r="J204">
        <v>145758.07999999999</v>
      </c>
      <c r="K204">
        <v>137756.93</v>
      </c>
    </row>
    <row r="205" spans="2:11" x14ac:dyDescent="0.2">
      <c r="B205" t="s">
        <v>1</v>
      </c>
      <c r="C205" s="2" t="s">
        <v>217</v>
      </c>
      <c r="D205" t="s">
        <v>218</v>
      </c>
      <c r="E205" t="s">
        <v>292</v>
      </c>
      <c r="F205">
        <v>684385.04</v>
      </c>
      <c r="G205">
        <v>745308.35</v>
      </c>
      <c r="H205">
        <v>498466.22</v>
      </c>
      <c r="I205">
        <v>365215.63</v>
      </c>
      <c r="J205">
        <v>213877.29</v>
      </c>
      <c r="K205">
        <v>172727.69</v>
      </c>
    </row>
    <row r="206" spans="2:11" x14ac:dyDescent="0.2">
      <c r="B206" t="s">
        <v>1</v>
      </c>
      <c r="C206" s="2" t="s">
        <v>219</v>
      </c>
      <c r="D206" t="s">
        <v>391</v>
      </c>
      <c r="E206" t="s">
        <v>292</v>
      </c>
      <c r="F206">
        <v>1238853.1299999999</v>
      </c>
      <c r="G206">
        <v>1231893.03</v>
      </c>
      <c r="H206">
        <v>1156768.73</v>
      </c>
      <c r="I206">
        <v>981939.26</v>
      </c>
      <c r="J206">
        <v>869448.58</v>
      </c>
      <c r="K206">
        <v>479075.71</v>
      </c>
    </row>
    <row r="207" spans="2:11" x14ac:dyDescent="0.2">
      <c r="B207" t="s">
        <v>1</v>
      </c>
      <c r="C207" s="2" t="s">
        <v>220</v>
      </c>
      <c r="D207" t="s">
        <v>221</v>
      </c>
      <c r="E207" t="s">
        <v>292</v>
      </c>
      <c r="F207">
        <v>51633.97</v>
      </c>
      <c r="G207">
        <v>85175.55</v>
      </c>
      <c r="H207">
        <v>36035.870000000003</v>
      </c>
      <c r="I207">
        <v>3609.89</v>
      </c>
      <c r="J207">
        <v>330.49</v>
      </c>
      <c r="K207" t="s">
        <v>125</v>
      </c>
    </row>
    <row r="208" spans="2:11" x14ac:dyDescent="0.2">
      <c r="B208" t="s">
        <v>1</v>
      </c>
      <c r="C208" s="2" t="s">
        <v>222</v>
      </c>
      <c r="D208" t="s">
        <v>349</v>
      </c>
      <c r="E208" t="s">
        <v>292</v>
      </c>
      <c r="F208">
        <v>138039.9</v>
      </c>
      <c r="G208">
        <v>249382.87</v>
      </c>
      <c r="H208">
        <v>269831.67</v>
      </c>
      <c r="I208">
        <v>184088.92</v>
      </c>
      <c r="J208">
        <v>143872.92000000001</v>
      </c>
      <c r="K208">
        <v>97633.03</v>
      </c>
    </row>
    <row r="209" spans="2:11" x14ac:dyDescent="0.2">
      <c r="B209" t="s">
        <v>1</v>
      </c>
      <c r="C209" s="2" t="s">
        <v>223</v>
      </c>
      <c r="D209" t="s">
        <v>350</v>
      </c>
      <c r="E209" t="s">
        <v>292</v>
      </c>
      <c r="F209">
        <v>488664.06</v>
      </c>
      <c r="G209">
        <v>760179.27</v>
      </c>
      <c r="H209">
        <v>573819.68000000005</v>
      </c>
      <c r="I209">
        <v>388848.5</v>
      </c>
      <c r="J209">
        <v>377441.06</v>
      </c>
      <c r="K209">
        <v>337245.72</v>
      </c>
    </row>
    <row r="210" spans="2:11" x14ac:dyDescent="0.2">
      <c r="B210" t="s">
        <v>1</v>
      </c>
      <c r="C210" s="2" t="s">
        <v>224</v>
      </c>
      <c r="D210" t="s">
        <v>351</v>
      </c>
      <c r="E210" t="s">
        <v>294</v>
      </c>
      <c r="F210" t="s">
        <v>125</v>
      </c>
      <c r="G210" t="s">
        <v>125</v>
      </c>
      <c r="H210" t="s">
        <v>125</v>
      </c>
      <c r="I210" t="s">
        <v>125</v>
      </c>
      <c r="J210" t="s">
        <v>125</v>
      </c>
      <c r="K210" t="s">
        <v>125</v>
      </c>
    </row>
    <row r="211" spans="2:11" x14ac:dyDescent="0.2">
      <c r="B211" t="s">
        <v>1</v>
      </c>
      <c r="C211" s="2" t="s">
        <v>225</v>
      </c>
      <c r="D211" t="s">
        <v>226</v>
      </c>
      <c r="E211" t="s">
        <v>292</v>
      </c>
      <c r="F211">
        <v>164125.46</v>
      </c>
      <c r="G211">
        <v>282439.56</v>
      </c>
      <c r="H211">
        <v>253043.49</v>
      </c>
      <c r="I211">
        <v>257982.54</v>
      </c>
      <c r="J211">
        <v>275674.71999999997</v>
      </c>
      <c r="K211">
        <v>200364.68</v>
      </c>
    </row>
    <row r="212" spans="2:11" x14ac:dyDescent="0.2">
      <c r="B212" t="s">
        <v>1</v>
      </c>
      <c r="C212" s="2" t="s">
        <v>274</v>
      </c>
      <c r="D212" t="s">
        <v>275</v>
      </c>
      <c r="E212" t="s">
        <v>294</v>
      </c>
      <c r="F212" t="s">
        <v>125</v>
      </c>
      <c r="G212" t="s">
        <v>125</v>
      </c>
      <c r="H212" t="s">
        <v>125</v>
      </c>
      <c r="I212" t="s">
        <v>125</v>
      </c>
      <c r="J212" t="s">
        <v>125</v>
      </c>
      <c r="K212" t="s">
        <v>125</v>
      </c>
    </row>
    <row r="213" spans="2:11" x14ac:dyDescent="0.2">
      <c r="B213" t="s">
        <v>1</v>
      </c>
      <c r="C213" s="2" t="s">
        <v>227</v>
      </c>
      <c r="D213" t="s">
        <v>228</v>
      </c>
      <c r="E213" t="s">
        <v>292</v>
      </c>
      <c r="F213">
        <v>607608.52</v>
      </c>
      <c r="G213">
        <v>575486.13</v>
      </c>
      <c r="H213">
        <v>669076.82999999996</v>
      </c>
      <c r="I213">
        <v>645717</v>
      </c>
      <c r="J213">
        <v>689478.97</v>
      </c>
      <c r="K213">
        <v>253433.81</v>
      </c>
    </row>
    <row r="214" spans="2:11" x14ac:dyDescent="0.2">
      <c r="B214" t="s">
        <v>1</v>
      </c>
      <c r="C214" s="2" t="s">
        <v>229</v>
      </c>
      <c r="D214" t="s">
        <v>230</v>
      </c>
      <c r="E214" t="s">
        <v>292</v>
      </c>
      <c r="F214">
        <v>692674.43</v>
      </c>
      <c r="G214" t="s">
        <v>125</v>
      </c>
      <c r="H214" t="s">
        <v>125</v>
      </c>
      <c r="I214" t="s">
        <v>125</v>
      </c>
      <c r="J214" t="s">
        <v>125</v>
      </c>
      <c r="K214" t="s">
        <v>125</v>
      </c>
    </row>
    <row r="215" spans="2:11" x14ac:dyDescent="0.2">
      <c r="B215" t="s">
        <v>1</v>
      </c>
      <c r="C215" s="2" t="s">
        <v>231</v>
      </c>
      <c r="D215" t="s">
        <v>401</v>
      </c>
      <c r="E215" t="s">
        <v>292</v>
      </c>
      <c r="F215">
        <v>101036.3</v>
      </c>
      <c r="G215">
        <v>137040.91</v>
      </c>
      <c r="H215">
        <v>179049.24</v>
      </c>
      <c r="I215">
        <v>156764.67000000001</v>
      </c>
      <c r="J215">
        <v>161707.51999999999</v>
      </c>
      <c r="K215">
        <v>148095.38</v>
      </c>
    </row>
    <row r="216" spans="2:11" x14ac:dyDescent="0.2">
      <c r="B216" t="s">
        <v>1</v>
      </c>
      <c r="C216" s="2" t="s">
        <v>232</v>
      </c>
      <c r="D216" t="s">
        <v>402</v>
      </c>
      <c r="E216" t="s">
        <v>292</v>
      </c>
      <c r="F216">
        <v>152244.31</v>
      </c>
      <c r="G216">
        <v>212414.13</v>
      </c>
      <c r="H216">
        <v>165997.5</v>
      </c>
      <c r="I216">
        <v>163716.17000000001</v>
      </c>
      <c r="J216">
        <v>158215.53</v>
      </c>
      <c r="K216">
        <v>201065.15</v>
      </c>
    </row>
    <row r="217" spans="2:11" x14ac:dyDescent="0.2">
      <c r="B217" t="s">
        <v>1</v>
      </c>
      <c r="C217" s="2" t="s">
        <v>265</v>
      </c>
      <c r="D217" t="s">
        <v>266</v>
      </c>
      <c r="E217" t="s">
        <v>292</v>
      </c>
      <c r="F217">
        <v>1664981.96</v>
      </c>
      <c r="G217">
        <v>1444368.55</v>
      </c>
      <c r="H217">
        <v>1090474.03</v>
      </c>
      <c r="I217">
        <v>691564.88</v>
      </c>
      <c r="J217">
        <v>576885.64</v>
      </c>
      <c r="K217">
        <v>496067.23</v>
      </c>
    </row>
    <row r="218" spans="2:11" x14ac:dyDescent="0.2">
      <c r="B218" t="s">
        <v>295</v>
      </c>
      <c r="C218" s="2" t="s">
        <v>276</v>
      </c>
      <c r="D218" t="s">
        <v>277</v>
      </c>
      <c r="E218" t="s">
        <v>125</v>
      </c>
      <c r="F218" t="s">
        <v>125</v>
      </c>
      <c r="G218" t="s">
        <v>125</v>
      </c>
      <c r="H218" t="s">
        <v>125</v>
      </c>
      <c r="I218" t="s">
        <v>125</v>
      </c>
      <c r="J218" t="s">
        <v>125</v>
      </c>
      <c r="K218" t="s">
        <v>125</v>
      </c>
    </row>
    <row r="219" spans="2:11" x14ac:dyDescent="0.2">
      <c r="B219" t="s">
        <v>2</v>
      </c>
      <c r="C219" s="2" t="s">
        <v>233</v>
      </c>
      <c r="D219" t="s">
        <v>234</v>
      </c>
      <c r="E219" t="s">
        <v>292</v>
      </c>
      <c r="F219">
        <v>2522522.63</v>
      </c>
      <c r="G219">
        <v>4068935.3</v>
      </c>
      <c r="H219">
        <v>4264110.6100000003</v>
      </c>
      <c r="I219">
        <v>3670978.14</v>
      </c>
      <c r="J219">
        <v>2054510.13</v>
      </c>
      <c r="K219">
        <v>2093183.83</v>
      </c>
    </row>
    <row r="220" spans="2:11" x14ac:dyDescent="0.2">
      <c r="B220" t="s">
        <v>2</v>
      </c>
      <c r="C220" s="2" t="s">
        <v>278</v>
      </c>
      <c r="D220" t="s">
        <v>279</v>
      </c>
      <c r="E220" t="s">
        <v>294</v>
      </c>
      <c r="F220" t="s">
        <v>125</v>
      </c>
      <c r="G220" t="s">
        <v>125</v>
      </c>
      <c r="H220" t="s">
        <v>125</v>
      </c>
      <c r="I220" t="s">
        <v>125</v>
      </c>
      <c r="J220" t="s">
        <v>125</v>
      </c>
      <c r="K220" t="s">
        <v>125</v>
      </c>
    </row>
    <row r="221" spans="2:11" x14ac:dyDescent="0.2">
      <c r="B221" t="s">
        <v>2</v>
      </c>
      <c r="C221" s="2" t="s">
        <v>40</v>
      </c>
      <c r="D221" t="s">
        <v>375</v>
      </c>
      <c r="E221" t="s">
        <v>292</v>
      </c>
      <c r="F221">
        <v>1368220.76</v>
      </c>
      <c r="G221">
        <v>1467463.16</v>
      </c>
      <c r="H221">
        <v>1269232.6100000001</v>
      </c>
      <c r="I221">
        <v>1651254.29</v>
      </c>
      <c r="J221">
        <v>1106735.27</v>
      </c>
      <c r="K221">
        <v>1482811.14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293</v>
      </c>
      <c r="F222">
        <v>452152.27</v>
      </c>
      <c r="G222">
        <v>1055784.05</v>
      </c>
      <c r="H222">
        <v>1929234.61</v>
      </c>
      <c r="I222">
        <v>1126921.95</v>
      </c>
      <c r="J222">
        <v>1338854.5900000001</v>
      </c>
      <c r="K222">
        <v>1306777.8600000001</v>
      </c>
    </row>
    <row r="223" spans="2:11" x14ac:dyDescent="0.2">
      <c r="B223" t="s">
        <v>2</v>
      </c>
      <c r="C223" s="2" t="s">
        <v>235</v>
      </c>
      <c r="D223" t="s">
        <v>236</v>
      </c>
      <c r="E223" t="s">
        <v>292</v>
      </c>
      <c r="F223">
        <v>295577.77</v>
      </c>
      <c r="G223">
        <v>576239.07999999996</v>
      </c>
      <c r="H223">
        <v>433454.7</v>
      </c>
      <c r="I223">
        <v>316405.06</v>
      </c>
      <c r="J223">
        <v>314468.11</v>
      </c>
      <c r="K223">
        <v>323134.27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293</v>
      </c>
      <c r="F224">
        <v>534570.21</v>
      </c>
      <c r="G224">
        <v>723673.7</v>
      </c>
      <c r="H224">
        <v>788784.37</v>
      </c>
      <c r="I224">
        <v>744993.41</v>
      </c>
      <c r="J224">
        <v>708975.04</v>
      </c>
      <c r="K224">
        <v>753234.09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293</v>
      </c>
      <c r="F225">
        <v>1742817.85</v>
      </c>
      <c r="G225">
        <v>3428793.86</v>
      </c>
      <c r="H225">
        <v>2834504.74</v>
      </c>
      <c r="I225">
        <v>3721911.21</v>
      </c>
      <c r="J225">
        <v>1074477.32</v>
      </c>
      <c r="K225">
        <v>44910.9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293</v>
      </c>
      <c r="F226">
        <v>2595424.5699999998</v>
      </c>
      <c r="G226">
        <v>2716145.4</v>
      </c>
      <c r="H226">
        <v>2508244.2200000002</v>
      </c>
      <c r="I226">
        <v>1681253.34</v>
      </c>
      <c r="J226">
        <v>1242219.17</v>
      </c>
      <c r="K226">
        <v>1303355.49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293</v>
      </c>
      <c r="F227">
        <v>1137196.97</v>
      </c>
      <c r="G227">
        <v>1310777.52</v>
      </c>
      <c r="H227">
        <v>1200289.6499999999</v>
      </c>
      <c r="I227">
        <v>1010836.7</v>
      </c>
      <c r="J227">
        <v>794038.94</v>
      </c>
      <c r="K227">
        <v>871896.56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293</v>
      </c>
      <c r="F228">
        <v>1556936.54</v>
      </c>
      <c r="G228">
        <v>1648480.91</v>
      </c>
      <c r="H228">
        <v>1511146.66</v>
      </c>
      <c r="I228">
        <v>1081695.69</v>
      </c>
      <c r="J228">
        <v>988846.46</v>
      </c>
      <c r="K228">
        <v>755974.62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293</v>
      </c>
      <c r="F229">
        <v>1664318.42</v>
      </c>
      <c r="G229">
        <v>2742790.7</v>
      </c>
      <c r="H229">
        <v>2869728.64</v>
      </c>
      <c r="I229">
        <v>1963042.91</v>
      </c>
      <c r="J229">
        <v>1518894.07</v>
      </c>
      <c r="K229">
        <v>1441454.82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293</v>
      </c>
      <c r="F230">
        <v>499115.75</v>
      </c>
      <c r="G230">
        <v>569389.43000000005</v>
      </c>
      <c r="H230">
        <v>703531.03</v>
      </c>
      <c r="I230">
        <v>541138.02</v>
      </c>
      <c r="J230">
        <v>548542.88</v>
      </c>
      <c r="K230">
        <v>511853.91</v>
      </c>
    </row>
    <row r="231" spans="2:11" x14ac:dyDescent="0.2">
      <c r="B231" t="s">
        <v>2</v>
      </c>
      <c r="C231" s="2" t="s">
        <v>128</v>
      </c>
      <c r="D231" t="s">
        <v>126</v>
      </c>
      <c r="E231" t="s">
        <v>292</v>
      </c>
      <c r="F231">
        <v>345098.33</v>
      </c>
      <c r="G231">
        <v>241659.47</v>
      </c>
      <c r="H231">
        <v>469304.65</v>
      </c>
      <c r="I231">
        <v>206768.63</v>
      </c>
      <c r="J231">
        <v>172062.3</v>
      </c>
      <c r="K231">
        <v>127585.52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293</v>
      </c>
      <c r="F232">
        <v>1522498.18</v>
      </c>
      <c r="G232">
        <v>1644021.51</v>
      </c>
      <c r="H232">
        <v>1337768.7</v>
      </c>
      <c r="I232">
        <v>949022.74</v>
      </c>
      <c r="J232">
        <v>910831.52</v>
      </c>
      <c r="K232">
        <v>800959.33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293</v>
      </c>
      <c r="F233">
        <v>1321710.55</v>
      </c>
      <c r="G233">
        <v>1494556.82</v>
      </c>
      <c r="H233">
        <v>1538262.78</v>
      </c>
      <c r="I233">
        <v>1007395.58</v>
      </c>
      <c r="J233">
        <v>613186.82999999996</v>
      </c>
      <c r="K233">
        <v>1068116.4099999999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293</v>
      </c>
      <c r="F234">
        <v>603356.22</v>
      </c>
      <c r="G234">
        <v>711032.38</v>
      </c>
      <c r="H234">
        <v>608334.93000000005</v>
      </c>
      <c r="I234">
        <v>406890.1</v>
      </c>
      <c r="J234">
        <v>292213.45</v>
      </c>
      <c r="K234">
        <v>303561.84999999998</v>
      </c>
    </row>
    <row r="235" spans="2:11" x14ac:dyDescent="0.2">
      <c r="B235" t="s">
        <v>2</v>
      </c>
      <c r="C235" s="2" t="s">
        <v>237</v>
      </c>
      <c r="D235" t="s">
        <v>238</v>
      </c>
      <c r="E235" t="s">
        <v>292</v>
      </c>
      <c r="F235">
        <v>926071.68</v>
      </c>
      <c r="G235">
        <v>2733104.5</v>
      </c>
      <c r="H235">
        <v>2862583.13</v>
      </c>
      <c r="I235">
        <v>1712549.3</v>
      </c>
      <c r="J235">
        <v>3710975.71</v>
      </c>
      <c r="K235">
        <v>3165267.41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293</v>
      </c>
      <c r="F236">
        <v>300895.13</v>
      </c>
      <c r="G236">
        <v>436236.63</v>
      </c>
      <c r="H236">
        <v>751700.8</v>
      </c>
      <c r="I236">
        <v>374108.91</v>
      </c>
      <c r="J236">
        <v>259596.33</v>
      </c>
      <c r="K236">
        <v>315807.26</v>
      </c>
    </row>
    <row r="237" spans="2:11" x14ac:dyDescent="0.2">
      <c r="B237" t="s">
        <v>2</v>
      </c>
      <c r="C237" s="2" t="s">
        <v>239</v>
      </c>
      <c r="D237" t="s">
        <v>240</v>
      </c>
      <c r="E237" t="s">
        <v>292</v>
      </c>
      <c r="F237">
        <v>508995.29</v>
      </c>
      <c r="G237">
        <v>475940.73</v>
      </c>
      <c r="H237" t="s">
        <v>125</v>
      </c>
      <c r="I237" t="s">
        <v>125</v>
      </c>
      <c r="J237" t="s">
        <v>125</v>
      </c>
      <c r="K237" t="s">
        <v>125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293</v>
      </c>
      <c r="F238">
        <v>139734.03</v>
      </c>
      <c r="G238">
        <v>273237.34000000003</v>
      </c>
      <c r="H238">
        <v>854319.72</v>
      </c>
      <c r="I238">
        <v>593222.43000000005</v>
      </c>
      <c r="J238">
        <v>505350.34</v>
      </c>
      <c r="K238">
        <v>276676.06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293</v>
      </c>
      <c r="F239">
        <v>3553958.84</v>
      </c>
      <c r="G239">
        <v>2957194.06</v>
      </c>
      <c r="H239">
        <v>3092505.53</v>
      </c>
      <c r="I239">
        <v>3611996.12</v>
      </c>
      <c r="J239">
        <v>1432475.69</v>
      </c>
      <c r="K239">
        <v>1629782.1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293</v>
      </c>
      <c r="F240">
        <v>715489.69</v>
      </c>
      <c r="G240">
        <v>815712.1</v>
      </c>
      <c r="H240">
        <v>735707</v>
      </c>
      <c r="I240">
        <v>525640.95999999996</v>
      </c>
      <c r="J240">
        <v>577874.96</v>
      </c>
      <c r="K240">
        <v>774730.95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293</v>
      </c>
      <c r="F241">
        <v>844055.57</v>
      </c>
      <c r="G241">
        <v>1270355.44</v>
      </c>
      <c r="H241">
        <v>1456983.02</v>
      </c>
      <c r="I241">
        <v>1568391.12</v>
      </c>
      <c r="J241">
        <v>1005369.55</v>
      </c>
      <c r="K241">
        <v>1103187.6599999999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293</v>
      </c>
      <c r="F242">
        <v>1242496.31</v>
      </c>
      <c r="G242">
        <v>2265547.0299999998</v>
      </c>
      <c r="H242">
        <v>1682803.01</v>
      </c>
      <c r="I242">
        <v>1097061.6200000001</v>
      </c>
      <c r="J242">
        <v>1391965.67</v>
      </c>
      <c r="K242">
        <v>1721239.46</v>
      </c>
    </row>
    <row r="243" spans="2:11" x14ac:dyDescent="0.2">
      <c r="B243" t="s">
        <v>2</v>
      </c>
      <c r="C243" s="2" t="s">
        <v>75</v>
      </c>
      <c r="D243" t="s">
        <v>438</v>
      </c>
      <c r="E243" t="s">
        <v>293</v>
      </c>
      <c r="F243">
        <v>2622604.4500000002</v>
      </c>
      <c r="G243">
        <v>3058012.44</v>
      </c>
      <c r="H243">
        <v>3773177.72</v>
      </c>
      <c r="I243">
        <v>2700160</v>
      </c>
      <c r="J243">
        <v>2805686.28</v>
      </c>
      <c r="K243">
        <v>2664172.6</v>
      </c>
    </row>
    <row r="244" spans="2:11" x14ac:dyDescent="0.2">
      <c r="B244" t="s">
        <v>2</v>
      </c>
      <c r="C244" s="2" t="s">
        <v>76</v>
      </c>
      <c r="D244" t="s">
        <v>376</v>
      </c>
      <c r="E244" t="s">
        <v>293</v>
      </c>
      <c r="F244">
        <v>768654.95</v>
      </c>
      <c r="G244">
        <v>864271.88</v>
      </c>
      <c r="H244">
        <v>677813.85</v>
      </c>
      <c r="I244">
        <v>798502.89</v>
      </c>
      <c r="J244">
        <v>667584.25</v>
      </c>
      <c r="K244">
        <v>709464.28</v>
      </c>
    </row>
    <row r="245" spans="2:11" x14ac:dyDescent="0.2">
      <c r="B245" t="s">
        <v>2</v>
      </c>
      <c r="C245" s="2" t="s">
        <v>77</v>
      </c>
      <c r="D245" t="s">
        <v>377</v>
      </c>
      <c r="E245" t="s">
        <v>293</v>
      </c>
      <c r="F245">
        <v>326397.03000000003</v>
      </c>
      <c r="G245">
        <v>499184.63</v>
      </c>
      <c r="H245">
        <v>1023310.73</v>
      </c>
      <c r="I245">
        <v>683004.61</v>
      </c>
      <c r="J245">
        <v>665632.06000000006</v>
      </c>
      <c r="K245">
        <v>726442.97</v>
      </c>
    </row>
    <row r="246" spans="2:11" x14ac:dyDescent="0.2">
      <c r="B246" t="s">
        <v>2</v>
      </c>
      <c r="C246" s="2" t="s">
        <v>241</v>
      </c>
      <c r="D246" t="s">
        <v>242</v>
      </c>
      <c r="E246" t="s">
        <v>292</v>
      </c>
      <c r="F246">
        <v>284202.14</v>
      </c>
      <c r="G246">
        <v>210886.07</v>
      </c>
      <c r="H246">
        <v>369090.69</v>
      </c>
      <c r="I246">
        <v>726236.95</v>
      </c>
      <c r="J246">
        <v>816698.33</v>
      </c>
      <c r="K246">
        <v>851285.58</v>
      </c>
    </row>
    <row r="247" spans="2:11" x14ac:dyDescent="0.2">
      <c r="B247" t="s">
        <v>2</v>
      </c>
      <c r="C247" s="2" t="s">
        <v>79</v>
      </c>
      <c r="D247" t="s">
        <v>80</v>
      </c>
      <c r="E247" t="s">
        <v>293</v>
      </c>
      <c r="F247">
        <v>2588515.37</v>
      </c>
      <c r="G247">
        <v>3400825.28</v>
      </c>
      <c r="H247">
        <v>2740909.17</v>
      </c>
      <c r="I247">
        <v>2149458.9500000002</v>
      </c>
      <c r="J247">
        <v>2173024.48</v>
      </c>
      <c r="K247">
        <v>2448429.1800000002</v>
      </c>
    </row>
    <row r="248" spans="2:11" x14ac:dyDescent="0.2">
      <c r="B248" t="s">
        <v>2</v>
      </c>
      <c r="C248" s="2" t="s">
        <v>81</v>
      </c>
      <c r="D248" t="s">
        <v>82</v>
      </c>
      <c r="E248" t="s">
        <v>293</v>
      </c>
      <c r="F248">
        <v>16358.93</v>
      </c>
      <c r="G248">
        <v>40104.57</v>
      </c>
      <c r="H248">
        <v>31480.42</v>
      </c>
      <c r="I248">
        <v>21240.97</v>
      </c>
      <c r="J248">
        <v>24504.55</v>
      </c>
      <c r="K248">
        <v>10334.44</v>
      </c>
    </row>
    <row r="249" spans="2:11" x14ac:dyDescent="0.2">
      <c r="B249" t="s">
        <v>2</v>
      </c>
      <c r="C249" s="2" t="s">
        <v>243</v>
      </c>
      <c r="D249" t="s">
        <v>244</v>
      </c>
      <c r="E249" t="s">
        <v>294</v>
      </c>
      <c r="F249" t="s">
        <v>125</v>
      </c>
      <c r="G249" t="s">
        <v>125</v>
      </c>
      <c r="H249" t="s">
        <v>125</v>
      </c>
      <c r="I249" t="s">
        <v>125</v>
      </c>
      <c r="J249" t="s">
        <v>125</v>
      </c>
      <c r="K249" t="s">
        <v>125</v>
      </c>
    </row>
    <row r="250" spans="2:11" x14ac:dyDescent="0.2">
      <c r="B250" t="s">
        <v>2</v>
      </c>
      <c r="C250" s="2" t="s">
        <v>267</v>
      </c>
      <c r="D250" t="s">
        <v>268</v>
      </c>
      <c r="E250" t="s">
        <v>294</v>
      </c>
      <c r="F250" t="s">
        <v>125</v>
      </c>
      <c r="G250" t="s">
        <v>125</v>
      </c>
      <c r="H250" t="s">
        <v>125</v>
      </c>
      <c r="I250" t="s">
        <v>125</v>
      </c>
      <c r="J250" t="s">
        <v>125</v>
      </c>
      <c r="K250" t="s">
        <v>125</v>
      </c>
    </row>
    <row r="251" spans="2:11" x14ac:dyDescent="0.2">
      <c r="B251" t="s">
        <v>2</v>
      </c>
      <c r="C251" s="2" t="s">
        <v>280</v>
      </c>
      <c r="D251" t="s">
        <v>281</v>
      </c>
      <c r="E251" t="s">
        <v>294</v>
      </c>
      <c r="F251" t="s">
        <v>125</v>
      </c>
      <c r="G251" t="s">
        <v>125</v>
      </c>
      <c r="H251" t="s">
        <v>125</v>
      </c>
      <c r="I251" t="s">
        <v>125</v>
      </c>
      <c r="J251" t="s">
        <v>125</v>
      </c>
      <c r="K251" t="s">
        <v>125</v>
      </c>
    </row>
    <row r="252" spans="2:11" x14ac:dyDescent="0.2">
      <c r="B252" t="s">
        <v>2</v>
      </c>
      <c r="C252" s="2" t="s">
        <v>245</v>
      </c>
      <c r="D252" t="s">
        <v>246</v>
      </c>
      <c r="E252" t="s">
        <v>294</v>
      </c>
      <c r="F252" t="s">
        <v>125</v>
      </c>
      <c r="G252" t="s">
        <v>125</v>
      </c>
      <c r="H252" t="s">
        <v>125</v>
      </c>
      <c r="I252" t="s">
        <v>125</v>
      </c>
      <c r="J252" t="s">
        <v>125</v>
      </c>
      <c r="K252" t="s">
        <v>125</v>
      </c>
    </row>
    <row r="253" spans="2:11" x14ac:dyDescent="0.2">
      <c r="B253" t="s">
        <v>2</v>
      </c>
      <c r="C253" s="2" t="s">
        <v>247</v>
      </c>
      <c r="D253" t="s">
        <v>248</v>
      </c>
      <c r="E253" t="s">
        <v>294</v>
      </c>
      <c r="F253" t="s">
        <v>125</v>
      </c>
      <c r="G253" t="s">
        <v>125</v>
      </c>
      <c r="H253" t="s">
        <v>125</v>
      </c>
      <c r="I253" t="s">
        <v>125</v>
      </c>
      <c r="J253" t="s">
        <v>125</v>
      </c>
      <c r="K253" t="s">
        <v>125</v>
      </c>
    </row>
    <row r="254" spans="2:11" x14ac:dyDescent="0.2">
      <c r="B254" t="s">
        <v>2</v>
      </c>
      <c r="C254" s="2" t="s">
        <v>249</v>
      </c>
      <c r="D254" t="s">
        <v>250</v>
      </c>
      <c r="E254" t="s">
        <v>292</v>
      </c>
      <c r="F254">
        <v>336264.53</v>
      </c>
      <c r="G254">
        <v>302377.18</v>
      </c>
      <c r="H254">
        <v>205033.64</v>
      </c>
      <c r="I254">
        <v>140392.62</v>
      </c>
      <c r="J254">
        <v>157067.62</v>
      </c>
      <c r="K254">
        <v>120304.04</v>
      </c>
    </row>
    <row r="255" spans="2:11" x14ac:dyDescent="0.2">
      <c r="B255" t="s">
        <v>2</v>
      </c>
      <c r="C255" s="2" t="s">
        <v>282</v>
      </c>
      <c r="D255" t="s">
        <v>283</v>
      </c>
      <c r="E255" t="s">
        <v>294</v>
      </c>
      <c r="F255" t="s">
        <v>125</v>
      </c>
      <c r="G255" t="s">
        <v>125</v>
      </c>
      <c r="H255" t="s">
        <v>125</v>
      </c>
      <c r="I255" t="s">
        <v>125</v>
      </c>
      <c r="J255" t="s">
        <v>125</v>
      </c>
      <c r="K255" t="s">
        <v>125</v>
      </c>
    </row>
    <row r="256" spans="2:11" x14ac:dyDescent="0.2">
      <c r="B256" t="s">
        <v>2</v>
      </c>
      <c r="C256" s="2" t="s">
        <v>284</v>
      </c>
      <c r="D256" t="s">
        <v>285</v>
      </c>
      <c r="E256" t="s">
        <v>294</v>
      </c>
      <c r="F256" t="s">
        <v>125</v>
      </c>
      <c r="G256" t="s">
        <v>125</v>
      </c>
      <c r="H256" t="s">
        <v>125</v>
      </c>
      <c r="I256" t="s">
        <v>125</v>
      </c>
      <c r="J256" t="s">
        <v>125</v>
      </c>
      <c r="K256" t="s">
        <v>125</v>
      </c>
    </row>
    <row r="257" spans="2:11" x14ac:dyDescent="0.2">
      <c r="B257" t="s">
        <v>2</v>
      </c>
      <c r="C257" s="2" t="s">
        <v>251</v>
      </c>
      <c r="D257" t="s">
        <v>252</v>
      </c>
      <c r="E257" t="s">
        <v>292</v>
      </c>
      <c r="F257">
        <v>1236167.3700000001</v>
      </c>
      <c r="G257" t="s">
        <v>125</v>
      </c>
      <c r="H257" t="s">
        <v>125</v>
      </c>
      <c r="I257" t="s">
        <v>125</v>
      </c>
      <c r="J257" t="s">
        <v>125</v>
      </c>
      <c r="K257" t="s">
        <v>125</v>
      </c>
    </row>
    <row r="258" spans="2:11" x14ac:dyDescent="0.2">
      <c r="B258" t="s">
        <v>2</v>
      </c>
      <c r="C258" s="2" t="s">
        <v>253</v>
      </c>
      <c r="D258" t="s">
        <v>254</v>
      </c>
      <c r="E258" t="s">
        <v>294</v>
      </c>
      <c r="F258" t="s">
        <v>125</v>
      </c>
      <c r="G258" t="s">
        <v>125</v>
      </c>
      <c r="H258" t="s">
        <v>125</v>
      </c>
      <c r="I258" t="s">
        <v>125</v>
      </c>
      <c r="J258" t="s">
        <v>125</v>
      </c>
      <c r="K258" t="s">
        <v>125</v>
      </c>
    </row>
    <row r="259" spans="2:11" x14ac:dyDescent="0.2">
      <c r="B259" t="s">
        <v>2</v>
      </c>
      <c r="C259" s="2" t="s">
        <v>286</v>
      </c>
      <c r="D259" t="s">
        <v>287</v>
      </c>
      <c r="E259" t="s">
        <v>294</v>
      </c>
      <c r="F259" t="s">
        <v>125</v>
      </c>
      <c r="G259" t="s">
        <v>125</v>
      </c>
      <c r="H259" t="s">
        <v>125</v>
      </c>
      <c r="I259" t="s">
        <v>125</v>
      </c>
      <c r="J259" t="s">
        <v>125</v>
      </c>
      <c r="K259" t="s">
        <v>125</v>
      </c>
    </row>
    <row r="260" spans="2:11" x14ac:dyDescent="0.2">
      <c r="B260" t="s">
        <v>2</v>
      </c>
      <c r="C260" s="2" t="s">
        <v>288</v>
      </c>
      <c r="D260" t="s">
        <v>289</v>
      </c>
      <c r="E260" t="s">
        <v>294</v>
      </c>
      <c r="F260" t="s">
        <v>125</v>
      </c>
      <c r="G260" t="s">
        <v>125</v>
      </c>
      <c r="H260" t="s">
        <v>125</v>
      </c>
      <c r="I260" t="s">
        <v>125</v>
      </c>
      <c r="J260" t="s">
        <v>125</v>
      </c>
      <c r="K260" t="s">
        <v>125</v>
      </c>
    </row>
    <row r="261" spans="2:11" x14ac:dyDescent="0.2">
      <c r="B261" t="s">
        <v>2</v>
      </c>
      <c r="C261" s="2" t="s">
        <v>83</v>
      </c>
      <c r="D261" t="s">
        <v>407</v>
      </c>
      <c r="E261" t="s">
        <v>292</v>
      </c>
      <c r="F261">
        <v>329181.3</v>
      </c>
      <c r="G261">
        <v>382678.36</v>
      </c>
      <c r="H261">
        <v>419446.5</v>
      </c>
      <c r="I261">
        <v>200695.93</v>
      </c>
      <c r="J261">
        <v>463540.09</v>
      </c>
      <c r="K261" t="s">
        <v>125</v>
      </c>
    </row>
    <row r="262" spans="2:11" x14ac:dyDescent="0.2">
      <c r="B262" t="s">
        <v>2</v>
      </c>
      <c r="C262" s="2" t="s">
        <v>84</v>
      </c>
      <c r="D262" t="s">
        <v>85</v>
      </c>
      <c r="E262" t="s">
        <v>293</v>
      </c>
      <c r="F262">
        <v>763391.71</v>
      </c>
      <c r="G262">
        <v>617192.22</v>
      </c>
      <c r="H262">
        <v>726515.47</v>
      </c>
      <c r="I262">
        <v>690812.2</v>
      </c>
      <c r="J262">
        <v>1592396.32</v>
      </c>
      <c r="K262">
        <v>1422491.65</v>
      </c>
    </row>
    <row r="263" spans="2:11" x14ac:dyDescent="0.2">
      <c r="B263" t="s">
        <v>2</v>
      </c>
      <c r="C263" s="2" t="s">
        <v>86</v>
      </c>
      <c r="D263" t="s">
        <v>403</v>
      </c>
      <c r="E263" t="s">
        <v>292</v>
      </c>
      <c r="F263">
        <v>129059.88</v>
      </c>
      <c r="G263">
        <v>78435.88</v>
      </c>
      <c r="H263">
        <v>162526.12</v>
      </c>
      <c r="I263">
        <v>83349.17</v>
      </c>
      <c r="J263">
        <v>164159.35999999999</v>
      </c>
      <c r="K263">
        <v>122746.61</v>
      </c>
    </row>
    <row r="264" spans="2:11" x14ac:dyDescent="0.2">
      <c r="B264" t="s">
        <v>2</v>
      </c>
      <c r="C264" s="2" t="s">
        <v>290</v>
      </c>
      <c r="D264" t="s">
        <v>435</v>
      </c>
      <c r="E264" t="s">
        <v>292</v>
      </c>
      <c r="F264" t="s">
        <v>125</v>
      </c>
      <c r="G264" t="s">
        <v>125</v>
      </c>
      <c r="H264" t="s">
        <v>125</v>
      </c>
      <c r="I264" t="s">
        <v>125</v>
      </c>
      <c r="J264">
        <v>25809.21</v>
      </c>
      <c r="K264">
        <v>29056.53</v>
      </c>
    </row>
    <row r="265" spans="2:11" x14ac:dyDescent="0.2">
      <c r="B265" t="s">
        <v>2</v>
      </c>
      <c r="C265" s="2" t="s">
        <v>87</v>
      </c>
      <c r="D265" t="s">
        <v>405</v>
      </c>
      <c r="E265" t="s">
        <v>293</v>
      </c>
      <c r="F265">
        <v>7476.04</v>
      </c>
      <c r="G265">
        <v>58443.51</v>
      </c>
      <c r="H265">
        <v>221160.36</v>
      </c>
      <c r="I265">
        <v>264225.21000000002</v>
      </c>
      <c r="J265">
        <v>303760.67</v>
      </c>
      <c r="K265">
        <v>297527.82</v>
      </c>
    </row>
    <row r="266" spans="2:11" x14ac:dyDescent="0.2">
      <c r="B266" t="s">
        <v>439</v>
      </c>
      <c r="C266" s="2" t="s">
        <v>101</v>
      </c>
      <c r="D266" t="s">
        <v>434</v>
      </c>
      <c r="E266" t="s">
        <v>293</v>
      </c>
      <c r="F266">
        <v>2659466.8199999998</v>
      </c>
      <c r="G266">
        <v>3158258.63</v>
      </c>
      <c r="H266">
        <v>2684754.65</v>
      </c>
      <c r="I266">
        <v>3085345.88</v>
      </c>
      <c r="J266">
        <v>4212281.8099999996</v>
      </c>
      <c r="K266">
        <v>4073441.62</v>
      </c>
    </row>
    <row r="267" spans="2:11" x14ac:dyDescent="0.2">
      <c r="B267" t="s">
        <v>439</v>
      </c>
      <c r="C267" s="2" t="s">
        <v>78</v>
      </c>
      <c r="D267" t="s">
        <v>433</v>
      </c>
      <c r="E267" t="s">
        <v>293</v>
      </c>
      <c r="F267">
        <v>4285163.79</v>
      </c>
      <c r="G267">
        <v>4927676.1500000004</v>
      </c>
      <c r="H267">
        <v>4559070.8</v>
      </c>
      <c r="I267">
        <v>3097268.86</v>
      </c>
      <c r="J267">
        <v>5189482.7699999996</v>
      </c>
      <c r="K267">
        <v>5011398.33</v>
      </c>
    </row>
    <row r="268" spans="2:11" x14ac:dyDescent="0.2">
      <c r="B268" t="s">
        <v>3</v>
      </c>
      <c r="C268" s="2" t="s">
        <v>88</v>
      </c>
      <c r="D268" t="s">
        <v>89</v>
      </c>
      <c r="E268" t="s">
        <v>293</v>
      </c>
      <c r="F268">
        <v>296187.96999999997</v>
      </c>
      <c r="G268">
        <v>278135.05</v>
      </c>
      <c r="H268">
        <v>218768.01</v>
      </c>
      <c r="I268">
        <v>252214.42</v>
      </c>
      <c r="J268">
        <v>176425.36</v>
      </c>
      <c r="K268">
        <v>287972.45</v>
      </c>
    </row>
    <row r="269" spans="2:11" x14ac:dyDescent="0.2">
      <c r="B269" t="s">
        <v>3</v>
      </c>
      <c r="C269" s="2" t="s">
        <v>90</v>
      </c>
      <c r="D269" t="s">
        <v>91</v>
      </c>
      <c r="E269" t="s">
        <v>293</v>
      </c>
      <c r="F269">
        <v>328354.03000000003</v>
      </c>
      <c r="G269">
        <v>1055522.25</v>
      </c>
      <c r="H269">
        <v>695439.7</v>
      </c>
      <c r="I269">
        <v>511031.3</v>
      </c>
      <c r="J269">
        <v>458589.39</v>
      </c>
      <c r="K269">
        <v>353082.56</v>
      </c>
    </row>
    <row r="270" spans="2:11" x14ac:dyDescent="0.2">
      <c r="B270" t="s">
        <v>3</v>
      </c>
      <c r="C270" s="2" t="s">
        <v>92</v>
      </c>
      <c r="D270" t="s">
        <v>93</v>
      </c>
      <c r="E270" t="s">
        <v>293</v>
      </c>
      <c r="F270">
        <v>930900.6</v>
      </c>
      <c r="G270">
        <v>1497926.63</v>
      </c>
      <c r="H270">
        <v>1585535.04</v>
      </c>
      <c r="I270">
        <v>973799.42</v>
      </c>
      <c r="J270">
        <v>847968.59</v>
      </c>
      <c r="K270">
        <v>1113805.3999999999</v>
      </c>
    </row>
    <row r="271" spans="2:11" x14ac:dyDescent="0.2">
      <c r="B271" t="s">
        <v>3</v>
      </c>
      <c r="C271" s="2" t="s">
        <v>94</v>
      </c>
      <c r="D271" t="s">
        <v>95</v>
      </c>
      <c r="E271" t="s">
        <v>293</v>
      </c>
      <c r="F271">
        <v>169062.22</v>
      </c>
      <c r="G271">
        <v>144524.87</v>
      </c>
      <c r="H271">
        <v>353137.62</v>
      </c>
      <c r="I271">
        <v>273593.73</v>
      </c>
      <c r="J271">
        <v>259817.47</v>
      </c>
      <c r="K271">
        <v>225360.53</v>
      </c>
    </row>
    <row r="272" spans="2:11" x14ac:dyDescent="0.2">
      <c r="B272" t="s">
        <v>3</v>
      </c>
      <c r="C272" s="2" t="s">
        <v>255</v>
      </c>
      <c r="D272" t="s">
        <v>392</v>
      </c>
      <c r="E272" t="s">
        <v>292</v>
      </c>
      <c r="F272">
        <v>155205.87</v>
      </c>
      <c r="G272">
        <v>202834.24</v>
      </c>
      <c r="H272">
        <v>226138.75</v>
      </c>
      <c r="I272">
        <v>179000.02</v>
      </c>
      <c r="J272">
        <v>235516.24</v>
      </c>
      <c r="K272" t="s">
        <v>125</v>
      </c>
    </row>
    <row r="273" spans="2:11" x14ac:dyDescent="0.2">
      <c r="B273" t="s">
        <v>3</v>
      </c>
      <c r="C273" s="2" t="s">
        <v>96</v>
      </c>
      <c r="D273" t="s">
        <v>97</v>
      </c>
      <c r="E273" t="s">
        <v>293</v>
      </c>
      <c r="F273">
        <v>1203404.33</v>
      </c>
      <c r="G273">
        <v>1387381.08</v>
      </c>
      <c r="H273">
        <v>1228291.58</v>
      </c>
      <c r="I273">
        <v>1292521.45</v>
      </c>
      <c r="J273">
        <v>1337507.58</v>
      </c>
      <c r="K273">
        <v>997338.94</v>
      </c>
    </row>
    <row r="274" spans="2:11" x14ac:dyDescent="0.2">
      <c r="B274" t="s">
        <v>3</v>
      </c>
      <c r="C274" s="2" t="s">
        <v>98</v>
      </c>
      <c r="D274" t="s">
        <v>99</v>
      </c>
      <c r="E274" t="s">
        <v>293</v>
      </c>
      <c r="F274">
        <v>3854077.78</v>
      </c>
      <c r="G274">
        <v>4640814.22</v>
      </c>
      <c r="H274">
        <v>4509137.84</v>
      </c>
      <c r="I274">
        <v>3146118.16</v>
      </c>
      <c r="J274">
        <v>2540831.86</v>
      </c>
      <c r="K274">
        <v>2247092.44</v>
      </c>
    </row>
    <row r="275" spans="2:11" x14ac:dyDescent="0.2">
      <c r="B275" t="s">
        <v>3</v>
      </c>
      <c r="C275" s="2" t="s">
        <v>100</v>
      </c>
      <c r="D275" t="s">
        <v>393</v>
      </c>
      <c r="E275" t="s">
        <v>292</v>
      </c>
      <c r="F275">
        <v>1364838.73</v>
      </c>
      <c r="G275">
        <v>1542898.02</v>
      </c>
      <c r="H275">
        <v>1565148.15</v>
      </c>
      <c r="I275">
        <v>1065416.25</v>
      </c>
      <c r="J275" t="s">
        <v>125</v>
      </c>
      <c r="K275" t="s">
        <v>125</v>
      </c>
    </row>
    <row r="276" spans="2:11" x14ac:dyDescent="0.2">
      <c r="B276" t="s">
        <v>3</v>
      </c>
      <c r="C276" s="2" t="s">
        <v>256</v>
      </c>
      <c r="D276" t="s">
        <v>378</v>
      </c>
      <c r="E276" t="s">
        <v>292</v>
      </c>
      <c r="F276">
        <v>337462.81</v>
      </c>
      <c r="G276">
        <v>462379.27</v>
      </c>
      <c r="H276">
        <v>430589.5</v>
      </c>
      <c r="I276">
        <v>294069.34999999998</v>
      </c>
      <c r="J276">
        <v>265356.13</v>
      </c>
      <c r="K276">
        <v>176596.05</v>
      </c>
    </row>
    <row r="277" spans="2:11" x14ac:dyDescent="0.2">
      <c r="B277" t="s">
        <v>3</v>
      </c>
      <c r="C277" s="2" t="s">
        <v>102</v>
      </c>
      <c r="D277" t="s">
        <v>103</v>
      </c>
      <c r="E277" t="s">
        <v>293</v>
      </c>
      <c r="F277">
        <v>1208778.47</v>
      </c>
      <c r="G277">
        <v>1151641.67</v>
      </c>
      <c r="H277">
        <v>1002186.42</v>
      </c>
      <c r="I277">
        <v>979153.62</v>
      </c>
      <c r="J277">
        <v>972358.78</v>
      </c>
      <c r="K277">
        <v>585104.38</v>
      </c>
    </row>
    <row r="278" spans="2:11" x14ac:dyDescent="0.2">
      <c r="B278" t="s">
        <v>3</v>
      </c>
      <c r="C278" s="2" t="s">
        <v>104</v>
      </c>
      <c r="D278" t="s">
        <v>394</v>
      </c>
      <c r="E278" t="s">
        <v>293</v>
      </c>
      <c r="F278">
        <v>696216.13</v>
      </c>
      <c r="G278">
        <v>708915.04</v>
      </c>
      <c r="H278">
        <v>575097.62</v>
      </c>
      <c r="I278">
        <v>626604.79</v>
      </c>
      <c r="J278">
        <v>389824.69</v>
      </c>
      <c r="K278">
        <v>389259.29</v>
      </c>
    </row>
    <row r="279" spans="2:11" x14ac:dyDescent="0.2">
      <c r="B279" t="s">
        <v>3</v>
      </c>
      <c r="C279" s="2" t="s">
        <v>105</v>
      </c>
      <c r="D279" t="s">
        <v>450</v>
      </c>
      <c r="E279" t="s">
        <v>292</v>
      </c>
      <c r="F279">
        <v>344842</v>
      </c>
      <c r="G279">
        <v>308090</v>
      </c>
      <c r="H279">
        <v>327071.42</v>
      </c>
      <c r="I279">
        <v>162227.73000000001</v>
      </c>
      <c r="J279">
        <v>184620.02</v>
      </c>
      <c r="K279">
        <v>394133.01</v>
      </c>
    </row>
    <row r="280" spans="2:11" x14ac:dyDescent="0.2">
      <c r="B280" t="s">
        <v>3</v>
      </c>
      <c r="C280" s="2" t="s">
        <v>257</v>
      </c>
      <c r="D280" t="s">
        <v>395</v>
      </c>
      <c r="E280" t="s">
        <v>293</v>
      </c>
      <c r="F280">
        <v>2074435.84</v>
      </c>
      <c r="G280">
        <v>1931774.64</v>
      </c>
      <c r="H280">
        <v>1130412.71</v>
      </c>
      <c r="I280">
        <v>580937.4</v>
      </c>
      <c r="J280">
        <v>410169.88</v>
      </c>
      <c r="K280">
        <v>728608.75</v>
      </c>
    </row>
    <row r="281" spans="2:11" x14ac:dyDescent="0.2">
      <c r="B281" t="s">
        <v>3</v>
      </c>
      <c r="C281" s="2" t="s">
        <v>106</v>
      </c>
      <c r="D281" t="s">
        <v>107</v>
      </c>
      <c r="E281" t="s">
        <v>293</v>
      </c>
      <c r="F281">
        <v>805598.09</v>
      </c>
      <c r="G281">
        <v>752072.95</v>
      </c>
      <c r="H281">
        <v>606395.67000000004</v>
      </c>
      <c r="I281">
        <v>345434.92</v>
      </c>
      <c r="J281">
        <v>245533.99</v>
      </c>
      <c r="K281">
        <v>316435.15999999997</v>
      </c>
    </row>
    <row r="282" spans="2:11" x14ac:dyDescent="0.2">
      <c r="B282" t="s">
        <v>3</v>
      </c>
      <c r="C282" s="2" t="s">
        <v>258</v>
      </c>
      <c r="D282" t="s">
        <v>379</v>
      </c>
      <c r="E282" t="s">
        <v>292</v>
      </c>
      <c r="F282">
        <v>720362.17</v>
      </c>
      <c r="G282">
        <v>971588.99</v>
      </c>
      <c r="H282">
        <v>908601.98</v>
      </c>
      <c r="I282">
        <v>103684.74</v>
      </c>
      <c r="J282" t="s">
        <v>125</v>
      </c>
      <c r="K282" t="s">
        <v>125</v>
      </c>
    </row>
    <row r="283" spans="2:11" x14ac:dyDescent="0.2">
      <c r="B283" t="s">
        <v>3</v>
      </c>
      <c r="C283" s="2" t="s">
        <v>259</v>
      </c>
      <c r="D283" t="s">
        <v>396</v>
      </c>
      <c r="E283" t="s">
        <v>292</v>
      </c>
      <c r="F283">
        <v>311394.53000000003</v>
      </c>
      <c r="G283">
        <v>340149.61</v>
      </c>
      <c r="H283">
        <v>645376.56999999995</v>
      </c>
      <c r="I283">
        <v>466321.13</v>
      </c>
      <c r="J283">
        <v>471949.25</v>
      </c>
      <c r="K283">
        <v>328085.5</v>
      </c>
    </row>
    <row r="284" spans="2:11" x14ac:dyDescent="0.2">
      <c r="B284" t="s">
        <v>3</v>
      </c>
      <c r="C284" s="2" t="s">
        <v>108</v>
      </c>
      <c r="D284" t="s">
        <v>451</v>
      </c>
      <c r="E284" t="s">
        <v>293</v>
      </c>
      <c r="F284">
        <v>2393042.4500000002</v>
      </c>
      <c r="G284">
        <v>2552954.5499999998</v>
      </c>
      <c r="H284">
        <v>3051043.51</v>
      </c>
      <c r="I284">
        <v>2731667.29</v>
      </c>
      <c r="J284">
        <v>2367387.2000000002</v>
      </c>
      <c r="K284">
        <v>1906998.44</v>
      </c>
    </row>
    <row r="285" spans="2:11" x14ac:dyDescent="0.2">
      <c r="B285" t="s">
        <v>3</v>
      </c>
      <c r="C285" s="2" t="s">
        <v>109</v>
      </c>
      <c r="D285" t="s">
        <v>110</v>
      </c>
      <c r="E285" t="s">
        <v>293</v>
      </c>
      <c r="F285">
        <v>2043282.2</v>
      </c>
      <c r="G285">
        <v>2053374.15</v>
      </c>
      <c r="H285">
        <v>1896278.18</v>
      </c>
      <c r="I285">
        <v>1482100.97</v>
      </c>
      <c r="J285">
        <v>1561534.1</v>
      </c>
      <c r="K285">
        <v>1443194.99</v>
      </c>
    </row>
    <row r="286" spans="2:11" x14ac:dyDescent="0.2">
      <c r="B286" t="s">
        <v>3</v>
      </c>
      <c r="C286" s="2" t="s">
        <v>111</v>
      </c>
      <c r="D286" t="s">
        <v>112</v>
      </c>
      <c r="E286" t="s">
        <v>293</v>
      </c>
      <c r="F286">
        <v>368659.20000000001</v>
      </c>
      <c r="G286">
        <v>349234.62</v>
      </c>
      <c r="H286">
        <v>431309.96</v>
      </c>
      <c r="I286">
        <v>263327.31</v>
      </c>
      <c r="J286">
        <v>235645.58</v>
      </c>
      <c r="K286">
        <v>250873.45</v>
      </c>
    </row>
    <row r="287" spans="2:11" x14ac:dyDescent="0.2">
      <c r="B287" t="s">
        <v>3</v>
      </c>
      <c r="C287" s="2" t="s">
        <v>269</v>
      </c>
      <c r="D287" t="s">
        <v>406</v>
      </c>
      <c r="E287" t="s">
        <v>292</v>
      </c>
      <c r="F287">
        <v>305538.43</v>
      </c>
      <c r="G287">
        <v>505336.45</v>
      </c>
      <c r="H287">
        <v>442095.4</v>
      </c>
      <c r="I287">
        <v>242036.74</v>
      </c>
      <c r="J287">
        <v>251231.95</v>
      </c>
      <c r="K287">
        <v>274102.95</v>
      </c>
    </row>
    <row r="288" spans="2:11" x14ac:dyDescent="0.2">
      <c r="B288" t="s">
        <v>3</v>
      </c>
      <c r="C288" s="2" t="s">
        <v>260</v>
      </c>
      <c r="D288" t="s">
        <v>261</v>
      </c>
      <c r="E288" t="s">
        <v>292</v>
      </c>
      <c r="F288">
        <v>54240.31</v>
      </c>
      <c r="G288">
        <v>54678.239999999998</v>
      </c>
      <c r="H288">
        <v>58091.17</v>
      </c>
      <c r="I288">
        <v>2997.64</v>
      </c>
      <c r="J288" t="s">
        <v>125</v>
      </c>
      <c r="K288" t="s">
        <v>125</v>
      </c>
    </row>
    <row r="289" spans="2:11" x14ac:dyDescent="0.2">
      <c r="B289" t="s">
        <v>3</v>
      </c>
      <c r="C289" s="2" t="s">
        <v>262</v>
      </c>
      <c r="D289" t="s">
        <v>380</v>
      </c>
      <c r="E289" t="s">
        <v>292</v>
      </c>
      <c r="F289">
        <v>250459.28</v>
      </c>
      <c r="G289">
        <v>302760.52</v>
      </c>
      <c r="H289">
        <v>262279.76</v>
      </c>
      <c r="I289">
        <v>207811.74</v>
      </c>
      <c r="J289">
        <v>201201.42</v>
      </c>
      <c r="K289">
        <v>167368.81</v>
      </c>
    </row>
    <row r="290" spans="2:11" x14ac:dyDescent="0.2">
      <c r="B290" t="s">
        <v>3</v>
      </c>
      <c r="C290" s="2" t="s">
        <v>263</v>
      </c>
      <c r="D290" t="s">
        <v>397</v>
      </c>
      <c r="E290" t="s">
        <v>292</v>
      </c>
      <c r="F290">
        <v>86162</v>
      </c>
      <c r="G290">
        <v>85266</v>
      </c>
      <c r="H290">
        <v>75884.679999999993</v>
      </c>
      <c r="I290">
        <v>39297.32</v>
      </c>
      <c r="J290">
        <v>32846.089999999997</v>
      </c>
      <c r="K290" t="s">
        <v>125</v>
      </c>
    </row>
    <row r="291" spans="2:11" x14ac:dyDescent="0.2">
      <c r="B291" t="s">
        <v>3</v>
      </c>
      <c r="C291" s="2" t="s">
        <v>264</v>
      </c>
      <c r="D291" t="s">
        <v>381</v>
      </c>
      <c r="E291" t="s">
        <v>292</v>
      </c>
      <c r="F291">
        <v>124687.21</v>
      </c>
      <c r="G291">
        <v>263266.24</v>
      </c>
      <c r="H291">
        <v>165220.29</v>
      </c>
      <c r="I291">
        <v>158190.69</v>
      </c>
      <c r="J291">
        <v>119030.77</v>
      </c>
      <c r="K291">
        <v>133822.6</v>
      </c>
    </row>
    <row r="292" spans="2:11" x14ac:dyDescent="0.2">
      <c r="B292" t="s">
        <v>3</v>
      </c>
      <c r="C292" s="2" t="s">
        <v>113</v>
      </c>
      <c r="D292" t="s">
        <v>114</v>
      </c>
      <c r="E292" t="s">
        <v>294</v>
      </c>
      <c r="F292" t="s">
        <v>125</v>
      </c>
      <c r="G292" t="s">
        <v>125</v>
      </c>
      <c r="H292" t="s">
        <v>125</v>
      </c>
      <c r="I292" t="s">
        <v>125</v>
      </c>
      <c r="J292" t="s">
        <v>125</v>
      </c>
      <c r="K292" t="s">
        <v>125</v>
      </c>
    </row>
    <row r="293" spans="2:11" x14ac:dyDescent="0.2">
      <c r="B293" t="s">
        <v>3</v>
      </c>
      <c r="C293" s="2" t="s">
        <v>115</v>
      </c>
      <c r="D293" t="s">
        <v>116</v>
      </c>
      <c r="E293" t="s">
        <v>293</v>
      </c>
      <c r="F293">
        <v>67756.92</v>
      </c>
      <c r="G293">
        <v>102975.37</v>
      </c>
      <c r="H293">
        <v>170720.87</v>
      </c>
      <c r="I293">
        <v>164771.51</v>
      </c>
      <c r="J293">
        <v>124817.3</v>
      </c>
      <c r="K293">
        <v>162111</v>
      </c>
    </row>
    <row r="294" spans="2:11" x14ac:dyDescent="0.2">
      <c r="B294" t="s">
        <v>3</v>
      </c>
      <c r="C294" s="2" t="s">
        <v>117</v>
      </c>
      <c r="D294" t="s">
        <v>118</v>
      </c>
      <c r="E294" t="s">
        <v>294</v>
      </c>
      <c r="F294" t="s">
        <v>125</v>
      </c>
      <c r="G294" t="s">
        <v>125</v>
      </c>
      <c r="H294" t="s">
        <v>125</v>
      </c>
      <c r="I294" t="s">
        <v>125</v>
      </c>
      <c r="J294" t="s">
        <v>125</v>
      </c>
      <c r="K294" t="s">
        <v>125</v>
      </c>
    </row>
    <row r="295" spans="2:11" x14ac:dyDescent="0.2">
      <c r="B295" t="s">
        <v>3</v>
      </c>
      <c r="C295" s="2" t="s">
        <v>129</v>
      </c>
      <c r="D295" t="s">
        <v>127</v>
      </c>
      <c r="E295" t="s">
        <v>294</v>
      </c>
      <c r="F295" t="s">
        <v>125</v>
      </c>
      <c r="G295" t="s">
        <v>125</v>
      </c>
      <c r="H295" t="s">
        <v>125</v>
      </c>
      <c r="I295" t="s">
        <v>125</v>
      </c>
      <c r="J295" t="s">
        <v>125</v>
      </c>
      <c r="K295" t="s">
        <v>125</v>
      </c>
    </row>
    <row r="297" spans="2:11" x14ac:dyDescent="0.2">
      <c r="B297" t="s">
        <v>382</v>
      </c>
      <c r="C297" s="2" t="s">
        <v>383</v>
      </c>
      <c r="D297" t="s">
        <v>384</v>
      </c>
    </row>
    <row r="299" spans="2:11" x14ac:dyDescent="0.2">
      <c r="B299" t="s">
        <v>322</v>
      </c>
      <c r="C299" s="2" t="s">
        <v>8</v>
      </c>
      <c r="D299" t="s">
        <v>9</v>
      </c>
      <c r="E299" t="s">
        <v>291</v>
      </c>
      <c r="F299" t="s">
        <v>326</v>
      </c>
      <c r="G299" t="s">
        <v>326</v>
      </c>
      <c r="H299" t="s">
        <v>326</v>
      </c>
      <c r="I299" t="s">
        <v>326</v>
      </c>
      <c r="J299" t="s">
        <v>326</v>
      </c>
      <c r="K299" t="s">
        <v>326</v>
      </c>
    </row>
    <row r="300" spans="2:11" x14ac:dyDescent="0.2">
      <c r="B300" t="s">
        <v>324</v>
      </c>
      <c r="C300" s="2" t="s">
        <v>353</v>
      </c>
      <c r="D300" t="s">
        <v>354</v>
      </c>
      <c r="E300" t="s">
        <v>355</v>
      </c>
      <c r="F300" t="s">
        <v>327</v>
      </c>
      <c r="G300" t="s">
        <v>327</v>
      </c>
      <c r="H300" t="s">
        <v>327</v>
      </c>
      <c r="I300" t="s">
        <v>327</v>
      </c>
      <c r="J300" t="s">
        <v>327</v>
      </c>
      <c r="K300" t="s">
        <v>327</v>
      </c>
    </row>
    <row r="301" spans="2:11" x14ac:dyDescent="0.2">
      <c r="B301" t="s">
        <v>1</v>
      </c>
      <c r="C301" s="2" t="s">
        <v>151</v>
      </c>
      <c r="D301" t="s">
        <v>152</v>
      </c>
      <c r="E301" t="s">
        <v>292</v>
      </c>
      <c r="F301" t="s">
        <v>125</v>
      </c>
      <c r="G301" t="s">
        <v>125</v>
      </c>
      <c r="H301" t="s">
        <v>125</v>
      </c>
      <c r="I301" t="s">
        <v>125</v>
      </c>
      <c r="J301" t="s">
        <v>125</v>
      </c>
      <c r="K301" t="s">
        <v>125</v>
      </c>
    </row>
    <row r="302" spans="2:11" x14ac:dyDescent="0.2">
      <c r="B302" t="s">
        <v>1</v>
      </c>
      <c r="C302" s="2" t="s">
        <v>10</v>
      </c>
      <c r="D302" t="s">
        <v>432</v>
      </c>
      <c r="E302" t="s">
        <v>293</v>
      </c>
      <c r="F302">
        <v>1635079.47</v>
      </c>
      <c r="G302">
        <v>1297751.57</v>
      </c>
      <c r="H302">
        <v>1126463.3899999999</v>
      </c>
      <c r="I302">
        <v>1029692.32</v>
      </c>
      <c r="J302">
        <v>1405244.67</v>
      </c>
      <c r="K302">
        <v>1336066.5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292</v>
      </c>
      <c r="F303" t="s">
        <v>125</v>
      </c>
      <c r="G303" t="s">
        <v>125</v>
      </c>
      <c r="H303" t="s">
        <v>125</v>
      </c>
      <c r="I303" t="s">
        <v>125</v>
      </c>
      <c r="J303" t="s">
        <v>125</v>
      </c>
      <c r="K303" t="s">
        <v>125</v>
      </c>
    </row>
    <row r="304" spans="2:11" x14ac:dyDescent="0.2">
      <c r="B304" t="s">
        <v>1</v>
      </c>
      <c r="C304" s="2" t="s">
        <v>153</v>
      </c>
      <c r="D304" t="s">
        <v>154</v>
      </c>
      <c r="E304" t="s">
        <v>292</v>
      </c>
      <c r="F304" t="s">
        <v>125</v>
      </c>
      <c r="G304" t="s">
        <v>125</v>
      </c>
      <c r="H304" t="s">
        <v>125</v>
      </c>
      <c r="I304" t="s">
        <v>125</v>
      </c>
      <c r="J304" t="s">
        <v>125</v>
      </c>
      <c r="K304" t="s">
        <v>125</v>
      </c>
    </row>
    <row r="305" spans="2:11" x14ac:dyDescent="0.2">
      <c r="B305" t="s">
        <v>1</v>
      </c>
      <c r="C305" s="2" t="s">
        <v>155</v>
      </c>
      <c r="D305" t="s">
        <v>156</v>
      </c>
      <c r="E305" t="s">
        <v>292</v>
      </c>
      <c r="F305" t="s">
        <v>125</v>
      </c>
      <c r="G305" t="s">
        <v>125</v>
      </c>
      <c r="H305" t="s">
        <v>125</v>
      </c>
      <c r="I305" t="s">
        <v>125</v>
      </c>
      <c r="J305" t="s">
        <v>125</v>
      </c>
      <c r="K305" t="s">
        <v>125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293</v>
      </c>
      <c r="F306">
        <v>2234328.02</v>
      </c>
      <c r="G306">
        <v>2244743.7200000002</v>
      </c>
      <c r="H306">
        <v>1821418.38</v>
      </c>
      <c r="I306">
        <v>1586037.59</v>
      </c>
      <c r="J306">
        <v>2271448.58</v>
      </c>
      <c r="K306">
        <v>2666544.71</v>
      </c>
    </row>
    <row r="307" spans="2:11" x14ac:dyDescent="0.2">
      <c r="B307" t="s">
        <v>1</v>
      </c>
      <c r="C307" s="2" t="s">
        <v>157</v>
      </c>
      <c r="D307" t="s">
        <v>158</v>
      </c>
      <c r="E307" t="s">
        <v>292</v>
      </c>
      <c r="F307" t="s">
        <v>125</v>
      </c>
      <c r="G307" t="s">
        <v>125</v>
      </c>
      <c r="H307" t="s">
        <v>125</v>
      </c>
      <c r="I307" t="s">
        <v>125</v>
      </c>
      <c r="J307" t="s">
        <v>125</v>
      </c>
      <c r="K307" t="s">
        <v>125</v>
      </c>
    </row>
    <row r="308" spans="2:11" x14ac:dyDescent="0.2">
      <c r="B308" t="s">
        <v>1</v>
      </c>
      <c r="C308" s="2" t="s">
        <v>159</v>
      </c>
      <c r="D308" t="s">
        <v>160</v>
      </c>
      <c r="E308" t="s">
        <v>292</v>
      </c>
      <c r="F308" t="s">
        <v>125</v>
      </c>
      <c r="G308" t="s">
        <v>125</v>
      </c>
      <c r="H308" t="s">
        <v>125</v>
      </c>
      <c r="I308" t="s">
        <v>125</v>
      </c>
      <c r="J308" t="s">
        <v>125</v>
      </c>
      <c r="K308" t="s">
        <v>125</v>
      </c>
    </row>
    <row r="309" spans="2:11" x14ac:dyDescent="0.2">
      <c r="B309" t="s">
        <v>1</v>
      </c>
      <c r="C309" s="2" t="s">
        <v>161</v>
      </c>
      <c r="D309" t="s">
        <v>162</v>
      </c>
      <c r="E309" t="s">
        <v>292</v>
      </c>
      <c r="F309" t="s">
        <v>125</v>
      </c>
      <c r="G309" t="s">
        <v>125</v>
      </c>
      <c r="H309" t="s">
        <v>125</v>
      </c>
      <c r="I309" t="s">
        <v>125</v>
      </c>
      <c r="J309" t="s">
        <v>125</v>
      </c>
      <c r="K309" t="s">
        <v>125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293</v>
      </c>
      <c r="F310">
        <v>96499.67</v>
      </c>
      <c r="G310">
        <v>0</v>
      </c>
      <c r="H310" t="s">
        <v>125</v>
      </c>
      <c r="I310" t="s">
        <v>125</v>
      </c>
      <c r="J310" t="s">
        <v>125</v>
      </c>
      <c r="K310" t="s">
        <v>125</v>
      </c>
    </row>
    <row r="311" spans="2:11" x14ac:dyDescent="0.2">
      <c r="B311" t="s">
        <v>1</v>
      </c>
      <c r="C311" s="2" t="s">
        <v>163</v>
      </c>
      <c r="D311" t="s">
        <v>164</v>
      </c>
      <c r="E311" t="s">
        <v>292</v>
      </c>
      <c r="F311" t="s">
        <v>125</v>
      </c>
      <c r="G311" t="s">
        <v>125</v>
      </c>
      <c r="H311" t="s">
        <v>125</v>
      </c>
      <c r="I311" t="s">
        <v>125</v>
      </c>
      <c r="J311" t="s">
        <v>125</v>
      </c>
      <c r="K311" t="s">
        <v>125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293</v>
      </c>
      <c r="F312">
        <v>1062577.81</v>
      </c>
      <c r="G312">
        <v>786799.57</v>
      </c>
      <c r="H312">
        <v>1013983.47</v>
      </c>
      <c r="I312">
        <v>921856.93</v>
      </c>
      <c r="J312">
        <v>672413.25</v>
      </c>
      <c r="K312">
        <v>818225.91</v>
      </c>
    </row>
    <row r="313" spans="2:11" x14ac:dyDescent="0.2">
      <c r="B313" t="s">
        <v>1</v>
      </c>
      <c r="C313" s="2" t="s">
        <v>165</v>
      </c>
      <c r="D313" t="s">
        <v>166</v>
      </c>
      <c r="E313" t="s">
        <v>292</v>
      </c>
      <c r="F313" t="s">
        <v>125</v>
      </c>
      <c r="G313" t="s">
        <v>125</v>
      </c>
      <c r="H313" t="s">
        <v>125</v>
      </c>
      <c r="I313" t="s">
        <v>125</v>
      </c>
      <c r="J313" t="s">
        <v>125</v>
      </c>
      <c r="K313" t="s">
        <v>125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292</v>
      </c>
      <c r="F314" t="s">
        <v>125</v>
      </c>
      <c r="G314" t="s">
        <v>125</v>
      </c>
      <c r="H314" t="s">
        <v>125</v>
      </c>
      <c r="I314" t="s">
        <v>125</v>
      </c>
      <c r="J314" t="s">
        <v>125</v>
      </c>
      <c r="K314" t="s">
        <v>125</v>
      </c>
    </row>
    <row r="315" spans="2:11" x14ac:dyDescent="0.2">
      <c r="B315" t="s">
        <v>1</v>
      </c>
      <c r="C315" s="2" t="s">
        <v>167</v>
      </c>
      <c r="D315" t="s">
        <v>168</v>
      </c>
      <c r="E315" t="s">
        <v>292</v>
      </c>
      <c r="F315" t="s">
        <v>125</v>
      </c>
      <c r="G315" t="s">
        <v>125</v>
      </c>
      <c r="H315" t="s">
        <v>125</v>
      </c>
      <c r="I315" t="s">
        <v>125</v>
      </c>
      <c r="J315" t="s">
        <v>125</v>
      </c>
      <c r="K315" t="s">
        <v>125</v>
      </c>
    </row>
    <row r="316" spans="2:11" x14ac:dyDescent="0.2">
      <c r="B316" t="s">
        <v>1</v>
      </c>
      <c r="C316" s="2" t="s">
        <v>169</v>
      </c>
      <c r="D316" t="s">
        <v>170</v>
      </c>
      <c r="E316" t="s">
        <v>292</v>
      </c>
      <c r="F316" t="s">
        <v>125</v>
      </c>
      <c r="G316" t="s">
        <v>125</v>
      </c>
      <c r="H316" t="s">
        <v>125</v>
      </c>
      <c r="I316" t="s">
        <v>125</v>
      </c>
      <c r="J316" t="s">
        <v>125</v>
      </c>
      <c r="K316" t="s">
        <v>125</v>
      </c>
    </row>
    <row r="317" spans="2:11" x14ac:dyDescent="0.2">
      <c r="B317" t="s">
        <v>1</v>
      </c>
      <c r="C317" s="2" t="s">
        <v>171</v>
      </c>
      <c r="D317" t="s">
        <v>172</v>
      </c>
      <c r="E317" t="s">
        <v>292</v>
      </c>
      <c r="F317" t="s">
        <v>125</v>
      </c>
      <c r="G317" t="s">
        <v>125</v>
      </c>
      <c r="H317" t="s">
        <v>125</v>
      </c>
      <c r="I317" t="s">
        <v>125</v>
      </c>
      <c r="J317" t="s">
        <v>125</v>
      </c>
      <c r="K317" t="s">
        <v>125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293</v>
      </c>
      <c r="F318">
        <v>97375.23</v>
      </c>
      <c r="G318">
        <v>23999.05</v>
      </c>
      <c r="H318">
        <v>66549.75</v>
      </c>
      <c r="I318">
        <v>49190.53</v>
      </c>
      <c r="J318">
        <v>0</v>
      </c>
      <c r="K318">
        <v>110667.92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292</v>
      </c>
      <c r="F319" t="s">
        <v>125</v>
      </c>
      <c r="G319" t="s">
        <v>125</v>
      </c>
      <c r="H319" t="s">
        <v>125</v>
      </c>
      <c r="I319" t="s">
        <v>125</v>
      </c>
      <c r="J319" t="s">
        <v>125</v>
      </c>
      <c r="K319" t="s">
        <v>125</v>
      </c>
    </row>
    <row r="320" spans="2:11" x14ac:dyDescent="0.2">
      <c r="B320" t="s">
        <v>1</v>
      </c>
      <c r="C320" s="2" t="s">
        <v>173</v>
      </c>
      <c r="D320" t="s">
        <v>174</v>
      </c>
      <c r="E320" t="s">
        <v>292</v>
      </c>
      <c r="F320" t="s">
        <v>125</v>
      </c>
      <c r="G320" t="s">
        <v>125</v>
      </c>
      <c r="H320" t="s">
        <v>125</v>
      </c>
      <c r="I320" t="s">
        <v>125</v>
      </c>
      <c r="J320" t="s">
        <v>125</v>
      </c>
      <c r="K320" t="s">
        <v>125</v>
      </c>
    </row>
    <row r="321" spans="2:11" x14ac:dyDescent="0.2">
      <c r="B321" t="s">
        <v>1</v>
      </c>
      <c r="C321" s="2" t="s">
        <v>175</v>
      </c>
      <c r="D321" t="s">
        <v>176</v>
      </c>
      <c r="E321" t="s">
        <v>292</v>
      </c>
      <c r="F321" t="s">
        <v>125</v>
      </c>
      <c r="G321" t="s">
        <v>125</v>
      </c>
      <c r="H321" t="s">
        <v>125</v>
      </c>
      <c r="I321" t="s">
        <v>125</v>
      </c>
      <c r="J321" t="s">
        <v>125</v>
      </c>
      <c r="K321" t="s">
        <v>125</v>
      </c>
    </row>
    <row r="322" spans="2:11" x14ac:dyDescent="0.2">
      <c r="B322" t="s">
        <v>1</v>
      </c>
      <c r="C322" s="2" t="s">
        <v>25</v>
      </c>
      <c r="D322" t="s">
        <v>398</v>
      </c>
      <c r="E322" t="s">
        <v>293</v>
      </c>
      <c r="F322">
        <v>271928.15000000002</v>
      </c>
      <c r="G322">
        <v>498475.06</v>
      </c>
      <c r="H322">
        <v>849181.6</v>
      </c>
      <c r="I322">
        <v>403696.56</v>
      </c>
      <c r="J322">
        <v>0</v>
      </c>
      <c r="K322">
        <v>0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293</v>
      </c>
      <c r="F323">
        <v>668625.91</v>
      </c>
      <c r="G323">
        <v>610706.97</v>
      </c>
      <c r="H323">
        <v>882025.03</v>
      </c>
      <c r="I323">
        <v>1843191.03</v>
      </c>
      <c r="J323">
        <v>1590955.52</v>
      </c>
      <c r="K323">
        <v>1866424.48</v>
      </c>
    </row>
    <row r="324" spans="2:11" x14ac:dyDescent="0.2">
      <c r="B324" t="s">
        <v>1</v>
      </c>
      <c r="C324" s="2" t="s">
        <v>177</v>
      </c>
      <c r="D324" t="s">
        <v>178</v>
      </c>
      <c r="E324" t="s">
        <v>292</v>
      </c>
      <c r="F324" t="s">
        <v>125</v>
      </c>
      <c r="G324" t="s">
        <v>125</v>
      </c>
      <c r="H324" t="s">
        <v>125</v>
      </c>
      <c r="I324" t="s">
        <v>125</v>
      </c>
      <c r="J324" t="s">
        <v>125</v>
      </c>
      <c r="K324" t="s">
        <v>125</v>
      </c>
    </row>
    <row r="325" spans="2:11" x14ac:dyDescent="0.2">
      <c r="B325" t="s">
        <v>1</v>
      </c>
      <c r="C325" s="2" t="s">
        <v>179</v>
      </c>
      <c r="D325" t="s">
        <v>180</v>
      </c>
      <c r="E325" t="s">
        <v>292</v>
      </c>
      <c r="F325" t="s">
        <v>125</v>
      </c>
      <c r="G325" t="s">
        <v>125</v>
      </c>
      <c r="H325" t="s">
        <v>125</v>
      </c>
      <c r="I325" t="s">
        <v>125</v>
      </c>
      <c r="J325" t="s">
        <v>125</v>
      </c>
      <c r="K325" t="s">
        <v>125</v>
      </c>
    </row>
    <row r="326" spans="2:11" x14ac:dyDescent="0.2">
      <c r="B326" t="s">
        <v>1</v>
      </c>
      <c r="C326" s="2" t="s">
        <v>181</v>
      </c>
      <c r="D326" t="s">
        <v>182</v>
      </c>
      <c r="E326" t="s">
        <v>292</v>
      </c>
      <c r="F326" t="s">
        <v>125</v>
      </c>
      <c r="G326" t="s">
        <v>125</v>
      </c>
      <c r="H326" t="s">
        <v>125</v>
      </c>
      <c r="I326" t="s">
        <v>125</v>
      </c>
      <c r="J326" t="s">
        <v>125</v>
      </c>
      <c r="K326" t="s">
        <v>125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292</v>
      </c>
      <c r="F327" t="s">
        <v>125</v>
      </c>
      <c r="G327" t="s">
        <v>125</v>
      </c>
      <c r="H327" t="s">
        <v>125</v>
      </c>
      <c r="I327" t="s">
        <v>125</v>
      </c>
      <c r="J327" t="s">
        <v>125</v>
      </c>
      <c r="K327" t="s">
        <v>125</v>
      </c>
    </row>
    <row r="328" spans="2:11" x14ac:dyDescent="0.2">
      <c r="B328" t="s">
        <v>1</v>
      </c>
      <c r="C328" s="2" t="s">
        <v>30</v>
      </c>
      <c r="D328" t="s">
        <v>399</v>
      </c>
      <c r="E328" t="s">
        <v>293</v>
      </c>
      <c r="F328">
        <v>642750.18000000005</v>
      </c>
      <c r="G328">
        <v>842894.3</v>
      </c>
      <c r="H328">
        <v>1105887.31</v>
      </c>
      <c r="I328">
        <v>1113621.29</v>
      </c>
      <c r="J328">
        <v>1284750.44</v>
      </c>
      <c r="K328">
        <v>1243293.0900000001</v>
      </c>
    </row>
    <row r="329" spans="2:11" x14ac:dyDescent="0.2">
      <c r="B329" t="s">
        <v>1</v>
      </c>
      <c r="C329" s="2" t="s">
        <v>183</v>
      </c>
      <c r="D329" t="s">
        <v>184</v>
      </c>
      <c r="E329" t="s">
        <v>292</v>
      </c>
      <c r="F329" t="s">
        <v>125</v>
      </c>
      <c r="G329" t="s">
        <v>125</v>
      </c>
      <c r="H329" t="s">
        <v>125</v>
      </c>
      <c r="I329" t="s">
        <v>125</v>
      </c>
      <c r="J329" t="s">
        <v>125</v>
      </c>
      <c r="K329" t="s">
        <v>125</v>
      </c>
    </row>
    <row r="330" spans="2:11" x14ac:dyDescent="0.2">
      <c r="B330" t="s">
        <v>1</v>
      </c>
      <c r="C330" s="2" t="s">
        <v>185</v>
      </c>
      <c r="D330" t="s">
        <v>186</v>
      </c>
      <c r="E330" t="s">
        <v>292</v>
      </c>
      <c r="F330" t="s">
        <v>125</v>
      </c>
      <c r="G330" t="s">
        <v>125</v>
      </c>
      <c r="H330" t="s">
        <v>125</v>
      </c>
      <c r="I330" t="s">
        <v>125</v>
      </c>
      <c r="J330" t="s">
        <v>125</v>
      </c>
      <c r="K330" t="s">
        <v>125</v>
      </c>
    </row>
    <row r="331" spans="2:11" x14ac:dyDescent="0.2">
      <c r="B331" t="s">
        <v>1</v>
      </c>
      <c r="C331" s="2" t="s">
        <v>187</v>
      </c>
      <c r="D331" t="s">
        <v>188</v>
      </c>
      <c r="E331" t="s">
        <v>292</v>
      </c>
      <c r="F331" t="s">
        <v>125</v>
      </c>
      <c r="G331" t="s">
        <v>125</v>
      </c>
      <c r="H331" t="s">
        <v>125</v>
      </c>
      <c r="I331" t="s">
        <v>125</v>
      </c>
      <c r="J331" t="s">
        <v>125</v>
      </c>
      <c r="K331" t="s">
        <v>125</v>
      </c>
    </row>
    <row r="332" spans="2:11" x14ac:dyDescent="0.2">
      <c r="B332" t="s">
        <v>1</v>
      </c>
      <c r="C332" s="2" t="s">
        <v>189</v>
      </c>
      <c r="D332" t="s">
        <v>190</v>
      </c>
      <c r="E332" t="s">
        <v>292</v>
      </c>
      <c r="F332" t="s">
        <v>125</v>
      </c>
      <c r="G332" t="s">
        <v>125</v>
      </c>
      <c r="H332" t="s">
        <v>125</v>
      </c>
      <c r="I332" t="s">
        <v>125</v>
      </c>
      <c r="J332" t="s">
        <v>125</v>
      </c>
      <c r="K332" t="s">
        <v>125</v>
      </c>
    </row>
    <row r="333" spans="2:11" x14ac:dyDescent="0.2">
      <c r="B333" t="s">
        <v>1</v>
      </c>
      <c r="C333" s="2" t="s">
        <v>191</v>
      </c>
      <c r="D333" t="s">
        <v>192</v>
      </c>
      <c r="E333" t="s">
        <v>292</v>
      </c>
      <c r="F333" t="s">
        <v>125</v>
      </c>
      <c r="G333" t="s">
        <v>125</v>
      </c>
      <c r="H333" t="s">
        <v>125</v>
      </c>
      <c r="I333" t="s">
        <v>125</v>
      </c>
      <c r="J333" t="s">
        <v>125</v>
      </c>
      <c r="K333" t="s">
        <v>125</v>
      </c>
    </row>
    <row r="334" spans="2:11" x14ac:dyDescent="0.2">
      <c r="B334" t="s">
        <v>1</v>
      </c>
      <c r="C334" s="2" t="s">
        <v>193</v>
      </c>
      <c r="D334" t="s">
        <v>194</v>
      </c>
      <c r="E334" t="s">
        <v>292</v>
      </c>
      <c r="F334" t="s">
        <v>125</v>
      </c>
      <c r="G334" t="s">
        <v>125</v>
      </c>
      <c r="H334" t="s">
        <v>125</v>
      </c>
      <c r="I334" t="s">
        <v>125</v>
      </c>
      <c r="J334" t="s">
        <v>125</v>
      </c>
      <c r="K334" t="s">
        <v>125</v>
      </c>
    </row>
    <row r="335" spans="2:11" x14ac:dyDescent="0.2">
      <c r="B335" t="s">
        <v>1</v>
      </c>
      <c r="C335" s="2" t="s">
        <v>31</v>
      </c>
      <c r="D335" t="s">
        <v>400</v>
      </c>
      <c r="E335" t="s">
        <v>293</v>
      </c>
      <c r="F335">
        <v>4858610.7300000004</v>
      </c>
      <c r="G335">
        <v>5095256.0999999996</v>
      </c>
      <c r="H335">
        <v>4555104.0999999996</v>
      </c>
      <c r="I335">
        <v>3945524.41</v>
      </c>
      <c r="J335">
        <v>4397262.2699999996</v>
      </c>
      <c r="K335">
        <v>3590121.02</v>
      </c>
    </row>
    <row r="336" spans="2:11" x14ac:dyDescent="0.2">
      <c r="B336" t="s">
        <v>1</v>
      </c>
      <c r="C336" s="2" t="s">
        <v>195</v>
      </c>
      <c r="D336" t="s">
        <v>196</v>
      </c>
      <c r="E336" t="s">
        <v>292</v>
      </c>
      <c r="F336" t="s">
        <v>125</v>
      </c>
      <c r="G336" t="s">
        <v>125</v>
      </c>
      <c r="H336" t="s">
        <v>125</v>
      </c>
      <c r="I336" t="s">
        <v>125</v>
      </c>
      <c r="J336" t="s">
        <v>125</v>
      </c>
      <c r="K336" t="s">
        <v>125</v>
      </c>
    </row>
    <row r="337" spans="2:11" x14ac:dyDescent="0.2">
      <c r="B337" t="s">
        <v>1</v>
      </c>
      <c r="C337" s="2" t="s">
        <v>197</v>
      </c>
      <c r="D337" t="s">
        <v>198</v>
      </c>
      <c r="E337" t="s">
        <v>292</v>
      </c>
      <c r="F337" t="s">
        <v>125</v>
      </c>
      <c r="G337" t="s">
        <v>125</v>
      </c>
      <c r="H337" t="s">
        <v>125</v>
      </c>
      <c r="I337" t="s">
        <v>125</v>
      </c>
      <c r="J337" t="s">
        <v>125</v>
      </c>
      <c r="K337" t="s">
        <v>125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292</v>
      </c>
      <c r="F338" t="s">
        <v>125</v>
      </c>
      <c r="G338" t="s">
        <v>125</v>
      </c>
      <c r="H338" t="s">
        <v>125</v>
      </c>
      <c r="I338" t="s">
        <v>125</v>
      </c>
      <c r="J338" t="s">
        <v>125</v>
      </c>
      <c r="K338" t="s">
        <v>125</v>
      </c>
    </row>
    <row r="339" spans="2:11" x14ac:dyDescent="0.2">
      <c r="B339" t="s">
        <v>1</v>
      </c>
      <c r="C339" s="2" t="s">
        <v>199</v>
      </c>
      <c r="D339" t="s">
        <v>200</v>
      </c>
      <c r="E339" t="s">
        <v>292</v>
      </c>
      <c r="F339" t="s">
        <v>125</v>
      </c>
      <c r="G339" t="s">
        <v>125</v>
      </c>
      <c r="H339" t="s">
        <v>125</v>
      </c>
      <c r="I339" t="s">
        <v>125</v>
      </c>
      <c r="J339" t="s">
        <v>125</v>
      </c>
      <c r="K339" t="s">
        <v>125</v>
      </c>
    </row>
    <row r="340" spans="2:11" x14ac:dyDescent="0.2">
      <c r="B340" t="s">
        <v>1</v>
      </c>
      <c r="C340" s="2" t="s">
        <v>201</v>
      </c>
      <c r="D340" t="s">
        <v>202</v>
      </c>
      <c r="E340" t="s">
        <v>292</v>
      </c>
      <c r="F340" t="s">
        <v>125</v>
      </c>
      <c r="G340" t="s">
        <v>125</v>
      </c>
      <c r="H340" t="s">
        <v>125</v>
      </c>
      <c r="I340" t="s">
        <v>125</v>
      </c>
      <c r="J340" t="s">
        <v>125</v>
      </c>
      <c r="K340" t="s">
        <v>125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292</v>
      </c>
      <c r="F341" t="s">
        <v>125</v>
      </c>
      <c r="G341" t="s">
        <v>125</v>
      </c>
      <c r="H341" t="s">
        <v>125</v>
      </c>
      <c r="I341" t="s">
        <v>125</v>
      </c>
      <c r="J341" t="s">
        <v>125</v>
      </c>
      <c r="K341" t="s">
        <v>125</v>
      </c>
    </row>
    <row r="342" spans="2:11" x14ac:dyDescent="0.2">
      <c r="B342" t="s">
        <v>1</v>
      </c>
      <c r="C342" s="2" t="s">
        <v>203</v>
      </c>
      <c r="D342" t="s">
        <v>204</v>
      </c>
      <c r="E342" t="s">
        <v>292</v>
      </c>
      <c r="F342" t="s">
        <v>125</v>
      </c>
      <c r="G342" t="s">
        <v>125</v>
      </c>
      <c r="H342" t="s">
        <v>125</v>
      </c>
      <c r="I342" t="s">
        <v>125</v>
      </c>
      <c r="J342" t="s">
        <v>125</v>
      </c>
      <c r="K342" t="s">
        <v>125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293</v>
      </c>
      <c r="F343">
        <v>9882207.7400000002</v>
      </c>
      <c r="G343">
        <v>6802631.9699999997</v>
      </c>
      <c r="H343">
        <v>9587129.0199999996</v>
      </c>
      <c r="I343">
        <v>3180040.28</v>
      </c>
      <c r="J343">
        <v>0</v>
      </c>
      <c r="K343">
        <v>0</v>
      </c>
    </row>
    <row r="344" spans="2:11" x14ac:dyDescent="0.2">
      <c r="B344" t="s">
        <v>1</v>
      </c>
      <c r="C344" s="2" t="s">
        <v>205</v>
      </c>
      <c r="D344" t="s">
        <v>206</v>
      </c>
      <c r="E344" t="s">
        <v>292</v>
      </c>
      <c r="F344" t="s">
        <v>125</v>
      </c>
      <c r="G344" t="s">
        <v>125</v>
      </c>
      <c r="H344" t="s">
        <v>125</v>
      </c>
      <c r="I344" t="s">
        <v>125</v>
      </c>
      <c r="J344" t="s">
        <v>125</v>
      </c>
      <c r="K344" t="s">
        <v>125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293</v>
      </c>
      <c r="F345">
        <v>64001.09</v>
      </c>
      <c r="G345">
        <v>142254.93</v>
      </c>
      <c r="H345">
        <v>114558.36</v>
      </c>
      <c r="I345">
        <v>184280.18</v>
      </c>
      <c r="J345">
        <v>180925.45</v>
      </c>
      <c r="K345">
        <v>292846.28999999998</v>
      </c>
    </row>
    <row r="346" spans="2:11" x14ac:dyDescent="0.2">
      <c r="B346" t="s">
        <v>1</v>
      </c>
      <c r="C346" s="2" t="s">
        <v>207</v>
      </c>
      <c r="D346" t="s">
        <v>208</v>
      </c>
      <c r="E346" t="s">
        <v>292</v>
      </c>
      <c r="F346" t="s">
        <v>125</v>
      </c>
      <c r="G346" t="s">
        <v>125</v>
      </c>
      <c r="H346" t="s">
        <v>125</v>
      </c>
      <c r="I346" t="s">
        <v>125</v>
      </c>
      <c r="J346" t="s">
        <v>125</v>
      </c>
      <c r="K346" t="s">
        <v>125</v>
      </c>
    </row>
    <row r="347" spans="2:11" x14ac:dyDescent="0.2">
      <c r="B347" t="s">
        <v>1</v>
      </c>
      <c r="C347" s="2" t="s">
        <v>209</v>
      </c>
      <c r="D347" t="s">
        <v>210</v>
      </c>
      <c r="E347" t="s">
        <v>292</v>
      </c>
      <c r="F347" t="s">
        <v>125</v>
      </c>
      <c r="G347" t="s">
        <v>125</v>
      </c>
      <c r="H347" t="s">
        <v>125</v>
      </c>
      <c r="I347" t="s">
        <v>125</v>
      </c>
      <c r="J347" t="s">
        <v>125</v>
      </c>
      <c r="K347" t="s">
        <v>125</v>
      </c>
    </row>
    <row r="348" spans="2:11" x14ac:dyDescent="0.2">
      <c r="B348" t="s">
        <v>1</v>
      </c>
      <c r="C348" s="2" t="s">
        <v>211</v>
      </c>
      <c r="D348" t="s">
        <v>212</v>
      </c>
      <c r="E348" t="s">
        <v>292</v>
      </c>
      <c r="F348" t="s">
        <v>125</v>
      </c>
      <c r="G348" t="s">
        <v>125</v>
      </c>
      <c r="H348" t="s">
        <v>125</v>
      </c>
      <c r="I348" t="s">
        <v>125</v>
      </c>
      <c r="J348" t="s">
        <v>125</v>
      </c>
      <c r="K348" t="s">
        <v>125</v>
      </c>
    </row>
    <row r="349" spans="2:11" x14ac:dyDescent="0.2">
      <c r="B349" t="s">
        <v>1</v>
      </c>
      <c r="C349" s="2" t="s">
        <v>213</v>
      </c>
      <c r="D349" t="s">
        <v>214</v>
      </c>
      <c r="E349" t="s">
        <v>292</v>
      </c>
      <c r="F349" t="s">
        <v>125</v>
      </c>
      <c r="G349" t="s">
        <v>125</v>
      </c>
      <c r="H349" t="s">
        <v>125</v>
      </c>
      <c r="I349" t="s">
        <v>125</v>
      </c>
      <c r="J349" t="s">
        <v>125</v>
      </c>
      <c r="K349" t="s">
        <v>125</v>
      </c>
    </row>
    <row r="350" spans="2:11" x14ac:dyDescent="0.2">
      <c r="B350" t="s">
        <v>1</v>
      </c>
      <c r="C350" s="2" t="s">
        <v>272</v>
      </c>
      <c r="D350" t="s">
        <v>273</v>
      </c>
      <c r="E350" t="s">
        <v>294</v>
      </c>
      <c r="F350" t="s">
        <v>125</v>
      </c>
      <c r="G350" t="s">
        <v>125</v>
      </c>
      <c r="H350" t="s">
        <v>125</v>
      </c>
      <c r="I350" t="s">
        <v>125</v>
      </c>
      <c r="J350" t="s">
        <v>125</v>
      </c>
      <c r="K350" t="s">
        <v>125</v>
      </c>
    </row>
    <row r="351" spans="2:11" x14ac:dyDescent="0.2">
      <c r="B351" t="s">
        <v>1</v>
      </c>
      <c r="C351" s="2" t="s">
        <v>270</v>
      </c>
      <c r="D351" t="s">
        <v>271</v>
      </c>
      <c r="E351" t="s">
        <v>292</v>
      </c>
      <c r="F351" t="s">
        <v>125</v>
      </c>
      <c r="G351" t="s">
        <v>125</v>
      </c>
      <c r="H351" t="s">
        <v>125</v>
      </c>
      <c r="I351" t="s">
        <v>125</v>
      </c>
      <c r="J351" t="s">
        <v>125</v>
      </c>
      <c r="K351" t="s">
        <v>125</v>
      </c>
    </row>
    <row r="352" spans="2:11" x14ac:dyDescent="0.2">
      <c r="B352" t="s">
        <v>1</v>
      </c>
      <c r="C352" s="2" t="s">
        <v>215</v>
      </c>
      <c r="D352" t="s">
        <v>216</v>
      </c>
      <c r="E352" t="s">
        <v>292</v>
      </c>
      <c r="F352" t="s">
        <v>125</v>
      </c>
      <c r="G352" t="s">
        <v>125</v>
      </c>
      <c r="H352" t="s">
        <v>125</v>
      </c>
      <c r="I352" t="s">
        <v>125</v>
      </c>
      <c r="J352" t="s">
        <v>125</v>
      </c>
      <c r="K352" t="s">
        <v>125</v>
      </c>
    </row>
    <row r="353" spans="2:11" x14ac:dyDescent="0.2">
      <c r="B353" t="s">
        <v>1</v>
      </c>
      <c r="C353" s="2" t="s">
        <v>217</v>
      </c>
      <c r="D353" t="s">
        <v>218</v>
      </c>
      <c r="E353" t="s">
        <v>292</v>
      </c>
      <c r="F353" t="s">
        <v>125</v>
      </c>
      <c r="G353" t="s">
        <v>125</v>
      </c>
      <c r="H353" t="s">
        <v>125</v>
      </c>
      <c r="I353" t="s">
        <v>125</v>
      </c>
      <c r="J353" t="s">
        <v>125</v>
      </c>
      <c r="K353" t="s">
        <v>125</v>
      </c>
    </row>
    <row r="354" spans="2:11" x14ac:dyDescent="0.2">
      <c r="B354" t="s">
        <v>1</v>
      </c>
      <c r="C354" s="2" t="s">
        <v>219</v>
      </c>
      <c r="D354" t="s">
        <v>391</v>
      </c>
      <c r="E354" t="s">
        <v>292</v>
      </c>
      <c r="F354" t="s">
        <v>125</v>
      </c>
      <c r="G354" t="s">
        <v>125</v>
      </c>
      <c r="H354" t="s">
        <v>125</v>
      </c>
      <c r="I354" t="s">
        <v>125</v>
      </c>
      <c r="J354" t="s">
        <v>125</v>
      </c>
      <c r="K354" t="s">
        <v>125</v>
      </c>
    </row>
    <row r="355" spans="2:11" x14ac:dyDescent="0.2">
      <c r="B355" t="s">
        <v>1</v>
      </c>
      <c r="C355" s="2" t="s">
        <v>220</v>
      </c>
      <c r="D355" t="s">
        <v>221</v>
      </c>
      <c r="E355" t="s">
        <v>292</v>
      </c>
      <c r="F355" t="s">
        <v>125</v>
      </c>
      <c r="G355" t="s">
        <v>125</v>
      </c>
      <c r="H355" t="s">
        <v>125</v>
      </c>
      <c r="I355" t="s">
        <v>125</v>
      </c>
      <c r="J355" t="s">
        <v>125</v>
      </c>
      <c r="K355" t="s">
        <v>125</v>
      </c>
    </row>
    <row r="356" spans="2:11" x14ac:dyDescent="0.2">
      <c r="B356" t="s">
        <v>1</v>
      </c>
      <c r="C356" s="2" t="s">
        <v>222</v>
      </c>
      <c r="D356" t="s">
        <v>349</v>
      </c>
      <c r="E356" t="s">
        <v>292</v>
      </c>
      <c r="F356" t="s">
        <v>125</v>
      </c>
      <c r="G356" t="s">
        <v>125</v>
      </c>
      <c r="H356" t="s">
        <v>125</v>
      </c>
      <c r="I356" t="s">
        <v>125</v>
      </c>
      <c r="J356" t="s">
        <v>125</v>
      </c>
      <c r="K356" t="s">
        <v>125</v>
      </c>
    </row>
    <row r="357" spans="2:11" x14ac:dyDescent="0.2">
      <c r="B357" t="s">
        <v>1</v>
      </c>
      <c r="C357" s="2" t="s">
        <v>223</v>
      </c>
      <c r="D357" t="s">
        <v>350</v>
      </c>
      <c r="E357" t="s">
        <v>292</v>
      </c>
      <c r="F357" t="s">
        <v>125</v>
      </c>
      <c r="G357" t="s">
        <v>125</v>
      </c>
      <c r="H357" t="s">
        <v>125</v>
      </c>
      <c r="I357" t="s">
        <v>125</v>
      </c>
      <c r="J357" t="s">
        <v>125</v>
      </c>
      <c r="K357" t="s">
        <v>125</v>
      </c>
    </row>
    <row r="358" spans="2:11" x14ac:dyDescent="0.2">
      <c r="B358" t="s">
        <v>1</v>
      </c>
      <c r="C358" s="2" t="s">
        <v>224</v>
      </c>
      <c r="D358" t="s">
        <v>351</v>
      </c>
      <c r="E358" t="s">
        <v>294</v>
      </c>
      <c r="F358" t="s">
        <v>125</v>
      </c>
      <c r="G358" t="s">
        <v>125</v>
      </c>
      <c r="H358" t="s">
        <v>125</v>
      </c>
      <c r="I358" t="s">
        <v>125</v>
      </c>
      <c r="J358" t="s">
        <v>125</v>
      </c>
      <c r="K358" t="s">
        <v>125</v>
      </c>
    </row>
    <row r="359" spans="2:11" x14ac:dyDescent="0.2">
      <c r="B359" t="s">
        <v>1</v>
      </c>
      <c r="C359" s="2" t="s">
        <v>225</v>
      </c>
      <c r="D359" t="s">
        <v>226</v>
      </c>
      <c r="E359" t="s">
        <v>292</v>
      </c>
      <c r="F359" t="s">
        <v>125</v>
      </c>
      <c r="G359" t="s">
        <v>125</v>
      </c>
      <c r="H359" t="s">
        <v>125</v>
      </c>
      <c r="I359" t="s">
        <v>125</v>
      </c>
      <c r="J359" t="s">
        <v>125</v>
      </c>
      <c r="K359" t="s">
        <v>125</v>
      </c>
    </row>
    <row r="360" spans="2:11" x14ac:dyDescent="0.2">
      <c r="B360" t="s">
        <v>1</v>
      </c>
      <c r="C360" s="2" t="s">
        <v>274</v>
      </c>
      <c r="D360" t="s">
        <v>275</v>
      </c>
      <c r="E360" t="s">
        <v>294</v>
      </c>
      <c r="F360" t="s">
        <v>125</v>
      </c>
      <c r="G360" t="s">
        <v>125</v>
      </c>
      <c r="H360" t="s">
        <v>125</v>
      </c>
      <c r="I360" t="s">
        <v>125</v>
      </c>
      <c r="J360" t="s">
        <v>125</v>
      </c>
      <c r="K360" t="s">
        <v>125</v>
      </c>
    </row>
    <row r="361" spans="2:11" x14ac:dyDescent="0.2">
      <c r="B361" t="s">
        <v>1</v>
      </c>
      <c r="C361" s="2" t="s">
        <v>227</v>
      </c>
      <c r="D361" t="s">
        <v>228</v>
      </c>
      <c r="E361" t="s">
        <v>292</v>
      </c>
      <c r="F361" t="s">
        <v>125</v>
      </c>
      <c r="G361" t="s">
        <v>125</v>
      </c>
      <c r="H361" t="s">
        <v>125</v>
      </c>
      <c r="I361" t="s">
        <v>125</v>
      </c>
      <c r="J361" t="s">
        <v>125</v>
      </c>
      <c r="K361" t="s">
        <v>125</v>
      </c>
    </row>
    <row r="362" spans="2:11" x14ac:dyDescent="0.2">
      <c r="B362" t="s">
        <v>1</v>
      </c>
      <c r="C362" s="2" t="s">
        <v>229</v>
      </c>
      <c r="D362" t="s">
        <v>230</v>
      </c>
      <c r="E362" t="s">
        <v>292</v>
      </c>
      <c r="F362" t="s">
        <v>125</v>
      </c>
      <c r="G362" t="s">
        <v>125</v>
      </c>
      <c r="H362" t="s">
        <v>125</v>
      </c>
      <c r="I362" t="s">
        <v>125</v>
      </c>
      <c r="J362" t="s">
        <v>125</v>
      </c>
      <c r="K362" t="s">
        <v>125</v>
      </c>
    </row>
    <row r="363" spans="2:11" x14ac:dyDescent="0.2">
      <c r="B363" t="s">
        <v>1</v>
      </c>
      <c r="C363" s="2" t="s">
        <v>231</v>
      </c>
      <c r="D363" t="s">
        <v>401</v>
      </c>
      <c r="E363" t="s">
        <v>292</v>
      </c>
      <c r="F363" t="s">
        <v>125</v>
      </c>
      <c r="G363" t="s">
        <v>125</v>
      </c>
      <c r="H363" t="s">
        <v>125</v>
      </c>
      <c r="I363" t="s">
        <v>125</v>
      </c>
      <c r="J363" t="s">
        <v>125</v>
      </c>
      <c r="K363" t="s">
        <v>125</v>
      </c>
    </row>
    <row r="364" spans="2:11" x14ac:dyDescent="0.2">
      <c r="B364" t="s">
        <v>1</v>
      </c>
      <c r="C364" s="2" t="s">
        <v>232</v>
      </c>
      <c r="D364" t="s">
        <v>402</v>
      </c>
      <c r="E364" t="s">
        <v>292</v>
      </c>
      <c r="F364" t="s">
        <v>125</v>
      </c>
      <c r="G364" t="s">
        <v>125</v>
      </c>
      <c r="H364" t="s">
        <v>125</v>
      </c>
      <c r="I364" t="s">
        <v>125</v>
      </c>
      <c r="J364" t="s">
        <v>125</v>
      </c>
      <c r="K364" t="s">
        <v>125</v>
      </c>
    </row>
    <row r="365" spans="2:11" x14ac:dyDescent="0.2">
      <c r="B365" t="s">
        <v>1</v>
      </c>
      <c r="C365" s="2" t="s">
        <v>265</v>
      </c>
      <c r="D365" t="s">
        <v>266</v>
      </c>
      <c r="E365" t="s">
        <v>292</v>
      </c>
      <c r="F365" t="s">
        <v>125</v>
      </c>
      <c r="G365" t="s">
        <v>125</v>
      </c>
      <c r="H365" t="s">
        <v>125</v>
      </c>
      <c r="I365" t="s">
        <v>125</v>
      </c>
      <c r="J365" t="s">
        <v>125</v>
      </c>
      <c r="K365" t="s">
        <v>125</v>
      </c>
    </row>
    <row r="366" spans="2:11" x14ac:dyDescent="0.2">
      <c r="B366" t="s">
        <v>295</v>
      </c>
      <c r="C366" s="2" t="s">
        <v>276</v>
      </c>
      <c r="D366" t="s">
        <v>277</v>
      </c>
      <c r="E366" t="s">
        <v>125</v>
      </c>
      <c r="F366" t="s">
        <v>125</v>
      </c>
      <c r="G366" t="s">
        <v>125</v>
      </c>
      <c r="H366" t="s">
        <v>125</v>
      </c>
      <c r="I366" t="s">
        <v>125</v>
      </c>
      <c r="J366" t="s">
        <v>125</v>
      </c>
      <c r="K366" t="s">
        <v>125</v>
      </c>
    </row>
    <row r="367" spans="2:11" x14ac:dyDescent="0.2">
      <c r="B367" t="s">
        <v>2</v>
      </c>
      <c r="C367" s="2" t="s">
        <v>233</v>
      </c>
      <c r="D367" t="s">
        <v>234</v>
      </c>
      <c r="E367" t="s">
        <v>292</v>
      </c>
      <c r="F367" t="s">
        <v>125</v>
      </c>
      <c r="G367" t="s">
        <v>125</v>
      </c>
      <c r="H367" t="s">
        <v>125</v>
      </c>
      <c r="I367" t="s">
        <v>125</v>
      </c>
      <c r="J367" t="s">
        <v>125</v>
      </c>
      <c r="K367" t="s">
        <v>125</v>
      </c>
    </row>
    <row r="368" spans="2:11" x14ac:dyDescent="0.2">
      <c r="B368" t="s">
        <v>2</v>
      </c>
      <c r="C368" s="2" t="s">
        <v>278</v>
      </c>
      <c r="D368" t="s">
        <v>279</v>
      </c>
      <c r="E368" t="s">
        <v>294</v>
      </c>
      <c r="F368" t="s">
        <v>125</v>
      </c>
      <c r="G368" t="s">
        <v>125</v>
      </c>
      <c r="H368" t="s">
        <v>125</v>
      </c>
      <c r="I368" t="s">
        <v>125</v>
      </c>
      <c r="J368" t="s">
        <v>125</v>
      </c>
      <c r="K368" t="s">
        <v>125</v>
      </c>
    </row>
    <row r="369" spans="2:11" x14ac:dyDescent="0.2">
      <c r="B369" t="s">
        <v>2</v>
      </c>
      <c r="C369" s="2" t="s">
        <v>40</v>
      </c>
      <c r="D369" t="s">
        <v>375</v>
      </c>
      <c r="E369" t="s">
        <v>292</v>
      </c>
      <c r="F369" t="s">
        <v>125</v>
      </c>
      <c r="G369" t="s">
        <v>125</v>
      </c>
      <c r="H369" t="s">
        <v>125</v>
      </c>
      <c r="I369" t="s">
        <v>125</v>
      </c>
      <c r="J369" t="s">
        <v>125</v>
      </c>
      <c r="K369" t="s">
        <v>125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293</v>
      </c>
      <c r="F370">
        <v>503767.76</v>
      </c>
      <c r="G370">
        <v>501271.88</v>
      </c>
      <c r="H370">
        <v>453702.37</v>
      </c>
      <c r="I370">
        <v>288155.7</v>
      </c>
      <c r="J370">
        <v>348235.66</v>
      </c>
      <c r="K370">
        <v>350563.11</v>
      </c>
    </row>
    <row r="371" spans="2:11" x14ac:dyDescent="0.2">
      <c r="B371" t="s">
        <v>2</v>
      </c>
      <c r="C371" s="2" t="s">
        <v>235</v>
      </c>
      <c r="D371" t="s">
        <v>236</v>
      </c>
      <c r="E371" t="s">
        <v>292</v>
      </c>
      <c r="F371" t="s">
        <v>125</v>
      </c>
      <c r="G371" t="s">
        <v>125</v>
      </c>
      <c r="H371" t="s">
        <v>125</v>
      </c>
      <c r="I371" t="s">
        <v>125</v>
      </c>
      <c r="J371" t="s">
        <v>125</v>
      </c>
      <c r="K371" t="s">
        <v>125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293</v>
      </c>
      <c r="F372">
        <v>149404.54</v>
      </c>
      <c r="G372">
        <v>192412.57</v>
      </c>
      <c r="H372">
        <v>240441.65</v>
      </c>
      <c r="I372">
        <v>282481.53999999998</v>
      </c>
      <c r="J372">
        <v>300162.34000000003</v>
      </c>
      <c r="K372">
        <v>358896.88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293</v>
      </c>
      <c r="F373">
        <v>8810629.8100000005</v>
      </c>
      <c r="G373">
        <v>10967287.93</v>
      </c>
      <c r="H373">
        <v>8505725.4199999999</v>
      </c>
      <c r="I373">
        <v>12481795.34</v>
      </c>
      <c r="J373">
        <v>0</v>
      </c>
      <c r="K373">
        <v>0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293</v>
      </c>
      <c r="F374">
        <v>3335915.52</v>
      </c>
      <c r="G374">
        <v>2755560.14</v>
      </c>
      <c r="H374">
        <v>2825911.19</v>
      </c>
      <c r="I374">
        <v>1900176.44</v>
      </c>
      <c r="J374">
        <v>1918522.25</v>
      </c>
      <c r="K374">
        <v>2402949.8199999998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293</v>
      </c>
      <c r="F375">
        <v>693456.9</v>
      </c>
      <c r="G375">
        <v>678543.3</v>
      </c>
      <c r="H375">
        <v>392738.95</v>
      </c>
      <c r="I375">
        <v>278191.09999999998</v>
      </c>
      <c r="J375">
        <v>210377.34</v>
      </c>
      <c r="K375">
        <v>214370.04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293</v>
      </c>
      <c r="F376">
        <v>115079.37</v>
      </c>
      <c r="G376">
        <v>101843.59</v>
      </c>
      <c r="H376">
        <v>63945.26</v>
      </c>
      <c r="I376">
        <v>90146.57</v>
      </c>
      <c r="J376">
        <v>104477.05</v>
      </c>
      <c r="K376">
        <v>100225.97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293</v>
      </c>
      <c r="F377">
        <v>6697119.2000000002</v>
      </c>
      <c r="G377">
        <v>5956716.3700000001</v>
      </c>
      <c r="H377">
        <v>6264367.1100000003</v>
      </c>
      <c r="I377">
        <v>8407304.0199999996</v>
      </c>
      <c r="J377">
        <v>10802553.43</v>
      </c>
      <c r="K377">
        <v>4088083.41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293</v>
      </c>
      <c r="F378">
        <v>173727.95</v>
      </c>
      <c r="G378">
        <v>84367.05</v>
      </c>
      <c r="H378">
        <v>108356.73</v>
      </c>
      <c r="I378">
        <v>114380.72</v>
      </c>
      <c r="J378">
        <v>141779.66</v>
      </c>
      <c r="K378">
        <v>103190.66</v>
      </c>
    </row>
    <row r="379" spans="2:11" x14ac:dyDescent="0.2">
      <c r="B379" t="s">
        <v>2</v>
      </c>
      <c r="C379" s="2" t="s">
        <v>128</v>
      </c>
      <c r="D379" t="s">
        <v>126</v>
      </c>
      <c r="E379" t="s">
        <v>292</v>
      </c>
      <c r="F379" t="s">
        <v>125</v>
      </c>
      <c r="G379" t="s">
        <v>125</v>
      </c>
      <c r="H379" t="s">
        <v>125</v>
      </c>
      <c r="I379" t="s">
        <v>125</v>
      </c>
      <c r="J379" t="s">
        <v>125</v>
      </c>
      <c r="K379" t="s">
        <v>125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293</v>
      </c>
      <c r="F380">
        <v>327682.58</v>
      </c>
      <c r="G380">
        <v>350699.73</v>
      </c>
      <c r="H380">
        <v>226300.66</v>
      </c>
      <c r="I380">
        <v>127610.17</v>
      </c>
      <c r="J380">
        <v>208134.84</v>
      </c>
      <c r="K380">
        <v>130597.9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293</v>
      </c>
      <c r="F381">
        <v>70563.350000000006</v>
      </c>
      <c r="G381">
        <v>41985.94</v>
      </c>
      <c r="H381">
        <v>42038.22</v>
      </c>
      <c r="I381">
        <v>74935.55</v>
      </c>
      <c r="J381">
        <v>117882</v>
      </c>
      <c r="K381">
        <v>85585.64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293</v>
      </c>
      <c r="F382">
        <v>102814.67</v>
      </c>
      <c r="G382">
        <v>117327.64</v>
      </c>
      <c r="H382">
        <v>45265.61</v>
      </c>
      <c r="I382">
        <v>79480.070000000007</v>
      </c>
      <c r="J382">
        <v>32993.24</v>
      </c>
      <c r="K382">
        <v>10895.35</v>
      </c>
    </row>
    <row r="383" spans="2:11" x14ac:dyDescent="0.2">
      <c r="B383" t="s">
        <v>2</v>
      </c>
      <c r="C383" s="2" t="s">
        <v>237</v>
      </c>
      <c r="D383" t="s">
        <v>238</v>
      </c>
      <c r="E383" t="s">
        <v>292</v>
      </c>
      <c r="F383" t="s">
        <v>125</v>
      </c>
      <c r="G383" t="s">
        <v>125</v>
      </c>
      <c r="H383" t="s">
        <v>125</v>
      </c>
      <c r="I383" t="s">
        <v>125</v>
      </c>
      <c r="J383" t="s">
        <v>125</v>
      </c>
      <c r="K383" t="s">
        <v>125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293</v>
      </c>
      <c r="F384">
        <v>188929.13</v>
      </c>
      <c r="G384">
        <v>174545.2</v>
      </c>
      <c r="H384">
        <v>172297.39</v>
      </c>
      <c r="I384">
        <v>113325.61</v>
      </c>
      <c r="J384">
        <v>149806.46</v>
      </c>
      <c r="K384">
        <v>290391.24</v>
      </c>
    </row>
    <row r="385" spans="2:11" x14ac:dyDescent="0.2">
      <c r="B385" t="s">
        <v>2</v>
      </c>
      <c r="C385" s="2" t="s">
        <v>239</v>
      </c>
      <c r="D385" t="s">
        <v>240</v>
      </c>
      <c r="E385" t="s">
        <v>292</v>
      </c>
      <c r="F385" t="s">
        <v>125</v>
      </c>
      <c r="G385" t="s">
        <v>125</v>
      </c>
      <c r="H385" t="s">
        <v>125</v>
      </c>
      <c r="I385" t="s">
        <v>125</v>
      </c>
      <c r="J385" t="s">
        <v>125</v>
      </c>
      <c r="K385" t="s">
        <v>125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293</v>
      </c>
      <c r="F386">
        <v>99323.5</v>
      </c>
      <c r="G386">
        <v>48264.69</v>
      </c>
      <c r="H386">
        <v>71824.83</v>
      </c>
      <c r="I386">
        <v>37304.42</v>
      </c>
      <c r="J386">
        <v>57772.13</v>
      </c>
      <c r="K386">
        <v>57060.08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293</v>
      </c>
      <c r="F387">
        <v>2152214.2400000002</v>
      </c>
      <c r="G387">
        <v>2542782.44</v>
      </c>
      <c r="H387">
        <v>2031703.62</v>
      </c>
      <c r="I387">
        <v>1978691.02</v>
      </c>
      <c r="J387">
        <v>1672147.13</v>
      </c>
      <c r="K387">
        <v>1821017.31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293</v>
      </c>
      <c r="F388">
        <v>198293.2</v>
      </c>
      <c r="G388">
        <v>210760.01</v>
      </c>
      <c r="H388">
        <v>157301.06</v>
      </c>
      <c r="I388">
        <v>136942.03</v>
      </c>
      <c r="J388">
        <v>132909.32</v>
      </c>
      <c r="K388">
        <v>156594.98000000001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293</v>
      </c>
      <c r="F389">
        <v>93057.33</v>
      </c>
      <c r="G389">
        <v>100121.79</v>
      </c>
      <c r="H389">
        <v>30028.05</v>
      </c>
      <c r="I389">
        <v>98854.57</v>
      </c>
      <c r="J389">
        <v>46266.62</v>
      </c>
      <c r="K389">
        <v>18474.28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293</v>
      </c>
      <c r="F390">
        <v>2853936.06</v>
      </c>
      <c r="G390">
        <v>2484577.62</v>
      </c>
      <c r="H390">
        <v>1987131.87</v>
      </c>
      <c r="I390">
        <v>1028866.1</v>
      </c>
      <c r="J390">
        <v>1398388.85</v>
      </c>
      <c r="K390">
        <v>1161336.3400000001</v>
      </c>
    </row>
    <row r="391" spans="2:11" x14ac:dyDescent="0.2">
      <c r="B391" t="s">
        <v>2</v>
      </c>
      <c r="C391" s="2" t="s">
        <v>75</v>
      </c>
      <c r="D391" t="s">
        <v>438</v>
      </c>
      <c r="E391" t="s">
        <v>293</v>
      </c>
      <c r="F391">
        <v>6244365.6699999999</v>
      </c>
      <c r="G391">
        <v>7528262.1200000001</v>
      </c>
      <c r="H391">
        <v>6786265.2000000002</v>
      </c>
      <c r="I391">
        <v>6499217.7400000002</v>
      </c>
      <c r="J391">
        <v>12344613.310000001</v>
      </c>
      <c r="K391">
        <v>11263422.859999999</v>
      </c>
    </row>
    <row r="392" spans="2:11" x14ac:dyDescent="0.2">
      <c r="B392" t="s">
        <v>2</v>
      </c>
      <c r="C392" s="2" t="s">
        <v>76</v>
      </c>
      <c r="D392" t="s">
        <v>376</v>
      </c>
      <c r="E392" t="s">
        <v>293</v>
      </c>
      <c r="F392">
        <v>501894.04</v>
      </c>
      <c r="G392">
        <v>417516.2</v>
      </c>
      <c r="H392">
        <v>238756.69</v>
      </c>
      <c r="I392">
        <v>319035.40999999997</v>
      </c>
      <c r="J392">
        <v>324559.40000000002</v>
      </c>
      <c r="K392">
        <v>404636.24</v>
      </c>
    </row>
    <row r="393" spans="2:11" x14ac:dyDescent="0.2">
      <c r="B393" t="s">
        <v>2</v>
      </c>
      <c r="C393" s="2" t="s">
        <v>77</v>
      </c>
      <c r="D393" t="s">
        <v>377</v>
      </c>
      <c r="E393" t="s">
        <v>293</v>
      </c>
      <c r="F393">
        <v>0</v>
      </c>
      <c r="G393" t="s">
        <v>125</v>
      </c>
      <c r="H393" t="s">
        <v>125</v>
      </c>
      <c r="I393" t="s">
        <v>125</v>
      </c>
      <c r="J393" t="s">
        <v>125</v>
      </c>
      <c r="K393" t="s">
        <v>125</v>
      </c>
    </row>
    <row r="394" spans="2:11" x14ac:dyDescent="0.2">
      <c r="B394" t="s">
        <v>2</v>
      </c>
      <c r="C394" s="2" t="s">
        <v>241</v>
      </c>
      <c r="D394" t="s">
        <v>242</v>
      </c>
      <c r="E394" t="s">
        <v>292</v>
      </c>
      <c r="F394" t="s">
        <v>125</v>
      </c>
      <c r="G394" t="s">
        <v>125</v>
      </c>
      <c r="H394" t="s">
        <v>125</v>
      </c>
      <c r="I394" t="s">
        <v>125</v>
      </c>
      <c r="J394" t="s">
        <v>125</v>
      </c>
      <c r="K394" t="s">
        <v>125</v>
      </c>
    </row>
    <row r="395" spans="2:11" x14ac:dyDescent="0.2">
      <c r="B395" t="s">
        <v>2</v>
      </c>
      <c r="C395" s="2" t="s">
        <v>79</v>
      </c>
      <c r="D395" t="s">
        <v>80</v>
      </c>
      <c r="E395" t="s">
        <v>293</v>
      </c>
      <c r="F395">
        <v>7114019.4199999999</v>
      </c>
      <c r="G395">
        <v>7529361.9800000004</v>
      </c>
      <c r="H395">
        <v>6306181.21</v>
      </c>
      <c r="I395">
        <v>6233380.0099999998</v>
      </c>
      <c r="J395">
        <v>6628406.7699999996</v>
      </c>
      <c r="K395">
        <v>6063340.2699999996</v>
      </c>
    </row>
    <row r="396" spans="2:11" x14ac:dyDescent="0.2">
      <c r="B396" t="s">
        <v>2</v>
      </c>
      <c r="C396" s="2" t="s">
        <v>81</v>
      </c>
      <c r="D396" t="s">
        <v>82</v>
      </c>
      <c r="E396" t="s">
        <v>293</v>
      </c>
      <c r="F396">
        <v>13519.05</v>
      </c>
      <c r="G396">
        <v>29120.36</v>
      </c>
      <c r="H396">
        <v>9174.08</v>
      </c>
      <c r="I396">
        <v>5191.53</v>
      </c>
      <c r="J396">
        <v>0</v>
      </c>
      <c r="K396">
        <v>0</v>
      </c>
    </row>
    <row r="397" spans="2:11" x14ac:dyDescent="0.2">
      <c r="B397" t="s">
        <v>2</v>
      </c>
      <c r="C397" s="2" t="s">
        <v>243</v>
      </c>
      <c r="D397" t="s">
        <v>244</v>
      </c>
      <c r="E397" t="s">
        <v>294</v>
      </c>
      <c r="F397" t="s">
        <v>125</v>
      </c>
      <c r="G397" t="s">
        <v>125</v>
      </c>
      <c r="H397" t="s">
        <v>125</v>
      </c>
      <c r="I397" t="s">
        <v>125</v>
      </c>
      <c r="J397" t="s">
        <v>125</v>
      </c>
      <c r="K397" t="s">
        <v>125</v>
      </c>
    </row>
    <row r="398" spans="2:11" x14ac:dyDescent="0.2">
      <c r="B398" t="s">
        <v>2</v>
      </c>
      <c r="C398" s="2" t="s">
        <v>267</v>
      </c>
      <c r="D398" t="s">
        <v>268</v>
      </c>
      <c r="E398" t="s">
        <v>294</v>
      </c>
      <c r="F398" t="s">
        <v>125</v>
      </c>
      <c r="G398" t="s">
        <v>125</v>
      </c>
      <c r="H398" t="s">
        <v>125</v>
      </c>
      <c r="I398" t="s">
        <v>125</v>
      </c>
      <c r="J398" t="s">
        <v>125</v>
      </c>
      <c r="K398" t="s">
        <v>125</v>
      </c>
    </row>
    <row r="399" spans="2:11" x14ac:dyDescent="0.2">
      <c r="B399" t="s">
        <v>2</v>
      </c>
      <c r="C399" s="2" t="s">
        <v>280</v>
      </c>
      <c r="D399" t="s">
        <v>281</v>
      </c>
      <c r="E399" t="s">
        <v>294</v>
      </c>
      <c r="F399" t="s">
        <v>125</v>
      </c>
      <c r="G399" t="s">
        <v>125</v>
      </c>
      <c r="H399" t="s">
        <v>125</v>
      </c>
      <c r="I399" t="s">
        <v>125</v>
      </c>
      <c r="J399" t="s">
        <v>125</v>
      </c>
      <c r="K399" t="s">
        <v>125</v>
      </c>
    </row>
    <row r="400" spans="2:11" x14ac:dyDescent="0.2">
      <c r="B400" t="s">
        <v>2</v>
      </c>
      <c r="C400" s="2" t="s">
        <v>245</v>
      </c>
      <c r="D400" t="s">
        <v>246</v>
      </c>
      <c r="E400" t="s">
        <v>294</v>
      </c>
      <c r="F400" t="s">
        <v>125</v>
      </c>
      <c r="G400" t="s">
        <v>125</v>
      </c>
      <c r="H400" t="s">
        <v>125</v>
      </c>
      <c r="I400" t="s">
        <v>125</v>
      </c>
      <c r="J400" t="s">
        <v>125</v>
      </c>
      <c r="K400" t="s">
        <v>125</v>
      </c>
    </row>
    <row r="401" spans="2:11" x14ac:dyDescent="0.2">
      <c r="B401" t="s">
        <v>2</v>
      </c>
      <c r="C401" s="2" t="s">
        <v>247</v>
      </c>
      <c r="D401" t="s">
        <v>248</v>
      </c>
      <c r="E401" t="s">
        <v>294</v>
      </c>
      <c r="F401" t="s">
        <v>125</v>
      </c>
      <c r="G401" t="s">
        <v>125</v>
      </c>
      <c r="H401" t="s">
        <v>125</v>
      </c>
      <c r="I401" t="s">
        <v>125</v>
      </c>
      <c r="J401" t="s">
        <v>125</v>
      </c>
      <c r="K401" t="s">
        <v>125</v>
      </c>
    </row>
    <row r="402" spans="2:11" x14ac:dyDescent="0.2">
      <c r="B402" t="s">
        <v>2</v>
      </c>
      <c r="C402" s="2" t="s">
        <v>249</v>
      </c>
      <c r="D402" t="s">
        <v>250</v>
      </c>
      <c r="E402" t="s">
        <v>292</v>
      </c>
      <c r="F402" t="s">
        <v>125</v>
      </c>
      <c r="G402" t="s">
        <v>125</v>
      </c>
      <c r="H402" t="s">
        <v>125</v>
      </c>
      <c r="I402" t="s">
        <v>125</v>
      </c>
      <c r="J402" t="s">
        <v>125</v>
      </c>
      <c r="K402" t="s">
        <v>125</v>
      </c>
    </row>
    <row r="403" spans="2:11" x14ac:dyDescent="0.2">
      <c r="B403" t="s">
        <v>2</v>
      </c>
      <c r="C403" s="2" t="s">
        <v>282</v>
      </c>
      <c r="D403" t="s">
        <v>283</v>
      </c>
      <c r="E403" t="s">
        <v>294</v>
      </c>
      <c r="F403" t="s">
        <v>125</v>
      </c>
      <c r="G403" t="s">
        <v>125</v>
      </c>
      <c r="H403" t="s">
        <v>125</v>
      </c>
      <c r="I403" t="s">
        <v>125</v>
      </c>
      <c r="J403" t="s">
        <v>125</v>
      </c>
      <c r="K403" t="s">
        <v>125</v>
      </c>
    </row>
    <row r="404" spans="2:11" x14ac:dyDescent="0.2">
      <c r="B404" t="s">
        <v>2</v>
      </c>
      <c r="C404" s="2" t="s">
        <v>284</v>
      </c>
      <c r="D404" t="s">
        <v>285</v>
      </c>
      <c r="E404" t="s">
        <v>294</v>
      </c>
      <c r="F404" t="s">
        <v>125</v>
      </c>
      <c r="G404" t="s">
        <v>125</v>
      </c>
      <c r="H404" t="s">
        <v>125</v>
      </c>
      <c r="I404" t="s">
        <v>125</v>
      </c>
      <c r="J404" t="s">
        <v>125</v>
      </c>
      <c r="K404" t="s">
        <v>125</v>
      </c>
    </row>
    <row r="405" spans="2:11" x14ac:dyDescent="0.2">
      <c r="B405" t="s">
        <v>2</v>
      </c>
      <c r="C405" s="2" t="s">
        <v>251</v>
      </c>
      <c r="D405" t="s">
        <v>252</v>
      </c>
      <c r="E405" t="s">
        <v>292</v>
      </c>
      <c r="F405" t="s">
        <v>125</v>
      </c>
      <c r="G405" t="s">
        <v>125</v>
      </c>
      <c r="H405" t="s">
        <v>125</v>
      </c>
      <c r="I405" t="s">
        <v>125</v>
      </c>
      <c r="J405" t="s">
        <v>125</v>
      </c>
      <c r="K405" t="s">
        <v>125</v>
      </c>
    </row>
    <row r="406" spans="2:11" x14ac:dyDescent="0.2">
      <c r="B406" t="s">
        <v>2</v>
      </c>
      <c r="C406" s="2" t="s">
        <v>253</v>
      </c>
      <c r="D406" t="s">
        <v>254</v>
      </c>
      <c r="E406" t="s">
        <v>294</v>
      </c>
      <c r="F406" t="s">
        <v>125</v>
      </c>
      <c r="G406" t="s">
        <v>125</v>
      </c>
      <c r="H406" t="s">
        <v>125</v>
      </c>
      <c r="I406" t="s">
        <v>125</v>
      </c>
      <c r="J406" t="s">
        <v>125</v>
      </c>
      <c r="K406" t="s">
        <v>125</v>
      </c>
    </row>
    <row r="407" spans="2:11" x14ac:dyDescent="0.2">
      <c r="B407" t="s">
        <v>2</v>
      </c>
      <c r="C407" s="2" t="s">
        <v>286</v>
      </c>
      <c r="D407" t="s">
        <v>287</v>
      </c>
      <c r="E407" t="s">
        <v>294</v>
      </c>
      <c r="F407" t="s">
        <v>125</v>
      </c>
      <c r="G407" t="s">
        <v>125</v>
      </c>
      <c r="H407" t="s">
        <v>125</v>
      </c>
      <c r="I407" t="s">
        <v>125</v>
      </c>
      <c r="J407" t="s">
        <v>125</v>
      </c>
      <c r="K407" t="s">
        <v>125</v>
      </c>
    </row>
    <row r="408" spans="2:11" x14ac:dyDescent="0.2">
      <c r="B408" t="s">
        <v>2</v>
      </c>
      <c r="C408" s="2" t="s">
        <v>288</v>
      </c>
      <c r="D408" t="s">
        <v>289</v>
      </c>
      <c r="E408" t="s">
        <v>294</v>
      </c>
      <c r="F408" t="s">
        <v>125</v>
      </c>
      <c r="G408" t="s">
        <v>125</v>
      </c>
      <c r="H408" t="s">
        <v>125</v>
      </c>
      <c r="I408" t="s">
        <v>125</v>
      </c>
      <c r="J408" t="s">
        <v>125</v>
      </c>
      <c r="K408" t="s">
        <v>125</v>
      </c>
    </row>
    <row r="409" spans="2:11" x14ac:dyDescent="0.2">
      <c r="B409" t="s">
        <v>2</v>
      </c>
      <c r="C409" s="2" t="s">
        <v>83</v>
      </c>
      <c r="D409" t="s">
        <v>407</v>
      </c>
      <c r="E409" t="s">
        <v>292</v>
      </c>
      <c r="F409">
        <v>129946.89</v>
      </c>
      <c r="G409">
        <v>0</v>
      </c>
      <c r="H409">
        <v>0</v>
      </c>
      <c r="I409" t="s">
        <v>125</v>
      </c>
      <c r="J409" t="s">
        <v>125</v>
      </c>
      <c r="K409" t="s">
        <v>125</v>
      </c>
    </row>
    <row r="410" spans="2:11" x14ac:dyDescent="0.2">
      <c r="B410" t="s">
        <v>2</v>
      </c>
      <c r="C410" s="2" t="s">
        <v>84</v>
      </c>
      <c r="D410" t="s">
        <v>85</v>
      </c>
      <c r="E410" t="s">
        <v>293</v>
      </c>
      <c r="F410">
        <v>1144884.8700000001</v>
      </c>
      <c r="G410">
        <v>983210.62</v>
      </c>
      <c r="H410">
        <v>1078963.8400000001</v>
      </c>
      <c r="I410">
        <v>1186630.68</v>
      </c>
      <c r="J410">
        <v>1499072.8</v>
      </c>
      <c r="K410">
        <v>1717541.41</v>
      </c>
    </row>
    <row r="411" spans="2:11" x14ac:dyDescent="0.2">
      <c r="B411" t="s">
        <v>2</v>
      </c>
      <c r="C411" s="2" t="s">
        <v>86</v>
      </c>
      <c r="D411" t="s">
        <v>403</v>
      </c>
      <c r="E411" t="s">
        <v>292</v>
      </c>
      <c r="F411">
        <v>0</v>
      </c>
      <c r="G411" t="s">
        <v>125</v>
      </c>
      <c r="H411" t="s">
        <v>125</v>
      </c>
      <c r="I411" t="s">
        <v>125</v>
      </c>
      <c r="J411" t="s">
        <v>125</v>
      </c>
      <c r="K411" t="s">
        <v>125</v>
      </c>
    </row>
    <row r="412" spans="2:11" x14ac:dyDescent="0.2">
      <c r="B412" t="s">
        <v>2</v>
      </c>
      <c r="C412" s="2" t="s">
        <v>290</v>
      </c>
      <c r="D412" t="s">
        <v>435</v>
      </c>
      <c r="E412" t="s">
        <v>292</v>
      </c>
      <c r="F412" t="s">
        <v>125</v>
      </c>
      <c r="G412" t="s">
        <v>125</v>
      </c>
      <c r="H412" t="s">
        <v>125</v>
      </c>
      <c r="I412" t="s">
        <v>125</v>
      </c>
      <c r="J412" t="s">
        <v>125</v>
      </c>
      <c r="K412" t="s">
        <v>125</v>
      </c>
    </row>
    <row r="413" spans="2:11" x14ac:dyDescent="0.2">
      <c r="B413" t="s">
        <v>2</v>
      </c>
      <c r="C413" s="2" t="s">
        <v>87</v>
      </c>
      <c r="D413" t="s">
        <v>405</v>
      </c>
      <c r="E413" t="s">
        <v>293</v>
      </c>
      <c r="F413">
        <v>82105.13</v>
      </c>
      <c r="G413">
        <v>44444.68</v>
      </c>
      <c r="H413">
        <v>33141.93</v>
      </c>
      <c r="I413">
        <v>113648.07</v>
      </c>
      <c r="J413">
        <v>112682.32</v>
      </c>
      <c r="K413">
        <v>122085.69</v>
      </c>
    </row>
    <row r="414" spans="2:11" x14ac:dyDescent="0.2">
      <c r="B414" t="s">
        <v>439</v>
      </c>
      <c r="C414" s="2" t="s">
        <v>101</v>
      </c>
      <c r="D414" t="s">
        <v>434</v>
      </c>
      <c r="E414" t="s">
        <v>293</v>
      </c>
      <c r="F414">
        <v>7985144.6299999999</v>
      </c>
      <c r="G414">
        <v>4312962.51</v>
      </c>
      <c r="H414">
        <v>3742466.37</v>
      </c>
      <c r="I414">
        <v>4429241.93</v>
      </c>
      <c r="J414">
        <v>9304942.8599999994</v>
      </c>
      <c r="K414">
        <v>3472807.54</v>
      </c>
    </row>
    <row r="415" spans="2:11" x14ac:dyDescent="0.2">
      <c r="B415" t="s">
        <v>439</v>
      </c>
      <c r="C415" s="2" t="s">
        <v>78</v>
      </c>
      <c r="D415" t="s">
        <v>433</v>
      </c>
      <c r="E415" t="s">
        <v>293</v>
      </c>
      <c r="F415">
        <v>708538.56</v>
      </c>
      <c r="G415">
        <v>364885.69</v>
      </c>
      <c r="H415">
        <v>540843.86</v>
      </c>
      <c r="I415">
        <v>476334.98</v>
      </c>
      <c r="J415">
        <v>1337710.52</v>
      </c>
      <c r="K415">
        <v>1750451.62</v>
      </c>
    </row>
    <row r="416" spans="2:11" x14ac:dyDescent="0.2">
      <c r="B416" t="s">
        <v>3</v>
      </c>
      <c r="C416" s="2" t="s">
        <v>88</v>
      </c>
      <c r="D416" t="s">
        <v>89</v>
      </c>
      <c r="E416" t="s">
        <v>293</v>
      </c>
      <c r="F416">
        <v>127350.53</v>
      </c>
      <c r="G416">
        <v>93928.81</v>
      </c>
      <c r="H416">
        <v>143261.57</v>
      </c>
      <c r="I416">
        <v>125390.62</v>
      </c>
      <c r="J416">
        <v>206094.67</v>
      </c>
      <c r="K416">
        <v>257901.48</v>
      </c>
    </row>
    <row r="417" spans="2:11" x14ac:dyDescent="0.2">
      <c r="B417" t="s">
        <v>3</v>
      </c>
      <c r="C417" s="2" t="s">
        <v>90</v>
      </c>
      <c r="D417" t="s">
        <v>91</v>
      </c>
      <c r="E417" t="s">
        <v>293</v>
      </c>
      <c r="F417">
        <v>38068.589999999997</v>
      </c>
      <c r="G417">
        <v>25576.09</v>
      </c>
      <c r="H417">
        <v>0</v>
      </c>
      <c r="I417">
        <v>12478.35</v>
      </c>
      <c r="J417">
        <v>17312.060000000001</v>
      </c>
      <c r="K417">
        <v>4381.3900000000003</v>
      </c>
    </row>
    <row r="418" spans="2:11" x14ac:dyDescent="0.2">
      <c r="B418" t="s">
        <v>3</v>
      </c>
      <c r="C418" s="2" t="s">
        <v>92</v>
      </c>
      <c r="D418" t="s">
        <v>93</v>
      </c>
      <c r="E418" t="s">
        <v>293</v>
      </c>
      <c r="F418">
        <v>3253504.16</v>
      </c>
      <c r="G418">
        <v>3296731.97</v>
      </c>
      <c r="H418">
        <v>2743781.56</v>
      </c>
      <c r="I418">
        <v>3238213.48</v>
      </c>
      <c r="J418">
        <v>3627659.26</v>
      </c>
      <c r="K418">
        <v>2358663.6800000002</v>
      </c>
    </row>
    <row r="419" spans="2:11" x14ac:dyDescent="0.2">
      <c r="B419" t="s">
        <v>3</v>
      </c>
      <c r="C419" s="2" t="s">
        <v>94</v>
      </c>
      <c r="D419" t="s">
        <v>95</v>
      </c>
      <c r="E419" t="s">
        <v>293</v>
      </c>
      <c r="F419">
        <v>24318.62</v>
      </c>
      <c r="G419">
        <v>70469.02</v>
      </c>
      <c r="H419">
        <v>26061.94</v>
      </c>
      <c r="I419">
        <v>83613.56</v>
      </c>
      <c r="J419">
        <v>21427.18</v>
      </c>
      <c r="K419">
        <v>54993.47</v>
      </c>
    </row>
    <row r="420" spans="2:11" x14ac:dyDescent="0.2">
      <c r="B420" t="s">
        <v>3</v>
      </c>
      <c r="C420" s="2" t="s">
        <v>255</v>
      </c>
      <c r="D420" t="s">
        <v>392</v>
      </c>
      <c r="E420" t="s">
        <v>292</v>
      </c>
      <c r="F420" t="s">
        <v>125</v>
      </c>
      <c r="G420" t="s">
        <v>125</v>
      </c>
      <c r="H420" t="s">
        <v>125</v>
      </c>
      <c r="I420" t="s">
        <v>125</v>
      </c>
      <c r="J420" t="s">
        <v>125</v>
      </c>
      <c r="K420" t="s">
        <v>125</v>
      </c>
    </row>
    <row r="421" spans="2:11" x14ac:dyDescent="0.2">
      <c r="B421" t="s">
        <v>3</v>
      </c>
      <c r="C421" s="2" t="s">
        <v>96</v>
      </c>
      <c r="D421" t="s">
        <v>97</v>
      </c>
      <c r="E421" t="s">
        <v>293</v>
      </c>
      <c r="F421">
        <v>346133.25</v>
      </c>
      <c r="G421">
        <v>387261.33</v>
      </c>
      <c r="H421">
        <v>585697.93999999994</v>
      </c>
      <c r="I421">
        <v>500435.92</v>
      </c>
      <c r="J421">
        <v>440566.4</v>
      </c>
      <c r="K421">
        <v>505299.67</v>
      </c>
    </row>
    <row r="422" spans="2:11" x14ac:dyDescent="0.2">
      <c r="B422" t="s">
        <v>3</v>
      </c>
      <c r="C422" s="2" t="s">
        <v>98</v>
      </c>
      <c r="D422" t="s">
        <v>99</v>
      </c>
      <c r="E422" t="s">
        <v>293</v>
      </c>
      <c r="F422">
        <v>866284.47</v>
      </c>
      <c r="G422">
        <v>695633.96</v>
      </c>
      <c r="H422">
        <v>671248.48</v>
      </c>
      <c r="I422">
        <v>677948.7</v>
      </c>
      <c r="J422">
        <v>489969.69</v>
      </c>
      <c r="K422">
        <v>485847.65</v>
      </c>
    </row>
    <row r="423" spans="2:11" x14ac:dyDescent="0.2">
      <c r="B423" t="s">
        <v>3</v>
      </c>
      <c r="C423" s="2" t="s">
        <v>100</v>
      </c>
      <c r="D423" t="s">
        <v>393</v>
      </c>
      <c r="E423" t="s">
        <v>292</v>
      </c>
      <c r="F423">
        <v>0</v>
      </c>
      <c r="G423" t="s">
        <v>125</v>
      </c>
      <c r="H423">
        <v>0</v>
      </c>
      <c r="I423" t="s">
        <v>125</v>
      </c>
      <c r="J423" t="s">
        <v>125</v>
      </c>
      <c r="K423" t="s">
        <v>125</v>
      </c>
    </row>
    <row r="424" spans="2:11" x14ac:dyDescent="0.2">
      <c r="B424" t="s">
        <v>3</v>
      </c>
      <c r="C424" s="2" t="s">
        <v>256</v>
      </c>
      <c r="D424" t="s">
        <v>378</v>
      </c>
      <c r="E424" t="s">
        <v>292</v>
      </c>
      <c r="F424" t="s">
        <v>125</v>
      </c>
      <c r="G424" t="s">
        <v>125</v>
      </c>
      <c r="H424" t="s">
        <v>125</v>
      </c>
      <c r="I424" t="s">
        <v>125</v>
      </c>
      <c r="J424" t="s">
        <v>125</v>
      </c>
      <c r="K424" t="s">
        <v>125</v>
      </c>
    </row>
    <row r="425" spans="2:11" x14ac:dyDescent="0.2">
      <c r="B425" t="s">
        <v>3</v>
      </c>
      <c r="C425" s="2" t="s">
        <v>102</v>
      </c>
      <c r="D425" t="s">
        <v>103</v>
      </c>
      <c r="E425" t="s">
        <v>293</v>
      </c>
      <c r="F425">
        <v>477095.35</v>
      </c>
      <c r="G425">
        <v>565167.79</v>
      </c>
      <c r="H425">
        <v>261055.73</v>
      </c>
      <c r="I425">
        <v>518076.11</v>
      </c>
      <c r="J425">
        <v>343806.47</v>
      </c>
      <c r="K425">
        <v>398571.82</v>
      </c>
    </row>
    <row r="426" spans="2:11" x14ac:dyDescent="0.2">
      <c r="B426" t="s">
        <v>3</v>
      </c>
      <c r="C426" s="2" t="s">
        <v>104</v>
      </c>
      <c r="D426" t="s">
        <v>394</v>
      </c>
      <c r="E426" t="s">
        <v>293</v>
      </c>
      <c r="F426">
        <v>0</v>
      </c>
      <c r="G426" t="s">
        <v>125</v>
      </c>
      <c r="H426" t="s">
        <v>125</v>
      </c>
      <c r="I426" t="s">
        <v>125</v>
      </c>
      <c r="J426" t="s">
        <v>125</v>
      </c>
      <c r="K426" t="s">
        <v>125</v>
      </c>
    </row>
    <row r="427" spans="2:11" x14ac:dyDescent="0.2">
      <c r="B427" t="s">
        <v>3</v>
      </c>
      <c r="C427" s="2" t="s">
        <v>105</v>
      </c>
      <c r="D427" t="s">
        <v>450</v>
      </c>
      <c r="E427" t="s">
        <v>292</v>
      </c>
      <c r="F427">
        <v>0</v>
      </c>
      <c r="G427" t="s">
        <v>125</v>
      </c>
      <c r="H427" t="s">
        <v>125</v>
      </c>
      <c r="I427" t="s">
        <v>125</v>
      </c>
      <c r="J427" t="s">
        <v>125</v>
      </c>
      <c r="K427" t="s">
        <v>125</v>
      </c>
    </row>
    <row r="428" spans="2:11" x14ac:dyDescent="0.2">
      <c r="B428" t="s">
        <v>3</v>
      </c>
      <c r="C428" s="2" t="s">
        <v>257</v>
      </c>
      <c r="D428" t="s">
        <v>395</v>
      </c>
      <c r="E428" t="s">
        <v>293</v>
      </c>
      <c r="F428" t="s">
        <v>125</v>
      </c>
      <c r="G428" t="s">
        <v>125</v>
      </c>
      <c r="H428" t="s">
        <v>125</v>
      </c>
      <c r="I428" t="s">
        <v>125</v>
      </c>
      <c r="J428" t="s">
        <v>125</v>
      </c>
      <c r="K428" t="s">
        <v>125</v>
      </c>
    </row>
    <row r="429" spans="2:11" x14ac:dyDescent="0.2">
      <c r="B429" t="s">
        <v>3</v>
      </c>
      <c r="C429" s="2" t="s">
        <v>106</v>
      </c>
      <c r="D429" t="s">
        <v>107</v>
      </c>
      <c r="E429" t="s">
        <v>293</v>
      </c>
      <c r="F429">
        <v>90868.65</v>
      </c>
      <c r="G429">
        <v>6711.65</v>
      </c>
      <c r="H429">
        <v>0</v>
      </c>
      <c r="I429">
        <v>32779.279999999999</v>
      </c>
      <c r="J429">
        <v>5771.2</v>
      </c>
      <c r="K429">
        <v>24528.81</v>
      </c>
    </row>
    <row r="430" spans="2:11" x14ac:dyDescent="0.2">
      <c r="B430" t="s">
        <v>3</v>
      </c>
      <c r="C430" s="2" t="s">
        <v>258</v>
      </c>
      <c r="D430" t="s">
        <v>379</v>
      </c>
      <c r="E430" t="s">
        <v>292</v>
      </c>
      <c r="F430" t="s">
        <v>125</v>
      </c>
      <c r="G430" t="s">
        <v>125</v>
      </c>
      <c r="H430" t="s">
        <v>125</v>
      </c>
      <c r="I430" t="s">
        <v>125</v>
      </c>
      <c r="J430" t="s">
        <v>125</v>
      </c>
      <c r="K430" t="s">
        <v>125</v>
      </c>
    </row>
    <row r="431" spans="2:11" x14ac:dyDescent="0.2">
      <c r="B431" t="s">
        <v>3</v>
      </c>
      <c r="C431" s="2" t="s">
        <v>259</v>
      </c>
      <c r="D431" t="s">
        <v>396</v>
      </c>
      <c r="E431" t="s">
        <v>292</v>
      </c>
      <c r="F431" t="s">
        <v>125</v>
      </c>
      <c r="G431" t="s">
        <v>125</v>
      </c>
      <c r="H431" t="s">
        <v>125</v>
      </c>
      <c r="I431" t="s">
        <v>125</v>
      </c>
      <c r="J431" t="s">
        <v>125</v>
      </c>
      <c r="K431" t="s">
        <v>125</v>
      </c>
    </row>
    <row r="432" spans="2:11" x14ac:dyDescent="0.2">
      <c r="B432" t="s">
        <v>3</v>
      </c>
      <c r="C432" s="2" t="s">
        <v>108</v>
      </c>
      <c r="D432" t="s">
        <v>451</v>
      </c>
      <c r="E432" t="s">
        <v>293</v>
      </c>
      <c r="F432">
        <v>3033747.71</v>
      </c>
      <c r="G432">
        <v>3363117.39</v>
      </c>
      <c r="H432">
        <v>2919615.07</v>
      </c>
      <c r="I432">
        <v>2730929.74</v>
      </c>
      <c r="J432">
        <v>3114299.17</v>
      </c>
      <c r="K432">
        <v>3176340.84</v>
      </c>
    </row>
    <row r="433" spans="2:11" x14ac:dyDescent="0.2">
      <c r="B433" t="s">
        <v>3</v>
      </c>
      <c r="C433" s="2" t="s">
        <v>109</v>
      </c>
      <c r="D433" t="s">
        <v>110</v>
      </c>
      <c r="E433" t="s">
        <v>293</v>
      </c>
      <c r="F433">
        <v>410443.7</v>
      </c>
      <c r="G433">
        <v>370595.53</v>
      </c>
      <c r="H433">
        <v>539480.61</v>
      </c>
      <c r="I433">
        <v>250224.75</v>
      </c>
      <c r="J433">
        <v>614674.48</v>
      </c>
      <c r="K433">
        <v>499333.28</v>
      </c>
    </row>
    <row r="434" spans="2:11" x14ac:dyDescent="0.2">
      <c r="B434" t="s">
        <v>3</v>
      </c>
      <c r="C434" s="2" t="s">
        <v>111</v>
      </c>
      <c r="D434" t="s">
        <v>112</v>
      </c>
      <c r="E434" t="s">
        <v>293</v>
      </c>
      <c r="F434">
        <v>47395.33</v>
      </c>
      <c r="G434">
        <v>69852.899999999994</v>
      </c>
      <c r="H434">
        <v>4103.6499999999996</v>
      </c>
      <c r="I434">
        <v>21074.82</v>
      </c>
      <c r="J434">
        <v>8454.6200000000008</v>
      </c>
      <c r="K434">
        <v>39748.870000000003</v>
      </c>
    </row>
    <row r="435" spans="2:11" x14ac:dyDescent="0.2">
      <c r="B435" t="s">
        <v>3</v>
      </c>
      <c r="C435" s="2" t="s">
        <v>269</v>
      </c>
      <c r="D435" t="s">
        <v>406</v>
      </c>
      <c r="E435" t="s">
        <v>292</v>
      </c>
      <c r="F435" t="s">
        <v>125</v>
      </c>
      <c r="G435" t="s">
        <v>125</v>
      </c>
      <c r="H435" t="s">
        <v>125</v>
      </c>
      <c r="I435" t="s">
        <v>125</v>
      </c>
      <c r="J435" t="s">
        <v>125</v>
      </c>
      <c r="K435" t="s">
        <v>125</v>
      </c>
    </row>
    <row r="436" spans="2:11" x14ac:dyDescent="0.2">
      <c r="B436" t="s">
        <v>3</v>
      </c>
      <c r="C436" s="2" t="s">
        <v>260</v>
      </c>
      <c r="D436" t="s">
        <v>261</v>
      </c>
      <c r="E436" t="s">
        <v>292</v>
      </c>
      <c r="F436" t="s">
        <v>125</v>
      </c>
      <c r="G436" t="s">
        <v>125</v>
      </c>
      <c r="H436" t="s">
        <v>125</v>
      </c>
      <c r="I436" t="s">
        <v>125</v>
      </c>
      <c r="J436" t="s">
        <v>125</v>
      </c>
      <c r="K436" t="s">
        <v>125</v>
      </c>
    </row>
    <row r="437" spans="2:11" x14ac:dyDescent="0.2">
      <c r="B437" t="s">
        <v>3</v>
      </c>
      <c r="C437" s="2" t="s">
        <v>262</v>
      </c>
      <c r="D437" t="s">
        <v>380</v>
      </c>
      <c r="E437" t="s">
        <v>292</v>
      </c>
      <c r="F437" t="s">
        <v>125</v>
      </c>
      <c r="G437" t="s">
        <v>125</v>
      </c>
      <c r="H437" t="s">
        <v>125</v>
      </c>
      <c r="I437" t="s">
        <v>125</v>
      </c>
      <c r="J437" t="s">
        <v>125</v>
      </c>
      <c r="K437" t="s">
        <v>125</v>
      </c>
    </row>
    <row r="438" spans="2:11" x14ac:dyDescent="0.2">
      <c r="B438" t="s">
        <v>3</v>
      </c>
      <c r="C438" s="2" t="s">
        <v>263</v>
      </c>
      <c r="D438" t="s">
        <v>397</v>
      </c>
      <c r="E438" t="s">
        <v>292</v>
      </c>
      <c r="F438" t="s">
        <v>125</v>
      </c>
      <c r="G438" t="s">
        <v>125</v>
      </c>
      <c r="H438" t="s">
        <v>125</v>
      </c>
      <c r="I438" t="s">
        <v>125</v>
      </c>
      <c r="J438" t="s">
        <v>125</v>
      </c>
      <c r="K438" t="s">
        <v>125</v>
      </c>
    </row>
    <row r="439" spans="2:11" x14ac:dyDescent="0.2">
      <c r="B439" t="s">
        <v>3</v>
      </c>
      <c r="C439" s="2" t="s">
        <v>264</v>
      </c>
      <c r="D439" t="s">
        <v>381</v>
      </c>
      <c r="E439" t="s">
        <v>292</v>
      </c>
      <c r="F439" t="s">
        <v>125</v>
      </c>
      <c r="G439" t="s">
        <v>125</v>
      </c>
      <c r="H439" t="s">
        <v>125</v>
      </c>
      <c r="I439" t="s">
        <v>125</v>
      </c>
      <c r="J439" t="s">
        <v>125</v>
      </c>
      <c r="K439" t="s">
        <v>125</v>
      </c>
    </row>
    <row r="440" spans="2:11" x14ac:dyDescent="0.2">
      <c r="B440" t="s">
        <v>3</v>
      </c>
      <c r="C440" s="2" t="s">
        <v>113</v>
      </c>
      <c r="D440" t="s">
        <v>114</v>
      </c>
      <c r="E440" t="s">
        <v>294</v>
      </c>
      <c r="F440" t="s">
        <v>125</v>
      </c>
      <c r="G440" t="s">
        <v>125</v>
      </c>
      <c r="H440" t="s">
        <v>125</v>
      </c>
      <c r="I440" t="s">
        <v>125</v>
      </c>
      <c r="J440" t="s">
        <v>125</v>
      </c>
      <c r="K440" t="s">
        <v>125</v>
      </c>
    </row>
    <row r="441" spans="2:11" x14ac:dyDescent="0.2">
      <c r="B441" t="s">
        <v>3</v>
      </c>
      <c r="C441" s="2" t="s">
        <v>115</v>
      </c>
      <c r="D441" t="s">
        <v>116</v>
      </c>
      <c r="E441" t="s">
        <v>293</v>
      </c>
      <c r="F441">
        <v>260787.64</v>
      </c>
      <c r="G441">
        <v>797127.65</v>
      </c>
      <c r="H441">
        <v>815969.34</v>
      </c>
      <c r="I441">
        <v>674412.42</v>
      </c>
      <c r="J441">
        <v>593809.59</v>
      </c>
      <c r="K441">
        <v>425846.75</v>
      </c>
    </row>
    <row r="442" spans="2:11" x14ac:dyDescent="0.2">
      <c r="B442" t="s">
        <v>3</v>
      </c>
      <c r="C442" s="2" t="s">
        <v>117</v>
      </c>
      <c r="D442" t="s">
        <v>118</v>
      </c>
      <c r="E442" t="s">
        <v>294</v>
      </c>
      <c r="F442" t="s">
        <v>125</v>
      </c>
      <c r="G442" t="s">
        <v>125</v>
      </c>
      <c r="H442" t="s">
        <v>125</v>
      </c>
      <c r="I442" t="s">
        <v>125</v>
      </c>
      <c r="J442" t="s">
        <v>125</v>
      </c>
      <c r="K442" t="s">
        <v>125</v>
      </c>
    </row>
    <row r="443" spans="2:11" x14ac:dyDescent="0.2">
      <c r="B443" t="s">
        <v>3</v>
      </c>
      <c r="C443" s="2" t="s">
        <v>129</v>
      </c>
      <c r="D443" t="s">
        <v>127</v>
      </c>
      <c r="E443" t="s">
        <v>294</v>
      </c>
      <c r="F443" t="s">
        <v>125</v>
      </c>
      <c r="G443" t="s">
        <v>125</v>
      </c>
      <c r="H443" t="s">
        <v>125</v>
      </c>
      <c r="I443" t="s">
        <v>125</v>
      </c>
      <c r="J443" t="s">
        <v>125</v>
      </c>
      <c r="K443" t="s">
        <v>125</v>
      </c>
    </row>
    <row r="445" spans="2:11" x14ac:dyDescent="0.2">
      <c r="B445" t="s">
        <v>382</v>
      </c>
      <c r="C445" s="2" t="s">
        <v>383</v>
      </c>
      <c r="D445" t="s">
        <v>384</v>
      </c>
    </row>
    <row r="447" spans="2:11" x14ac:dyDescent="0.2">
      <c r="B447" t="s">
        <v>322</v>
      </c>
      <c r="C447" s="2" t="s">
        <v>8</v>
      </c>
      <c r="D447" t="s">
        <v>9</v>
      </c>
      <c r="E447" t="s">
        <v>291</v>
      </c>
      <c r="F447" t="s">
        <v>328</v>
      </c>
      <c r="G447" t="s">
        <v>328</v>
      </c>
      <c r="H447" t="s">
        <v>328</v>
      </c>
      <c r="I447" t="s">
        <v>328</v>
      </c>
      <c r="J447" t="s">
        <v>328</v>
      </c>
      <c r="K447" t="s">
        <v>328</v>
      </c>
    </row>
    <row r="448" spans="2:11" x14ac:dyDescent="0.2">
      <c r="B448" t="s">
        <v>324</v>
      </c>
      <c r="C448" s="2" t="s">
        <v>353</v>
      </c>
      <c r="D448" t="s">
        <v>354</v>
      </c>
      <c r="E448" t="s">
        <v>355</v>
      </c>
      <c r="F448" t="s">
        <v>327</v>
      </c>
      <c r="G448" t="s">
        <v>327</v>
      </c>
      <c r="H448" t="s">
        <v>327</v>
      </c>
      <c r="I448" t="s">
        <v>327</v>
      </c>
      <c r="J448" t="s">
        <v>327</v>
      </c>
      <c r="K448" t="s">
        <v>327</v>
      </c>
    </row>
    <row r="449" spans="2:11" x14ac:dyDescent="0.2">
      <c r="B449" t="s">
        <v>1</v>
      </c>
      <c r="C449" s="2" t="s">
        <v>151</v>
      </c>
      <c r="D449" t="s">
        <v>152</v>
      </c>
      <c r="E449" t="s">
        <v>292</v>
      </c>
      <c r="F449">
        <v>3004445.6</v>
      </c>
      <c r="G449">
        <v>2203124.62</v>
      </c>
      <c r="H449">
        <v>1694385.65</v>
      </c>
      <c r="I449">
        <v>2624943.14</v>
      </c>
      <c r="J449">
        <v>2462482.41</v>
      </c>
      <c r="K449">
        <v>2831740.6</v>
      </c>
    </row>
    <row r="450" spans="2:11" x14ac:dyDescent="0.2">
      <c r="B450" t="s">
        <v>1</v>
      </c>
      <c r="C450" s="2" t="s">
        <v>10</v>
      </c>
      <c r="D450" t="s">
        <v>432</v>
      </c>
      <c r="E450" t="s">
        <v>293</v>
      </c>
      <c r="F450">
        <v>8748677.1699999999</v>
      </c>
      <c r="G450">
        <v>7816523.0599999996</v>
      </c>
      <c r="H450">
        <v>7463733.6600000001</v>
      </c>
      <c r="I450">
        <v>6190615.5</v>
      </c>
      <c r="J450">
        <v>4334532.96</v>
      </c>
      <c r="K450">
        <v>6328970.2400000002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292</v>
      </c>
      <c r="F451">
        <v>3269443.87</v>
      </c>
      <c r="G451">
        <v>2971109.24</v>
      </c>
      <c r="H451">
        <v>2300717.2999999998</v>
      </c>
      <c r="I451">
        <v>2184169.75</v>
      </c>
      <c r="J451">
        <v>2005298.72</v>
      </c>
      <c r="K451">
        <v>1732373.53</v>
      </c>
    </row>
    <row r="452" spans="2:11" x14ac:dyDescent="0.2">
      <c r="B452" t="s">
        <v>1</v>
      </c>
      <c r="C452" s="2" t="s">
        <v>153</v>
      </c>
      <c r="D452" t="s">
        <v>154</v>
      </c>
      <c r="E452" t="s">
        <v>292</v>
      </c>
      <c r="F452">
        <v>1229620.1599999999</v>
      </c>
      <c r="G452">
        <v>1093397.73</v>
      </c>
      <c r="H452">
        <v>753326.1</v>
      </c>
      <c r="I452">
        <v>808648.42</v>
      </c>
      <c r="J452">
        <v>886608.14</v>
      </c>
      <c r="K452">
        <v>790611.17</v>
      </c>
    </row>
    <row r="453" spans="2:11" x14ac:dyDescent="0.2">
      <c r="B453" t="s">
        <v>1</v>
      </c>
      <c r="C453" s="2" t="s">
        <v>155</v>
      </c>
      <c r="D453" t="s">
        <v>156</v>
      </c>
      <c r="E453" t="s">
        <v>292</v>
      </c>
      <c r="F453">
        <v>2189066.7200000002</v>
      </c>
      <c r="G453">
        <v>1910497.08</v>
      </c>
      <c r="H453">
        <v>1227354.94</v>
      </c>
      <c r="I453">
        <v>1539376.41</v>
      </c>
      <c r="J453">
        <v>1438548.52</v>
      </c>
      <c r="K453">
        <v>1408303.89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293</v>
      </c>
      <c r="F454">
        <v>6543430.79</v>
      </c>
      <c r="G454">
        <v>6593083.4000000004</v>
      </c>
      <c r="H454">
        <v>5217387.75</v>
      </c>
      <c r="I454">
        <v>4180217.57</v>
      </c>
      <c r="J454">
        <v>4012496.04</v>
      </c>
      <c r="K454">
        <v>3881986.54</v>
      </c>
    </row>
    <row r="455" spans="2:11" x14ac:dyDescent="0.2">
      <c r="B455" t="s">
        <v>1</v>
      </c>
      <c r="C455" s="2" t="s">
        <v>157</v>
      </c>
      <c r="D455" t="s">
        <v>158</v>
      </c>
      <c r="E455" t="s">
        <v>292</v>
      </c>
      <c r="F455">
        <v>222748.64</v>
      </c>
      <c r="G455">
        <v>281547.03000000003</v>
      </c>
      <c r="H455">
        <v>388658.65</v>
      </c>
      <c r="I455">
        <v>299457.62</v>
      </c>
      <c r="J455">
        <v>324120.83</v>
      </c>
      <c r="K455">
        <v>301051.90999999997</v>
      </c>
    </row>
    <row r="456" spans="2:11" x14ac:dyDescent="0.2">
      <c r="B456" t="s">
        <v>1</v>
      </c>
      <c r="C456" s="2" t="s">
        <v>159</v>
      </c>
      <c r="D456" t="s">
        <v>160</v>
      </c>
      <c r="E456" t="s">
        <v>292</v>
      </c>
      <c r="F456">
        <v>407307.11</v>
      </c>
      <c r="G456">
        <v>454233.03</v>
      </c>
      <c r="H456">
        <v>382846.55</v>
      </c>
      <c r="I456">
        <v>296485.15000000002</v>
      </c>
      <c r="J456">
        <v>251443.89</v>
      </c>
      <c r="K456">
        <v>252379.79</v>
      </c>
    </row>
    <row r="457" spans="2:11" x14ac:dyDescent="0.2">
      <c r="B457" t="s">
        <v>1</v>
      </c>
      <c r="C457" s="2" t="s">
        <v>161</v>
      </c>
      <c r="D457" t="s">
        <v>162</v>
      </c>
      <c r="E457" t="s">
        <v>292</v>
      </c>
      <c r="F457">
        <v>251081.14</v>
      </c>
      <c r="G457">
        <v>648049.13</v>
      </c>
      <c r="H457">
        <v>504716.41</v>
      </c>
      <c r="I457">
        <v>399128.49</v>
      </c>
      <c r="J457">
        <v>367855.11</v>
      </c>
      <c r="K457">
        <v>358387.43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293</v>
      </c>
      <c r="F458">
        <v>2035219.1</v>
      </c>
      <c r="G458">
        <v>2197848.31</v>
      </c>
      <c r="H458">
        <v>1857251.15</v>
      </c>
      <c r="I458">
        <v>1905793.57</v>
      </c>
      <c r="J458">
        <v>1760100.66</v>
      </c>
      <c r="K458">
        <v>1533345.67</v>
      </c>
    </row>
    <row r="459" spans="2:11" x14ac:dyDescent="0.2">
      <c r="B459" t="s">
        <v>1</v>
      </c>
      <c r="C459" s="2" t="s">
        <v>163</v>
      </c>
      <c r="D459" t="s">
        <v>164</v>
      </c>
      <c r="E459" t="s">
        <v>292</v>
      </c>
      <c r="F459">
        <v>4089103.32</v>
      </c>
      <c r="G459">
        <v>4256228.2300000004</v>
      </c>
      <c r="H459">
        <v>3296904.92</v>
      </c>
      <c r="I459">
        <v>2701680.28</v>
      </c>
      <c r="J459">
        <v>2710377.68</v>
      </c>
      <c r="K459">
        <v>2319986.9900000002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293</v>
      </c>
      <c r="F460">
        <v>4346809.49</v>
      </c>
      <c r="G460">
        <v>4236605.95</v>
      </c>
      <c r="H460">
        <v>3578230.01</v>
      </c>
      <c r="I460">
        <v>3031184.67</v>
      </c>
      <c r="J460">
        <v>2598858.06</v>
      </c>
      <c r="K460">
        <v>2557251.98</v>
      </c>
    </row>
    <row r="461" spans="2:11" x14ac:dyDescent="0.2">
      <c r="B461" t="s">
        <v>1</v>
      </c>
      <c r="C461" s="2" t="s">
        <v>165</v>
      </c>
      <c r="D461" t="s">
        <v>166</v>
      </c>
      <c r="E461" t="s">
        <v>292</v>
      </c>
      <c r="F461">
        <v>1838706.62</v>
      </c>
      <c r="G461">
        <v>1731561.66</v>
      </c>
      <c r="H461">
        <v>1165624.58</v>
      </c>
      <c r="I461">
        <v>515583.56</v>
      </c>
      <c r="J461">
        <v>1072922.8899999999</v>
      </c>
      <c r="K461">
        <v>849721.18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292</v>
      </c>
      <c r="F462">
        <v>6155964.9900000002</v>
      </c>
      <c r="G462">
        <v>5746071.4199999999</v>
      </c>
      <c r="H462">
        <v>4599357.03</v>
      </c>
      <c r="I462">
        <v>3770562.3</v>
      </c>
      <c r="J462">
        <v>3313456.79</v>
      </c>
      <c r="K462">
        <v>3164899.68</v>
      </c>
    </row>
    <row r="463" spans="2:11" x14ac:dyDescent="0.2">
      <c r="B463" t="s">
        <v>1</v>
      </c>
      <c r="C463" s="2" t="s">
        <v>167</v>
      </c>
      <c r="D463" t="s">
        <v>168</v>
      </c>
      <c r="E463" t="s">
        <v>292</v>
      </c>
      <c r="F463">
        <v>5693894.6900000004</v>
      </c>
      <c r="G463">
        <v>5545840.8099999996</v>
      </c>
      <c r="H463">
        <v>4268472.25</v>
      </c>
      <c r="I463">
        <v>3448277.68</v>
      </c>
      <c r="J463">
        <v>2871994.88</v>
      </c>
      <c r="K463">
        <v>2782746.77</v>
      </c>
    </row>
    <row r="464" spans="2:11" x14ac:dyDescent="0.2">
      <c r="B464" t="s">
        <v>1</v>
      </c>
      <c r="C464" s="2" t="s">
        <v>169</v>
      </c>
      <c r="D464" t="s">
        <v>170</v>
      </c>
      <c r="E464" t="s">
        <v>292</v>
      </c>
      <c r="F464">
        <v>653405.23</v>
      </c>
      <c r="G464">
        <v>821151.23</v>
      </c>
      <c r="H464">
        <v>647629.18000000005</v>
      </c>
      <c r="I464">
        <v>512708.84</v>
      </c>
      <c r="J464">
        <v>447572.97</v>
      </c>
      <c r="K464">
        <v>371664.11</v>
      </c>
    </row>
    <row r="465" spans="2:11" x14ac:dyDescent="0.2">
      <c r="B465" t="s">
        <v>1</v>
      </c>
      <c r="C465" s="2" t="s">
        <v>171</v>
      </c>
      <c r="D465" t="s">
        <v>172</v>
      </c>
      <c r="E465" t="s">
        <v>292</v>
      </c>
      <c r="F465">
        <v>2761401.62</v>
      </c>
      <c r="G465">
        <v>3018457.03</v>
      </c>
      <c r="H465">
        <v>2287709.11</v>
      </c>
      <c r="I465">
        <v>1815815.34</v>
      </c>
      <c r="J465">
        <v>1906923.14</v>
      </c>
      <c r="K465">
        <v>1808765.23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293</v>
      </c>
      <c r="F466">
        <v>1184792.19</v>
      </c>
      <c r="G466">
        <v>1188995.25</v>
      </c>
      <c r="H466">
        <v>965508.72</v>
      </c>
      <c r="I466">
        <v>779873.67</v>
      </c>
      <c r="J466">
        <v>802199.25</v>
      </c>
      <c r="K466">
        <v>667344.77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292</v>
      </c>
      <c r="F467">
        <v>3003688.27</v>
      </c>
      <c r="G467">
        <v>3897354.58</v>
      </c>
      <c r="H467">
        <v>3677275.24</v>
      </c>
      <c r="I467">
        <v>3141873.54</v>
      </c>
      <c r="J467">
        <v>3102418.11</v>
      </c>
      <c r="K467">
        <v>2727006.39</v>
      </c>
    </row>
    <row r="468" spans="2:11" x14ac:dyDescent="0.2">
      <c r="B468" t="s">
        <v>1</v>
      </c>
      <c r="C468" s="2" t="s">
        <v>173</v>
      </c>
      <c r="D468" t="s">
        <v>174</v>
      </c>
      <c r="E468" t="s">
        <v>292</v>
      </c>
      <c r="F468">
        <v>1606795.44</v>
      </c>
      <c r="G468">
        <v>1899514.48</v>
      </c>
      <c r="H468">
        <v>1495077.9</v>
      </c>
      <c r="I468">
        <v>1284382.6299999999</v>
      </c>
      <c r="J468">
        <v>1089840.8899999999</v>
      </c>
      <c r="K468">
        <v>976622.96</v>
      </c>
    </row>
    <row r="469" spans="2:11" x14ac:dyDescent="0.2">
      <c r="B469" t="s">
        <v>1</v>
      </c>
      <c r="C469" s="2" t="s">
        <v>175</v>
      </c>
      <c r="D469" t="s">
        <v>176</v>
      </c>
      <c r="E469" t="s">
        <v>292</v>
      </c>
      <c r="F469">
        <v>2956651.44</v>
      </c>
      <c r="G469">
        <v>2788877.07</v>
      </c>
      <c r="H469">
        <v>2119093.5099999998</v>
      </c>
      <c r="I469">
        <v>1733858.31</v>
      </c>
      <c r="J469">
        <v>1780638.86</v>
      </c>
      <c r="K469">
        <v>1652330.43</v>
      </c>
    </row>
    <row r="470" spans="2:11" x14ac:dyDescent="0.2">
      <c r="B470" t="s">
        <v>1</v>
      </c>
      <c r="C470" s="2" t="s">
        <v>25</v>
      </c>
      <c r="D470" t="s">
        <v>398</v>
      </c>
      <c r="E470" t="s">
        <v>293</v>
      </c>
      <c r="F470">
        <v>3339649.79</v>
      </c>
      <c r="G470">
        <v>3692499.8</v>
      </c>
      <c r="H470">
        <v>3561350.04</v>
      </c>
      <c r="I470">
        <v>3228259.78</v>
      </c>
      <c r="J470">
        <v>3109914.15</v>
      </c>
      <c r="K470">
        <v>2978879.5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293</v>
      </c>
      <c r="F471">
        <v>5385888.8799999999</v>
      </c>
      <c r="G471">
        <v>4980364.24</v>
      </c>
      <c r="H471">
        <v>4124301.6</v>
      </c>
      <c r="I471">
        <v>3313539.95</v>
      </c>
      <c r="J471">
        <v>3677215.67</v>
      </c>
      <c r="K471">
        <v>3303389.01</v>
      </c>
    </row>
    <row r="472" spans="2:11" x14ac:dyDescent="0.2">
      <c r="B472" t="s">
        <v>1</v>
      </c>
      <c r="C472" s="2" t="s">
        <v>177</v>
      </c>
      <c r="D472" t="s">
        <v>178</v>
      </c>
      <c r="E472" t="s">
        <v>292</v>
      </c>
      <c r="F472">
        <v>815412.38</v>
      </c>
      <c r="G472">
        <v>174920.56</v>
      </c>
      <c r="H472">
        <v>722388.32</v>
      </c>
      <c r="I472">
        <v>535339.34</v>
      </c>
      <c r="J472">
        <v>531964.9</v>
      </c>
      <c r="K472">
        <v>438706.34</v>
      </c>
    </row>
    <row r="473" spans="2:11" x14ac:dyDescent="0.2">
      <c r="B473" t="s">
        <v>1</v>
      </c>
      <c r="C473" s="2" t="s">
        <v>179</v>
      </c>
      <c r="D473" t="s">
        <v>180</v>
      </c>
      <c r="E473" t="s">
        <v>292</v>
      </c>
      <c r="F473">
        <v>745975.47</v>
      </c>
      <c r="G473">
        <v>689306.75</v>
      </c>
      <c r="H473">
        <v>616377.38</v>
      </c>
      <c r="I473">
        <v>633959.96</v>
      </c>
      <c r="J473">
        <v>614650.39</v>
      </c>
      <c r="K473">
        <v>483310.62</v>
      </c>
    </row>
    <row r="474" spans="2:11" x14ac:dyDescent="0.2">
      <c r="B474" t="s">
        <v>1</v>
      </c>
      <c r="C474" s="2" t="s">
        <v>181</v>
      </c>
      <c r="D474" t="s">
        <v>182</v>
      </c>
      <c r="E474" t="s">
        <v>292</v>
      </c>
      <c r="F474">
        <v>964959.09</v>
      </c>
      <c r="G474">
        <v>879952.02</v>
      </c>
      <c r="H474">
        <v>682780.39</v>
      </c>
      <c r="I474">
        <v>535926.4</v>
      </c>
      <c r="J474">
        <v>462282.95</v>
      </c>
      <c r="K474">
        <v>395814.84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292</v>
      </c>
      <c r="F475">
        <v>3642720.55</v>
      </c>
      <c r="G475">
        <v>3558926.02</v>
      </c>
      <c r="H475">
        <v>2863351.33</v>
      </c>
      <c r="I475">
        <v>2617821.19</v>
      </c>
      <c r="J475">
        <v>2508615.4900000002</v>
      </c>
      <c r="K475">
        <v>1808059.49</v>
      </c>
    </row>
    <row r="476" spans="2:11" x14ac:dyDescent="0.2">
      <c r="B476" t="s">
        <v>1</v>
      </c>
      <c r="C476" s="2" t="s">
        <v>30</v>
      </c>
      <c r="D476" t="s">
        <v>399</v>
      </c>
      <c r="E476" t="s">
        <v>293</v>
      </c>
      <c r="F476">
        <v>4789433.08</v>
      </c>
      <c r="G476">
        <v>4551364.9000000004</v>
      </c>
      <c r="H476">
        <v>3503868.92</v>
      </c>
      <c r="I476">
        <v>3975710.26</v>
      </c>
      <c r="J476">
        <v>3982584.23</v>
      </c>
      <c r="K476">
        <v>4138048.08</v>
      </c>
    </row>
    <row r="477" spans="2:11" x14ac:dyDescent="0.2">
      <c r="B477" t="s">
        <v>1</v>
      </c>
      <c r="C477" s="2" t="s">
        <v>183</v>
      </c>
      <c r="D477" t="s">
        <v>184</v>
      </c>
      <c r="E477" t="s">
        <v>292</v>
      </c>
      <c r="F477">
        <v>1786297.64</v>
      </c>
      <c r="G477">
        <v>2596649.54</v>
      </c>
      <c r="H477">
        <v>1780614.91</v>
      </c>
      <c r="I477">
        <v>1310728.6399999999</v>
      </c>
      <c r="J477">
        <v>1070128.1299999999</v>
      </c>
      <c r="K477">
        <v>990822.06</v>
      </c>
    </row>
    <row r="478" spans="2:11" x14ac:dyDescent="0.2">
      <c r="B478" t="s">
        <v>1</v>
      </c>
      <c r="C478" s="2" t="s">
        <v>185</v>
      </c>
      <c r="D478" t="s">
        <v>186</v>
      </c>
      <c r="E478" t="s">
        <v>292</v>
      </c>
      <c r="F478">
        <v>565560.61</v>
      </c>
      <c r="G478">
        <v>492917.36</v>
      </c>
      <c r="H478">
        <v>328196.21999999997</v>
      </c>
      <c r="I478">
        <v>243906.57</v>
      </c>
      <c r="J478">
        <v>278328.57</v>
      </c>
      <c r="K478">
        <v>251992.59</v>
      </c>
    </row>
    <row r="479" spans="2:11" x14ac:dyDescent="0.2">
      <c r="B479" t="s">
        <v>1</v>
      </c>
      <c r="C479" s="2" t="s">
        <v>187</v>
      </c>
      <c r="D479" t="s">
        <v>188</v>
      </c>
      <c r="E479" t="s">
        <v>292</v>
      </c>
      <c r="F479">
        <v>386569.45</v>
      </c>
      <c r="G479">
        <v>359910.48</v>
      </c>
      <c r="H479">
        <v>361851.58</v>
      </c>
      <c r="I479">
        <v>299105.71000000002</v>
      </c>
      <c r="J479">
        <v>301101.42</v>
      </c>
      <c r="K479">
        <v>251228.08</v>
      </c>
    </row>
    <row r="480" spans="2:11" x14ac:dyDescent="0.2">
      <c r="B480" t="s">
        <v>1</v>
      </c>
      <c r="C480" s="2" t="s">
        <v>189</v>
      </c>
      <c r="D480" t="s">
        <v>190</v>
      </c>
      <c r="E480" t="s">
        <v>292</v>
      </c>
      <c r="F480">
        <v>1870365.07</v>
      </c>
      <c r="G480">
        <v>2056619.41</v>
      </c>
      <c r="H480">
        <v>1680978.79</v>
      </c>
      <c r="I480">
        <v>1316589.51</v>
      </c>
      <c r="J480">
        <v>1355611.02</v>
      </c>
      <c r="K480">
        <v>1137019.23</v>
      </c>
    </row>
    <row r="481" spans="2:11" x14ac:dyDescent="0.2">
      <c r="B481" t="s">
        <v>1</v>
      </c>
      <c r="C481" s="2" t="s">
        <v>191</v>
      </c>
      <c r="D481" t="s">
        <v>192</v>
      </c>
      <c r="E481" t="s">
        <v>292</v>
      </c>
      <c r="F481">
        <v>597220.56000000006</v>
      </c>
      <c r="G481">
        <v>561134.43999999994</v>
      </c>
      <c r="H481">
        <v>392769</v>
      </c>
      <c r="I481">
        <v>292601.86</v>
      </c>
      <c r="J481">
        <v>303653.68</v>
      </c>
      <c r="K481">
        <v>247107.25</v>
      </c>
    </row>
    <row r="482" spans="2:11" x14ac:dyDescent="0.2">
      <c r="B482" t="s">
        <v>1</v>
      </c>
      <c r="C482" s="2" t="s">
        <v>193</v>
      </c>
      <c r="D482" t="s">
        <v>194</v>
      </c>
      <c r="E482" t="s">
        <v>292</v>
      </c>
      <c r="F482">
        <v>496600.9</v>
      </c>
      <c r="G482">
        <v>395545.34</v>
      </c>
      <c r="H482">
        <v>328458.57</v>
      </c>
      <c r="I482">
        <v>288845.64</v>
      </c>
      <c r="J482">
        <v>263059.21000000002</v>
      </c>
      <c r="K482">
        <v>240302.52</v>
      </c>
    </row>
    <row r="483" spans="2:11" x14ac:dyDescent="0.2">
      <c r="B483" t="s">
        <v>1</v>
      </c>
      <c r="C483" s="2" t="s">
        <v>31</v>
      </c>
      <c r="D483" t="s">
        <v>400</v>
      </c>
      <c r="E483" t="s">
        <v>293</v>
      </c>
      <c r="F483">
        <v>14522235.550000001</v>
      </c>
      <c r="G483">
        <v>14585570.279999999</v>
      </c>
      <c r="H483">
        <v>11860480.09</v>
      </c>
      <c r="I483">
        <v>9519224.6600000001</v>
      </c>
      <c r="J483">
        <v>8004712.5300000003</v>
      </c>
      <c r="K483">
        <v>6688775.9699999997</v>
      </c>
    </row>
    <row r="484" spans="2:11" x14ac:dyDescent="0.2">
      <c r="B484" t="s">
        <v>1</v>
      </c>
      <c r="C484" s="2" t="s">
        <v>195</v>
      </c>
      <c r="D484" t="s">
        <v>196</v>
      </c>
      <c r="E484" t="s">
        <v>292</v>
      </c>
      <c r="F484">
        <v>4825799.95</v>
      </c>
      <c r="G484">
        <v>4853155.29</v>
      </c>
      <c r="H484">
        <v>3742889.13</v>
      </c>
      <c r="I484">
        <v>2480742.02</v>
      </c>
      <c r="J484">
        <v>2543225.27</v>
      </c>
      <c r="K484">
        <v>2245252.7200000002</v>
      </c>
    </row>
    <row r="485" spans="2:11" x14ac:dyDescent="0.2">
      <c r="B485" t="s">
        <v>1</v>
      </c>
      <c r="C485" s="2" t="s">
        <v>197</v>
      </c>
      <c r="D485" t="s">
        <v>198</v>
      </c>
      <c r="E485" t="s">
        <v>292</v>
      </c>
      <c r="F485">
        <v>403033.34</v>
      </c>
      <c r="G485">
        <v>362565.37</v>
      </c>
      <c r="H485">
        <v>322894.84000000003</v>
      </c>
      <c r="I485">
        <v>322933.53999999998</v>
      </c>
      <c r="J485">
        <v>273218</v>
      </c>
      <c r="K485">
        <v>230800.92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292</v>
      </c>
      <c r="F486">
        <v>1625300.26</v>
      </c>
      <c r="G486">
        <v>1532890.96</v>
      </c>
      <c r="H486">
        <v>1491385.91</v>
      </c>
      <c r="I486">
        <v>1382907.92</v>
      </c>
      <c r="J486">
        <v>1437406.73</v>
      </c>
      <c r="K486">
        <v>1270664.5900000001</v>
      </c>
    </row>
    <row r="487" spans="2:11" x14ac:dyDescent="0.2">
      <c r="B487" t="s">
        <v>1</v>
      </c>
      <c r="C487" s="2" t="s">
        <v>199</v>
      </c>
      <c r="D487" t="s">
        <v>200</v>
      </c>
      <c r="E487" t="s">
        <v>292</v>
      </c>
      <c r="F487">
        <v>895641.98</v>
      </c>
      <c r="G487">
        <v>808691.79</v>
      </c>
      <c r="H487">
        <v>566947.18000000005</v>
      </c>
      <c r="I487">
        <v>590943.41</v>
      </c>
      <c r="J487">
        <v>537223.61</v>
      </c>
      <c r="K487">
        <v>513729.22</v>
      </c>
    </row>
    <row r="488" spans="2:11" x14ac:dyDescent="0.2">
      <c r="B488" t="s">
        <v>1</v>
      </c>
      <c r="C488" s="2" t="s">
        <v>201</v>
      </c>
      <c r="D488" t="s">
        <v>202</v>
      </c>
      <c r="E488" t="s">
        <v>292</v>
      </c>
      <c r="F488">
        <v>1415469.27</v>
      </c>
      <c r="G488">
        <v>1352596.55</v>
      </c>
      <c r="H488">
        <v>1183017.8999999999</v>
      </c>
      <c r="I488">
        <v>1025610.28</v>
      </c>
      <c r="J488">
        <v>945685.52</v>
      </c>
      <c r="K488">
        <v>792366.74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292</v>
      </c>
      <c r="F489">
        <v>2518258.39</v>
      </c>
      <c r="G489">
        <v>2185784.7799999998</v>
      </c>
      <c r="H489">
        <v>1533848.93</v>
      </c>
      <c r="I489">
        <v>1390890.7</v>
      </c>
      <c r="J489">
        <v>1336311.29</v>
      </c>
      <c r="K489">
        <v>1091369.6599999999</v>
      </c>
    </row>
    <row r="490" spans="2:11" x14ac:dyDescent="0.2">
      <c r="B490" t="s">
        <v>1</v>
      </c>
      <c r="C490" s="2" t="s">
        <v>203</v>
      </c>
      <c r="D490" t="s">
        <v>204</v>
      </c>
      <c r="E490" t="s">
        <v>292</v>
      </c>
      <c r="F490">
        <v>326343.49</v>
      </c>
      <c r="G490">
        <v>293779.13</v>
      </c>
      <c r="H490">
        <v>213179.77</v>
      </c>
      <c r="I490">
        <v>191901.69</v>
      </c>
      <c r="J490">
        <v>172753.93</v>
      </c>
      <c r="K490">
        <v>146763.16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293</v>
      </c>
      <c r="F491">
        <v>8693834.75</v>
      </c>
      <c r="G491">
        <v>10591621.09</v>
      </c>
      <c r="H491">
        <v>6399630.96</v>
      </c>
      <c r="I491">
        <v>7341968.2699999996</v>
      </c>
      <c r="J491">
        <v>6901073.6100000003</v>
      </c>
      <c r="K491">
        <v>6292727.3200000003</v>
      </c>
    </row>
    <row r="492" spans="2:11" x14ac:dyDescent="0.2">
      <c r="B492" t="s">
        <v>1</v>
      </c>
      <c r="C492" s="2" t="s">
        <v>205</v>
      </c>
      <c r="D492" t="s">
        <v>206</v>
      </c>
      <c r="E492" t="s">
        <v>292</v>
      </c>
      <c r="F492">
        <v>5539424.5700000003</v>
      </c>
      <c r="G492">
        <v>5534832.1399999997</v>
      </c>
      <c r="H492">
        <v>4718718.99</v>
      </c>
      <c r="I492">
        <v>3700486.68</v>
      </c>
      <c r="J492">
        <v>3397934.86</v>
      </c>
      <c r="K492">
        <v>3128234.65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293</v>
      </c>
      <c r="F493">
        <v>2944275.38</v>
      </c>
      <c r="G493">
        <v>3132923.5</v>
      </c>
      <c r="H493">
        <v>2615366.56</v>
      </c>
      <c r="I493">
        <v>2334049.67</v>
      </c>
      <c r="J493">
        <v>2036096.71</v>
      </c>
      <c r="K493">
        <v>1976285.67</v>
      </c>
    </row>
    <row r="494" spans="2:11" x14ac:dyDescent="0.2">
      <c r="B494" t="s">
        <v>1</v>
      </c>
      <c r="C494" s="2" t="s">
        <v>207</v>
      </c>
      <c r="D494" t="s">
        <v>208</v>
      </c>
      <c r="E494" t="s">
        <v>292</v>
      </c>
      <c r="F494">
        <v>2082131.45</v>
      </c>
      <c r="G494">
        <v>4435674.0199999996</v>
      </c>
      <c r="H494">
        <v>1638370.38</v>
      </c>
      <c r="I494">
        <v>1346820.87</v>
      </c>
      <c r="J494">
        <v>1170224.75</v>
      </c>
      <c r="K494">
        <v>1122714.0900000001</v>
      </c>
    </row>
    <row r="495" spans="2:11" x14ac:dyDescent="0.2">
      <c r="B495" t="s">
        <v>1</v>
      </c>
      <c r="C495" s="2" t="s">
        <v>209</v>
      </c>
      <c r="D495" t="s">
        <v>210</v>
      </c>
      <c r="E495" t="s">
        <v>292</v>
      </c>
      <c r="F495">
        <v>1088656.56</v>
      </c>
      <c r="G495">
        <v>1008401.56</v>
      </c>
      <c r="H495">
        <v>980534.63</v>
      </c>
      <c r="I495">
        <v>823157.3</v>
      </c>
      <c r="J495">
        <v>720788.67</v>
      </c>
      <c r="K495">
        <v>728876.81</v>
      </c>
    </row>
    <row r="496" spans="2:11" x14ac:dyDescent="0.2">
      <c r="B496" t="s">
        <v>1</v>
      </c>
      <c r="C496" s="2" t="s">
        <v>211</v>
      </c>
      <c r="D496" t="s">
        <v>212</v>
      </c>
      <c r="E496" t="s">
        <v>292</v>
      </c>
      <c r="F496">
        <v>161083.10999999999</v>
      </c>
      <c r="G496">
        <v>202288.34</v>
      </c>
      <c r="H496">
        <v>137259.26999999999</v>
      </c>
      <c r="I496">
        <v>154714.73000000001</v>
      </c>
      <c r="J496">
        <v>153856.54999999999</v>
      </c>
      <c r="K496">
        <v>79712.679999999993</v>
      </c>
    </row>
    <row r="497" spans="2:11" x14ac:dyDescent="0.2">
      <c r="B497" t="s">
        <v>1</v>
      </c>
      <c r="C497" s="2" t="s">
        <v>213</v>
      </c>
      <c r="D497" t="s">
        <v>214</v>
      </c>
      <c r="E497" t="s">
        <v>292</v>
      </c>
      <c r="F497">
        <v>980778.41</v>
      </c>
      <c r="G497">
        <v>1491759.49</v>
      </c>
      <c r="H497">
        <v>1223912.28</v>
      </c>
      <c r="I497">
        <v>876306.67</v>
      </c>
      <c r="J497">
        <v>599984.19999999995</v>
      </c>
      <c r="K497">
        <v>617332.29</v>
      </c>
    </row>
    <row r="498" spans="2:11" x14ac:dyDescent="0.2">
      <c r="B498" t="s">
        <v>1</v>
      </c>
      <c r="C498" s="2" t="s">
        <v>272</v>
      </c>
      <c r="D498" t="s">
        <v>273</v>
      </c>
      <c r="E498" t="s">
        <v>294</v>
      </c>
      <c r="F498" t="s">
        <v>125</v>
      </c>
      <c r="G498" t="s">
        <v>125</v>
      </c>
      <c r="H498" t="s">
        <v>125</v>
      </c>
      <c r="I498" t="s">
        <v>125</v>
      </c>
      <c r="J498" t="s">
        <v>125</v>
      </c>
      <c r="K498" t="s">
        <v>125</v>
      </c>
    </row>
    <row r="499" spans="2:11" x14ac:dyDescent="0.2">
      <c r="B499" t="s">
        <v>1</v>
      </c>
      <c r="C499" s="2" t="s">
        <v>270</v>
      </c>
      <c r="D499" t="s">
        <v>271</v>
      </c>
      <c r="E499" t="s">
        <v>292</v>
      </c>
      <c r="F499">
        <v>2484534</v>
      </c>
      <c r="G499">
        <v>2447110.96</v>
      </c>
      <c r="H499">
        <v>1693143.9</v>
      </c>
      <c r="I499">
        <v>1202591.05</v>
      </c>
      <c r="J499">
        <v>1377577.72</v>
      </c>
      <c r="K499">
        <v>1312477.94</v>
      </c>
    </row>
    <row r="500" spans="2:11" x14ac:dyDescent="0.2">
      <c r="B500" t="s">
        <v>1</v>
      </c>
      <c r="C500" s="2" t="s">
        <v>215</v>
      </c>
      <c r="D500" t="s">
        <v>216</v>
      </c>
      <c r="E500" t="s">
        <v>292</v>
      </c>
      <c r="F500">
        <v>736194.97</v>
      </c>
      <c r="G500">
        <v>745553.83</v>
      </c>
      <c r="H500">
        <v>651174.18000000005</v>
      </c>
      <c r="I500">
        <v>543841.65</v>
      </c>
      <c r="J500">
        <v>513163.39</v>
      </c>
      <c r="K500">
        <v>511625.87</v>
      </c>
    </row>
    <row r="501" spans="2:11" x14ac:dyDescent="0.2">
      <c r="B501" t="s">
        <v>1</v>
      </c>
      <c r="C501" s="2" t="s">
        <v>217</v>
      </c>
      <c r="D501" t="s">
        <v>218</v>
      </c>
      <c r="E501" t="s">
        <v>292</v>
      </c>
      <c r="F501">
        <v>1464187.85</v>
      </c>
      <c r="G501">
        <v>1393216.52</v>
      </c>
      <c r="H501">
        <v>818191.92</v>
      </c>
      <c r="I501">
        <v>585247.68000000005</v>
      </c>
      <c r="J501">
        <v>577852.67000000004</v>
      </c>
      <c r="K501">
        <v>510713.56</v>
      </c>
    </row>
    <row r="502" spans="2:11" x14ac:dyDescent="0.2">
      <c r="B502" t="s">
        <v>1</v>
      </c>
      <c r="C502" s="2" t="s">
        <v>219</v>
      </c>
      <c r="D502" t="s">
        <v>391</v>
      </c>
      <c r="E502" t="s">
        <v>292</v>
      </c>
      <c r="F502">
        <v>2168282.6</v>
      </c>
      <c r="G502">
        <v>2453625.5</v>
      </c>
      <c r="H502">
        <v>2076234.84</v>
      </c>
      <c r="I502">
        <v>1781716.7</v>
      </c>
      <c r="J502">
        <v>1718704.23</v>
      </c>
      <c r="K502">
        <v>1464508.76</v>
      </c>
    </row>
    <row r="503" spans="2:11" x14ac:dyDescent="0.2">
      <c r="B503" t="s">
        <v>1</v>
      </c>
      <c r="C503" s="2" t="s">
        <v>220</v>
      </c>
      <c r="D503" t="s">
        <v>221</v>
      </c>
      <c r="E503" t="s">
        <v>292</v>
      </c>
      <c r="F503">
        <v>152778.76</v>
      </c>
      <c r="G503">
        <v>182266.27</v>
      </c>
      <c r="H503">
        <v>51471.11</v>
      </c>
      <c r="I503">
        <v>0</v>
      </c>
      <c r="J503">
        <v>0</v>
      </c>
      <c r="K503" t="s">
        <v>125</v>
      </c>
    </row>
    <row r="504" spans="2:11" x14ac:dyDescent="0.2">
      <c r="B504" t="s">
        <v>1</v>
      </c>
      <c r="C504" s="2" t="s">
        <v>222</v>
      </c>
      <c r="D504" t="s">
        <v>349</v>
      </c>
      <c r="E504" t="s">
        <v>292</v>
      </c>
      <c r="F504">
        <v>487110.21</v>
      </c>
      <c r="G504">
        <v>578323.43999999994</v>
      </c>
      <c r="H504">
        <v>417123.71</v>
      </c>
      <c r="I504">
        <v>379581.85</v>
      </c>
      <c r="J504">
        <v>338961.35</v>
      </c>
      <c r="K504">
        <v>264906.05</v>
      </c>
    </row>
    <row r="505" spans="2:11" x14ac:dyDescent="0.2">
      <c r="B505" t="s">
        <v>1</v>
      </c>
      <c r="C505" s="2" t="s">
        <v>223</v>
      </c>
      <c r="D505" t="s">
        <v>350</v>
      </c>
      <c r="E505" t="s">
        <v>292</v>
      </c>
      <c r="F505">
        <v>1186117.48</v>
      </c>
      <c r="G505">
        <v>1439731.46</v>
      </c>
      <c r="H505">
        <v>1007126.57</v>
      </c>
      <c r="I505">
        <v>923356.74</v>
      </c>
      <c r="J505">
        <v>874130.42</v>
      </c>
      <c r="K505">
        <v>821565.89</v>
      </c>
    </row>
    <row r="506" spans="2:11" x14ac:dyDescent="0.2">
      <c r="B506" t="s">
        <v>1</v>
      </c>
      <c r="C506" s="2" t="s">
        <v>224</v>
      </c>
      <c r="D506" t="s">
        <v>351</v>
      </c>
      <c r="E506" t="s">
        <v>294</v>
      </c>
      <c r="F506" t="s">
        <v>125</v>
      </c>
      <c r="G506" t="s">
        <v>125</v>
      </c>
      <c r="H506" t="s">
        <v>125</v>
      </c>
      <c r="I506" t="s">
        <v>125</v>
      </c>
      <c r="J506" t="s">
        <v>125</v>
      </c>
      <c r="K506" t="s">
        <v>125</v>
      </c>
    </row>
    <row r="507" spans="2:11" x14ac:dyDescent="0.2">
      <c r="B507" t="s">
        <v>1</v>
      </c>
      <c r="C507" s="2" t="s">
        <v>225</v>
      </c>
      <c r="D507" t="s">
        <v>226</v>
      </c>
      <c r="E507" t="s">
        <v>292</v>
      </c>
      <c r="F507">
        <v>471020.74</v>
      </c>
      <c r="G507">
        <v>587570.86</v>
      </c>
      <c r="H507">
        <v>511097.19</v>
      </c>
      <c r="I507">
        <v>616063.15</v>
      </c>
      <c r="J507">
        <v>688278.6</v>
      </c>
      <c r="K507">
        <v>547951.75</v>
      </c>
    </row>
    <row r="508" spans="2:11" x14ac:dyDescent="0.2">
      <c r="B508" t="s">
        <v>1</v>
      </c>
      <c r="C508" s="2" t="s">
        <v>274</v>
      </c>
      <c r="D508" t="s">
        <v>275</v>
      </c>
      <c r="E508" t="s">
        <v>294</v>
      </c>
      <c r="F508" t="s">
        <v>125</v>
      </c>
      <c r="G508" t="s">
        <v>125</v>
      </c>
      <c r="H508" t="s">
        <v>125</v>
      </c>
      <c r="I508" t="s">
        <v>125</v>
      </c>
      <c r="J508" t="s">
        <v>125</v>
      </c>
      <c r="K508" t="s">
        <v>125</v>
      </c>
    </row>
    <row r="509" spans="2:11" x14ac:dyDescent="0.2">
      <c r="B509" t="s">
        <v>1</v>
      </c>
      <c r="C509" s="2" t="s">
        <v>227</v>
      </c>
      <c r="D509" t="s">
        <v>228</v>
      </c>
      <c r="E509" t="s">
        <v>292</v>
      </c>
      <c r="F509">
        <v>1455599.15</v>
      </c>
      <c r="G509">
        <v>1409169.87</v>
      </c>
      <c r="H509">
        <v>1266987.22</v>
      </c>
      <c r="I509">
        <v>1513328.5</v>
      </c>
      <c r="J509">
        <v>1409283.29</v>
      </c>
      <c r="K509">
        <v>1024358.34</v>
      </c>
    </row>
    <row r="510" spans="2:11" x14ac:dyDescent="0.2">
      <c r="B510" t="s">
        <v>1</v>
      </c>
      <c r="C510" s="2" t="s">
        <v>229</v>
      </c>
      <c r="D510" t="s">
        <v>230</v>
      </c>
      <c r="E510" t="s">
        <v>292</v>
      </c>
      <c r="F510">
        <v>1358454.18</v>
      </c>
      <c r="G510" t="s">
        <v>125</v>
      </c>
      <c r="H510" t="s">
        <v>125</v>
      </c>
      <c r="I510" t="s">
        <v>125</v>
      </c>
      <c r="J510" t="s">
        <v>125</v>
      </c>
      <c r="K510" t="s">
        <v>125</v>
      </c>
    </row>
    <row r="511" spans="2:11" x14ac:dyDescent="0.2">
      <c r="B511" t="s">
        <v>1</v>
      </c>
      <c r="C511" s="2" t="s">
        <v>231</v>
      </c>
      <c r="D511" t="s">
        <v>401</v>
      </c>
      <c r="E511" t="s">
        <v>292</v>
      </c>
      <c r="F511">
        <v>256822.94</v>
      </c>
      <c r="G511">
        <v>296515.71000000002</v>
      </c>
      <c r="H511">
        <v>260620.83</v>
      </c>
      <c r="I511">
        <v>231532.39</v>
      </c>
      <c r="J511">
        <v>281467.28000000003</v>
      </c>
      <c r="K511">
        <v>306510.56</v>
      </c>
    </row>
    <row r="512" spans="2:11" x14ac:dyDescent="0.2">
      <c r="B512" t="s">
        <v>1</v>
      </c>
      <c r="C512" s="2" t="s">
        <v>232</v>
      </c>
      <c r="D512" t="s">
        <v>402</v>
      </c>
      <c r="E512" t="s">
        <v>292</v>
      </c>
      <c r="F512">
        <v>558558.30000000005</v>
      </c>
      <c r="G512">
        <v>534448.55000000005</v>
      </c>
      <c r="H512">
        <v>446447.69</v>
      </c>
      <c r="I512">
        <v>455299.53</v>
      </c>
      <c r="J512">
        <v>438843.85</v>
      </c>
      <c r="K512">
        <v>483076.74</v>
      </c>
    </row>
    <row r="513" spans="2:11" x14ac:dyDescent="0.2">
      <c r="B513" t="s">
        <v>1</v>
      </c>
      <c r="C513" s="2" t="s">
        <v>265</v>
      </c>
      <c r="D513" t="s">
        <v>266</v>
      </c>
      <c r="E513" t="s">
        <v>292</v>
      </c>
      <c r="F513">
        <v>3993330.82</v>
      </c>
      <c r="G513">
        <v>3384645.11</v>
      </c>
      <c r="H513">
        <v>2405579.44</v>
      </c>
      <c r="I513">
        <v>1664466.17</v>
      </c>
      <c r="J513">
        <v>1434479.35</v>
      </c>
      <c r="K513">
        <v>1329042.08</v>
      </c>
    </row>
    <row r="514" spans="2:11" x14ac:dyDescent="0.2">
      <c r="B514" t="s">
        <v>295</v>
      </c>
      <c r="C514" s="2" t="s">
        <v>276</v>
      </c>
      <c r="D514" t="s">
        <v>277</v>
      </c>
      <c r="E514" t="s">
        <v>125</v>
      </c>
      <c r="F514" t="s">
        <v>125</v>
      </c>
      <c r="G514" t="s">
        <v>125</v>
      </c>
      <c r="H514" t="s">
        <v>125</v>
      </c>
      <c r="I514" t="s">
        <v>125</v>
      </c>
      <c r="J514" t="s">
        <v>125</v>
      </c>
      <c r="K514" t="s">
        <v>125</v>
      </c>
    </row>
    <row r="515" spans="2:11" x14ac:dyDescent="0.2">
      <c r="B515" t="s">
        <v>2</v>
      </c>
      <c r="C515" s="2" t="s">
        <v>233</v>
      </c>
      <c r="D515" t="s">
        <v>234</v>
      </c>
      <c r="E515" t="s">
        <v>292</v>
      </c>
      <c r="F515">
        <v>4369844.41</v>
      </c>
      <c r="G515">
        <v>4974900.32</v>
      </c>
      <c r="H515">
        <v>4006946.7</v>
      </c>
      <c r="I515">
        <v>3695050.56</v>
      </c>
      <c r="J515">
        <v>2962346.83</v>
      </c>
      <c r="K515">
        <v>2103538.9300000002</v>
      </c>
    </row>
    <row r="516" spans="2:11" x14ac:dyDescent="0.2">
      <c r="B516" t="s">
        <v>2</v>
      </c>
      <c r="C516" s="2" t="s">
        <v>278</v>
      </c>
      <c r="D516" t="s">
        <v>279</v>
      </c>
      <c r="E516" t="s">
        <v>294</v>
      </c>
      <c r="F516" t="s">
        <v>125</v>
      </c>
      <c r="G516" t="s">
        <v>125</v>
      </c>
      <c r="H516" t="s">
        <v>125</v>
      </c>
      <c r="I516" t="s">
        <v>125</v>
      </c>
      <c r="J516" t="s">
        <v>125</v>
      </c>
      <c r="K516" t="s">
        <v>125</v>
      </c>
    </row>
    <row r="517" spans="2:11" x14ac:dyDescent="0.2">
      <c r="B517" t="s">
        <v>2</v>
      </c>
      <c r="C517" s="2" t="s">
        <v>40</v>
      </c>
      <c r="D517" t="s">
        <v>375</v>
      </c>
      <c r="E517" t="s">
        <v>292</v>
      </c>
      <c r="F517">
        <v>2139103.9500000002</v>
      </c>
      <c r="G517">
        <v>2093919.72</v>
      </c>
      <c r="H517">
        <v>1639902.41</v>
      </c>
      <c r="I517">
        <v>1972680.31</v>
      </c>
      <c r="J517">
        <v>1723186.06</v>
      </c>
      <c r="K517">
        <v>2132975.5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293</v>
      </c>
      <c r="F518">
        <v>179800.98</v>
      </c>
      <c r="G518">
        <v>481741.8</v>
      </c>
      <c r="H518">
        <v>1869535.97</v>
      </c>
      <c r="I518">
        <v>1738961.85</v>
      </c>
      <c r="J518">
        <v>1686278.85</v>
      </c>
      <c r="K518">
        <v>1700943.78</v>
      </c>
    </row>
    <row r="519" spans="2:11" x14ac:dyDescent="0.2">
      <c r="B519" t="s">
        <v>2</v>
      </c>
      <c r="C519" s="2" t="s">
        <v>235</v>
      </c>
      <c r="D519" t="s">
        <v>236</v>
      </c>
      <c r="E519" t="s">
        <v>292</v>
      </c>
      <c r="F519">
        <v>555365.93000000005</v>
      </c>
      <c r="G519">
        <v>803970.05</v>
      </c>
      <c r="H519">
        <v>654228.29</v>
      </c>
      <c r="I519">
        <v>580258.39</v>
      </c>
      <c r="J519">
        <v>557206.96</v>
      </c>
      <c r="K519">
        <v>487771.86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293</v>
      </c>
      <c r="F520">
        <v>1027140.7</v>
      </c>
      <c r="G520">
        <v>1184025.71</v>
      </c>
      <c r="H520">
        <v>1207354.6200000001</v>
      </c>
      <c r="I520">
        <v>1154094.6599999999</v>
      </c>
      <c r="J520">
        <v>1344456.56</v>
      </c>
      <c r="K520">
        <v>1283471.3700000001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293</v>
      </c>
      <c r="F521">
        <v>4794957.29</v>
      </c>
      <c r="G521">
        <v>5893318.0199999996</v>
      </c>
      <c r="H521">
        <v>5093275.01</v>
      </c>
      <c r="I521">
        <v>7221430.3899999997</v>
      </c>
      <c r="J521">
        <v>0</v>
      </c>
      <c r="K521">
        <v>0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293</v>
      </c>
      <c r="F522">
        <v>4972897.57</v>
      </c>
      <c r="G522">
        <v>4620967.8499999996</v>
      </c>
      <c r="H522">
        <v>4108190.59</v>
      </c>
      <c r="I522">
        <v>3130747.38</v>
      </c>
      <c r="J522">
        <v>2859556.93</v>
      </c>
      <c r="K522">
        <v>2466105.4700000002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293</v>
      </c>
      <c r="F523">
        <v>2476746.63</v>
      </c>
      <c r="G523">
        <v>2775108.12</v>
      </c>
      <c r="H523">
        <v>1850133.38</v>
      </c>
      <c r="I523">
        <v>1795151.67</v>
      </c>
      <c r="J523">
        <v>1444467.68</v>
      </c>
      <c r="K523">
        <v>1432860.65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293</v>
      </c>
      <c r="F524">
        <v>3255422.72</v>
      </c>
      <c r="G524">
        <v>3168103.7</v>
      </c>
      <c r="H524">
        <v>2535894.8199999998</v>
      </c>
      <c r="I524">
        <v>1990602.95</v>
      </c>
      <c r="J524">
        <v>2032582.61</v>
      </c>
      <c r="K524">
        <v>1367515.53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293</v>
      </c>
      <c r="F525">
        <v>3284328.66</v>
      </c>
      <c r="G525">
        <v>3775332.93</v>
      </c>
      <c r="H525">
        <v>4118496.31</v>
      </c>
      <c r="I525">
        <v>3530263.96</v>
      </c>
      <c r="J525">
        <v>3350809.84</v>
      </c>
      <c r="K525">
        <v>3890907.14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293</v>
      </c>
      <c r="F526">
        <v>864946.5</v>
      </c>
      <c r="G526">
        <v>749974.61</v>
      </c>
      <c r="H526">
        <v>867238.79</v>
      </c>
      <c r="I526">
        <v>761759.23</v>
      </c>
      <c r="J526">
        <v>751019.33</v>
      </c>
      <c r="K526">
        <v>753051.14</v>
      </c>
    </row>
    <row r="527" spans="2:11" x14ac:dyDescent="0.2">
      <c r="B527" t="s">
        <v>2</v>
      </c>
      <c r="C527" s="2" t="s">
        <v>128</v>
      </c>
      <c r="D527" t="s">
        <v>126</v>
      </c>
      <c r="E527" t="s">
        <v>292</v>
      </c>
      <c r="F527">
        <v>736375.61</v>
      </c>
      <c r="G527">
        <v>829317.1</v>
      </c>
      <c r="H527">
        <v>528320.56000000006</v>
      </c>
      <c r="I527">
        <v>491327.53</v>
      </c>
      <c r="J527">
        <v>406091.69</v>
      </c>
      <c r="K527">
        <v>371986.34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293</v>
      </c>
      <c r="F528">
        <v>3165443.6</v>
      </c>
      <c r="G528">
        <v>3116175.58</v>
      </c>
      <c r="H528">
        <v>2262675.85</v>
      </c>
      <c r="I528">
        <v>1796225.56</v>
      </c>
      <c r="J528">
        <v>1561041.15</v>
      </c>
      <c r="K528">
        <v>1405862.37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293</v>
      </c>
      <c r="F529">
        <v>2329562.62</v>
      </c>
      <c r="G529">
        <v>2727324.89</v>
      </c>
      <c r="H529">
        <v>2181611.73</v>
      </c>
      <c r="I529">
        <v>1899861.17</v>
      </c>
      <c r="J529">
        <v>1279271.4099999999</v>
      </c>
      <c r="K529">
        <v>1545028.51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293</v>
      </c>
      <c r="F530">
        <v>1257927.26</v>
      </c>
      <c r="G530">
        <v>1344002.89</v>
      </c>
      <c r="H530">
        <v>910341.38</v>
      </c>
      <c r="I530">
        <v>827330.1</v>
      </c>
      <c r="J530">
        <v>593790.77</v>
      </c>
      <c r="K530">
        <v>419722.52</v>
      </c>
    </row>
    <row r="531" spans="2:11" x14ac:dyDescent="0.2">
      <c r="B531" t="s">
        <v>2</v>
      </c>
      <c r="C531" s="2" t="s">
        <v>237</v>
      </c>
      <c r="D531" t="s">
        <v>238</v>
      </c>
      <c r="E531" t="s">
        <v>292</v>
      </c>
      <c r="F531">
        <v>1684388.62</v>
      </c>
      <c r="G531">
        <v>3848516.08</v>
      </c>
      <c r="H531">
        <v>3888591.32</v>
      </c>
      <c r="I531">
        <v>4544736.3899999997</v>
      </c>
      <c r="J531">
        <v>6637581.8700000001</v>
      </c>
      <c r="K531">
        <v>5674487.8700000001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293</v>
      </c>
      <c r="F532">
        <v>667566.31999999995</v>
      </c>
      <c r="G532">
        <v>886953.82</v>
      </c>
      <c r="H532">
        <v>1236623.05</v>
      </c>
      <c r="I532">
        <v>1026087.12</v>
      </c>
      <c r="J532">
        <v>691078.42</v>
      </c>
      <c r="K532">
        <v>645998.21</v>
      </c>
    </row>
    <row r="533" spans="2:11" x14ac:dyDescent="0.2">
      <c r="B533" t="s">
        <v>2</v>
      </c>
      <c r="C533" s="2" t="s">
        <v>239</v>
      </c>
      <c r="D533" t="s">
        <v>240</v>
      </c>
      <c r="E533" t="s">
        <v>292</v>
      </c>
      <c r="F533">
        <v>1025310.38</v>
      </c>
      <c r="G533">
        <v>882555.89</v>
      </c>
      <c r="H533" t="s">
        <v>125</v>
      </c>
      <c r="I533" t="s">
        <v>125</v>
      </c>
      <c r="J533" t="s">
        <v>125</v>
      </c>
      <c r="K533" t="s">
        <v>125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293</v>
      </c>
      <c r="F534">
        <v>570988.4</v>
      </c>
      <c r="G534">
        <v>491536.77</v>
      </c>
      <c r="H534">
        <v>1655243.19</v>
      </c>
      <c r="I534">
        <v>1371278.86</v>
      </c>
      <c r="J534">
        <v>942825.19</v>
      </c>
      <c r="K534">
        <v>939636.41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293</v>
      </c>
      <c r="F535">
        <v>5984916.1200000001</v>
      </c>
      <c r="G535">
        <v>5098498.0199999996</v>
      </c>
      <c r="H535">
        <v>4805486.49</v>
      </c>
      <c r="I535">
        <v>5410675.0099999998</v>
      </c>
      <c r="J535">
        <v>4451612.29</v>
      </c>
      <c r="K535">
        <v>3463225.76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293</v>
      </c>
      <c r="F536">
        <v>1035862.51</v>
      </c>
      <c r="G536">
        <v>1405923.99</v>
      </c>
      <c r="H536">
        <v>905135.15</v>
      </c>
      <c r="I536">
        <v>827406.81</v>
      </c>
      <c r="J536">
        <v>999565.59</v>
      </c>
      <c r="K536">
        <v>1043580.15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293</v>
      </c>
      <c r="F537">
        <v>2146328.2400000002</v>
      </c>
      <c r="G537">
        <v>2222913.23</v>
      </c>
      <c r="H537">
        <v>1848298.47</v>
      </c>
      <c r="I537">
        <v>2514603.89</v>
      </c>
      <c r="J537">
        <v>1758073.62</v>
      </c>
      <c r="K537">
        <v>2069797.86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293</v>
      </c>
      <c r="F538">
        <v>2898434.25</v>
      </c>
      <c r="G538">
        <v>3111052.25</v>
      </c>
      <c r="H538">
        <v>2717540.77</v>
      </c>
      <c r="I538">
        <v>2102200.4900000002</v>
      </c>
      <c r="J538">
        <v>2596113.16</v>
      </c>
      <c r="K538">
        <v>2147311.2999999998</v>
      </c>
    </row>
    <row r="539" spans="2:11" x14ac:dyDescent="0.2">
      <c r="B539" t="s">
        <v>2</v>
      </c>
      <c r="C539" s="2" t="s">
        <v>75</v>
      </c>
      <c r="D539" t="s">
        <v>438</v>
      </c>
      <c r="E539" t="s">
        <v>293</v>
      </c>
      <c r="F539">
        <v>3658969.02</v>
      </c>
      <c r="G539">
        <v>3977163.97</v>
      </c>
      <c r="H539">
        <v>5377827.3099999996</v>
      </c>
      <c r="I539">
        <v>4442087.87</v>
      </c>
      <c r="J539">
        <v>4566236.8899999997</v>
      </c>
      <c r="K539">
        <v>3323503.33</v>
      </c>
    </row>
    <row r="540" spans="2:11" x14ac:dyDescent="0.2">
      <c r="B540" t="s">
        <v>2</v>
      </c>
      <c r="C540" s="2" t="s">
        <v>76</v>
      </c>
      <c r="D540" t="s">
        <v>376</v>
      </c>
      <c r="E540" t="s">
        <v>293</v>
      </c>
      <c r="F540">
        <v>1261288.69</v>
      </c>
      <c r="G540">
        <v>1247731.3600000001</v>
      </c>
      <c r="H540">
        <v>974076.58</v>
      </c>
      <c r="I540">
        <v>1108610.24</v>
      </c>
      <c r="J540">
        <v>945215.41</v>
      </c>
      <c r="K540">
        <v>933177.2</v>
      </c>
    </row>
    <row r="541" spans="2:11" x14ac:dyDescent="0.2">
      <c r="B541" t="s">
        <v>2</v>
      </c>
      <c r="C541" s="2" t="s">
        <v>77</v>
      </c>
      <c r="D541" t="s">
        <v>377</v>
      </c>
      <c r="E541" t="s">
        <v>293</v>
      </c>
      <c r="F541">
        <v>921095.71</v>
      </c>
      <c r="G541">
        <v>975161.34</v>
      </c>
      <c r="H541">
        <v>1139838.7</v>
      </c>
      <c r="I541">
        <v>1310854.3999999999</v>
      </c>
      <c r="J541">
        <v>1272620.8899999999</v>
      </c>
      <c r="K541">
        <v>1370469.35</v>
      </c>
    </row>
    <row r="542" spans="2:11" x14ac:dyDescent="0.2">
      <c r="B542" t="s">
        <v>2</v>
      </c>
      <c r="C542" s="2" t="s">
        <v>241</v>
      </c>
      <c r="D542" t="s">
        <v>242</v>
      </c>
      <c r="E542" t="s">
        <v>292</v>
      </c>
      <c r="F542">
        <v>850829.89</v>
      </c>
      <c r="G542">
        <v>372910.79</v>
      </c>
      <c r="H542">
        <v>574361.38</v>
      </c>
      <c r="I542">
        <v>1234939.8899999999</v>
      </c>
      <c r="J542">
        <v>1324945.32</v>
      </c>
      <c r="K542">
        <v>1336491.6599999999</v>
      </c>
    </row>
    <row r="543" spans="2:11" x14ac:dyDescent="0.2">
      <c r="B543" t="s">
        <v>2</v>
      </c>
      <c r="C543" s="2" t="s">
        <v>79</v>
      </c>
      <c r="D543" t="s">
        <v>80</v>
      </c>
      <c r="E543" t="s">
        <v>293</v>
      </c>
      <c r="F543">
        <v>4683081.2699999996</v>
      </c>
      <c r="G543">
        <v>6134867.29</v>
      </c>
      <c r="H543">
        <v>3791047.17</v>
      </c>
      <c r="I543">
        <v>3221715.58</v>
      </c>
      <c r="J543">
        <v>3737069.38</v>
      </c>
      <c r="K543">
        <v>3956745.85</v>
      </c>
    </row>
    <row r="544" spans="2:11" x14ac:dyDescent="0.2">
      <c r="B544" t="s">
        <v>2</v>
      </c>
      <c r="C544" s="2" t="s">
        <v>81</v>
      </c>
      <c r="D544" t="s">
        <v>82</v>
      </c>
      <c r="E544" t="s">
        <v>293</v>
      </c>
      <c r="F544">
        <v>35209.339999999997</v>
      </c>
      <c r="G544">
        <v>59230.67</v>
      </c>
      <c r="H544">
        <v>49231.62</v>
      </c>
      <c r="I544">
        <v>40305.370000000003</v>
      </c>
      <c r="J544">
        <v>42274.35</v>
      </c>
      <c r="K544">
        <v>18865.900000000001</v>
      </c>
    </row>
    <row r="545" spans="2:11" x14ac:dyDescent="0.2">
      <c r="B545" t="s">
        <v>2</v>
      </c>
      <c r="C545" s="2" t="s">
        <v>243</v>
      </c>
      <c r="D545" t="s">
        <v>244</v>
      </c>
      <c r="E545" t="s">
        <v>294</v>
      </c>
      <c r="F545" t="s">
        <v>125</v>
      </c>
      <c r="G545" t="s">
        <v>125</v>
      </c>
      <c r="H545" t="s">
        <v>125</v>
      </c>
      <c r="I545" t="s">
        <v>125</v>
      </c>
      <c r="J545" t="s">
        <v>125</v>
      </c>
      <c r="K545" t="s">
        <v>125</v>
      </c>
    </row>
    <row r="546" spans="2:11" x14ac:dyDescent="0.2">
      <c r="B546" t="s">
        <v>2</v>
      </c>
      <c r="C546" s="2" t="s">
        <v>267</v>
      </c>
      <c r="D546" t="s">
        <v>268</v>
      </c>
      <c r="E546" t="s">
        <v>294</v>
      </c>
      <c r="F546" t="s">
        <v>125</v>
      </c>
      <c r="G546" t="s">
        <v>125</v>
      </c>
      <c r="H546" t="s">
        <v>125</v>
      </c>
      <c r="I546" t="s">
        <v>125</v>
      </c>
      <c r="J546" t="s">
        <v>125</v>
      </c>
      <c r="K546" t="s">
        <v>125</v>
      </c>
    </row>
    <row r="547" spans="2:11" x14ac:dyDescent="0.2">
      <c r="B547" t="s">
        <v>2</v>
      </c>
      <c r="C547" s="2" t="s">
        <v>280</v>
      </c>
      <c r="D547" t="s">
        <v>281</v>
      </c>
      <c r="E547" t="s">
        <v>294</v>
      </c>
      <c r="F547" t="s">
        <v>125</v>
      </c>
      <c r="G547" t="s">
        <v>125</v>
      </c>
      <c r="H547" t="s">
        <v>125</v>
      </c>
      <c r="I547" t="s">
        <v>125</v>
      </c>
      <c r="J547" t="s">
        <v>125</v>
      </c>
      <c r="K547" t="s">
        <v>125</v>
      </c>
    </row>
    <row r="548" spans="2:11" x14ac:dyDescent="0.2">
      <c r="B548" t="s">
        <v>2</v>
      </c>
      <c r="C548" s="2" t="s">
        <v>245</v>
      </c>
      <c r="D548" t="s">
        <v>246</v>
      </c>
      <c r="E548" t="s">
        <v>294</v>
      </c>
      <c r="F548" t="s">
        <v>125</v>
      </c>
      <c r="G548" t="s">
        <v>125</v>
      </c>
      <c r="H548" t="s">
        <v>125</v>
      </c>
      <c r="I548" t="s">
        <v>125</v>
      </c>
      <c r="J548" t="s">
        <v>125</v>
      </c>
      <c r="K548" t="s">
        <v>125</v>
      </c>
    </row>
    <row r="549" spans="2:11" x14ac:dyDescent="0.2">
      <c r="B549" t="s">
        <v>2</v>
      </c>
      <c r="C549" s="2" t="s">
        <v>247</v>
      </c>
      <c r="D549" t="s">
        <v>248</v>
      </c>
      <c r="E549" t="s">
        <v>294</v>
      </c>
      <c r="F549" t="s">
        <v>125</v>
      </c>
      <c r="G549" t="s">
        <v>125</v>
      </c>
      <c r="H549" t="s">
        <v>125</v>
      </c>
      <c r="I549" t="s">
        <v>125</v>
      </c>
      <c r="J549" t="s">
        <v>125</v>
      </c>
      <c r="K549" t="s">
        <v>125</v>
      </c>
    </row>
    <row r="550" spans="2:11" x14ac:dyDescent="0.2">
      <c r="B550" t="s">
        <v>2</v>
      </c>
      <c r="C550" s="2" t="s">
        <v>249</v>
      </c>
      <c r="D550" t="s">
        <v>250</v>
      </c>
      <c r="E550" t="s">
        <v>292</v>
      </c>
      <c r="F550">
        <v>651863.26</v>
      </c>
      <c r="G550">
        <v>515467.18</v>
      </c>
      <c r="H550">
        <v>388750.33</v>
      </c>
      <c r="I550">
        <v>398373.37</v>
      </c>
      <c r="J550">
        <v>352617.45</v>
      </c>
      <c r="K550">
        <v>328620.94</v>
      </c>
    </row>
    <row r="551" spans="2:11" x14ac:dyDescent="0.2">
      <c r="B551" t="s">
        <v>2</v>
      </c>
      <c r="C551" s="2" t="s">
        <v>282</v>
      </c>
      <c r="D551" t="s">
        <v>283</v>
      </c>
      <c r="E551" t="s">
        <v>294</v>
      </c>
      <c r="F551" t="s">
        <v>125</v>
      </c>
      <c r="G551" t="s">
        <v>125</v>
      </c>
      <c r="H551" t="s">
        <v>125</v>
      </c>
      <c r="I551" t="s">
        <v>125</v>
      </c>
      <c r="J551" t="s">
        <v>125</v>
      </c>
      <c r="K551" t="s">
        <v>125</v>
      </c>
    </row>
    <row r="552" spans="2:11" x14ac:dyDescent="0.2">
      <c r="B552" t="s">
        <v>2</v>
      </c>
      <c r="C552" s="2" t="s">
        <v>284</v>
      </c>
      <c r="D552" t="s">
        <v>285</v>
      </c>
      <c r="E552" t="s">
        <v>294</v>
      </c>
      <c r="F552" t="s">
        <v>125</v>
      </c>
      <c r="G552" t="s">
        <v>125</v>
      </c>
      <c r="H552" t="s">
        <v>125</v>
      </c>
      <c r="I552" t="s">
        <v>125</v>
      </c>
      <c r="J552" t="s">
        <v>125</v>
      </c>
      <c r="K552" t="s">
        <v>125</v>
      </c>
    </row>
    <row r="553" spans="2:11" x14ac:dyDescent="0.2">
      <c r="B553" t="s">
        <v>2</v>
      </c>
      <c r="C553" s="2" t="s">
        <v>251</v>
      </c>
      <c r="D553" t="s">
        <v>252</v>
      </c>
      <c r="E553" t="s">
        <v>292</v>
      </c>
      <c r="F553">
        <v>2083601.91</v>
      </c>
      <c r="G553" t="s">
        <v>125</v>
      </c>
      <c r="H553" t="s">
        <v>125</v>
      </c>
      <c r="I553" t="s">
        <v>125</v>
      </c>
      <c r="J553" t="s">
        <v>125</v>
      </c>
      <c r="K553" t="s">
        <v>125</v>
      </c>
    </row>
    <row r="554" spans="2:11" x14ac:dyDescent="0.2">
      <c r="B554" t="s">
        <v>2</v>
      </c>
      <c r="C554" s="2" t="s">
        <v>253</v>
      </c>
      <c r="D554" t="s">
        <v>254</v>
      </c>
      <c r="E554" t="s">
        <v>294</v>
      </c>
      <c r="F554" t="s">
        <v>125</v>
      </c>
      <c r="G554" t="s">
        <v>125</v>
      </c>
      <c r="H554" t="s">
        <v>125</v>
      </c>
      <c r="I554" t="s">
        <v>125</v>
      </c>
      <c r="J554" t="s">
        <v>125</v>
      </c>
      <c r="K554" t="s">
        <v>125</v>
      </c>
    </row>
    <row r="555" spans="2:11" x14ac:dyDescent="0.2">
      <c r="B555" t="s">
        <v>2</v>
      </c>
      <c r="C555" s="2" t="s">
        <v>286</v>
      </c>
      <c r="D555" t="s">
        <v>287</v>
      </c>
      <c r="E555" t="s">
        <v>294</v>
      </c>
      <c r="F555" t="s">
        <v>125</v>
      </c>
      <c r="G555" t="s">
        <v>125</v>
      </c>
      <c r="H555" t="s">
        <v>125</v>
      </c>
      <c r="I555" t="s">
        <v>125</v>
      </c>
      <c r="J555" t="s">
        <v>125</v>
      </c>
      <c r="K555" t="s">
        <v>125</v>
      </c>
    </row>
    <row r="556" spans="2:11" x14ac:dyDescent="0.2">
      <c r="B556" t="s">
        <v>2</v>
      </c>
      <c r="C556" s="2" t="s">
        <v>288</v>
      </c>
      <c r="D556" t="s">
        <v>289</v>
      </c>
      <c r="E556" t="s">
        <v>294</v>
      </c>
      <c r="F556" t="s">
        <v>125</v>
      </c>
      <c r="G556" t="s">
        <v>125</v>
      </c>
      <c r="H556" t="s">
        <v>125</v>
      </c>
      <c r="I556" t="s">
        <v>125</v>
      </c>
      <c r="J556" t="s">
        <v>125</v>
      </c>
      <c r="K556" t="s">
        <v>125</v>
      </c>
    </row>
    <row r="557" spans="2:11" x14ac:dyDescent="0.2">
      <c r="B557" t="s">
        <v>2</v>
      </c>
      <c r="C557" s="2" t="s">
        <v>83</v>
      </c>
      <c r="D557" t="s">
        <v>407</v>
      </c>
      <c r="E557" t="s">
        <v>292</v>
      </c>
      <c r="F557">
        <v>479161.41</v>
      </c>
      <c r="G557">
        <v>759461.63</v>
      </c>
      <c r="H557">
        <v>353399.78</v>
      </c>
      <c r="I557">
        <v>469696.82</v>
      </c>
      <c r="J557">
        <v>343625.38</v>
      </c>
      <c r="K557" t="s">
        <v>125</v>
      </c>
    </row>
    <row r="558" spans="2:11" x14ac:dyDescent="0.2">
      <c r="B558" t="s">
        <v>2</v>
      </c>
      <c r="C558" s="2" t="s">
        <v>84</v>
      </c>
      <c r="D558" t="s">
        <v>85</v>
      </c>
      <c r="E558" t="s">
        <v>293</v>
      </c>
      <c r="F558">
        <v>1039104.82</v>
      </c>
      <c r="G558">
        <v>1324758.43</v>
      </c>
      <c r="H558">
        <v>847684.87</v>
      </c>
      <c r="I558">
        <v>1561395.32</v>
      </c>
      <c r="J558">
        <v>1523231.14</v>
      </c>
      <c r="K558">
        <v>1345485.9</v>
      </c>
    </row>
    <row r="559" spans="2:11" x14ac:dyDescent="0.2">
      <c r="B559" t="s">
        <v>2</v>
      </c>
      <c r="C559" s="2" t="s">
        <v>86</v>
      </c>
      <c r="D559" t="s">
        <v>403</v>
      </c>
      <c r="E559" t="s">
        <v>292</v>
      </c>
      <c r="F559">
        <v>158491.35</v>
      </c>
      <c r="G559">
        <v>219623.37</v>
      </c>
      <c r="H559">
        <v>102614.39999999999</v>
      </c>
      <c r="I559">
        <v>214856.58</v>
      </c>
      <c r="J559">
        <v>134329.57999999999</v>
      </c>
      <c r="K559">
        <v>130922.75</v>
      </c>
    </row>
    <row r="560" spans="2:11" x14ac:dyDescent="0.2">
      <c r="B560" t="s">
        <v>2</v>
      </c>
      <c r="C560" s="2" t="s">
        <v>290</v>
      </c>
      <c r="D560" t="s">
        <v>435</v>
      </c>
      <c r="E560" t="s">
        <v>292</v>
      </c>
      <c r="F560" t="s">
        <v>125</v>
      </c>
      <c r="G560" t="s">
        <v>125</v>
      </c>
      <c r="H560" t="s">
        <v>125</v>
      </c>
      <c r="I560" t="s">
        <v>125</v>
      </c>
      <c r="J560">
        <v>60624.78</v>
      </c>
      <c r="K560">
        <v>58642.46</v>
      </c>
    </row>
    <row r="561" spans="2:11" x14ac:dyDescent="0.2">
      <c r="B561" t="s">
        <v>2</v>
      </c>
      <c r="C561" s="2" t="s">
        <v>87</v>
      </c>
      <c r="D561" t="s">
        <v>405</v>
      </c>
      <c r="E561" t="s">
        <v>293</v>
      </c>
      <c r="F561">
        <v>15719.23</v>
      </c>
      <c r="G561">
        <v>3623.18</v>
      </c>
      <c r="H561">
        <v>240847.94</v>
      </c>
      <c r="I561">
        <v>300940.62</v>
      </c>
      <c r="J561">
        <v>379535.83</v>
      </c>
      <c r="K561">
        <v>442934.92</v>
      </c>
    </row>
    <row r="562" spans="2:11" x14ac:dyDescent="0.2">
      <c r="B562" t="s">
        <v>439</v>
      </c>
      <c r="C562" s="2" t="s">
        <v>101</v>
      </c>
      <c r="D562" t="s">
        <v>434</v>
      </c>
      <c r="E562" t="s">
        <v>293</v>
      </c>
      <c r="F562">
        <v>5581695.71</v>
      </c>
      <c r="G562">
        <v>6142074.3499999996</v>
      </c>
      <c r="H562">
        <v>4381963.9400000004</v>
      </c>
      <c r="I562">
        <v>4310571.68</v>
      </c>
      <c r="J562">
        <v>9398575.6300000008</v>
      </c>
      <c r="K562">
        <v>8615166.4800000004</v>
      </c>
    </row>
    <row r="563" spans="2:11" x14ac:dyDescent="0.2">
      <c r="B563" t="s">
        <v>439</v>
      </c>
      <c r="C563" s="2" t="s">
        <v>78</v>
      </c>
      <c r="D563" t="s">
        <v>433</v>
      </c>
      <c r="E563" t="s">
        <v>293</v>
      </c>
      <c r="F563">
        <v>5120716.29</v>
      </c>
      <c r="G563">
        <v>5962906</v>
      </c>
      <c r="H563">
        <v>4781799.7699999996</v>
      </c>
      <c r="I563">
        <v>6094210.6900000004</v>
      </c>
      <c r="J563">
        <v>8803840.7899999991</v>
      </c>
      <c r="K563">
        <v>8723002.4800000004</v>
      </c>
    </row>
    <row r="564" spans="2:11" x14ac:dyDescent="0.2">
      <c r="B564" t="s">
        <v>3</v>
      </c>
      <c r="C564" s="2" t="s">
        <v>88</v>
      </c>
      <c r="D564" t="s">
        <v>89</v>
      </c>
      <c r="E564" t="s">
        <v>293</v>
      </c>
      <c r="F564">
        <v>532853.65</v>
      </c>
      <c r="G564">
        <v>431089.95</v>
      </c>
      <c r="H564">
        <v>429340.5</v>
      </c>
      <c r="I564">
        <v>480639.86</v>
      </c>
      <c r="J564">
        <v>426827.86</v>
      </c>
      <c r="K564">
        <v>593248.51</v>
      </c>
    </row>
    <row r="565" spans="2:11" x14ac:dyDescent="0.2">
      <c r="B565" t="s">
        <v>3</v>
      </c>
      <c r="C565" s="2" t="s">
        <v>90</v>
      </c>
      <c r="D565" t="s">
        <v>91</v>
      </c>
      <c r="E565" t="s">
        <v>293</v>
      </c>
      <c r="F565">
        <v>403285.79</v>
      </c>
      <c r="G565">
        <v>1482554.29</v>
      </c>
      <c r="H565">
        <v>1061725.06</v>
      </c>
      <c r="I565">
        <v>849749.67</v>
      </c>
      <c r="J565">
        <v>886795.52</v>
      </c>
      <c r="K565">
        <v>694210.31</v>
      </c>
    </row>
    <row r="566" spans="2:11" x14ac:dyDescent="0.2">
      <c r="B566" t="s">
        <v>3</v>
      </c>
      <c r="C566" s="2" t="s">
        <v>92</v>
      </c>
      <c r="D566" t="s">
        <v>93</v>
      </c>
      <c r="E566" t="s">
        <v>293</v>
      </c>
      <c r="F566">
        <v>1628004.81</v>
      </c>
      <c r="G566">
        <v>1845544.73</v>
      </c>
      <c r="H566">
        <v>1955321.53</v>
      </c>
      <c r="I566">
        <v>1478187.28</v>
      </c>
      <c r="J566">
        <v>1352201.49</v>
      </c>
      <c r="K566">
        <v>1452677.37</v>
      </c>
    </row>
    <row r="567" spans="2:11" x14ac:dyDescent="0.2">
      <c r="B567" t="s">
        <v>3</v>
      </c>
      <c r="C567" s="2" t="s">
        <v>94</v>
      </c>
      <c r="D567" t="s">
        <v>95</v>
      </c>
      <c r="E567" t="s">
        <v>293</v>
      </c>
      <c r="F567">
        <v>494248.35</v>
      </c>
      <c r="G567">
        <v>422510.19</v>
      </c>
      <c r="H567">
        <v>384833.22</v>
      </c>
      <c r="I567">
        <v>452363.6</v>
      </c>
      <c r="J567">
        <v>488545.94</v>
      </c>
      <c r="K567">
        <v>446536.17</v>
      </c>
    </row>
    <row r="568" spans="2:11" x14ac:dyDescent="0.2">
      <c r="B568" t="s">
        <v>3</v>
      </c>
      <c r="C568" s="2" t="s">
        <v>255</v>
      </c>
      <c r="D568" t="s">
        <v>392</v>
      </c>
      <c r="E568" t="s">
        <v>292</v>
      </c>
      <c r="F568">
        <v>257882.28</v>
      </c>
      <c r="G568">
        <v>291804.78000000003</v>
      </c>
      <c r="H568">
        <v>455729.55</v>
      </c>
      <c r="I568">
        <v>504611.54</v>
      </c>
      <c r="J568">
        <v>443530.23999999999</v>
      </c>
      <c r="K568" t="s">
        <v>125</v>
      </c>
    </row>
    <row r="569" spans="2:11" x14ac:dyDescent="0.2">
      <c r="B569" t="s">
        <v>3</v>
      </c>
      <c r="C569" s="2" t="s">
        <v>96</v>
      </c>
      <c r="D569" t="s">
        <v>97</v>
      </c>
      <c r="E569" t="s">
        <v>293</v>
      </c>
      <c r="F569">
        <v>1543753.72</v>
      </c>
      <c r="G569">
        <v>1776063.4</v>
      </c>
      <c r="H569">
        <v>1262153.75</v>
      </c>
      <c r="I569">
        <v>2356610.2599999998</v>
      </c>
      <c r="J569">
        <v>2310386.42</v>
      </c>
      <c r="K569">
        <v>2567159.7999999998</v>
      </c>
    </row>
    <row r="570" spans="2:11" x14ac:dyDescent="0.2">
      <c r="B570" t="s">
        <v>3</v>
      </c>
      <c r="C570" s="2" t="s">
        <v>98</v>
      </c>
      <c r="D570" t="s">
        <v>99</v>
      </c>
      <c r="E570" t="s">
        <v>293</v>
      </c>
      <c r="F570">
        <v>5317810.3</v>
      </c>
      <c r="G570">
        <v>6692655.4900000002</v>
      </c>
      <c r="H570">
        <v>5341883.46</v>
      </c>
      <c r="I570">
        <v>4235212.8099999996</v>
      </c>
      <c r="J570">
        <v>4355975.67</v>
      </c>
      <c r="K570">
        <v>4357799.8899999997</v>
      </c>
    </row>
    <row r="571" spans="2:11" x14ac:dyDescent="0.2">
      <c r="B571" t="s">
        <v>3</v>
      </c>
      <c r="C571" s="2" t="s">
        <v>100</v>
      </c>
      <c r="D571" t="s">
        <v>393</v>
      </c>
      <c r="E571" t="s">
        <v>292</v>
      </c>
      <c r="F571">
        <v>1917952.87</v>
      </c>
      <c r="G571">
        <v>2047727.18</v>
      </c>
      <c r="H571">
        <v>1765318.46</v>
      </c>
      <c r="I571">
        <v>1199652.07</v>
      </c>
      <c r="J571" t="s">
        <v>125</v>
      </c>
      <c r="K571" t="s">
        <v>125</v>
      </c>
    </row>
    <row r="572" spans="2:11" x14ac:dyDescent="0.2">
      <c r="B572" t="s">
        <v>3</v>
      </c>
      <c r="C572" s="2" t="s">
        <v>256</v>
      </c>
      <c r="D572" t="s">
        <v>378</v>
      </c>
      <c r="E572" t="s">
        <v>292</v>
      </c>
      <c r="F572">
        <v>671424.75</v>
      </c>
      <c r="G572">
        <v>798387.94</v>
      </c>
      <c r="H572">
        <v>585523.03</v>
      </c>
      <c r="I572">
        <v>531132.32999999996</v>
      </c>
      <c r="J572">
        <v>487655.12</v>
      </c>
      <c r="K572">
        <v>449852.15</v>
      </c>
    </row>
    <row r="573" spans="2:11" x14ac:dyDescent="0.2">
      <c r="B573" t="s">
        <v>3</v>
      </c>
      <c r="C573" s="2" t="s">
        <v>102</v>
      </c>
      <c r="D573" t="s">
        <v>103</v>
      </c>
      <c r="E573" t="s">
        <v>293</v>
      </c>
      <c r="F573">
        <v>1757269.88</v>
      </c>
      <c r="G573">
        <v>2169773.8199999998</v>
      </c>
      <c r="H573">
        <v>1564598.82</v>
      </c>
      <c r="I573">
        <v>1651508.18</v>
      </c>
      <c r="J573">
        <v>1831589.77</v>
      </c>
      <c r="K573">
        <v>915175.6</v>
      </c>
    </row>
    <row r="574" spans="2:11" x14ac:dyDescent="0.2">
      <c r="B574" t="s">
        <v>3</v>
      </c>
      <c r="C574" s="2" t="s">
        <v>104</v>
      </c>
      <c r="D574" t="s">
        <v>394</v>
      </c>
      <c r="E574" t="s">
        <v>293</v>
      </c>
      <c r="F574">
        <v>1517144.27</v>
      </c>
      <c r="G574">
        <v>1428781.59</v>
      </c>
      <c r="H574">
        <v>1270481.96</v>
      </c>
      <c r="I574">
        <v>1159933.08</v>
      </c>
      <c r="J574">
        <v>940206.01</v>
      </c>
      <c r="K574">
        <v>799787.19</v>
      </c>
    </row>
    <row r="575" spans="2:11" x14ac:dyDescent="0.2">
      <c r="B575" t="s">
        <v>3</v>
      </c>
      <c r="C575" s="2" t="s">
        <v>105</v>
      </c>
      <c r="D575" t="s">
        <v>450</v>
      </c>
      <c r="E575" t="s">
        <v>292</v>
      </c>
      <c r="F575">
        <v>444606</v>
      </c>
      <c r="G575">
        <v>363866</v>
      </c>
      <c r="H575">
        <v>328010.14</v>
      </c>
      <c r="I575">
        <v>357754.64</v>
      </c>
      <c r="J575">
        <v>320126.05</v>
      </c>
      <c r="K575">
        <v>685334.33</v>
      </c>
    </row>
    <row r="576" spans="2:11" x14ac:dyDescent="0.2">
      <c r="B576" t="s">
        <v>3</v>
      </c>
      <c r="C576" s="2" t="s">
        <v>257</v>
      </c>
      <c r="D576" t="s">
        <v>395</v>
      </c>
      <c r="E576" t="s">
        <v>293</v>
      </c>
      <c r="F576">
        <v>3221914.98</v>
      </c>
      <c r="G576">
        <v>3087927.14</v>
      </c>
      <c r="H576">
        <v>2017615.47</v>
      </c>
      <c r="I576">
        <v>1307346.4099999999</v>
      </c>
      <c r="J576">
        <v>1224601.74</v>
      </c>
      <c r="K576">
        <v>1299923.6499999999</v>
      </c>
    </row>
    <row r="577" spans="2:11" x14ac:dyDescent="0.2">
      <c r="B577" t="s">
        <v>3</v>
      </c>
      <c r="C577" s="2" t="s">
        <v>106</v>
      </c>
      <c r="D577" t="s">
        <v>107</v>
      </c>
      <c r="E577" t="s">
        <v>293</v>
      </c>
      <c r="F577">
        <v>962170.61</v>
      </c>
      <c r="G577">
        <v>920550.85</v>
      </c>
      <c r="H577">
        <v>727434.49</v>
      </c>
      <c r="I577">
        <v>527016.28</v>
      </c>
      <c r="J577">
        <v>551260.57999999996</v>
      </c>
      <c r="K577">
        <v>557854.11</v>
      </c>
    </row>
    <row r="578" spans="2:11" x14ac:dyDescent="0.2">
      <c r="B578" t="s">
        <v>3</v>
      </c>
      <c r="C578" s="2" t="s">
        <v>258</v>
      </c>
      <c r="D578" t="s">
        <v>379</v>
      </c>
      <c r="E578" t="s">
        <v>292</v>
      </c>
      <c r="F578">
        <v>875936.82</v>
      </c>
      <c r="G578">
        <v>1185822.25</v>
      </c>
      <c r="H578">
        <v>977549.89</v>
      </c>
      <c r="I578">
        <v>0</v>
      </c>
      <c r="J578" t="s">
        <v>125</v>
      </c>
      <c r="K578" t="s">
        <v>125</v>
      </c>
    </row>
    <row r="579" spans="2:11" x14ac:dyDescent="0.2">
      <c r="B579" t="s">
        <v>3</v>
      </c>
      <c r="C579" s="2" t="s">
        <v>259</v>
      </c>
      <c r="D579" t="s">
        <v>396</v>
      </c>
      <c r="E579" t="s">
        <v>292</v>
      </c>
      <c r="F579">
        <v>619151.23</v>
      </c>
      <c r="G579">
        <v>630413.53</v>
      </c>
      <c r="H579">
        <v>776945.17</v>
      </c>
      <c r="I579">
        <v>846248.39</v>
      </c>
      <c r="J579">
        <v>1051351.6200000001</v>
      </c>
      <c r="K579">
        <v>615306.37</v>
      </c>
    </row>
    <row r="580" spans="2:11" x14ac:dyDescent="0.2">
      <c r="B580" t="s">
        <v>3</v>
      </c>
      <c r="C580" s="2" t="s">
        <v>108</v>
      </c>
      <c r="D580" t="s">
        <v>451</v>
      </c>
      <c r="E580" t="s">
        <v>293</v>
      </c>
      <c r="F580">
        <v>4510219.3499999996</v>
      </c>
      <c r="G580">
        <v>3757343.27</v>
      </c>
      <c r="H580">
        <v>4088707.89</v>
      </c>
      <c r="I580">
        <v>4596433.82</v>
      </c>
      <c r="J580">
        <v>4086534.64</v>
      </c>
      <c r="K580">
        <v>3588075.05</v>
      </c>
    </row>
    <row r="581" spans="2:11" x14ac:dyDescent="0.2">
      <c r="B581" t="s">
        <v>3</v>
      </c>
      <c r="C581" s="2" t="s">
        <v>109</v>
      </c>
      <c r="D581" t="s">
        <v>110</v>
      </c>
      <c r="E581" t="s">
        <v>293</v>
      </c>
      <c r="F581">
        <v>2783377.62</v>
      </c>
      <c r="G581">
        <v>3019214.32</v>
      </c>
      <c r="H581">
        <v>2446962.2999999998</v>
      </c>
      <c r="I581">
        <v>2167881.86</v>
      </c>
      <c r="J581">
        <v>2197235.0099999998</v>
      </c>
      <c r="K581">
        <v>2119239.91</v>
      </c>
    </row>
    <row r="582" spans="2:11" x14ac:dyDescent="0.2">
      <c r="B582" t="s">
        <v>3</v>
      </c>
      <c r="C582" s="2" t="s">
        <v>111</v>
      </c>
      <c r="D582" t="s">
        <v>112</v>
      </c>
      <c r="E582" t="s">
        <v>293</v>
      </c>
      <c r="F582">
        <v>498054.47</v>
      </c>
      <c r="G582">
        <v>522372.88</v>
      </c>
      <c r="H582">
        <v>634471.92000000004</v>
      </c>
      <c r="I582">
        <v>497852.58</v>
      </c>
      <c r="J582">
        <v>485395.78</v>
      </c>
      <c r="K582">
        <v>529116.87</v>
      </c>
    </row>
    <row r="583" spans="2:11" x14ac:dyDescent="0.2">
      <c r="B583" t="s">
        <v>3</v>
      </c>
      <c r="C583" s="2" t="s">
        <v>269</v>
      </c>
      <c r="D583" t="s">
        <v>406</v>
      </c>
      <c r="E583" t="s">
        <v>292</v>
      </c>
      <c r="F583">
        <v>549329.65</v>
      </c>
      <c r="G583">
        <v>428352.18</v>
      </c>
      <c r="H583">
        <v>352661.27</v>
      </c>
      <c r="I583">
        <v>298019.25</v>
      </c>
      <c r="J583">
        <v>274234.68</v>
      </c>
      <c r="K583">
        <v>124053.75</v>
      </c>
    </row>
    <row r="584" spans="2:11" x14ac:dyDescent="0.2">
      <c r="B584" t="s">
        <v>3</v>
      </c>
      <c r="C584" s="2" t="s">
        <v>260</v>
      </c>
      <c r="D584" t="s">
        <v>261</v>
      </c>
      <c r="E584" t="s">
        <v>292</v>
      </c>
      <c r="F584">
        <v>100443.47</v>
      </c>
      <c r="G584">
        <v>64199.63</v>
      </c>
      <c r="H584">
        <v>56102.83</v>
      </c>
      <c r="I584">
        <v>0</v>
      </c>
      <c r="J584" t="s">
        <v>125</v>
      </c>
      <c r="K584" t="s">
        <v>125</v>
      </c>
    </row>
    <row r="585" spans="2:11" x14ac:dyDescent="0.2">
      <c r="B585" t="s">
        <v>3</v>
      </c>
      <c r="C585" s="2" t="s">
        <v>262</v>
      </c>
      <c r="D585" t="s">
        <v>380</v>
      </c>
      <c r="E585" t="s">
        <v>292</v>
      </c>
      <c r="F585">
        <v>470742.85</v>
      </c>
      <c r="G585">
        <v>507924.5</v>
      </c>
      <c r="H585">
        <v>358530.9</v>
      </c>
      <c r="I585">
        <v>305434.52</v>
      </c>
      <c r="J585">
        <v>354283.25</v>
      </c>
      <c r="K585">
        <v>305166.46999999997</v>
      </c>
    </row>
    <row r="586" spans="2:11" x14ac:dyDescent="0.2">
      <c r="B586" t="s">
        <v>3</v>
      </c>
      <c r="C586" s="2" t="s">
        <v>263</v>
      </c>
      <c r="D586" t="s">
        <v>397</v>
      </c>
      <c r="E586" t="s">
        <v>292</v>
      </c>
      <c r="F586">
        <v>170615</v>
      </c>
      <c r="G586">
        <v>169777</v>
      </c>
      <c r="H586">
        <v>118238.54</v>
      </c>
      <c r="I586">
        <v>66741.61</v>
      </c>
      <c r="J586">
        <v>86560.02</v>
      </c>
      <c r="K586" t="s">
        <v>125</v>
      </c>
    </row>
    <row r="587" spans="2:11" x14ac:dyDescent="0.2">
      <c r="B587" t="s">
        <v>3</v>
      </c>
      <c r="C587" s="2" t="s">
        <v>264</v>
      </c>
      <c r="D587" t="s">
        <v>381</v>
      </c>
      <c r="E587" t="s">
        <v>292</v>
      </c>
      <c r="F587">
        <v>305025.19</v>
      </c>
      <c r="G587">
        <v>390397.65</v>
      </c>
      <c r="H587">
        <v>247601.14</v>
      </c>
      <c r="I587">
        <v>388614.78</v>
      </c>
      <c r="J587">
        <v>369434.33</v>
      </c>
      <c r="K587">
        <v>343671.26</v>
      </c>
    </row>
    <row r="588" spans="2:11" x14ac:dyDescent="0.2">
      <c r="B588" t="s">
        <v>3</v>
      </c>
      <c r="C588" s="2" t="s">
        <v>113</v>
      </c>
      <c r="D588" t="s">
        <v>114</v>
      </c>
      <c r="E588" t="s">
        <v>294</v>
      </c>
      <c r="F588" t="s">
        <v>125</v>
      </c>
      <c r="G588" t="s">
        <v>125</v>
      </c>
      <c r="H588" t="s">
        <v>125</v>
      </c>
      <c r="I588" t="s">
        <v>125</v>
      </c>
      <c r="J588" t="s">
        <v>125</v>
      </c>
      <c r="K588" t="s">
        <v>125</v>
      </c>
    </row>
    <row r="589" spans="2:11" x14ac:dyDescent="0.2">
      <c r="B589" t="s">
        <v>3</v>
      </c>
      <c r="C589" s="2" t="s">
        <v>115</v>
      </c>
      <c r="D589" t="s">
        <v>116</v>
      </c>
      <c r="E589" t="s">
        <v>293</v>
      </c>
      <c r="F589">
        <v>245328.66</v>
      </c>
      <c r="G589">
        <v>434350.97</v>
      </c>
      <c r="H589">
        <v>637524.79</v>
      </c>
      <c r="I589">
        <v>647213.19999999995</v>
      </c>
      <c r="J589">
        <v>618300.13</v>
      </c>
      <c r="K589">
        <v>473450.07</v>
      </c>
    </row>
    <row r="590" spans="2:11" x14ac:dyDescent="0.2">
      <c r="B590" t="s">
        <v>3</v>
      </c>
      <c r="C590" s="2" t="s">
        <v>117</v>
      </c>
      <c r="D590" t="s">
        <v>118</v>
      </c>
      <c r="E590" t="s">
        <v>294</v>
      </c>
      <c r="F590" t="s">
        <v>125</v>
      </c>
      <c r="G590" t="s">
        <v>125</v>
      </c>
      <c r="H590" t="s">
        <v>125</v>
      </c>
      <c r="I590" t="s">
        <v>125</v>
      </c>
      <c r="J590" t="s">
        <v>125</v>
      </c>
      <c r="K590" t="s">
        <v>125</v>
      </c>
    </row>
    <row r="591" spans="2:11" x14ac:dyDescent="0.2">
      <c r="B591" t="s">
        <v>3</v>
      </c>
      <c r="C591" s="2" t="s">
        <v>129</v>
      </c>
      <c r="D591" t="s">
        <v>127</v>
      </c>
      <c r="E591" t="s">
        <v>294</v>
      </c>
      <c r="F591" t="s">
        <v>125</v>
      </c>
      <c r="G591" t="s">
        <v>125</v>
      </c>
      <c r="H591" t="s">
        <v>125</v>
      </c>
      <c r="I591" t="s">
        <v>125</v>
      </c>
      <c r="J591" t="s">
        <v>125</v>
      </c>
      <c r="K591" t="s">
        <v>125</v>
      </c>
    </row>
    <row r="593" spans="2:11" x14ac:dyDescent="0.2">
      <c r="B593" t="s">
        <v>382</v>
      </c>
      <c r="C593" s="2" t="s">
        <v>383</v>
      </c>
      <c r="D593" t="s">
        <v>384</v>
      </c>
    </row>
    <row r="595" spans="2:11" x14ac:dyDescent="0.2">
      <c r="B595" t="s">
        <v>322</v>
      </c>
      <c r="C595" s="2" t="s">
        <v>8</v>
      </c>
      <c r="D595" t="s">
        <v>9</v>
      </c>
      <c r="E595" t="s">
        <v>291</v>
      </c>
      <c r="F595" t="s">
        <v>120</v>
      </c>
      <c r="G595" t="s">
        <v>120</v>
      </c>
      <c r="H595" t="s">
        <v>120</v>
      </c>
      <c r="I595" t="s">
        <v>120</v>
      </c>
      <c r="J595" t="s">
        <v>120</v>
      </c>
      <c r="K595" t="s">
        <v>120</v>
      </c>
    </row>
    <row r="596" spans="2:11" x14ac:dyDescent="0.2">
      <c r="B596" t="s">
        <v>324</v>
      </c>
      <c r="C596" s="2" t="s">
        <v>353</v>
      </c>
      <c r="D596" t="s">
        <v>354</v>
      </c>
      <c r="E596" t="s">
        <v>355</v>
      </c>
      <c r="F596" t="s">
        <v>356</v>
      </c>
      <c r="G596" t="s">
        <v>356</v>
      </c>
      <c r="H596" t="s">
        <v>356</v>
      </c>
      <c r="I596" t="s">
        <v>356</v>
      </c>
      <c r="J596" t="s">
        <v>356</v>
      </c>
      <c r="K596" t="s">
        <v>356</v>
      </c>
    </row>
    <row r="597" spans="2:11" x14ac:dyDescent="0.2">
      <c r="B597" t="s">
        <v>1</v>
      </c>
      <c r="C597" s="2" t="s">
        <v>151</v>
      </c>
      <c r="D597" t="s">
        <v>152</v>
      </c>
      <c r="E597" t="s">
        <v>292</v>
      </c>
      <c r="F597" t="s">
        <v>125</v>
      </c>
      <c r="G597" t="s">
        <v>125</v>
      </c>
      <c r="H597" t="s">
        <v>125</v>
      </c>
      <c r="I597" t="s">
        <v>125</v>
      </c>
      <c r="J597" t="s">
        <v>125</v>
      </c>
      <c r="K597" t="s">
        <v>125</v>
      </c>
    </row>
    <row r="598" spans="2:11" x14ac:dyDescent="0.2">
      <c r="B598" t="s">
        <v>1</v>
      </c>
      <c r="C598" s="2" t="s">
        <v>10</v>
      </c>
      <c r="D598" t="s">
        <v>432</v>
      </c>
      <c r="E598" t="s">
        <v>293</v>
      </c>
      <c r="F598">
        <v>76</v>
      </c>
      <c r="G598">
        <v>54</v>
      </c>
      <c r="H598">
        <v>59</v>
      </c>
      <c r="I598">
        <v>56</v>
      </c>
      <c r="J598">
        <v>61</v>
      </c>
      <c r="K598">
        <v>56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292</v>
      </c>
      <c r="F599" t="s">
        <v>125</v>
      </c>
      <c r="G599" t="s">
        <v>125</v>
      </c>
      <c r="H599" t="s">
        <v>125</v>
      </c>
      <c r="I599" t="s">
        <v>125</v>
      </c>
      <c r="J599" t="s">
        <v>125</v>
      </c>
      <c r="K599" t="s">
        <v>125</v>
      </c>
    </row>
    <row r="600" spans="2:11" x14ac:dyDescent="0.2">
      <c r="B600" t="s">
        <v>1</v>
      </c>
      <c r="C600" s="2" t="s">
        <v>153</v>
      </c>
      <c r="D600" t="s">
        <v>154</v>
      </c>
      <c r="E600" t="s">
        <v>292</v>
      </c>
      <c r="F600" t="s">
        <v>125</v>
      </c>
      <c r="G600" t="s">
        <v>125</v>
      </c>
      <c r="H600" t="s">
        <v>125</v>
      </c>
      <c r="I600" t="s">
        <v>125</v>
      </c>
      <c r="J600" t="s">
        <v>125</v>
      </c>
      <c r="K600" t="s">
        <v>125</v>
      </c>
    </row>
    <row r="601" spans="2:11" x14ac:dyDescent="0.2">
      <c r="B601" t="s">
        <v>1</v>
      </c>
      <c r="C601" s="2" t="s">
        <v>155</v>
      </c>
      <c r="D601" t="s">
        <v>156</v>
      </c>
      <c r="E601" t="s">
        <v>292</v>
      </c>
      <c r="F601" t="s">
        <v>125</v>
      </c>
      <c r="G601" t="s">
        <v>125</v>
      </c>
      <c r="H601" t="s">
        <v>125</v>
      </c>
      <c r="I601" t="s">
        <v>125</v>
      </c>
      <c r="J601" t="s">
        <v>125</v>
      </c>
      <c r="K601" t="s">
        <v>125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293</v>
      </c>
      <c r="F602">
        <v>41</v>
      </c>
      <c r="G602">
        <v>39</v>
      </c>
      <c r="H602">
        <v>23</v>
      </c>
      <c r="I602">
        <v>34</v>
      </c>
      <c r="J602">
        <v>29</v>
      </c>
      <c r="K602">
        <v>41</v>
      </c>
    </row>
    <row r="603" spans="2:11" x14ac:dyDescent="0.2">
      <c r="B603" t="s">
        <v>1</v>
      </c>
      <c r="C603" s="2" t="s">
        <v>157</v>
      </c>
      <c r="D603" t="s">
        <v>158</v>
      </c>
      <c r="E603" t="s">
        <v>292</v>
      </c>
      <c r="F603" t="s">
        <v>125</v>
      </c>
      <c r="G603" t="s">
        <v>125</v>
      </c>
      <c r="H603" t="s">
        <v>125</v>
      </c>
      <c r="I603" t="s">
        <v>125</v>
      </c>
      <c r="J603" t="s">
        <v>125</v>
      </c>
      <c r="K603" t="s">
        <v>125</v>
      </c>
    </row>
    <row r="604" spans="2:11" x14ac:dyDescent="0.2">
      <c r="B604" t="s">
        <v>1</v>
      </c>
      <c r="C604" s="2" t="s">
        <v>159</v>
      </c>
      <c r="D604" t="s">
        <v>160</v>
      </c>
      <c r="E604" t="s">
        <v>292</v>
      </c>
      <c r="F604" t="s">
        <v>125</v>
      </c>
      <c r="G604" t="s">
        <v>125</v>
      </c>
      <c r="H604" t="s">
        <v>125</v>
      </c>
      <c r="I604" t="s">
        <v>125</v>
      </c>
      <c r="J604" t="s">
        <v>125</v>
      </c>
      <c r="K604" t="s">
        <v>125</v>
      </c>
    </row>
    <row r="605" spans="2:11" x14ac:dyDescent="0.2">
      <c r="B605" t="s">
        <v>1</v>
      </c>
      <c r="C605" s="2" t="s">
        <v>161</v>
      </c>
      <c r="D605" t="s">
        <v>162</v>
      </c>
      <c r="E605" t="s">
        <v>292</v>
      </c>
      <c r="F605" t="s">
        <v>125</v>
      </c>
      <c r="G605" t="s">
        <v>125</v>
      </c>
      <c r="H605" t="s">
        <v>125</v>
      </c>
      <c r="I605" t="s">
        <v>125</v>
      </c>
      <c r="J605" t="s">
        <v>125</v>
      </c>
      <c r="K605" t="s">
        <v>125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293</v>
      </c>
      <c r="F606">
        <v>1</v>
      </c>
      <c r="G606">
        <v>0</v>
      </c>
      <c r="H606" t="s">
        <v>125</v>
      </c>
      <c r="I606" t="s">
        <v>125</v>
      </c>
      <c r="J606" t="s">
        <v>125</v>
      </c>
      <c r="K606" t="s">
        <v>125</v>
      </c>
    </row>
    <row r="607" spans="2:11" x14ac:dyDescent="0.2">
      <c r="B607" t="s">
        <v>1</v>
      </c>
      <c r="C607" s="2" t="s">
        <v>163</v>
      </c>
      <c r="D607" t="s">
        <v>164</v>
      </c>
      <c r="E607" t="s">
        <v>292</v>
      </c>
      <c r="F607" t="s">
        <v>125</v>
      </c>
      <c r="G607" t="s">
        <v>125</v>
      </c>
      <c r="H607" t="s">
        <v>125</v>
      </c>
      <c r="I607" t="s">
        <v>125</v>
      </c>
      <c r="J607" t="s">
        <v>125</v>
      </c>
      <c r="K607" t="s">
        <v>125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293</v>
      </c>
      <c r="F608">
        <v>32</v>
      </c>
      <c r="G608">
        <v>26</v>
      </c>
      <c r="H608">
        <v>30</v>
      </c>
      <c r="I608">
        <v>28</v>
      </c>
      <c r="J608">
        <v>19</v>
      </c>
      <c r="K608">
        <v>19</v>
      </c>
    </row>
    <row r="609" spans="2:11" x14ac:dyDescent="0.2">
      <c r="B609" t="s">
        <v>1</v>
      </c>
      <c r="C609" s="2" t="s">
        <v>165</v>
      </c>
      <c r="D609" t="s">
        <v>166</v>
      </c>
      <c r="E609" t="s">
        <v>292</v>
      </c>
      <c r="F609" t="s">
        <v>125</v>
      </c>
      <c r="G609" t="s">
        <v>125</v>
      </c>
      <c r="H609" t="s">
        <v>125</v>
      </c>
      <c r="I609" t="s">
        <v>125</v>
      </c>
      <c r="J609" t="s">
        <v>125</v>
      </c>
      <c r="K609" t="s">
        <v>125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292</v>
      </c>
      <c r="F610" t="s">
        <v>125</v>
      </c>
      <c r="G610" t="s">
        <v>125</v>
      </c>
      <c r="H610" t="s">
        <v>125</v>
      </c>
      <c r="I610" t="s">
        <v>125</v>
      </c>
      <c r="J610" t="s">
        <v>125</v>
      </c>
      <c r="K610" t="s">
        <v>125</v>
      </c>
    </row>
    <row r="611" spans="2:11" x14ac:dyDescent="0.2">
      <c r="B611" t="s">
        <v>1</v>
      </c>
      <c r="C611" s="2" t="s">
        <v>167</v>
      </c>
      <c r="D611" t="s">
        <v>168</v>
      </c>
      <c r="E611" t="s">
        <v>292</v>
      </c>
      <c r="F611" t="s">
        <v>125</v>
      </c>
      <c r="G611" t="s">
        <v>125</v>
      </c>
      <c r="H611" t="s">
        <v>125</v>
      </c>
      <c r="I611" t="s">
        <v>125</v>
      </c>
      <c r="J611" t="s">
        <v>125</v>
      </c>
      <c r="K611" t="s">
        <v>125</v>
      </c>
    </row>
    <row r="612" spans="2:11" x14ac:dyDescent="0.2">
      <c r="B612" t="s">
        <v>1</v>
      </c>
      <c r="C612" s="2" t="s">
        <v>169</v>
      </c>
      <c r="D612" t="s">
        <v>170</v>
      </c>
      <c r="E612" t="s">
        <v>292</v>
      </c>
      <c r="F612" t="s">
        <v>125</v>
      </c>
      <c r="G612" t="s">
        <v>125</v>
      </c>
      <c r="H612" t="s">
        <v>125</v>
      </c>
      <c r="I612" t="s">
        <v>125</v>
      </c>
      <c r="J612" t="s">
        <v>125</v>
      </c>
      <c r="K612" t="s">
        <v>125</v>
      </c>
    </row>
    <row r="613" spans="2:11" x14ac:dyDescent="0.2">
      <c r="B613" t="s">
        <v>1</v>
      </c>
      <c r="C613" s="2" t="s">
        <v>171</v>
      </c>
      <c r="D613" t="s">
        <v>172</v>
      </c>
      <c r="E613" t="s">
        <v>292</v>
      </c>
      <c r="F613" t="s">
        <v>125</v>
      </c>
      <c r="G613" t="s">
        <v>125</v>
      </c>
      <c r="H613" t="s">
        <v>125</v>
      </c>
      <c r="I613" t="s">
        <v>125</v>
      </c>
      <c r="J613" t="s">
        <v>125</v>
      </c>
      <c r="K613" t="s">
        <v>125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293</v>
      </c>
      <c r="F614">
        <v>4</v>
      </c>
      <c r="G614">
        <v>1</v>
      </c>
      <c r="H614">
        <v>5</v>
      </c>
      <c r="I614">
        <v>0</v>
      </c>
      <c r="J614">
        <v>0</v>
      </c>
      <c r="K614">
        <v>4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292</v>
      </c>
      <c r="F615" t="s">
        <v>125</v>
      </c>
      <c r="G615" t="s">
        <v>125</v>
      </c>
      <c r="H615" t="s">
        <v>125</v>
      </c>
      <c r="I615" t="s">
        <v>125</v>
      </c>
      <c r="J615" t="s">
        <v>125</v>
      </c>
      <c r="K615" t="s">
        <v>125</v>
      </c>
    </row>
    <row r="616" spans="2:11" x14ac:dyDescent="0.2">
      <c r="B616" t="s">
        <v>1</v>
      </c>
      <c r="C616" s="2" t="s">
        <v>173</v>
      </c>
      <c r="D616" t="s">
        <v>174</v>
      </c>
      <c r="E616" t="s">
        <v>292</v>
      </c>
      <c r="F616" t="s">
        <v>125</v>
      </c>
      <c r="G616" t="s">
        <v>125</v>
      </c>
      <c r="H616" t="s">
        <v>125</v>
      </c>
      <c r="I616" t="s">
        <v>125</v>
      </c>
      <c r="J616" t="s">
        <v>125</v>
      </c>
      <c r="K616" t="s">
        <v>125</v>
      </c>
    </row>
    <row r="617" spans="2:11" x14ac:dyDescent="0.2">
      <c r="B617" t="s">
        <v>1</v>
      </c>
      <c r="C617" s="2" t="s">
        <v>175</v>
      </c>
      <c r="D617" t="s">
        <v>176</v>
      </c>
      <c r="E617" t="s">
        <v>292</v>
      </c>
      <c r="F617" t="s">
        <v>125</v>
      </c>
      <c r="G617" t="s">
        <v>125</v>
      </c>
      <c r="H617" t="s">
        <v>125</v>
      </c>
      <c r="I617" t="s">
        <v>125</v>
      </c>
      <c r="J617" t="s">
        <v>125</v>
      </c>
      <c r="K617" t="s">
        <v>125</v>
      </c>
    </row>
    <row r="618" spans="2:11" x14ac:dyDescent="0.2">
      <c r="B618" t="s">
        <v>1</v>
      </c>
      <c r="C618" s="2" t="s">
        <v>25</v>
      </c>
      <c r="D618" t="s">
        <v>398</v>
      </c>
      <c r="E618" t="s">
        <v>293</v>
      </c>
      <c r="F618">
        <v>2</v>
      </c>
      <c r="G618">
        <v>12</v>
      </c>
      <c r="H618">
        <v>19</v>
      </c>
      <c r="I618">
        <v>12</v>
      </c>
      <c r="J618">
        <v>0</v>
      </c>
      <c r="K618">
        <v>0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293</v>
      </c>
      <c r="F619">
        <v>23</v>
      </c>
      <c r="G619">
        <v>6</v>
      </c>
      <c r="H619">
        <v>5</v>
      </c>
      <c r="I619">
        <v>52</v>
      </c>
      <c r="J619">
        <v>31</v>
      </c>
      <c r="K619">
        <v>37</v>
      </c>
    </row>
    <row r="620" spans="2:11" x14ac:dyDescent="0.2">
      <c r="B620" t="s">
        <v>1</v>
      </c>
      <c r="C620" s="2" t="s">
        <v>177</v>
      </c>
      <c r="D620" t="s">
        <v>178</v>
      </c>
      <c r="E620" t="s">
        <v>292</v>
      </c>
      <c r="F620" t="s">
        <v>125</v>
      </c>
      <c r="G620" t="s">
        <v>125</v>
      </c>
      <c r="H620" t="s">
        <v>125</v>
      </c>
      <c r="I620" t="s">
        <v>125</v>
      </c>
      <c r="J620" t="s">
        <v>125</v>
      </c>
      <c r="K620" t="s">
        <v>125</v>
      </c>
    </row>
    <row r="621" spans="2:11" x14ac:dyDescent="0.2">
      <c r="B621" t="s">
        <v>1</v>
      </c>
      <c r="C621" s="2" t="s">
        <v>179</v>
      </c>
      <c r="D621" t="s">
        <v>180</v>
      </c>
      <c r="E621" t="s">
        <v>292</v>
      </c>
      <c r="F621" t="s">
        <v>125</v>
      </c>
      <c r="G621" t="s">
        <v>125</v>
      </c>
      <c r="H621" t="s">
        <v>125</v>
      </c>
      <c r="I621" t="s">
        <v>125</v>
      </c>
      <c r="J621" t="s">
        <v>125</v>
      </c>
      <c r="K621" t="s">
        <v>125</v>
      </c>
    </row>
    <row r="622" spans="2:11" x14ac:dyDescent="0.2">
      <c r="B622" t="s">
        <v>1</v>
      </c>
      <c r="C622" s="2" t="s">
        <v>181</v>
      </c>
      <c r="D622" t="s">
        <v>182</v>
      </c>
      <c r="E622" t="s">
        <v>292</v>
      </c>
      <c r="F622" t="s">
        <v>125</v>
      </c>
      <c r="G622" t="s">
        <v>125</v>
      </c>
      <c r="H622" t="s">
        <v>125</v>
      </c>
      <c r="I622" t="s">
        <v>125</v>
      </c>
      <c r="J622" t="s">
        <v>125</v>
      </c>
      <c r="K622" t="s">
        <v>125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292</v>
      </c>
      <c r="F623" t="s">
        <v>125</v>
      </c>
      <c r="G623" t="s">
        <v>125</v>
      </c>
      <c r="H623" t="s">
        <v>125</v>
      </c>
      <c r="I623" t="s">
        <v>125</v>
      </c>
      <c r="J623" t="s">
        <v>125</v>
      </c>
      <c r="K623" t="s">
        <v>125</v>
      </c>
    </row>
    <row r="624" spans="2:11" x14ac:dyDescent="0.2">
      <c r="B624" t="s">
        <v>1</v>
      </c>
      <c r="C624" s="2" t="s">
        <v>30</v>
      </c>
      <c r="D624" t="s">
        <v>399</v>
      </c>
      <c r="E624" t="s">
        <v>293</v>
      </c>
      <c r="F624">
        <v>31</v>
      </c>
      <c r="G624">
        <v>23</v>
      </c>
      <c r="H624">
        <v>18</v>
      </c>
      <c r="I624">
        <v>34</v>
      </c>
      <c r="J624">
        <v>25</v>
      </c>
      <c r="K624">
        <v>14</v>
      </c>
    </row>
    <row r="625" spans="2:11" x14ac:dyDescent="0.2">
      <c r="B625" t="s">
        <v>1</v>
      </c>
      <c r="C625" s="2" t="s">
        <v>183</v>
      </c>
      <c r="D625" t="s">
        <v>184</v>
      </c>
      <c r="E625" t="s">
        <v>292</v>
      </c>
      <c r="F625" t="s">
        <v>125</v>
      </c>
      <c r="G625" t="s">
        <v>125</v>
      </c>
      <c r="H625" t="s">
        <v>125</v>
      </c>
      <c r="I625" t="s">
        <v>125</v>
      </c>
      <c r="J625" t="s">
        <v>125</v>
      </c>
      <c r="K625" t="s">
        <v>125</v>
      </c>
    </row>
    <row r="626" spans="2:11" x14ac:dyDescent="0.2">
      <c r="B626" t="s">
        <v>1</v>
      </c>
      <c r="C626" s="2" t="s">
        <v>185</v>
      </c>
      <c r="D626" t="s">
        <v>186</v>
      </c>
      <c r="E626" t="s">
        <v>292</v>
      </c>
      <c r="F626" t="s">
        <v>125</v>
      </c>
      <c r="G626" t="s">
        <v>125</v>
      </c>
      <c r="H626" t="s">
        <v>125</v>
      </c>
      <c r="I626" t="s">
        <v>125</v>
      </c>
      <c r="J626" t="s">
        <v>125</v>
      </c>
      <c r="K626" t="s">
        <v>125</v>
      </c>
    </row>
    <row r="627" spans="2:11" x14ac:dyDescent="0.2">
      <c r="B627" t="s">
        <v>1</v>
      </c>
      <c r="C627" s="2" t="s">
        <v>187</v>
      </c>
      <c r="D627" t="s">
        <v>188</v>
      </c>
      <c r="E627" t="s">
        <v>292</v>
      </c>
      <c r="F627" t="s">
        <v>125</v>
      </c>
      <c r="G627" t="s">
        <v>125</v>
      </c>
      <c r="H627" t="s">
        <v>125</v>
      </c>
      <c r="I627" t="s">
        <v>125</v>
      </c>
      <c r="J627" t="s">
        <v>125</v>
      </c>
      <c r="K627" t="s">
        <v>125</v>
      </c>
    </row>
    <row r="628" spans="2:11" x14ac:dyDescent="0.2">
      <c r="B628" t="s">
        <v>1</v>
      </c>
      <c r="C628" s="2" t="s">
        <v>189</v>
      </c>
      <c r="D628" t="s">
        <v>190</v>
      </c>
      <c r="E628" t="s">
        <v>292</v>
      </c>
      <c r="F628" t="s">
        <v>125</v>
      </c>
      <c r="G628" t="s">
        <v>125</v>
      </c>
      <c r="H628" t="s">
        <v>125</v>
      </c>
      <c r="I628" t="s">
        <v>125</v>
      </c>
      <c r="J628" t="s">
        <v>125</v>
      </c>
      <c r="K628" t="s">
        <v>125</v>
      </c>
    </row>
    <row r="629" spans="2:11" x14ac:dyDescent="0.2">
      <c r="B629" t="s">
        <v>1</v>
      </c>
      <c r="C629" s="2" t="s">
        <v>191</v>
      </c>
      <c r="D629" t="s">
        <v>192</v>
      </c>
      <c r="E629" t="s">
        <v>292</v>
      </c>
      <c r="F629" t="s">
        <v>125</v>
      </c>
      <c r="G629" t="s">
        <v>125</v>
      </c>
      <c r="H629" t="s">
        <v>125</v>
      </c>
      <c r="I629" t="s">
        <v>125</v>
      </c>
      <c r="J629" t="s">
        <v>125</v>
      </c>
      <c r="K629" t="s">
        <v>125</v>
      </c>
    </row>
    <row r="630" spans="2:11" x14ac:dyDescent="0.2">
      <c r="B630" t="s">
        <v>1</v>
      </c>
      <c r="C630" s="2" t="s">
        <v>193</v>
      </c>
      <c r="D630" t="s">
        <v>194</v>
      </c>
      <c r="E630" t="s">
        <v>292</v>
      </c>
      <c r="F630" t="s">
        <v>125</v>
      </c>
      <c r="G630" t="s">
        <v>125</v>
      </c>
      <c r="H630" t="s">
        <v>125</v>
      </c>
      <c r="I630" t="s">
        <v>125</v>
      </c>
      <c r="J630" t="s">
        <v>125</v>
      </c>
      <c r="K630" t="s">
        <v>125</v>
      </c>
    </row>
    <row r="631" spans="2:11" x14ac:dyDescent="0.2">
      <c r="B631" t="s">
        <v>1</v>
      </c>
      <c r="C631" s="2" t="s">
        <v>31</v>
      </c>
      <c r="D631" t="s">
        <v>400</v>
      </c>
      <c r="E631" t="s">
        <v>293</v>
      </c>
      <c r="F631">
        <v>112</v>
      </c>
      <c r="G631">
        <v>114</v>
      </c>
      <c r="H631">
        <v>138</v>
      </c>
      <c r="I631">
        <v>104</v>
      </c>
      <c r="J631">
        <v>104</v>
      </c>
      <c r="K631">
        <v>88</v>
      </c>
    </row>
    <row r="632" spans="2:11" x14ac:dyDescent="0.2">
      <c r="B632" t="s">
        <v>1</v>
      </c>
      <c r="C632" s="2" t="s">
        <v>195</v>
      </c>
      <c r="D632" t="s">
        <v>196</v>
      </c>
      <c r="E632" t="s">
        <v>292</v>
      </c>
      <c r="F632" t="s">
        <v>125</v>
      </c>
      <c r="G632" t="s">
        <v>125</v>
      </c>
      <c r="H632" t="s">
        <v>125</v>
      </c>
      <c r="I632" t="s">
        <v>125</v>
      </c>
      <c r="J632" t="s">
        <v>125</v>
      </c>
      <c r="K632" t="s">
        <v>125</v>
      </c>
    </row>
    <row r="633" spans="2:11" x14ac:dyDescent="0.2">
      <c r="B633" t="s">
        <v>1</v>
      </c>
      <c r="C633" s="2" t="s">
        <v>197</v>
      </c>
      <c r="D633" t="s">
        <v>198</v>
      </c>
      <c r="E633" t="s">
        <v>292</v>
      </c>
      <c r="F633" t="s">
        <v>125</v>
      </c>
      <c r="G633" t="s">
        <v>125</v>
      </c>
      <c r="H633" t="s">
        <v>125</v>
      </c>
      <c r="I633" t="s">
        <v>125</v>
      </c>
      <c r="J633" t="s">
        <v>125</v>
      </c>
      <c r="K633" t="s">
        <v>125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292</v>
      </c>
      <c r="F634" t="s">
        <v>125</v>
      </c>
      <c r="G634" t="s">
        <v>125</v>
      </c>
      <c r="H634" t="s">
        <v>125</v>
      </c>
      <c r="I634" t="s">
        <v>125</v>
      </c>
      <c r="J634" t="s">
        <v>125</v>
      </c>
      <c r="K634" t="s">
        <v>125</v>
      </c>
    </row>
    <row r="635" spans="2:11" x14ac:dyDescent="0.2">
      <c r="B635" t="s">
        <v>1</v>
      </c>
      <c r="C635" s="2" t="s">
        <v>199</v>
      </c>
      <c r="D635" t="s">
        <v>200</v>
      </c>
      <c r="E635" t="s">
        <v>292</v>
      </c>
      <c r="F635" t="s">
        <v>125</v>
      </c>
      <c r="G635" t="s">
        <v>125</v>
      </c>
      <c r="H635" t="s">
        <v>125</v>
      </c>
      <c r="I635" t="s">
        <v>125</v>
      </c>
      <c r="J635" t="s">
        <v>125</v>
      </c>
      <c r="K635" t="s">
        <v>125</v>
      </c>
    </row>
    <row r="636" spans="2:11" x14ac:dyDescent="0.2">
      <c r="B636" t="s">
        <v>1</v>
      </c>
      <c r="C636" s="2" t="s">
        <v>201</v>
      </c>
      <c r="D636" t="s">
        <v>202</v>
      </c>
      <c r="E636" t="s">
        <v>292</v>
      </c>
      <c r="F636" t="s">
        <v>125</v>
      </c>
      <c r="G636" t="s">
        <v>125</v>
      </c>
      <c r="H636" t="s">
        <v>125</v>
      </c>
      <c r="I636" t="s">
        <v>125</v>
      </c>
      <c r="J636" t="s">
        <v>125</v>
      </c>
      <c r="K636" t="s">
        <v>125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292</v>
      </c>
      <c r="F637" t="s">
        <v>125</v>
      </c>
      <c r="G637" t="s">
        <v>125</v>
      </c>
      <c r="H637" t="s">
        <v>125</v>
      </c>
      <c r="I637" t="s">
        <v>125</v>
      </c>
      <c r="J637" t="s">
        <v>125</v>
      </c>
      <c r="K637" t="s">
        <v>125</v>
      </c>
    </row>
    <row r="638" spans="2:11" x14ac:dyDescent="0.2">
      <c r="B638" t="s">
        <v>1</v>
      </c>
      <c r="C638" s="2" t="s">
        <v>203</v>
      </c>
      <c r="D638" t="s">
        <v>204</v>
      </c>
      <c r="E638" t="s">
        <v>292</v>
      </c>
      <c r="F638" t="s">
        <v>125</v>
      </c>
      <c r="G638" t="s">
        <v>125</v>
      </c>
      <c r="H638" t="s">
        <v>125</v>
      </c>
      <c r="I638" t="s">
        <v>125</v>
      </c>
      <c r="J638" t="s">
        <v>125</v>
      </c>
      <c r="K638" t="s">
        <v>125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293</v>
      </c>
      <c r="F639">
        <v>205</v>
      </c>
      <c r="G639">
        <v>155</v>
      </c>
      <c r="H639">
        <v>242</v>
      </c>
      <c r="I639">
        <v>139</v>
      </c>
      <c r="J639">
        <v>0</v>
      </c>
      <c r="K639">
        <v>0</v>
      </c>
    </row>
    <row r="640" spans="2:11" x14ac:dyDescent="0.2">
      <c r="B640" t="s">
        <v>1</v>
      </c>
      <c r="C640" s="2" t="s">
        <v>205</v>
      </c>
      <c r="D640" t="s">
        <v>206</v>
      </c>
      <c r="E640" t="s">
        <v>292</v>
      </c>
      <c r="F640" t="s">
        <v>125</v>
      </c>
      <c r="G640" t="s">
        <v>125</v>
      </c>
      <c r="H640" t="s">
        <v>125</v>
      </c>
      <c r="I640" t="s">
        <v>125</v>
      </c>
      <c r="J640" t="s">
        <v>125</v>
      </c>
      <c r="K640" t="s">
        <v>125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293</v>
      </c>
      <c r="F641">
        <v>2</v>
      </c>
      <c r="G641">
        <v>8</v>
      </c>
      <c r="H641">
        <v>5</v>
      </c>
      <c r="I641">
        <v>8</v>
      </c>
      <c r="J641">
        <v>6</v>
      </c>
      <c r="K641">
        <v>22</v>
      </c>
    </row>
    <row r="642" spans="2:11" x14ac:dyDescent="0.2">
      <c r="B642" t="s">
        <v>1</v>
      </c>
      <c r="C642" s="2" t="s">
        <v>207</v>
      </c>
      <c r="D642" t="s">
        <v>208</v>
      </c>
      <c r="E642" t="s">
        <v>292</v>
      </c>
      <c r="F642" t="s">
        <v>125</v>
      </c>
      <c r="G642" t="s">
        <v>125</v>
      </c>
      <c r="H642" t="s">
        <v>125</v>
      </c>
      <c r="I642" t="s">
        <v>125</v>
      </c>
      <c r="J642" t="s">
        <v>125</v>
      </c>
      <c r="K642" t="s">
        <v>125</v>
      </c>
    </row>
    <row r="643" spans="2:11" x14ac:dyDescent="0.2">
      <c r="B643" t="s">
        <v>1</v>
      </c>
      <c r="C643" s="2" t="s">
        <v>209</v>
      </c>
      <c r="D643" t="s">
        <v>210</v>
      </c>
      <c r="E643" t="s">
        <v>292</v>
      </c>
      <c r="F643" t="s">
        <v>125</v>
      </c>
      <c r="G643" t="s">
        <v>125</v>
      </c>
      <c r="H643" t="s">
        <v>125</v>
      </c>
      <c r="I643" t="s">
        <v>125</v>
      </c>
      <c r="J643" t="s">
        <v>125</v>
      </c>
      <c r="K643" t="s">
        <v>125</v>
      </c>
    </row>
    <row r="644" spans="2:11" x14ac:dyDescent="0.2">
      <c r="B644" t="s">
        <v>1</v>
      </c>
      <c r="C644" s="2" t="s">
        <v>211</v>
      </c>
      <c r="D644" t="s">
        <v>212</v>
      </c>
      <c r="E644" t="s">
        <v>292</v>
      </c>
      <c r="F644" t="s">
        <v>125</v>
      </c>
      <c r="G644" t="s">
        <v>125</v>
      </c>
      <c r="H644" t="s">
        <v>125</v>
      </c>
      <c r="I644" t="s">
        <v>125</v>
      </c>
      <c r="J644" t="s">
        <v>125</v>
      </c>
      <c r="K644" t="s">
        <v>125</v>
      </c>
    </row>
    <row r="645" spans="2:11" x14ac:dyDescent="0.2">
      <c r="B645" t="s">
        <v>1</v>
      </c>
      <c r="C645" s="2" t="s">
        <v>213</v>
      </c>
      <c r="D645" t="s">
        <v>214</v>
      </c>
      <c r="E645" t="s">
        <v>292</v>
      </c>
      <c r="F645" t="s">
        <v>125</v>
      </c>
      <c r="G645" t="s">
        <v>125</v>
      </c>
      <c r="H645" t="s">
        <v>125</v>
      </c>
      <c r="I645" t="s">
        <v>125</v>
      </c>
      <c r="J645" t="s">
        <v>125</v>
      </c>
      <c r="K645" t="s">
        <v>125</v>
      </c>
    </row>
    <row r="646" spans="2:11" x14ac:dyDescent="0.2">
      <c r="B646" t="s">
        <v>1</v>
      </c>
      <c r="C646" s="2" t="s">
        <v>272</v>
      </c>
      <c r="D646" t="s">
        <v>273</v>
      </c>
      <c r="E646" t="s">
        <v>294</v>
      </c>
      <c r="F646" t="s">
        <v>125</v>
      </c>
      <c r="G646" t="s">
        <v>125</v>
      </c>
      <c r="H646" t="s">
        <v>125</v>
      </c>
      <c r="I646" t="s">
        <v>125</v>
      </c>
      <c r="J646" t="s">
        <v>125</v>
      </c>
      <c r="K646" t="s">
        <v>125</v>
      </c>
    </row>
    <row r="647" spans="2:11" x14ac:dyDescent="0.2">
      <c r="B647" t="s">
        <v>1</v>
      </c>
      <c r="C647" s="2" t="s">
        <v>270</v>
      </c>
      <c r="D647" t="s">
        <v>271</v>
      </c>
      <c r="E647" t="s">
        <v>292</v>
      </c>
      <c r="F647" t="s">
        <v>125</v>
      </c>
      <c r="G647" t="s">
        <v>125</v>
      </c>
      <c r="H647" t="s">
        <v>125</v>
      </c>
      <c r="I647" t="s">
        <v>125</v>
      </c>
      <c r="J647" t="s">
        <v>125</v>
      </c>
      <c r="K647" t="s">
        <v>125</v>
      </c>
    </row>
    <row r="648" spans="2:11" x14ac:dyDescent="0.2">
      <c r="B648" t="s">
        <v>1</v>
      </c>
      <c r="C648" s="2" t="s">
        <v>215</v>
      </c>
      <c r="D648" t="s">
        <v>216</v>
      </c>
      <c r="E648" t="s">
        <v>292</v>
      </c>
      <c r="F648" t="s">
        <v>125</v>
      </c>
      <c r="G648" t="s">
        <v>125</v>
      </c>
      <c r="H648" t="s">
        <v>125</v>
      </c>
      <c r="I648" t="s">
        <v>125</v>
      </c>
      <c r="J648" t="s">
        <v>125</v>
      </c>
      <c r="K648" t="s">
        <v>125</v>
      </c>
    </row>
    <row r="649" spans="2:11" x14ac:dyDescent="0.2">
      <c r="B649" t="s">
        <v>1</v>
      </c>
      <c r="C649" s="2" t="s">
        <v>217</v>
      </c>
      <c r="D649" t="s">
        <v>218</v>
      </c>
      <c r="E649" t="s">
        <v>292</v>
      </c>
      <c r="F649" t="s">
        <v>125</v>
      </c>
      <c r="G649" t="s">
        <v>125</v>
      </c>
      <c r="H649" t="s">
        <v>125</v>
      </c>
      <c r="I649" t="s">
        <v>125</v>
      </c>
      <c r="J649" t="s">
        <v>125</v>
      </c>
      <c r="K649" t="s">
        <v>125</v>
      </c>
    </row>
    <row r="650" spans="2:11" x14ac:dyDescent="0.2">
      <c r="B650" t="s">
        <v>1</v>
      </c>
      <c r="C650" s="2" t="s">
        <v>219</v>
      </c>
      <c r="D650" t="s">
        <v>391</v>
      </c>
      <c r="E650" t="s">
        <v>292</v>
      </c>
      <c r="F650" t="s">
        <v>125</v>
      </c>
      <c r="G650" t="s">
        <v>125</v>
      </c>
      <c r="H650" t="s">
        <v>125</v>
      </c>
      <c r="I650" t="s">
        <v>125</v>
      </c>
      <c r="J650" t="s">
        <v>125</v>
      </c>
      <c r="K650" t="s">
        <v>125</v>
      </c>
    </row>
    <row r="651" spans="2:11" x14ac:dyDescent="0.2">
      <c r="B651" t="s">
        <v>1</v>
      </c>
      <c r="C651" s="2" t="s">
        <v>220</v>
      </c>
      <c r="D651" t="s">
        <v>221</v>
      </c>
      <c r="E651" t="s">
        <v>292</v>
      </c>
      <c r="F651" t="s">
        <v>125</v>
      </c>
      <c r="G651" t="s">
        <v>125</v>
      </c>
      <c r="H651" t="s">
        <v>125</v>
      </c>
      <c r="I651" t="s">
        <v>125</v>
      </c>
      <c r="J651" t="s">
        <v>125</v>
      </c>
      <c r="K651" t="s">
        <v>125</v>
      </c>
    </row>
    <row r="652" spans="2:11" x14ac:dyDescent="0.2">
      <c r="B652" t="s">
        <v>1</v>
      </c>
      <c r="C652" s="2" t="s">
        <v>222</v>
      </c>
      <c r="D652" t="s">
        <v>349</v>
      </c>
      <c r="E652" t="s">
        <v>292</v>
      </c>
      <c r="F652" t="s">
        <v>125</v>
      </c>
      <c r="G652" t="s">
        <v>125</v>
      </c>
      <c r="H652" t="s">
        <v>125</v>
      </c>
      <c r="I652" t="s">
        <v>125</v>
      </c>
      <c r="J652" t="s">
        <v>125</v>
      </c>
      <c r="K652" t="s">
        <v>125</v>
      </c>
    </row>
    <row r="653" spans="2:11" x14ac:dyDescent="0.2">
      <c r="B653" t="s">
        <v>1</v>
      </c>
      <c r="C653" s="2" t="s">
        <v>223</v>
      </c>
      <c r="D653" t="s">
        <v>350</v>
      </c>
      <c r="E653" t="s">
        <v>292</v>
      </c>
      <c r="F653" t="s">
        <v>125</v>
      </c>
      <c r="G653" t="s">
        <v>125</v>
      </c>
      <c r="H653" t="s">
        <v>125</v>
      </c>
      <c r="I653" t="s">
        <v>125</v>
      </c>
      <c r="J653" t="s">
        <v>125</v>
      </c>
      <c r="K653" t="s">
        <v>125</v>
      </c>
    </row>
    <row r="654" spans="2:11" x14ac:dyDescent="0.2">
      <c r="B654" t="s">
        <v>1</v>
      </c>
      <c r="C654" s="2" t="s">
        <v>224</v>
      </c>
      <c r="D654" t="s">
        <v>351</v>
      </c>
      <c r="E654" t="s">
        <v>294</v>
      </c>
      <c r="F654" t="s">
        <v>125</v>
      </c>
      <c r="G654" t="s">
        <v>125</v>
      </c>
      <c r="H654" t="s">
        <v>125</v>
      </c>
      <c r="I654" t="s">
        <v>125</v>
      </c>
      <c r="J654" t="s">
        <v>125</v>
      </c>
      <c r="K654" t="s">
        <v>125</v>
      </c>
    </row>
    <row r="655" spans="2:11" x14ac:dyDescent="0.2">
      <c r="B655" t="s">
        <v>1</v>
      </c>
      <c r="C655" s="2" t="s">
        <v>225</v>
      </c>
      <c r="D655" t="s">
        <v>226</v>
      </c>
      <c r="E655" t="s">
        <v>292</v>
      </c>
      <c r="F655" t="s">
        <v>125</v>
      </c>
      <c r="G655" t="s">
        <v>125</v>
      </c>
      <c r="H655" t="s">
        <v>125</v>
      </c>
      <c r="I655" t="s">
        <v>125</v>
      </c>
      <c r="J655" t="s">
        <v>125</v>
      </c>
      <c r="K655" t="s">
        <v>125</v>
      </c>
    </row>
    <row r="656" spans="2:11" x14ac:dyDescent="0.2">
      <c r="B656" t="s">
        <v>1</v>
      </c>
      <c r="C656" s="2" t="s">
        <v>274</v>
      </c>
      <c r="D656" t="s">
        <v>275</v>
      </c>
      <c r="E656" t="s">
        <v>294</v>
      </c>
      <c r="F656" t="s">
        <v>125</v>
      </c>
      <c r="G656" t="s">
        <v>125</v>
      </c>
      <c r="H656" t="s">
        <v>125</v>
      </c>
      <c r="I656" t="s">
        <v>125</v>
      </c>
      <c r="J656" t="s">
        <v>125</v>
      </c>
      <c r="K656" t="s">
        <v>125</v>
      </c>
    </row>
    <row r="657" spans="2:11" x14ac:dyDescent="0.2">
      <c r="B657" t="s">
        <v>1</v>
      </c>
      <c r="C657" s="2" t="s">
        <v>227</v>
      </c>
      <c r="D657" t="s">
        <v>228</v>
      </c>
      <c r="E657" t="s">
        <v>292</v>
      </c>
      <c r="F657" t="s">
        <v>125</v>
      </c>
      <c r="G657" t="s">
        <v>125</v>
      </c>
      <c r="H657" t="s">
        <v>125</v>
      </c>
      <c r="I657" t="s">
        <v>125</v>
      </c>
      <c r="J657" t="s">
        <v>125</v>
      </c>
      <c r="K657" t="s">
        <v>125</v>
      </c>
    </row>
    <row r="658" spans="2:11" x14ac:dyDescent="0.2">
      <c r="B658" t="s">
        <v>1</v>
      </c>
      <c r="C658" s="2" t="s">
        <v>229</v>
      </c>
      <c r="D658" t="s">
        <v>230</v>
      </c>
      <c r="E658" t="s">
        <v>292</v>
      </c>
      <c r="F658" t="s">
        <v>125</v>
      </c>
      <c r="G658" t="s">
        <v>125</v>
      </c>
      <c r="H658" t="s">
        <v>125</v>
      </c>
      <c r="I658" t="s">
        <v>125</v>
      </c>
      <c r="J658" t="s">
        <v>125</v>
      </c>
      <c r="K658" t="s">
        <v>125</v>
      </c>
    </row>
    <row r="659" spans="2:11" x14ac:dyDescent="0.2">
      <c r="B659" t="s">
        <v>1</v>
      </c>
      <c r="C659" s="2" t="s">
        <v>231</v>
      </c>
      <c r="D659" t="s">
        <v>401</v>
      </c>
      <c r="E659" t="s">
        <v>292</v>
      </c>
      <c r="F659" t="s">
        <v>125</v>
      </c>
      <c r="G659" t="s">
        <v>125</v>
      </c>
      <c r="H659" t="s">
        <v>125</v>
      </c>
      <c r="I659" t="s">
        <v>125</v>
      </c>
      <c r="J659" t="s">
        <v>125</v>
      </c>
      <c r="K659" t="s">
        <v>125</v>
      </c>
    </row>
    <row r="660" spans="2:11" x14ac:dyDescent="0.2">
      <c r="B660" t="s">
        <v>1</v>
      </c>
      <c r="C660" s="2" t="s">
        <v>232</v>
      </c>
      <c r="D660" t="s">
        <v>402</v>
      </c>
      <c r="E660" t="s">
        <v>292</v>
      </c>
      <c r="F660" t="s">
        <v>125</v>
      </c>
      <c r="G660" t="s">
        <v>125</v>
      </c>
      <c r="H660" t="s">
        <v>125</v>
      </c>
      <c r="I660" t="s">
        <v>125</v>
      </c>
      <c r="J660" t="s">
        <v>125</v>
      </c>
      <c r="K660" t="s">
        <v>125</v>
      </c>
    </row>
    <row r="661" spans="2:11" x14ac:dyDescent="0.2">
      <c r="B661" t="s">
        <v>1</v>
      </c>
      <c r="C661" s="2" t="s">
        <v>265</v>
      </c>
      <c r="D661" t="s">
        <v>266</v>
      </c>
      <c r="E661" t="s">
        <v>292</v>
      </c>
      <c r="F661" t="s">
        <v>125</v>
      </c>
      <c r="G661" t="s">
        <v>125</v>
      </c>
      <c r="H661" t="s">
        <v>125</v>
      </c>
      <c r="I661" t="s">
        <v>125</v>
      </c>
      <c r="J661" t="s">
        <v>125</v>
      </c>
      <c r="K661" t="s">
        <v>125</v>
      </c>
    </row>
    <row r="662" spans="2:11" x14ac:dyDescent="0.2">
      <c r="B662" t="s">
        <v>295</v>
      </c>
      <c r="C662" s="2" t="s">
        <v>276</v>
      </c>
      <c r="D662" t="s">
        <v>277</v>
      </c>
      <c r="E662" t="s">
        <v>125</v>
      </c>
      <c r="F662" t="s">
        <v>125</v>
      </c>
      <c r="G662" t="s">
        <v>125</v>
      </c>
      <c r="H662" t="s">
        <v>125</v>
      </c>
      <c r="I662" t="s">
        <v>125</v>
      </c>
      <c r="J662" t="s">
        <v>125</v>
      </c>
      <c r="K662" t="s">
        <v>125</v>
      </c>
    </row>
    <row r="663" spans="2:11" x14ac:dyDescent="0.2">
      <c r="B663" t="s">
        <v>2</v>
      </c>
      <c r="C663" s="2" t="s">
        <v>233</v>
      </c>
      <c r="D663" t="s">
        <v>234</v>
      </c>
      <c r="E663" t="s">
        <v>292</v>
      </c>
      <c r="F663" t="s">
        <v>125</v>
      </c>
      <c r="G663" t="s">
        <v>125</v>
      </c>
      <c r="H663" t="s">
        <v>125</v>
      </c>
      <c r="I663" t="s">
        <v>125</v>
      </c>
      <c r="J663" t="s">
        <v>125</v>
      </c>
      <c r="K663" t="s">
        <v>125</v>
      </c>
    </row>
    <row r="664" spans="2:11" x14ac:dyDescent="0.2">
      <c r="B664" t="s">
        <v>2</v>
      </c>
      <c r="C664" s="2" t="s">
        <v>278</v>
      </c>
      <c r="D664" t="s">
        <v>279</v>
      </c>
      <c r="E664" t="s">
        <v>294</v>
      </c>
      <c r="F664" t="s">
        <v>125</v>
      </c>
      <c r="G664" t="s">
        <v>125</v>
      </c>
      <c r="H664" t="s">
        <v>125</v>
      </c>
      <c r="I664" t="s">
        <v>125</v>
      </c>
      <c r="J664" t="s">
        <v>125</v>
      </c>
      <c r="K664" t="s">
        <v>125</v>
      </c>
    </row>
    <row r="665" spans="2:11" x14ac:dyDescent="0.2">
      <c r="B665" t="s">
        <v>2</v>
      </c>
      <c r="C665" s="2" t="s">
        <v>40</v>
      </c>
      <c r="D665" t="s">
        <v>375</v>
      </c>
      <c r="E665" t="s">
        <v>292</v>
      </c>
      <c r="F665" t="s">
        <v>125</v>
      </c>
      <c r="G665" t="s">
        <v>125</v>
      </c>
      <c r="H665" t="s">
        <v>125</v>
      </c>
      <c r="I665" t="s">
        <v>125</v>
      </c>
      <c r="J665" t="s">
        <v>125</v>
      </c>
      <c r="K665" t="s">
        <v>125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293</v>
      </c>
      <c r="F666">
        <v>32</v>
      </c>
      <c r="G666">
        <v>34</v>
      </c>
      <c r="H666">
        <v>35</v>
      </c>
      <c r="I666">
        <v>18</v>
      </c>
      <c r="J666">
        <v>23</v>
      </c>
      <c r="K666">
        <v>24</v>
      </c>
    </row>
    <row r="667" spans="2:11" x14ac:dyDescent="0.2">
      <c r="B667" t="s">
        <v>2</v>
      </c>
      <c r="C667" s="2" t="s">
        <v>235</v>
      </c>
      <c r="D667" t="s">
        <v>236</v>
      </c>
      <c r="E667" t="s">
        <v>292</v>
      </c>
      <c r="F667" t="s">
        <v>125</v>
      </c>
      <c r="G667" t="s">
        <v>125</v>
      </c>
      <c r="H667" t="s">
        <v>125</v>
      </c>
      <c r="I667" t="s">
        <v>125</v>
      </c>
      <c r="J667" t="s">
        <v>125</v>
      </c>
      <c r="K667" t="s">
        <v>125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293</v>
      </c>
      <c r="F668">
        <v>14</v>
      </c>
      <c r="G668">
        <v>8</v>
      </c>
      <c r="H668">
        <v>13</v>
      </c>
      <c r="I668">
        <v>11</v>
      </c>
      <c r="J668">
        <v>9</v>
      </c>
      <c r="K668">
        <v>17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293</v>
      </c>
      <c r="F669">
        <v>60</v>
      </c>
      <c r="G669">
        <v>218</v>
      </c>
      <c r="H669">
        <v>181</v>
      </c>
      <c r="I669">
        <v>112</v>
      </c>
      <c r="J669">
        <v>0</v>
      </c>
      <c r="K669">
        <v>0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293</v>
      </c>
      <c r="F670">
        <v>114</v>
      </c>
      <c r="G670">
        <v>78</v>
      </c>
      <c r="H670">
        <v>110</v>
      </c>
      <c r="I670">
        <v>80</v>
      </c>
      <c r="J670">
        <v>75</v>
      </c>
      <c r="K670">
        <v>77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293</v>
      </c>
      <c r="F671">
        <v>34</v>
      </c>
      <c r="G671">
        <v>33</v>
      </c>
      <c r="H671">
        <v>27</v>
      </c>
      <c r="I671">
        <v>15</v>
      </c>
      <c r="J671">
        <v>8</v>
      </c>
      <c r="K671">
        <v>10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293</v>
      </c>
      <c r="F672">
        <v>38</v>
      </c>
      <c r="G672">
        <v>30</v>
      </c>
      <c r="H672">
        <v>15</v>
      </c>
      <c r="I672">
        <v>21</v>
      </c>
      <c r="J672">
        <v>24</v>
      </c>
      <c r="K672">
        <v>17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293</v>
      </c>
      <c r="F673">
        <v>115</v>
      </c>
      <c r="G673">
        <v>147</v>
      </c>
      <c r="H673">
        <v>135</v>
      </c>
      <c r="I673">
        <v>152</v>
      </c>
      <c r="J673">
        <v>318</v>
      </c>
      <c r="K673">
        <v>143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293</v>
      </c>
      <c r="F674">
        <v>10</v>
      </c>
      <c r="G674">
        <v>8</v>
      </c>
      <c r="H674">
        <v>8</v>
      </c>
      <c r="I674">
        <v>7</v>
      </c>
      <c r="J674">
        <v>14</v>
      </c>
      <c r="K674">
        <v>4</v>
      </c>
    </row>
    <row r="675" spans="2:11" x14ac:dyDescent="0.2">
      <c r="B675" t="s">
        <v>2</v>
      </c>
      <c r="C675" s="2" t="s">
        <v>128</v>
      </c>
      <c r="D675" t="s">
        <v>126</v>
      </c>
      <c r="E675" t="s">
        <v>292</v>
      </c>
      <c r="F675" t="s">
        <v>125</v>
      </c>
      <c r="G675" t="s">
        <v>125</v>
      </c>
      <c r="H675" t="s">
        <v>125</v>
      </c>
      <c r="I675" t="s">
        <v>125</v>
      </c>
      <c r="J675" t="s">
        <v>125</v>
      </c>
      <c r="K675" t="s">
        <v>125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293</v>
      </c>
      <c r="F676">
        <v>16</v>
      </c>
      <c r="G676">
        <v>17</v>
      </c>
      <c r="H676">
        <v>8</v>
      </c>
      <c r="I676">
        <v>8</v>
      </c>
      <c r="J676">
        <v>7</v>
      </c>
      <c r="K676">
        <v>8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293</v>
      </c>
      <c r="F677">
        <v>3</v>
      </c>
      <c r="G677">
        <v>1</v>
      </c>
      <c r="H677">
        <v>3</v>
      </c>
      <c r="I677">
        <v>4</v>
      </c>
      <c r="J677">
        <v>1</v>
      </c>
      <c r="K677">
        <v>1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293</v>
      </c>
      <c r="F678">
        <v>5</v>
      </c>
      <c r="G678">
        <v>6</v>
      </c>
      <c r="H678">
        <v>3</v>
      </c>
      <c r="I678">
        <v>1</v>
      </c>
      <c r="J678">
        <v>0</v>
      </c>
      <c r="K678">
        <v>1</v>
      </c>
    </row>
    <row r="679" spans="2:11" x14ac:dyDescent="0.2">
      <c r="B679" t="s">
        <v>2</v>
      </c>
      <c r="C679" s="2" t="s">
        <v>237</v>
      </c>
      <c r="D679" t="s">
        <v>238</v>
      </c>
      <c r="E679" t="s">
        <v>292</v>
      </c>
      <c r="F679" t="s">
        <v>125</v>
      </c>
      <c r="G679" t="s">
        <v>125</v>
      </c>
      <c r="H679" t="s">
        <v>125</v>
      </c>
      <c r="I679" t="s">
        <v>125</v>
      </c>
      <c r="J679" t="s">
        <v>125</v>
      </c>
      <c r="K679" t="s">
        <v>125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293</v>
      </c>
      <c r="F680">
        <v>5</v>
      </c>
      <c r="G680">
        <v>9</v>
      </c>
      <c r="H680">
        <v>4</v>
      </c>
      <c r="I680">
        <v>1</v>
      </c>
      <c r="J680">
        <v>8</v>
      </c>
      <c r="K680">
        <v>3</v>
      </c>
    </row>
    <row r="681" spans="2:11" x14ac:dyDescent="0.2">
      <c r="B681" t="s">
        <v>2</v>
      </c>
      <c r="C681" s="2" t="s">
        <v>239</v>
      </c>
      <c r="D681" t="s">
        <v>240</v>
      </c>
      <c r="E681" t="s">
        <v>292</v>
      </c>
      <c r="F681" t="s">
        <v>125</v>
      </c>
      <c r="G681" t="s">
        <v>125</v>
      </c>
      <c r="H681" t="s">
        <v>125</v>
      </c>
      <c r="I681" t="s">
        <v>125</v>
      </c>
      <c r="J681" t="s">
        <v>125</v>
      </c>
      <c r="K681" t="s">
        <v>125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293</v>
      </c>
      <c r="F682">
        <v>1</v>
      </c>
      <c r="G682">
        <v>1</v>
      </c>
      <c r="H682">
        <v>0</v>
      </c>
      <c r="I682">
        <v>1</v>
      </c>
      <c r="J682">
        <v>0</v>
      </c>
      <c r="K682">
        <v>2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293</v>
      </c>
      <c r="F683">
        <v>75</v>
      </c>
      <c r="G683">
        <v>103</v>
      </c>
      <c r="H683">
        <v>82</v>
      </c>
      <c r="I683">
        <v>95</v>
      </c>
      <c r="J683">
        <v>47</v>
      </c>
      <c r="K683">
        <v>85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293</v>
      </c>
      <c r="F684">
        <v>6</v>
      </c>
      <c r="G684">
        <v>7</v>
      </c>
      <c r="H684">
        <v>11</v>
      </c>
      <c r="I684">
        <v>13</v>
      </c>
      <c r="J684">
        <v>11</v>
      </c>
      <c r="K684">
        <v>11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293</v>
      </c>
      <c r="F685">
        <v>4</v>
      </c>
      <c r="G685">
        <v>1</v>
      </c>
      <c r="H685">
        <v>0</v>
      </c>
      <c r="I685">
        <v>1</v>
      </c>
      <c r="J685">
        <v>1</v>
      </c>
      <c r="K685">
        <v>0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293</v>
      </c>
      <c r="F686">
        <v>61</v>
      </c>
      <c r="G686">
        <v>76</v>
      </c>
      <c r="H686">
        <v>65</v>
      </c>
      <c r="I686">
        <v>47</v>
      </c>
      <c r="J686">
        <v>63</v>
      </c>
      <c r="K686">
        <v>37</v>
      </c>
    </row>
    <row r="687" spans="2:11" x14ac:dyDescent="0.2">
      <c r="B687" t="s">
        <v>2</v>
      </c>
      <c r="C687" s="2" t="s">
        <v>75</v>
      </c>
      <c r="D687" t="s">
        <v>438</v>
      </c>
      <c r="E687" t="s">
        <v>293</v>
      </c>
      <c r="F687">
        <v>189</v>
      </c>
      <c r="G687">
        <v>178</v>
      </c>
      <c r="H687">
        <v>215</v>
      </c>
      <c r="I687">
        <v>224</v>
      </c>
      <c r="J687">
        <v>293</v>
      </c>
      <c r="K687">
        <v>246</v>
      </c>
    </row>
    <row r="688" spans="2:11" x14ac:dyDescent="0.2">
      <c r="B688" t="s">
        <v>2</v>
      </c>
      <c r="C688" s="2" t="s">
        <v>76</v>
      </c>
      <c r="D688" t="s">
        <v>376</v>
      </c>
      <c r="E688" t="s">
        <v>293</v>
      </c>
      <c r="F688">
        <v>42</v>
      </c>
      <c r="G688">
        <v>31</v>
      </c>
      <c r="H688">
        <v>21</v>
      </c>
      <c r="I688">
        <v>27</v>
      </c>
      <c r="J688">
        <v>18</v>
      </c>
      <c r="K688">
        <v>30</v>
      </c>
    </row>
    <row r="689" spans="2:11" x14ac:dyDescent="0.2">
      <c r="B689" t="s">
        <v>2</v>
      </c>
      <c r="C689" s="2" t="s">
        <v>77</v>
      </c>
      <c r="D689" t="s">
        <v>377</v>
      </c>
      <c r="E689" t="s">
        <v>293</v>
      </c>
      <c r="F689">
        <v>0</v>
      </c>
      <c r="G689" t="s">
        <v>125</v>
      </c>
      <c r="H689" t="s">
        <v>125</v>
      </c>
      <c r="I689" t="s">
        <v>125</v>
      </c>
      <c r="J689" t="s">
        <v>125</v>
      </c>
      <c r="K689" t="s">
        <v>125</v>
      </c>
    </row>
    <row r="690" spans="2:11" x14ac:dyDescent="0.2">
      <c r="B690" t="s">
        <v>2</v>
      </c>
      <c r="C690" s="2" t="s">
        <v>241</v>
      </c>
      <c r="D690" t="s">
        <v>242</v>
      </c>
      <c r="E690" t="s">
        <v>292</v>
      </c>
      <c r="F690" t="s">
        <v>125</v>
      </c>
      <c r="G690" t="s">
        <v>125</v>
      </c>
      <c r="H690" t="s">
        <v>125</v>
      </c>
      <c r="I690" t="s">
        <v>125</v>
      </c>
      <c r="J690" t="s">
        <v>125</v>
      </c>
      <c r="K690" t="s">
        <v>125</v>
      </c>
    </row>
    <row r="691" spans="2:11" x14ac:dyDescent="0.2">
      <c r="B691" t="s">
        <v>2</v>
      </c>
      <c r="C691" s="2" t="s">
        <v>79</v>
      </c>
      <c r="D691" t="s">
        <v>80</v>
      </c>
      <c r="E691" t="s">
        <v>293</v>
      </c>
      <c r="F691">
        <v>163</v>
      </c>
      <c r="G691">
        <v>141</v>
      </c>
      <c r="H691">
        <v>169</v>
      </c>
      <c r="I691">
        <v>116</v>
      </c>
      <c r="J691">
        <v>150</v>
      </c>
      <c r="K691">
        <v>132</v>
      </c>
    </row>
    <row r="692" spans="2:11" x14ac:dyDescent="0.2">
      <c r="B692" t="s">
        <v>2</v>
      </c>
      <c r="C692" s="2" t="s">
        <v>81</v>
      </c>
      <c r="D692" t="s">
        <v>82</v>
      </c>
      <c r="E692" t="s">
        <v>293</v>
      </c>
      <c r="F692">
        <v>2</v>
      </c>
      <c r="G692">
        <v>4</v>
      </c>
      <c r="H692">
        <v>2</v>
      </c>
      <c r="I692">
        <v>1</v>
      </c>
      <c r="J692">
        <v>0</v>
      </c>
      <c r="K692">
        <v>0</v>
      </c>
    </row>
    <row r="693" spans="2:11" x14ac:dyDescent="0.2">
      <c r="B693" t="s">
        <v>2</v>
      </c>
      <c r="C693" s="2" t="s">
        <v>243</v>
      </c>
      <c r="D693" t="s">
        <v>244</v>
      </c>
      <c r="E693" t="s">
        <v>294</v>
      </c>
      <c r="F693" t="s">
        <v>125</v>
      </c>
      <c r="G693" t="s">
        <v>125</v>
      </c>
      <c r="H693" t="s">
        <v>125</v>
      </c>
      <c r="I693" t="s">
        <v>125</v>
      </c>
      <c r="J693" t="s">
        <v>125</v>
      </c>
      <c r="K693" t="s">
        <v>125</v>
      </c>
    </row>
    <row r="694" spans="2:11" x14ac:dyDescent="0.2">
      <c r="B694" t="s">
        <v>2</v>
      </c>
      <c r="C694" s="2" t="s">
        <v>267</v>
      </c>
      <c r="D694" t="s">
        <v>268</v>
      </c>
      <c r="E694" t="s">
        <v>294</v>
      </c>
      <c r="F694" t="s">
        <v>125</v>
      </c>
      <c r="G694" t="s">
        <v>125</v>
      </c>
      <c r="H694" t="s">
        <v>125</v>
      </c>
      <c r="I694" t="s">
        <v>125</v>
      </c>
      <c r="J694" t="s">
        <v>125</v>
      </c>
      <c r="K694" t="s">
        <v>125</v>
      </c>
    </row>
    <row r="695" spans="2:11" x14ac:dyDescent="0.2">
      <c r="B695" t="s">
        <v>2</v>
      </c>
      <c r="C695" s="2" t="s">
        <v>280</v>
      </c>
      <c r="D695" t="s">
        <v>281</v>
      </c>
      <c r="E695" t="s">
        <v>294</v>
      </c>
      <c r="F695" t="s">
        <v>125</v>
      </c>
      <c r="G695" t="s">
        <v>125</v>
      </c>
      <c r="H695" t="s">
        <v>125</v>
      </c>
      <c r="I695" t="s">
        <v>125</v>
      </c>
      <c r="J695" t="s">
        <v>125</v>
      </c>
      <c r="K695" t="s">
        <v>125</v>
      </c>
    </row>
    <row r="696" spans="2:11" x14ac:dyDescent="0.2">
      <c r="B696" t="s">
        <v>2</v>
      </c>
      <c r="C696" s="2" t="s">
        <v>245</v>
      </c>
      <c r="D696" t="s">
        <v>246</v>
      </c>
      <c r="E696" t="s">
        <v>294</v>
      </c>
      <c r="F696" t="s">
        <v>125</v>
      </c>
      <c r="G696" t="s">
        <v>125</v>
      </c>
      <c r="H696" t="s">
        <v>125</v>
      </c>
      <c r="I696" t="s">
        <v>125</v>
      </c>
      <c r="J696" t="s">
        <v>125</v>
      </c>
      <c r="K696" t="s">
        <v>125</v>
      </c>
    </row>
    <row r="697" spans="2:11" x14ac:dyDescent="0.2">
      <c r="B697" t="s">
        <v>2</v>
      </c>
      <c r="C697" s="2" t="s">
        <v>247</v>
      </c>
      <c r="D697" t="s">
        <v>248</v>
      </c>
      <c r="E697" t="s">
        <v>294</v>
      </c>
      <c r="F697" t="s">
        <v>125</v>
      </c>
      <c r="G697" t="s">
        <v>125</v>
      </c>
      <c r="H697" t="s">
        <v>125</v>
      </c>
      <c r="I697" t="s">
        <v>125</v>
      </c>
      <c r="J697" t="s">
        <v>125</v>
      </c>
      <c r="K697" t="s">
        <v>125</v>
      </c>
    </row>
    <row r="698" spans="2:11" x14ac:dyDescent="0.2">
      <c r="B698" t="s">
        <v>2</v>
      </c>
      <c r="C698" s="2" t="s">
        <v>249</v>
      </c>
      <c r="D698" t="s">
        <v>250</v>
      </c>
      <c r="E698" t="s">
        <v>292</v>
      </c>
      <c r="F698" t="s">
        <v>125</v>
      </c>
      <c r="G698" t="s">
        <v>125</v>
      </c>
      <c r="H698" t="s">
        <v>125</v>
      </c>
      <c r="I698" t="s">
        <v>125</v>
      </c>
      <c r="J698" t="s">
        <v>125</v>
      </c>
      <c r="K698" t="s">
        <v>125</v>
      </c>
    </row>
    <row r="699" spans="2:11" x14ac:dyDescent="0.2">
      <c r="B699" t="s">
        <v>2</v>
      </c>
      <c r="C699" s="2" t="s">
        <v>282</v>
      </c>
      <c r="D699" t="s">
        <v>283</v>
      </c>
      <c r="E699" t="s">
        <v>294</v>
      </c>
      <c r="F699" t="s">
        <v>125</v>
      </c>
      <c r="G699" t="s">
        <v>125</v>
      </c>
      <c r="H699" t="s">
        <v>125</v>
      </c>
      <c r="I699" t="s">
        <v>125</v>
      </c>
      <c r="J699" t="s">
        <v>125</v>
      </c>
      <c r="K699" t="s">
        <v>125</v>
      </c>
    </row>
    <row r="700" spans="2:11" x14ac:dyDescent="0.2">
      <c r="B700" t="s">
        <v>2</v>
      </c>
      <c r="C700" s="2" t="s">
        <v>284</v>
      </c>
      <c r="D700" t="s">
        <v>285</v>
      </c>
      <c r="E700" t="s">
        <v>294</v>
      </c>
      <c r="F700" t="s">
        <v>125</v>
      </c>
      <c r="G700" t="s">
        <v>125</v>
      </c>
      <c r="H700" t="s">
        <v>125</v>
      </c>
      <c r="I700" t="s">
        <v>125</v>
      </c>
      <c r="J700" t="s">
        <v>125</v>
      </c>
      <c r="K700" t="s">
        <v>125</v>
      </c>
    </row>
    <row r="701" spans="2:11" x14ac:dyDescent="0.2">
      <c r="B701" t="s">
        <v>2</v>
      </c>
      <c r="C701" s="2" t="s">
        <v>251</v>
      </c>
      <c r="D701" t="s">
        <v>252</v>
      </c>
      <c r="E701" t="s">
        <v>292</v>
      </c>
      <c r="F701" t="s">
        <v>125</v>
      </c>
      <c r="G701" t="s">
        <v>125</v>
      </c>
      <c r="H701" t="s">
        <v>125</v>
      </c>
      <c r="I701" t="s">
        <v>125</v>
      </c>
      <c r="J701" t="s">
        <v>125</v>
      </c>
      <c r="K701" t="s">
        <v>125</v>
      </c>
    </row>
    <row r="702" spans="2:11" x14ac:dyDescent="0.2">
      <c r="B702" t="s">
        <v>2</v>
      </c>
      <c r="C702" s="2" t="s">
        <v>253</v>
      </c>
      <c r="D702" t="s">
        <v>254</v>
      </c>
      <c r="E702" t="s">
        <v>294</v>
      </c>
      <c r="F702" t="s">
        <v>125</v>
      </c>
      <c r="G702" t="s">
        <v>125</v>
      </c>
      <c r="H702" t="s">
        <v>125</v>
      </c>
      <c r="I702" t="s">
        <v>125</v>
      </c>
      <c r="J702" t="s">
        <v>125</v>
      </c>
      <c r="K702" t="s">
        <v>125</v>
      </c>
    </row>
    <row r="703" spans="2:11" x14ac:dyDescent="0.2">
      <c r="B703" t="s">
        <v>2</v>
      </c>
      <c r="C703" s="2" t="s">
        <v>286</v>
      </c>
      <c r="D703" t="s">
        <v>287</v>
      </c>
      <c r="E703" t="s">
        <v>294</v>
      </c>
      <c r="F703" t="s">
        <v>125</v>
      </c>
      <c r="G703" t="s">
        <v>125</v>
      </c>
      <c r="H703" t="s">
        <v>125</v>
      </c>
      <c r="I703" t="s">
        <v>125</v>
      </c>
      <c r="J703" t="s">
        <v>125</v>
      </c>
      <c r="K703" t="s">
        <v>125</v>
      </c>
    </row>
    <row r="704" spans="2:11" x14ac:dyDescent="0.2">
      <c r="B704" t="s">
        <v>2</v>
      </c>
      <c r="C704" s="2" t="s">
        <v>288</v>
      </c>
      <c r="D704" t="s">
        <v>289</v>
      </c>
      <c r="E704" t="s">
        <v>294</v>
      </c>
      <c r="F704" t="s">
        <v>125</v>
      </c>
      <c r="G704" t="s">
        <v>125</v>
      </c>
      <c r="H704" t="s">
        <v>125</v>
      </c>
      <c r="I704" t="s">
        <v>125</v>
      </c>
      <c r="J704" t="s">
        <v>125</v>
      </c>
      <c r="K704" t="s">
        <v>125</v>
      </c>
    </row>
    <row r="705" spans="2:11" x14ac:dyDescent="0.2">
      <c r="B705" t="s">
        <v>2</v>
      </c>
      <c r="C705" s="2" t="s">
        <v>83</v>
      </c>
      <c r="D705" t="s">
        <v>407</v>
      </c>
      <c r="E705" t="s">
        <v>292</v>
      </c>
      <c r="F705">
        <v>2</v>
      </c>
      <c r="G705">
        <v>0</v>
      </c>
      <c r="H705">
        <v>0</v>
      </c>
      <c r="I705" t="s">
        <v>125</v>
      </c>
      <c r="J705" t="s">
        <v>125</v>
      </c>
      <c r="K705" t="s">
        <v>125</v>
      </c>
    </row>
    <row r="706" spans="2:11" x14ac:dyDescent="0.2">
      <c r="B706" t="s">
        <v>2</v>
      </c>
      <c r="C706" s="2" t="s">
        <v>84</v>
      </c>
      <c r="D706" t="s">
        <v>85</v>
      </c>
      <c r="E706" t="s">
        <v>293</v>
      </c>
      <c r="F706">
        <v>33</v>
      </c>
      <c r="G706">
        <v>18</v>
      </c>
      <c r="H706">
        <v>13</v>
      </c>
      <c r="I706">
        <v>33</v>
      </c>
      <c r="J706">
        <v>38</v>
      </c>
      <c r="K706">
        <v>50</v>
      </c>
    </row>
    <row r="707" spans="2:11" x14ac:dyDescent="0.2">
      <c r="B707" t="s">
        <v>2</v>
      </c>
      <c r="C707" s="2" t="s">
        <v>86</v>
      </c>
      <c r="D707" t="s">
        <v>403</v>
      </c>
      <c r="E707" t="s">
        <v>292</v>
      </c>
      <c r="F707">
        <v>0</v>
      </c>
      <c r="G707" t="s">
        <v>125</v>
      </c>
      <c r="H707" t="s">
        <v>125</v>
      </c>
      <c r="I707" t="s">
        <v>125</v>
      </c>
      <c r="J707" t="s">
        <v>125</v>
      </c>
      <c r="K707" t="s">
        <v>125</v>
      </c>
    </row>
    <row r="708" spans="2:11" x14ac:dyDescent="0.2">
      <c r="B708" t="s">
        <v>2</v>
      </c>
      <c r="C708" s="2" t="s">
        <v>290</v>
      </c>
      <c r="D708" t="s">
        <v>435</v>
      </c>
      <c r="E708" t="s">
        <v>292</v>
      </c>
      <c r="F708" t="s">
        <v>125</v>
      </c>
      <c r="G708" t="s">
        <v>125</v>
      </c>
      <c r="H708" t="s">
        <v>125</v>
      </c>
      <c r="I708" t="s">
        <v>125</v>
      </c>
      <c r="J708" t="s">
        <v>125</v>
      </c>
      <c r="K708" t="s">
        <v>125</v>
      </c>
    </row>
    <row r="709" spans="2:11" x14ac:dyDescent="0.2">
      <c r="B709" t="s">
        <v>2</v>
      </c>
      <c r="C709" s="2" t="s">
        <v>87</v>
      </c>
      <c r="D709" t="s">
        <v>405</v>
      </c>
      <c r="E709" t="s">
        <v>293</v>
      </c>
      <c r="F709">
        <v>3</v>
      </c>
      <c r="G709">
        <v>0</v>
      </c>
      <c r="H709">
        <v>0</v>
      </c>
      <c r="I709">
        <v>8</v>
      </c>
      <c r="J709">
        <v>14</v>
      </c>
      <c r="K709">
        <v>4</v>
      </c>
    </row>
    <row r="710" spans="2:11" x14ac:dyDescent="0.2">
      <c r="B710" t="s">
        <v>439</v>
      </c>
      <c r="C710" s="2" t="s">
        <v>101</v>
      </c>
      <c r="D710" t="s">
        <v>434</v>
      </c>
      <c r="E710" t="s">
        <v>293</v>
      </c>
      <c r="F710">
        <v>183</v>
      </c>
      <c r="G710">
        <v>99</v>
      </c>
      <c r="H710">
        <v>113</v>
      </c>
      <c r="I710">
        <v>123</v>
      </c>
      <c r="J710">
        <v>138</v>
      </c>
      <c r="K710">
        <v>61</v>
      </c>
    </row>
    <row r="711" spans="2:11" x14ac:dyDescent="0.2">
      <c r="B711" t="s">
        <v>439</v>
      </c>
      <c r="C711" s="2" t="s">
        <v>78</v>
      </c>
      <c r="D711" t="s">
        <v>433</v>
      </c>
      <c r="E711" t="s">
        <v>293</v>
      </c>
      <c r="F711">
        <v>30</v>
      </c>
      <c r="G711">
        <v>14</v>
      </c>
      <c r="H711">
        <v>32</v>
      </c>
      <c r="I711">
        <v>17</v>
      </c>
      <c r="J711">
        <v>37</v>
      </c>
      <c r="K711">
        <v>54</v>
      </c>
    </row>
    <row r="712" spans="2:11" x14ac:dyDescent="0.2">
      <c r="B712" t="s">
        <v>3</v>
      </c>
      <c r="C712" s="2" t="s">
        <v>88</v>
      </c>
      <c r="D712" t="s">
        <v>89</v>
      </c>
      <c r="E712" t="s">
        <v>293</v>
      </c>
      <c r="F712">
        <v>7</v>
      </c>
      <c r="G712">
        <v>5</v>
      </c>
      <c r="H712">
        <v>3</v>
      </c>
      <c r="I712">
        <v>6</v>
      </c>
      <c r="J712">
        <v>11</v>
      </c>
      <c r="K712">
        <v>11</v>
      </c>
    </row>
    <row r="713" spans="2:11" x14ac:dyDescent="0.2">
      <c r="B713" t="s">
        <v>3</v>
      </c>
      <c r="C713" s="2" t="s">
        <v>90</v>
      </c>
      <c r="D713" t="s">
        <v>91</v>
      </c>
      <c r="E713" t="s">
        <v>293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</row>
    <row r="714" spans="2:11" x14ac:dyDescent="0.2">
      <c r="B714" t="s">
        <v>3</v>
      </c>
      <c r="C714" s="2" t="s">
        <v>92</v>
      </c>
      <c r="D714" t="s">
        <v>93</v>
      </c>
      <c r="E714" t="s">
        <v>293</v>
      </c>
      <c r="F714">
        <v>55</v>
      </c>
      <c r="G714">
        <v>61</v>
      </c>
      <c r="H714">
        <v>78</v>
      </c>
      <c r="I714">
        <v>56</v>
      </c>
      <c r="J714">
        <v>38</v>
      </c>
      <c r="K714">
        <v>46</v>
      </c>
    </row>
    <row r="715" spans="2:11" x14ac:dyDescent="0.2">
      <c r="B715" t="s">
        <v>3</v>
      </c>
      <c r="C715" s="2" t="s">
        <v>94</v>
      </c>
      <c r="D715" t="s">
        <v>95</v>
      </c>
      <c r="E715" t="s">
        <v>293</v>
      </c>
      <c r="F715">
        <v>0</v>
      </c>
      <c r="G715">
        <v>2</v>
      </c>
      <c r="H715">
        <v>1</v>
      </c>
      <c r="I715">
        <v>2</v>
      </c>
      <c r="J715">
        <v>1</v>
      </c>
      <c r="K715">
        <v>6</v>
      </c>
    </row>
    <row r="716" spans="2:11" x14ac:dyDescent="0.2">
      <c r="B716" t="s">
        <v>3</v>
      </c>
      <c r="C716" s="2" t="s">
        <v>255</v>
      </c>
      <c r="D716" t="s">
        <v>392</v>
      </c>
      <c r="E716" t="s">
        <v>292</v>
      </c>
      <c r="F716" t="s">
        <v>125</v>
      </c>
      <c r="G716" t="s">
        <v>125</v>
      </c>
      <c r="H716" t="s">
        <v>125</v>
      </c>
      <c r="I716" t="s">
        <v>125</v>
      </c>
      <c r="J716" t="s">
        <v>125</v>
      </c>
      <c r="K716" t="s">
        <v>125</v>
      </c>
    </row>
    <row r="717" spans="2:11" x14ac:dyDescent="0.2">
      <c r="B717" t="s">
        <v>3</v>
      </c>
      <c r="C717" s="2" t="s">
        <v>96</v>
      </c>
      <c r="D717" t="s">
        <v>97</v>
      </c>
      <c r="E717" t="s">
        <v>293</v>
      </c>
      <c r="F717">
        <v>2</v>
      </c>
      <c r="G717">
        <v>2</v>
      </c>
      <c r="H717">
        <v>3</v>
      </c>
      <c r="I717">
        <v>10</v>
      </c>
      <c r="J717">
        <v>12</v>
      </c>
      <c r="K717">
        <v>10</v>
      </c>
    </row>
    <row r="718" spans="2:11" x14ac:dyDescent="0.2">
      <c r="B718" t="s">
        <v>3</v>
      </c>
      <c r="C718" s="2" t="s">
        <v>98</v>
      </c>
      <c r="D718" t="s">
        <v>99</v>
      </c>
      <c r="E718" t="s">
        <v>293</v>
      </c>
      <c r="F718">
        <v>40</v>
      </c>
      <c r="G718">
        <v>42</v>
      </c>
      <c r="H718">
        <v>31</v>
      </c>
      <c r="I718">
        <v>42</v>
      </c>
      <c r="J718">
        <v>27</v>
      </c>
      <c r="K718">
        <v>26</v>
      </c>
    </row>
    <row r="719" spans="2:11" x14ac:dyDescent="0.2">
      <c r="B719" t="s">
        <v>3</v>
      </c>
      <c r="C719" s="2" t="s">
        <v>100</v>
      </c>
      <c r="D719" t="s">
        <v>393</v>
      </c>
      <c r="E719" t="s">
        <v>292</v>
      </c>
      <c r="F719">
        <v>0</v>
      </c>
      <c r="G719" t="s">
        <v>125</v>
      </c>
      <c r="H719">
        <v>0</v>
      </c>
      <c r="I719" t="s">
        <v>125</v>
      </c>
      <c r="J719" t="s">
        <v>125</v>
      </c>
      <c r="K719" t="s">
        <v>125</v>
      </c>
    </row>
    <row r="720" spans="2:11" x14ac:dyDescent="0.2">
      <c r="B720" t="s">
        <v>3</v>
      </c>
      <c r="C720" s="2" t="s">
        <v>256</v>
      </c>
      <c r="D720" t="s">
        <v>378</v>
      </c>
      <c r="E720" t="s">
        <v>292</v>
      </c>
      <c r="F720" t="s">
        <v>125</v>
      </c>
      <c r="G720" t="s">
        <v>125</v>
      </c>
      <c r="H720" t="s">
        <v>125</v>
      </c>
      <c r="I720" t="s">
        <v>125</v>
      </c>
      <c r="J720" t="s">
        <v>125</v>
      </c>
      <c r="K720" t="s">
        <v>125</v>
      </c>
    </row>
    <row r="721" spans="2:11" x14ac:dyDescent="0.2">
      <c r="B721" t="s">
        <v>3</v>
      </c>
      <c r="C721" s="2" t="s">
        <v>102</v>
      </c>
      <c r="D721" t="s">
        <v>103</v>
      </c>
      <c r="E721" t="s">
        <v>293</v>
      </c>
      <c r="F721">
        <v>18</v>
      </c>
      <c r="G721">
        <v>23</v>
      </c>
      <c r="H721">
        <v>19</v>
      </c>
      <c r="I721">
        <v>19</v>
      </c>
      <c r="J721">
        <v>22</v>
      </c>
      <c r="K721">
        <v>28</v>
      </c>
    </row>
    <row r="722" spans="2:11" x14ac:dyDescent="0.2">
      <c r="B722" t="s">
        <v>3</v>
      </c>
      <c r="C722" s="2" t="s">
        <v>104</v>
      </c>
      <c r="D722" t="s">
        <v>394</v>
      </c>
      <c r="E722" t="s">
        <v>293</v>
      </c>
      <c r="F722">
        <v>0</v>
      </c>
      <c r="G722" t="s">
        <v>125</v>
      </c>
      <c r="H722" t="s">
        <v>125</v>
      </c>
      <c r="I722" t="s">
        <v>125</v>
      </c>
      <c r="J722" t="s">
        <v>125</v>
      </c>
      <c r="K722" t="s">
        <v>125</v>
      </c>
    </row>
    <row r="723" spans="2:11" x14ac:dyDescent="0.2">
      <c r="B723" t="s">
        <v>3</v>
      </c>
      <c r="C723" s="2" t="s">
        <v>105</v>
      </c>
      <c r="D723" t="s">
        <v>450</v>
      </c>
      <c r="E723" t="s">
        <v>292</v>
      </c>
      <c r="F723">
        <v>0</v>
      </c>
      <c r="G723" t="s">
        <v>125</v>
      </c>
      <c r="H723" t="s">
        <v>125</v>
      </c>
      <c r="I723" t="s">
        <v>125</v>
      </c>
      <c r="J723" t="s">
        <v>125</v>
      </c>
      <c r="K723" t="s">
        <v>125</v>
      </c>
    </row>
    <row r="724" spans="2:11" x14ac:dyDescent="0.2">
      <c r="B724" t="s">
        <v>3</v>
      </c>
      <c r="C724" s="2" t="s">
        <v>257</v>
      </c>
      <c r="D724" t="s">
        <v>395</v>
      </c>
      <c r="E724" t="s">
        <v>293</v>
      </c>
      <c r="F724" t="s">
        <v>125</v>
      </c>
      <c r="G724" t="s">
        <v>125</v>
      </c>
      <c r="H724" t="s">
        <v>125</v>
      </c>
      <c r="I724" t="s">
        <v>125</v>
      </c>
      <c r="J724" t="s">
        <v>125</v>
      </c>
      <c r="K724" t="s">
        <v>125</v>
      </c>
    </row>
    <row r="725" spans="2:11" x14ac:dyDescent="0.2">
      <c r="B725" t="s">
        <v>3</v>
      </c>
      <c r="C725" s="2" t="s">
        <v>106</v>
      </c>
      <c r="D725" t="s">
        <v>107</v>
      </c>
      <c r="E725" t="s">
        <v>293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2</v>
      </c>
    </row>
    <row r="726" spans="2:11" x14ac:dyDescent="0.2">
      <c r="B726" t="s">
        <v>3</v>
      </c>
      <c r="C726" s="2" t="s">
        <v>258</v>
      </c>
      <c r="D726" t="s">
        <v>379</v>
      </c>
      <c r="E726" t="s">
        <v>292</v>
      </c>
      <c r="F726" t="s">
        <v>125</v>
      </c>
      <c r="G726" t="s">
        <v>125</v>
      </c>
      <c r="H726" t="s">
        <v>125</v>
      </c>
      <c r="I726" t="s">
        <v>125</v>
      </c>
      <c r="J726" t="s">
        <v>125</v>
      </c>
      <c r="K726" t="s">
        <v>125</v>
      </c>
    </row>
    <row r="727" spans="2:11" x14ac:dyDescent="0.2">
      <c r="B727" t="s">
        <v>3</v>
      </c>
      <c r="C727" s="2" t="s">
        <v>259</v>
      </c>
      <c r="D727" t="s">
        <v>396</v>
      </c>
      <c r="E727" t="s">
        <v>292</v>
      </c>
      <c r="F727" t="s">
        <v>125</v>
      </c>
      <c r="G727" t="s">
        <v>125</v>
      </c>
      <c r="H727" t="s">
        <v>125</v>
      </c>
      <c r="I727" t="s">
        <v>125</v>
      </c>
      <c r="J727" t="s">
        <v>125</v>
      </c>
      <c r="K727" t="s">
        <v>125</v>
      </c>
    </row>
    <row r="728" spans="2:11" x14ac:dyDescent="0.2">
      <c r="B728" t="s">
        <v>3</v>
      </c>
      <c r="C728" s="2" t="s">
        <v>108</v>
      </c>
      <c r="D728" t="s">
        <v>451</v>
      </c>
      <c r="E728" t="s">
        <v>293</v>
      </c>
      <c r="F728">
        <v>70</v>
      </c>
      <c r="G728">
        <v>60</v>
      </c>
      <c r="H728">
        <v>65</v>
      </c>
      <c r="I728">
        <v>49</v>
      </c>
      <c r="J728">
        <v>52</v>
      </c>
      <c r="K728">
        <v>63</v>
      </c>
    </row>
    <row r="729" spans="2:11" x14ac:dyDescent="0.2">
      <c r="B729" t="s">
        <v>3</v>
      </c>
      <c r="C729" s="2" t="s">
        <v>109</v>
      </c>
      <c r="D729" t="s">
        <v>110</v>
      </c>
      <c r="E729" t="s">
        <v>293</v>
      </c>
      <c r="F729">
        <v>23</v>
      </c>
      <c r="G729">
        <v>30</v>
      </c>
      <c r="H729">
        <v>39</v>
      </c>
      <c r="I729">
        <v>19</v>
      </c>
      <c r="J729">
        <v>29</v>
      </c>
      <c r="K729">
        <v>26</v>
      </c>
    </row>
    <row r="730" spans="2:11" x14ac:dyDescent="0.2">
      <c r="B730" t="s">
        <v>3</v>
      </c>
      <c r="C730" s="2" t="s">
        <v>111</v>
      </c>
      <c r="D730" t="s">
        <v>112</v>
      </c>
      <c r="E730" t="s">
        <v>293</v>
      </c>
      <c r="F730">
        <v>4</v>
      </c>
      <c r="G730">
        <v>6</v>
      </c>
      <c r="H730">
        <v>0</v>
      </c>
      <c r="I730">
        <v>1</v>
      </c>
      <c r="J730">
        <v>0</v>
      </c>
      <c r="K730">
        <v>4</v>
      </c>
    </row>
    <row r="731" spans="2:11" x14ac:dyDescent="0.2">
      <c r="B731" t="s">
        <v>3</v>
      </c>
      <c r="C731" s="2" t="s">
        <v>269</v>
      </c>
      <c r="D731" t="s">
        <v>406</v>
      </c>
      <c r="E731" t="s">
        <v>292</v>
      </c>
      <c r="F731" t="s">
        <v>125</v>
      </c>
      <c r="G731" t="s">
        <v>125</v>
      </c>
      <c r="H731" t="s">
        <v>125</v>
      </c>
      <c r="I731" t="s">
        <v>125</v>
      </c>
      <c r="J731" t="s">
        <v>125</v>
      </c>
      <c r="K731" t="s">
        <v>125</v>
      </c>
    </row>
    <row r="732" spans="2:11" x14ac:dyDescent="0.2">
      <c r="B732" t="s">
        <v>3</v>
      </c>
      <c r="C732" s="2" t="s">
        <v>260</v>
      </c>
      <c r="D732" t="s">
        <v>261</v>
      </c>
      <c r="E732" t="s">
        <v>292</v>
      </c>
      <c r="F732" t="s">
        <v>125</v>
      </c>
      <c r="G732" t="s">
        <v>125</v>
      </c>
      <c r="H732" t="s">
        <v>125</v>
      </c>
      <c r="I732" t="s">
        <v>125</v>
      </c>
      <c r="J732" t="s">
        <v>125</v>
      </c>
      <c r="K732" t="s">
        <v>125</v>
      </c>
    </row>
    <row r="733" spans="2:11" x14ac:dyDescent="0.2">
      <c r="B733" t="s">
        <v>3</v>
      </c>
      <c r="C733" s="2" t="s">
        <v>262</v>
      </c>
      <c r="D733" t="s">
        <v>380</v>
      </c>
      <c r="E733" t="s">
        <v>292</v>
      </c>
      <c r="F733" t="s">
        <v>125</v>
      </c>
      <c r="G733" t="s">
        <v>125</v>
      </c>
      <c r="H733" t="s">
        <v>125</v>
      </c>
      <c r="I733" t="s">
        <v>125</v>
      </c>
      <c r="J733" t="s">
        <v>125</v>
      </c>
      <c r="K733" t="s">
        <v>125</v>
      </c>
    </row>
    <row r="734" spans="2:11" x14ac:dyDescent="0.2">
      <c r="B734" t="s">
        <v>3</v>
      </c>
      <c r="C734" s="2" t="s">
        <v>263</v>
      </c>
      <c r="D734" t="s">
        <v>397</v>
      </c>
      <c r="E734" t="s">
        <v>292</v>
      </c>
      <c r="F734" t="s">
        <v>125</v>
      </c>
      <c r="G734" t="s">
        <v>125</v>
      </c>
      <c r="H734" t="s">
        <v>125</v>
      </c>
      <c r="I734" t="s">
        <v>125</v>
      </c>
      <c r="J734" t="s">
        <v>125</v>
      </c>
      <c r="K734" t="s">
        <v>125</v>
      </c>
    </row>
    <row r="735" spans="2:11" x14ac:dyDescent="0.2">
      <c r="B735" t="s">
        <v>3</v>
      </c>
      <c r="C735" s="2" t="s">
        <v>264</v>
      </c>
      <c r="D735" t="s">
        <v>381</v>
      </c>
      <c r="E735" t="s">
        <v>292</v>
      </c>
      <c r="F735" t="s">
        <v>125</v>
      </c>
      <c r="G735" t="s">
        <v>125</v>
      </c>
      <c r="H735" t="s">
        <v>125</v>
      </c>
      <c r="I735" t="s">
        <v>125</v>
      </c>
      <c r="J735" t="s">
        <v>125</v>
      </c>
      <c r="K735" t="s">
        <v>125</v>
      </c>
    </row>
    <row r="736" spans="2:11" x14ac:dyDescent="0.2">
      <c r="B736" t="s">
        <v>3</v>
      </c>
      <c r="C736" s="2" t="s">
        <v>113</v>
      </c>
      <c r="D736" t="s">
        <v>114</v>
      </c>
      <c r="E736" t="s">
        <v>294</v>
      </c>
      <c r="F736" t="s">
        <v>125</v>
      </c>
      <c r="G736" t="s">
        <v>125</v>
      </c>
      <c r="H736" t="s">
        <v>125</v>
      </c>
      <c r="I736" t="s">
        <v>125</v>
      </c>
      <c r="J736" t="s">
        <v>125</v>
      </c>
      <c r="K736" t="s">
        <v>125</v>
      </c>
    </row>
    <row r="737" spans="2:11" x14ac:dyDescent="0.2">
      <c r="B737" t="s">
        <v>3</v>
      </c>
      <c r="C737" s="2" t="s">
        <v>115</v>
      </c>
      <c r="D737" t="s">
        <v>116</v>
      </c>
      <c r="E737" t="s">
        <v>293</v>
      </c>
      <c r="F737">
        <v>3</v>
      </c>
      <c r="G737">
        <v>5</v>
      </c>
      <c r="H737">
        <v>6</v>
      </c>
      <c r="I737">
        <v>14</v>
      </c>
      <c r="J737">
        <v>10</v>
      </c>
      <c r="K737">
        <v>2</v>
      </c>
    </row>
    <row r="738" spans="2:11" x14ac:dyDescent="0.2">
      <c r="B738" t="s">
        <v>3</v>
      </c>
      <c r="C738" s="2" t="s">
        <v>117</v>
      </c>
      <c r="D738" t="s">
        <v>118</v>
      </c>
      <c r="E738" t="s">
        <v>294</v>
      </c>
      <c r="F738" t="s">
        <v>125</v>
      </c>
      <c r="G738" t="s">
        <v>125</v>
      </c>
      <c r="H738" t="s">
        <v>125</v>
      </c>
      <c r="I738" t="s">
        <v>125</v>
      </c>
      <c r="J738" t="s">
        <v>125</v>
      </c>
      <c r="K738" t="s">
        <v>125</v>
      </c>
    </row>
    <row r="739" spans="2:11" x14ac:dyDescent="0.2">
      <c r="B739" t="s">
        <v>3</v>
      </c>
      <c r="C739" s="2" t="s">
        <v>129</v>
      </c>
      <c r="D739" t="s">
        <v>127</v>
      </c>
      <c r="E739" t="s">
        <v>294</v>
      </c>
      <c r="F739" t="s">
        <v>125</v>
      </c>
      <c r="G739" t="s">
        <v>125</v>
      </c>
      <c r="H739" t="s">
        <v>125</v>
      </c>
      <c r="I739" t="s">
        <v>125</v>
      </c>
      <c r="J739" t="s">
        <v>125</v>
      </c>
      <c r="K739" t="s">
        <v>125</v>
      </c>
    </row>
    <row r="741" spans="2:11" x14ac:dyDescent="0.2">
      <c r="B741" t="s">
        <v>382</v>
      </c>
      <c r="C741" s="2" t="s">
        <v>383</v>
      </c>
      <c r="D741" t="s">
        <v>384</v>
      </c>
    </row>
    <row r="743" spans="2:11" x14ac:dyDescent="0.2">
      <c r="B743" t="s">
        <v>322</v>
      </c>
      <c r="C743" s="2" t="s">
        <v>8</v>
      </c>
      <c r="D743" t="s">
        <v>9</v>
      </c>
      <c r="E743" t="s">
        <v>291</v>
      </c>
      <c r="F743" t="s">
        <v>121</v>
      </c>
      <c r="G743" t="s">
        <v>121</v>
      </c>
      <c r="H743" t="s">
        <v>121</v>
      </c>
      <c r="I743" t="s">
        <v>121</v>
      </c>
      <c r="J743" t="s">
        <v>121</v>
      </c>
      <c r="K743" t="s">
        <v>121</v>
      </c>
    </row>
    <row r="744" spans="2:11" x14ac:dyDescent="0.2">
      <c r="B744" t="s">
        <v>324</v>
      </c>
      <c r="C744" s="2" t="s">
        <v>353</v>
      </c>
      <c r="D744" t="s">
        <v>354</v>
      </c>
      <c r="E744" t="s">
        <v>355</v>
      </c>
      <c r="F744" t="s">
        <v>357</v>
      </c>
      <c r="G744" t="s">
        <v>357</v>
      </c>
      <c r="H744" t="s">
        <v>357</v>
      </c>
      <c r="I744" t="s">
        <v>357</v>
      </c>
      <c r="J744" t="s">
        <v>357</v>
      </c>
      <c r="K744" t="s">
        <v>357</v>
      </c>
    </row>
    <row r="745" spans="2:11" x14ac:dyDescent="0.2">
      <c r="B745" t="s">
        <v>1</v>
      </c>
      <c r="C745" s="2" t="s">
        <v>151</v>
      </c>
      <c r="D745" t="s">
        <v>152</v>
      </c>
      <c r="E745" t="s">
        <v>292</v>
      </c>
      <c r="F745" t="s">
        <v>125</v>
      </c>
      <c r="G745" t="s">
        <v>125</v>
      </c>
      <c r="H745" t="s">
        <v>125</v>
      </c>
      <c r="I745" t="s">
        <v>125</v>
      </c>
      <c r="J745" t="s">
        <v>125</v>
      </c>
      <c r="K745" t="s">
        <v>125</v>
      </c>
    </row>
    <row r="746" spans="2:11" x14ac:dyDescent="0.2">
      <c r="B746" t="s">
        <v>1</v>
      </c>
      <c r="C746" s="2" t="s">
        <v>10</v>
      </c>
      <c r="D746" t="s">
        <v>432</v>
      </c>
      <c r="E746" t="s">
        <v>293</v>
      </c>
      <c r="F746">
        <v>163</v>
      </c>
      <c r="G746">
        <v>112</v>
      </c>
      <c r="H746">
        <v>134</v>
      </c>
      <c r="I746">
        <v>99</v>
      </c>
      <c r="J746">
        <v>142</v>
      </c>
      <c r="K746">
        <v>135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292</v>
      </c>
      <c r="F747" t="s">
        <v>125</v>
      </c>
      <c r="G747" t="s">
        <v>125</v>
      </c>
      <c r="H747" t="s">
        <v>125</v>
      </c>
      <c r="I747" t="s">
        <v>125</v>
      </c>
      <c r="J747" t="s">
        <v>125</v>
      </c>
      <c r="K747" t="s">
        <v>125</v>
      </c>
    </row>
    <row r="748" spans="2:11" x14ac:dyDescent="0.2">
      <c r="B748" t="s">
        <v>1</v>
      </c>
      <c r="C748" s="2" t="s">
        <v>153</v>
      </c>
      <c r="D748" t="s">
        <v>154</v>
      </c>
      <c r="E748" t="s">
        <v>292</v>
      </c>
      <c r="F748" t="s">
        <v>125</v>
      </c>
      <c r="G748" t="s">
        <v>125</v>
      </c>
      <c r="H748" t="s">
        <v>125</v>
      </c>
      <c r="I748" t="s">
        <v>125</v>
      </c>
      <c r="J748" t="s">
        <v>125</v>
      </c>
      <c r="K748" t="s">
        <v>125</v>
      </c>
    </row>
    <row r="749" spans="2:11" x14ac:dyDescent="0.2">
      <c r="B749" t="s">
        <v>1</v>
      </c>
      <c r="C749" s="2" t="s">
        <v>155</v>
      </c>
      <c r="D749" t="s">
        <v>156</v>
      </c>
      <c r="E749" t="s">
        <v>292</v>
      </c>
      <c r="F749" t="s">
        <v>125</v>
      </c>
      <c r="G749" t="s">
        <v>125</v>
      </c>
      <c r="H749" t="s">
        <v>125</v>
      </c>
      <c r="I749" t="s">
        <v>125</v>
      </c>
      <c r="J749" t="s">
        <v>125</v>
      </c>
      <c r="K749" t="s">
        <v>125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293</v>
      </c>
      <c r="F750">
        <v>144</v>
      </c>
      <c r="G750">
        <v>140</v>
      </c>
      <c r="H750">
        <v>118</v>
      </c>
      <c r="I750">
        <v>128</v>
      </c>
      <c r="J750">
        <v>151</v>
      </c>
      <c r="K750">
        <v>156</v>
      </c>
    </row>
    <row r="751" spans="2:11" x14ac:dyDescent="0.2">
      <c r="B751" t="s">
        <v>1</v>
      </c>
      <c r="C751" s="2" t="s">
        <v>157</v>
      </c>
      <c r="D751" t="s">
        <v>158</v>
      </c>
      <c r="E751" t="s">
        <v>292</v>
      </c>
      <c r="F751" t="s">
        <v>125</v>
      </c>
      <c r="G751" t="s">
        <v>125</v>
      </c>
      <c r="H751" t="s">
        <v>125</v>
      </c>
      <c r="I751" t="s">
        <v>125</v>
      </c>
      <c r="J751" t="s">
        <v>125</v>
      </c>
      <c r="K751" t="s">
        <v>125</v>
      </c>
    </row>
    <row r="752" spans="2:11" x14ac:dyDescent="0.2">
      <c r="B752" t="s">
        <v>1</v>
      </c>
      <c r="C752" s="2" t="s">
        <v>159</v>
      </c>
      <c r="D752" t="s">
        <v>160</v>
      </c>
      <c r="E752" t="s">
        <v>292</v>
      </c>
      <c r="F752" t="s">
        <v>125</v>
      </c>
      <c r="G752" t="s">
        <v>125</v>
      </c>
      <c r="H752" t="s">
        <v>125</v>
      </c>
      <c r="I752" t="s">
        <v>125</v>
      </c>
      <c r="J752" t="s">
        <v>125</v>
      </c>
      <c r="K752" t="s">
        <v>125</v>
      </c>
    </row>
    <row r="753" spans="2:11" x14ac:dyDescent="0.2">
      <c r="B753" t="s">
        <v>1</v>
      </c>
      <c r="C753" s="2" t="s">
        <v>161</v>
      </c>
      <c r="D753" t="s">
        <v>162</v>
      </c>
      <c r="E753" t="s">
        <v>292</v>
      </c>
      <c r="F753" t="s">
        <v>125</v>
      </c>
      <c r="G753" t="s">
        <v>125</v>
      </c>
      <c r="H753" t="s">
        <v>125</v>
      </c>
      <c r="I753" t="s">
        <v>125</v>
      </c>
      <c r="J753" t="s">
        <v>125</v>
      </c>
      <c r="K753" t="s">
        <v>125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293</v>
      </c>
      <c r="F754">
        <v>8</v>
      </c>
      <c r="G754">
        <v>0</v>
      </c>
      <c r="H754" t="s">
        <v>125</v>
      </c>
      <c r="I754" t="s">
        <v>125</v>
      </c>
      <c r="J754" t="s">
        <v>125</v>
      </c>
      <c r="K754" t="s">
        <v>125</v>
      </c>
    </row>
    <row r="755" spans="2:11" x14ac:dyDescent="0.2">
      <c r="B755" t="s">
        <v>1</v>
      </c>
      <c r="C755" s="2" t="s">
        <v>163</v>
      </c>
      <c r="D755" t="s">
        <v>164</v>
      </c>
      <c r="E755" t="s">
        <v>292</v>
      </c>
      <c r="F755" t="s">
        <v>125</v>
      </c>
      <c r="G755" t="s">
        <v>125</v>
      </c>
      <c r="H755" t="s">
        <v>125</v>
      </c>
      <c r="I755" t="s">
        <v>125</v>
      </c>
      <c r="J755" t="s">
        <v>125</v>
      </c>
      <c r="K755" t="s">
        <v>125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293</v>
      </c>
      <c r="F756">
        <v>78</v>
      </c>
      <c r="G756">
        <v>62</v>
      </c>
      <c r="H756">
        <v>82</v>
      </c>
      <c r="I756">
        <v>83</v>
      </c>
      <c r="J756">
        <v>58</v>
      </c>
      <c r="K756">
        <v>75</v>
      </c>
    </row>
    <row r="757" spans="2:11" x14ac:dyDescent="0.2">
      <c r="B757" t="s">
        <v>1</v>
      </c>
      <c r="C757" s="2" t="s">
        <v>165</v>
      </c>
      <c r="D757" t="s">
        <v>166</v>
      </c>
      <c r="E757" t="s">
        <v>292</v>
      </c>
      <c r="F757" t="s">
        <v>125</v>
      </c>
      <c r="G757" t="s">
        <v>125</v>
      </c>
      <c r="H757" t="s">
        <v>125</v>
      </c>
      <c r="I757" t="s">
        <v>125</v>
      </c>
      <c r="J757" t="s">
        <v>125</v>
      </c>
      <c r="K757" t="s">
        <v>125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292</v>
      </c>
      <c r="F758" t="s">
        <v>125</v>
      </c>
      <c r="G758" t="s">
        <v>125</v>
      </c>
      <c r="H758" t="s">
        <v>125</v>
      </c>
      <c r="I758" t="s">
        <v>125</v>
      </c>
      <c r="J758" t="s">
        <v>125</v>
      </c>
      <c r="K758" t="s">
        <v>125</v>
      </c>
    </row>
    <row r="759" spans="2:11" x14ac:dyDescent="0.2">
      <c r="B759" t="s">
        <v>1</v>
      </c>
      <c r="C759" s="2" t="s">
        <v>167</v>
      </c>
      <c r="D759" t="s">
        <v>168</v>
      </c>
      <c r="E759" t="s">
        <v>292</v>
      </c>
      <c r="F759" t="s">
        <v>125</v>
      </c>
      <c r="G759" t="s">
        <v>125</v>
      </c>
      <c r="H759" t="s">
        <v>125</v>
      </c>
      <c r="I759" t="s">
        <v>125</v>
      </c>
      <c r="J759" t="s">
        <v>125</v>
      </c>
      <c r="K759" t="s">
        <v>125</v>
      </c>
    </row>
    <row r="760" spans="2:11" x14ac:dyDescent="0.2">
      <c r="B760" t="s">
        <v>1</v>
      </c>
      <c r="C760" s="2" t="s">
        <v>169</v>
      </c>
      <c r="D760" t="s">
        <v>170</v>
      </c>
      <c r="E760" t="s">
        <v>292</v>
      </c>
      <c r="F760" t="s">
        <v>125</v>
      </c>
      <c r="G760" t="s">
        <v>125</v>
      </c>
      <c r="H760" t="s">
        <v>125</v>
      </c>
      <c r="I760" t="s">
        <v>125</v>
      </c>
      <c r="J760" t="s">
        <v>125</v>
      </c>
      <c r="K760" t="s">
        <v>125</v>
      </c>
    </row>
    <row r="761" spans="2:11" x14ac:dyDescent="0.2">
      <c r="B761" t="s">
        <v>1</v>
      </c>
      <c r="C761" s="2" t="s">
        <v>171</v>
      </c>
      <c r="D761" t="s">
        <v>172</v>
      </c>
      <c r="E761" t="s">
        <v>292</v>
      </c>
      <c r="F761" t="s">
        <v>125</v>
      </c>
      <c r="G761" t="s">
        <v>125</v>
      </c>
      <c r="H761" t="s">
        <v>125</v>
      </c>
      <c r="I761" t="s">
        <v>125</v>
      </c>
      <c r="J761" t="s">
        <v>125</v>
      </c>
      <c r="K761" t="s">
        <v>125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293</v>
      </c>
      <c r="F762">
        <v>13</v>
      </c>
      <c r="G762">
        <v>2</v>
      </c>
      <c r="H762">
        <v>7</v>
      </c>
      <c r="I762">
        <v>4</v>
      </c>
      <c r="J762">
        <v>0</v>
      </c>
      <c r="K762">
        <v>13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292</v>
      </c>
      <c r="F763" t="s">
        <v>125</v>
      </c>
      <c r="G763" t="s">
        <v>125</v>
      </c>
      <c r="H763" t="s">
        <v>125</v>
      </c>
      <c r="I763" t="s">
        <v>125</v>
      </c>
      <c r="J763" t="s">
        <v>125</v>
      </c>
      <c r="K763" t="s">
        <v>125</v>
      </c>
    </row>
    <row r="764" spans="2:11" x14ac:dyDescent="0.2">
      <c r="B764" t="s">
        <v>1</v>
      </c>
      <c r="C764" s="2" t="s">
        <v>173</v>
      </c>
      <c r="D764" t="s">
        <v>174</v>
      </c>
      <c r="E764" t="s">
        <v>292</v>
      </c>
      <c r="F764" t="s">
        <v>125</v>
      </c>
      <c r="G764" t="s">
        <v>125</v>
      </c>
      <c r="H764" t="s">
        <v>125</v>
      </c>
      <c r="I764" t="s">
        <v>125</v>
      </c>
      <c r="J764" t="s">
        <v>125</v>
      </c>
      <c r="K764" t="s">
        <v>125</v>
      </c>
    </row>
    <row r="765" spans="2:11" x14ac:dyDescent="0.2">
      <c r="B765" t="s">
        <v>1</v>
      </c>
      <c r="C765" s="2" t="s">
        <v>175</v>
      </c>
      <c r="D765" t="s">
        <v>176</v>
      </c>
      <c r="E765" t="s">
        <v>292</v>
      </c>
      <c r="F765" t="s">
        <v>125</v>
      </c>
      <c r="G765" t="s">
        <v>125</v>
      </c>
      <c r="H765" t="s">
        <v>125</v>
      </c>
      <c r="I765" t="s">
        <v>125</v>
      </c>
      <c r="J765" t="s">
        <v>125</v>
      </c>
      <c r="K765" t="s">
        <v>125</v>
      </c>
    </row>
    <row r="766" spans="2:11" x14ac:dyDescent="0.2">
      <c r="B766" t="s">
        <v>1</v>
      </c>
      <c r="C766" s="2" t="s">
        <v>25</v>
      </c>
      <c r="D766" t="s">
        <v>398</v>
      </c>
      <c r="E766" t="s">
        <v>293</v>
      </c>
      <c r="F766">
        <v>22</v>
      </c>
      <c r="G766">
        <v>46</v>
      </c>
      <c r="H766">
        <v>74</v>
      </c>
      <c r="I766">
        <v>43</v>
      </c>
      <c r="J766">
        <v>0</v>
      </c>
      <c r="K766">
        <v>0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293</v>
      </c>
      <c r="F767">
        <v>62</v>
      </c>
      <c r="G767">
        <v>40</v>
      </c>
      <c r="H767">
        <v>56</v>
      </c>
      <c r="I767">
        <v>107</v>
      </c>
      <c r="J767">
        <v>105</v>
      </c>
      <c r="K767">
        <v>105</v>
      </c>
    </row>
    <row r="768" spans="2:11" x14ac:dyDescent="0.2">
      <c r="B768" t="s">
        <v>1</v>
      </c>
      <c r="C768" s="2" t="s">
        <v>177</v>
      </c>
      <c r="D768" t="s">
        <v>178</v>
      </c>
      <c r="E768" t="s">
        <v>292</v>
      </c>
      <c r="F768" t="s">
        <v>125</v>
      </c>
      <c r="G768" t="s">
        <v>125</v>
      </c>
      <c r="H768" t="s">
        <v>125</v>
      </c>
      <c r="I768" t="s">
        <v>125</v>
      </c>
      <c r="J768" t="s">
        <v>125</v>
      </c>
      <c r="K768" t="s">
        <v>125</v>
      </c>
    </row>
    <row r="769" spans="2:11" x14ac:dyDescent="0.2">
      <c r="B769" t="s">
        <v>1</v>
      </c>
      <c r="C769" s="2" t="s">
        <v>179</v>
      </c>
      <c r="D769" t="s">
        <v>180</v>
      </c>
      <c r="E769" t="s">
        <v>292</v>
      </c>
      <c r="F769" t="s">
        <v>125</v>
      </c>
      <c r="G769" t="s">
        <v>125</v>
      </c>
      <c r="H769" t="s">
        <v>125</v>
      </c>
      <c r="I769" t="s">
        <v>125</v>
      </c>
      <c r="J769" t="s">
        <v>125</v>
      </c>
      <c r="K769" t="s">
        <v>125</v>
      </c>
    </row>
    <row r="770" spans="2:11" x14ac:dyDescent="0.2">
      <c r="B770" t="s">
        <v>1</v>
      </c>
      <c r="C770" s="2" t="s">
        <v>181</v>
      </c>
      <c r="D770" t="s">
        <v>182</v>
      </c>
      <c r="E770" t="s">
        <v>292</v>
      </c>
      <c r="F770" t="s">
        <v>125</v>
      </c>
      <c r="G770" t="s">
        <v>125</v>
      </c>
      <c r="H770" t="s">
        <v>125</v>
      </c>
      <c r="I770" t="s">
        <v>125</v>
      </c>
      <c r="J770" t="s">
        <v>125</v>
      </c>
      <c r="K770" t="s">
        <v>125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292</v>
      </c>
      <c r="F771" t="s">
        <v>125</v>
      </c>
      <c r="G771" t="s">
        <v>125</v>
      </c>
      <c r="H771" t="s">
        <v>125</v>
      </c>
      <c r="I771" t="s">
        <v>125</v>
      </c>
      <c r="J771" t="s">
        <v>125</v>
      </c>
      <c r="K771" t="s">
        <v>125</v>
      </c>
    </row>
    <row r="772" spans="2:11" x14ac:dyDescent="0.2">
      <c r="B772" t="s">
        <v>1</v>
      </c>
      <c r="C772" s="2" t="s">
        <v>30</v>
      </c>
      <c r="D772" t="s">
        <v>399</v>
      </c>
      <c r="E772" t="s">
        <v>293</v>
      </c>
      <c r="F772">
        <v>59</v>
      </c>
      <c r="G772">
        <v>103</v>
      </c>
      <c r="H772">
        <v>111</v>
      </c>
      <c r="I772">
        <v>103</v>
      </c>
      <c r="J772">
        <v>124</v>
      </c>
      <c r="K772">
        <v>86</v>
      </c>
    </row>
    <row r="773" spans="2:11" x14ac:dyDescent="0.2">
      <c r="B773" t="s">
        <v>1</v>
      </c>
      <c r="C773" s="2" t="s">
        <v>183</v>
      </c>
      <c r="D773" t="s">
        <v>184</v>
      </c>
      <c r="E773" t="s">
        <v>292</v>
      </c>
      <c r="F773" t="s">
        <v>125</v>
      </c>
      <c r="G773" t="s">
        <v>125</v>
      </c>
      <c r="H773" t="s">
        <v>125</v>
      </c>
      <c r="I773" t="s">
        <v>125</v>
      </c>
      <c r="J773" t="s">
        <v>125</v>
      </c>
      <c r="K773" t="s">
        <v>125</v>
      </c>
    </row>
    <row r="774" spans="2:11" x14ac:dyDescent="0.2">
      <c r="B774" t="s">
        <v>1</v>
      </c>
      <c r="C774" s="2" t="s">
        <v>185</v>
      </c>
      <c r="D774" t="s">
        <v>186</v>
      </c>
      <c r="E774" t="s">
        <v>292</v>
      </c>
      <c r="F774" t="s">
        <v>125</v>
      </c>
      <c r="G774" t="s">
        <v>125</v>
      </c>
      <c r="H774" t="s">
        <v>125</v>
      </c>
      <c r="I774" t="s">
        <v>125</v>
      </c>
      <c r="J774" t="s">
        <v>125</v>
      </c>
      <c r="K774" t="s">
        <v>125</v>
      </c>
    </row>
    <row r="775" spans="2:11" x14ac:dyDescent="0.2">
      <c r="B775" t="s">
        <v>1</v>
      </c>
      <c r="C775" s="2" t="s">
        <v>187</v>
      </c>
      <c r="D775" t="s">
        <v>188</v>
      </c>
      <c r="E775" t="s">
        <v>292</v>
      </c>
      <c r="F775" t="s">
        <v>125</v>
      </c>
      <c r="G775" t="s">
        <v>125</v>
      </c>
      <c r="H775" t="s">
        <v>125</v>
      </c>
      <c r="I775" t="s">
        <v>125</v>
      </c>
      <c r="J775" t="s">
        <v>125</v>
      </c>
      <c r="K775" t="s">
        <v>125</v>
      </c>
    </row>
    <row r="776" spans="2:11" x14ac:dyDescent="0.2">
      <c r="B776" t="s">
        <v>1</v>
      </c>
      <c r="C776" s="2" t="s">
        <v>189</v>
      </c>
      <c r="D776" t="s">
        <v>190</v>
      </c>
      <c r="E776" t="s">
        <v>292</v>
      </c>
      <c r="F776" t="s">
        <v>125</v>
      </c>
      <c r="G776" t="s">
        <v>125</v>
      </c>
      <c r="H776" t="s">
        <v>125</v>
      </c>
      <c r="I776" t="s">
        <v>125</v>
      </c>
      <c r="J776" t="s">
        <v>125</v>
      </c>
      <c r="K776" t="s">
        <v>125</v>
      </c>
    </row>
    <row r="777" spans="2:11" x14ac:dyDescent="0.2">
      <c r="B777" t="s">
        <v>1</v>
      </c>
      <c r="C777" s="2" t="s">
        <v>191</v>
      </c>
      <c r="D777" t="s">
        <v>192</v>
      </c>
      <c r="E777" t="s">
        <v>292</v>
      </c>
      <c r="F777" t="s">
        <v>125</v>
      </c>
      <c r="G777" t="s">
        <v>125</v>
      </c>
      <c r="H777" t="s">
        <v>125</v>
      </c>
      <c r="I777" t="s">
        <v>125</v>
      </c>
      <c r="J777" t="s">
        <v>125</v>
      </c>
      <c r="K777" t="s">
        <v>125</v>
      </c>
    </row>
    <row r="778" spans="2:11" x14ac:dyDescent="0.2">
      <c r="B778" t="s">
        <v>1</v>
      </c>
      <c r="C778" s="2" t="s">
        <v>193</v>
      </c>
      <c r="D778" t="s">
        <v>194</v>
      </c>
      <c r="E778" t="s">
        <v>292</v>
      </c>
      <c r="F778" t="s">
        <v>125</v>
      </c>
      <c r="G778" t="s">
        <v>125</v>
      </c>
      <c r="H778" t="s">
        <v>125</v>
      </c>
      <c r="I778" t="s">
        <v>125</v>
      </c>
      <c r="J778" t="s">
        <v>125</v>
      </c>
      <c r="K778" t="s">
        <v>125</v>
      </c>
    </row>
    <row r="779" spans="2:11" x14ac:dyDescent="0.2">
      <c r="B779" t="s">
        <v>1</v>
      </c>
      <c r="C779" s="2" t="s">
        <v>31</v>
      </c>
      <c r="D779" t="s">
        <v>400</v>
      </c>
      <c r="E779" t="s">
        <v>293</v>
      </c>
      <c r="F779">
        <v>282</v>
      </c>
      <c r="G779">
        <v>302</v>
      </c>
      <c r="H779">
        <v>273</v>
      </c>
      <c r="I779">
        <v>249</v>
      </c>
      <c r="J779">
        <v>261</v>
      </c>
      <c r="K779">
        <v>205</v>
      </c>
    </row>
    <row r="780" spans="2:11" x14ac:dyDescent="0.2">
      <c r="B780" t="s">
        <v>1</v>
      </c>
      <c r="C780" s="2" t="s">
        <v>195</v>
      </c>
      <c r="D780" t="s">
        <v>196</v>
      </c>
      <c r="E780" t="s">
        <v>292</v>
      </c>
      <c r="F780" t="s">
        <v>125</v>
      </c>
      <c r="G780" t="s">
        <v>125</v>
      </c>
      <c r="H780" t="s">
        <v>125</v>
      </c>
      <c r="I780" t="s">
        <v>125</v>
      </c>
      <c r="J780" t="s">
        <v>125</v>
      </c>
      <c r="K780" t="s">
        <v>125</v>
      </c>
    </row>
    <row r="781" spans="2:11" x14ac:dyDescent="0.2">
      <c r="B781" t="s">
        <v>1</v>
      </c>
      <c r="C781" s="2" t="s">
        <v>197</v>
      </c>
      <c r="D781" t="s">
        <v>198</v>
      </c>
      <c r="E781" t="s">
        <v>292</v>
      </c>
      <c r="F781" t="s">
        <v>125</v>
      </c>
      <c r="G781" t="s">
        <v>125</v>
      </c>
      <c r="H781" t="s">
        <v>125</v>
      </c>
      <c r="I781" t="s">
        <v>125</v>
      </c>
      <c r="J781" t="s">
        <v>125</v>
      </c>
      <c r="K781" t="s">
        <v>125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292</v>
      </c>
      <c r="F782" t="s">
        <v>125</v>
      </c>
      <c r="G782" t="s">
        <v>125</v>
      </c>
      <c r="H782" t="s">
        <v>125</v>
      </c>
      <c r="I782" t="s">
        <v>125</v>
      </c>
      <c r="J782" t="s">
        <v>125</v>
      </c>
      <c r="K782" t="s">
        <v>125</v>
      </c>
    </row>
    <row r="783" spans="2:11" x14ac:dyDescent="0.2">
      <c r="B783" t="s">
        <v>1</v>
      </c>
      <c r="C783" s="2" t="s">
        <v>199</v>
      </c>
      <c r="D783" t="s">
        <v>200</v>
      </c>
      <c r="E783" t="s">
        <v>292</v>
      </c>
      <c r="F783" t="s">
        <v>125</v>
      </c>
      <c r="G783" t="s">
        <v>125</v>
      </c>
      <c r="H783" t="s">
        <v>125</v>
      </c>
      <c r="I783" t="s">
        <v>125</v>
      </c>
      <c r="J783" t="s">
        <v>125</v>
      </c>
      <c r="K783" t="s">
        <v>125</v>
      </c>
    </row>
    <row r="784" spans="2:11" x14ac:dyDescent="0.2">
      <c r="B784" t="s">
        <v>1</v>
      </c>
      <c r="C784" s="2" t="s">
        <v>201</v>
      </c>
      <c r="D784" t="s">
        <v>202</v>
      </c>
      <c r="E784" t="s">
        <v>292</v>
      </c>
      <c r="F784" t="s">
        <v>125</v>
      </c>
      <c r="G784" t="s">
        <v>125</v>
      </c>
      <c r="H784" t="s">
        <v>125</v>
      </c>
      <c r="I784" t="s">
        <v>125</v>
      </c>
      <c r="J784" t="s">
        <v>125</v>
      </c>
      <c r="K784" t="s">
        <v>125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292</v>
      </c>
      <c r="F785" t="s">
        <v>125</v>
      </c>
      <c r="G785" t="s">
        <v>125</v>
      </c>
      <c r="H785" t="s">
        <v>125</v>
      </c>
      <c r="I785" t="s">
        <v>125</v>
      </c>
      <c r="J785" t="s">
        <v>125</v>
      </c>
      <c r="K785" t="s">
        <v>125</v>
      </c>
    </row>
    <row r="786" spans="2:11" x14ac:dyDescent="0.2">
      <c r="B786" t="s">
        <v>1</v>
      </c>
      <c r="C786" s="2" t="s">
        <v>203</v>
      </c>
      <c r="D786" t="s">
        <v>204</v>
      </c>
      <c r="E786" t="s">
        <v>292</v>
      </c>
      <c r="F786" t="s">
        <v>125</v>
      </c>
      <c r="G786" t="s">
        <v>125</v>
      </c>
      <c r="H786" t="s">
        <v>125</v>
      </c>
      <c r="I786" t="s">
        <v>125</v>
      </c>
      <c r="J786" t="s">
        <v>125</v>
      </c>
      <c r="K786" t="s">
        <v>125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293</v>
      </c>
      <c r="F787">
        <v>388</v>
      </c>
      <c r="G787">
        <v>343</v>
      </c>
      <c r="H787">
        <v>423</v>
      </c>
      <c r="I787">
        <v>237</v>
      </c>
      <c r="J787">
        <v>0</v>
      </c>
      <c r="K787">
        <v>0</v>
      </c>
    </row>
    <row r="788" spans="2:11" x14ac:dyDescent="0.2">
      <c r="B788" t="s">
        <v>1</v>
      </c>
      <c r="C788" s="2" t="s">
        <v>205</v>
      </c>
      <c r="D788" t="s">
        <v>206</v>
      </c>
      <c r="E788" t="s">
        <v>292</v>
      </c>
      <c r="F788" t="s">
        <v>125</v>
      </c>
      <c r="G788" t="s">
        <v>125</v>
      </c>
      <c r="H788" t="s">
        <v>125</v>
      </c>
      <c r="I788" t="s">
        <v>125</v>
      </c>
      <c r="J788" t="s">
        <v>125</v>
      </c>
      <c r="K788" t="s">
        <v>125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293</v>
      </c>
      <c r="F789">
        <v>6</v>
      </c>
      <c r="G789">
        <v>15</v>
      </c>
      <c r="H789">
        <v>12</v>
      </c>
      <c r="I789">
        <v>24</v>
      </c>
      <c r="J789">
        <v>22</v>
      </c>
      <c r="K789">
        <v>38</v>
      </c>
    </row>
    <row r="790" spans="2:11" x14ac:dyDescent="0.2">
      <c r="B790" t="s">
        <v>1</v>
      </c>
      <c r="C790" s="2" t="s">
        <v>207</v>
      </c>
      <c r="D790" t="s">
        <v>208</v>
      </c>
      <c r="E790" t="s">
        <v>292</v>
      </c>
      <c r="F790" t="s">
        <v>125</v>
      </c>
      <c r="G790" t="s">
        <v>125</v>
      </c>
      <c r="H790" t="s">
        <v>125</v>
      </c>
      <c r="I790" t="s">
        <v>125</v>
      </c>
      <c r="J790" t="s">
        <v>125</v>
      </c>
      <c r="K790" t="s">
        <v>125</v>
      </c>
    </row>
    <row r="791" spans="2:11" x14ac:dyDescent="0.2">
      <c r="B791" t="s">
        <v>1</v>
      </c>
      <c r="C791" s="2" t="s">
        <v>209</v>
      </c>
      <c r="D791" t="s">
        <v>210</v>
      </c>
      <c r="E791" t="s">
        <v>292</v>
      </c>
      <c r="F791" t="s">
        <v>125</v>
      </c>
      <c r="G791" t="s">
        <v>125</v>
      </c>
      <c r="H791" t="s">
        <v>125</v>
      </c>
      <c r="I791" t="s">
        <v>125</v>
      </c>
      <c r="J791" t="s">
        <v>125</v>
      </c>
      <c r="K791" t="s">
        <v>125</v>
      </c>
    </row>
    <row r="792" spans="2:11" x14ac:dyDescent="0.2">
      <c r="B792" t="s">
        <v>1</v>
      </c>
      <c r="C792" s="2" t="s">
        <v>211</v>
      </c>
      <c r="D792" t="s">
        <v>212</v>
      </c>
      <c r="E792" t="s">
        <v>292</v>
      </c>
      <c r="F792" t="s">
        <v>125</v>
      </c>
      <c r="G792" t="s">
        <v>125</v>
      </c>
      <c r="H792" t="s">
        <v>125</v>
      </c>
      <c r="I792" t="s">
        <v>125</v>
      </c>
      <c r="J792" t="s">
        <v>125</v>
      </c>
      <c r="K792" t="s">
        <v>125</v>
      </c>
    </row>
    <row r="793" spans="2:11" x14ac:dyDescent="0.2">
      <c r="B793" t="s">
        <v>1</v>
      </c>
      <c r="C793" s="2" t="s">
        <v>213</v>
      </c>
      <c r="D793" t="s">
        <v>214</v>
      </c>
      <c r="E793" t="s">
        <v>292</v>
      </c>
      <c r="F793" t="s">
        <v>125</v>
      </c>
      <c r="G793" t="s">
        <v>125</v>
      </c>
      <c r="H793" t="s">
        <v>125</v>
      </c>
      <c r="I793" t="s">
        <v>125</v>
      </c>
      <c r="J793" t="s">
        <v>125</v>
      </c>
      <c r="K793" t="s">
        <v>125</v>
      </c>
    </row>
    <row r="794" spans="2:11" x14ac:dyDescent="0.2">
      <c r="B794" t="s">
        <v>1</v>
      </c>
      <c r="C794" s="2" t="s">
        <v>272</v>
      </c>
      <c r="D794" t="s">
        <v>273</v>
      </c>
      <c r="E794" t="s">
        <v>294</v>
      </c>
      <c r="F794" t="s">
        <v>125</v>
      </c>
      <c r="G794" t="s">
        <v>125</v>
      </c>
      <c r="H794" t="s">
        <v>125</v>
      </c>
      <c r="I794" t="s">
        <v>125</v>
      </c>
      <c r="J794" t="s">
        <v>125</v>
      </c>
      <c r="K794" t="s">
        <v>125</v>
      </c>
    </row>
    <row r="795" spans="2:11" x14ac:dyDescent="0.2">
      <c r="B795" t="s">
        <v>1</v>
      </c>
      <c r="C795" s="2" t="s">
        <v>270</v>
      </c>
      <c r="D795" t="s">
        <v>271</v>
      </c>
      <c r="E795" t="s">
        <v>292</v>
      </c>
      <c r="F795" t="s">
        <v>125</v>
      </c>
      <c r="G795" t="s">
        <v>125</v>
      </c>
      <c r="H795" t="s">
        <v>125</v>
      </c>
      <c r="I795" t="s">
        <v>125</v>
      </c>
      <c r="J795" t="s">
        <v>125</v>
      </c>
      <c r="K795" t="s">
        <v>125</v>
      </c>
    </row>
    <row r="796" spans="2:11" x14ac:dyDescent="0.2">
      <c r="B796" t="s">
        <v>1</v>
      </c>
      <c r="C796" s="2" t="s">
        <v>215</v>
      </c>
      <c r="D796" t="s">
        <v>216</v>
      </c>
      <c r="E796" t="s">
        <v>292</v>
      </c>
      <c r="F796" t="s">
        <v>125</v>
      </c>
      <c r="G796" t="s">
        <v>125</v>
      </c>
      <c r="H796" t="s">
        <v>125</v>
      </c>
      <c r="I796" t="s">
        <v>125</v>
      </c>
      <c r="J796" t="s">
        <v>125</v>
      </c>
      <c r="K796" t="s">
        <v>125</v>
      </c>
    </row>
    <row r="797" spans="2:11" x14ac:dyDescent="0.2">
      <c r="B797" t="s">
        <v>1</v>
      </c>
      <c r="C797" s="2" t="s">
        <v>217</v>
      </c>
      <c r="D797" t="s">
        <v>218</v>
      </c>
      <c r="E797" t="s">
        <v>292</v>
      </c>
      <c r="F797" t="s">
        <v>125</v>
      </c>
      <c r="G797" t="s">
        <v>125</v>
      </c>
      <c r="H797" t="s">
        <v>125</v>
      </c>
      <c r="I797" t="s">
        <v>125</v>
      </c>
      <c r="J797" t="s">
        <v>125</v>
      </c>
      <c r="K797" t="s">
        <v>125</v>
      </c>
    </row>
    <row r="798" spans="2:11" x14ac:dyDescent="0.2">
      <c r="B798" t="s">
        <v>1</v>
      </c>
      <c r="C798" s="2" t="s">
        <v>219</v>
      </c>
      <c r="D798" t="s">
        <v>391</v>
      </c>
      <c r="E798" t="s">
        <v>292</v>
      </c>
      <c r="F798" t="s">
        <v>125</v>
      </c>
      <c r="G798" t="s">
        <v>125</v>
      </c>
      <c r="H798" t="s">
        <v>125</v>
      </c>
      <c r="I798" t="s">
        <v>125</v>
      </c>
      <c r="J798" t="s">
        <v>125</v>
      </c>
      <c r="K798" t="s">
        <v>125</v>
      </c>
    </row>
    <row r="799" spans="2:11" x14ac:dyDescent="0.2">
      <c r="B799" t="s">
        <v>1</v>
      </c>
      <c r="C799" s="2" t="s">
        <v>220</v>
      </c>
      <c r="D799" t="s">
        <v>221</v>
      </c>
      <c r="E799" t="s">
        <v>292</v>
      </c>
      <c r="F799" t="s">
        <v>125</v>
      </c>
      <c r="G799" t="s">
        <v>125</v>
      </c>
      <c r="H799" t="s">
        <v>125</v>
      </c>
      <c r="I799" t="s">
        <v>125</v>
      </c>
      <c r="J799" t="s">
        <v>125</v>
      </c>
      <c r="K799" t="s">
        <v>125</v>
      </c>
    </row>
    <row r="800" spans="2:11" x14ac:dyDescent="0.2">
      <c r="B800" t="s">
        <v>1</v>
      </c>
      <c r="C800" s="2" t="s">
        <v>222</v>
      </c>
      <c r="D800" t="s">
        <v>349</v>
      </c>
      <c r="E800" t="s">
        <v>292</v>
      </c>
      <c r="F800" t="s">
        <v>125</v>
      </c>
      <c r="G800" t="s">
        <v>125</v>
      </c>
      <c r="H800" t="s">
        <v>125</v>
      </c>
      <c r="I800" t="s">
        <v>125</v>
      </c>
      <c r="J800" t="s">
        <v>125</v>
      </c>
      <c r="K800" t="s">
        <v>125</v>
      </c>
    </row>
    <row r="801" spans="2:11" x14ac:dyDescent="0.2">
      <c r="B801" t="s">
        <v>1</v>
      </c>
      <c r="C801" s="2" t="s">
        <v>223</v>
      </c>
      <c r="D801" t="s">
        <v>350</v>
      </c>
      <c r="E801" t="s">
        <v>292</v>
      </c>
      <c r="F801" t="s">
        <v>125</v>
      </c>
      <c r="G801" t="s">
        <v>125</v>
      </c>
      <c r="H801" t="s">
        <v>125</v>
      </c>
      <c r="I801" t="s">
        <v>125</v>
      </c>
      <c r="J801" t="s">
        <v>125</v>
      </c>
      <c r="K801" t="s">
        <v>125</v>
      </c>
    </row>
    <row r="802" spans="2:11" x14ac:dyDescent="0.2">
      <c r="B802" t="s">
        <v>1</v>
      </c>
      <c r="C802" s="2" t="s">
        <v>224</v>
      </c>
      <c r="D802" t="s">
        <v>351</v>
      </c>
      <c r="E802" t="s">
        <v>294</v>
      </c>
      <c r="F802" t="s">
        <v>125</v>
      </c>
      <c r="G802" t="s">
        <v>125</v>
      </c>
      <c r="H802" t="s">
        <v>125</v>
      </c>
      <c r="I802" t="s">
        <v>125</v>
      </c>
      <c r="J802" t="s">
        <v>125</v>
      </c>
      <c r="K802" t="s">
        <v>125</v>
      </c>
    </row>
    <row r="803" spans="2:11" x14ac:dyDescent="0.2">
      <c r="B803" t="s">
        <v>1</v>
      </c>
      <c r="C803" s="2" t="s">
        <v>225</v>
      </c>
      <c r="D803" t="s">
        <v>226</v>
      </c>
      <c r="E803" t="s">
        <v>292</v>
      </c>
      <c r="F803" t="s">
        <v>125</v>
      </c>
      <c r="G803" t="s">
        <v>125</v>
      </c>
      <c r="H803" t="s">
        <v>125</v>
      </c>
      <c r="I803" t="s">
        <v>125</v>
      </c>
      <c r="J803" t="s">
        <v>125</v>
      </c>
      <c r="K803" t="s">
        <v>125</v>
      </c>
    </row>
    <row r="804" spans="2:11" x14ac:dyDescent="0.2">
      <c r="B804" t="s">
        <v>1</v>
      </c>
      <c r="C804" s="2" t="s">
        <v>274</v>
      </c>
      <c r="D804" t="s">
        <v>275</v>
      </c>
      <c r="E804" t="s">
        <v>294</v>
      </c>
      <c r="F804" t="s">
        <v>125</v>
      </c>
      <c r="G804" t="s">
        <v>125</v>
      </c>
      <c r="H804" t="s">
        <v>125</v>
      </c>
      <c r="I804" t="s">
        <v>125</v>
      </c>
      <c r="J804" t="s">
        <v>125</v>
      </c>
      <c r="K804" t="s">
        <v>125</v>
      </c>
    </row>
    <row r="805" spans="2:11" x14ac:dyDescent="0.2">
      <c r="B805" t="s">
        <v>1</v>
      </c>
      <c r="C805" s="2" t="s">
        <v>227</v>
      </c>
      <c r="D805" t="s">
        <v>228</v>
      </c>
      <c r="E805" t="s">
        <v>292</v>
      </c>
      <c r="F805" t="s">
        <v>125</v>
      </c>
      <c r="G805" t="s">
        <v>125</v>
      </c>
      <c r="H805" t="s">
        <v>125</v>
      </c>
      <c r="I805" t="s">
        <v>125</v>
      </c>
      <c r="J805" t="s">
        <v>125</v>
      </c>
      <c r="K805" t="s">
        <v>125</v>
      </c>
    </row>
    <row r="806" spans="2:11" x14ac:dyDescent="0.2">
      <c r="B806" t="s">
        <v>1</v>
      </c>
      <c r="C806" s="2" t="s">
        <v>229</v>
      </c>
      <c r="D806" t="s">
        <v>230</v>
      </c>
      <c r="E806" t="s">
        <v>292</v>
      </c>
      <c r="F806" t="s">
        <v>125</v>
      </c>
      <c r="G806" t="s">
        <v>125</v>
      </c>
      <c r="H806" t="s">
        <v>125</v>
      </c>
      <c r="I806" t="s">
        <v>125</v>
      </c>
      <c r="J806" t="s">
        <v>125</v>
      </c>
      <c r="K806" t="s">
        <v>125</v>
      </c>
    </row>
    <row r="807" spans="2:11" x14ac:dyDescent="0.2">
      <c r="B807" t="s">
        <v>1</v>
      </c>
      <c r="C807" s="2" t="s">
        <v>231</v>
      </c>
      <c r="D807" t="s">
        <v>401</v>
      </c>
      <c r="E807" t="s">
        <v>292</v>
      </c>
      <c r="F807" t="s">
        <v>125</v>
      </c>
      <c r="G807" t="s">
        <v>125</v>
      </c>
      <c r="H807" t="s">
        <v>125</v>
      </c>
      <c r="I807" t="s">
        <v>125</v>
      </c>
      <c r="J807" t="s">
        <v>125</v>
      </c>
      <c r="K807" t="s">
        <v>125</v>
      </c>
    </row>
    <row r="808" spans="2:11" x14ac:dyDescent="0.2">
      <c r="B808" t="s">
        <v>1</v>
      </c>
      <c r="C808" s="2" t="s">
        <v>232</v>
      </c>
      <c r="D808" t="s">
        <v>402</v>
      </c>
      <c r="E808" t="s">
        <v>292</v>
      </c>
      <c r="F808" t="s">
        <v>125</v>
      </c>
      <c r="G808" t="s">
        <v>125</v>
      </c>
      <c r="H808" t="s">
        <v>125</v>
      </c>
      <c r="I808" t="s">
        <v>125</v>
      </c>
      <c r="J808" t="s">
        <v>125</v>
      </c>
      <c r="K808" t="s">
        <v>125</v>
      </c>
    </row>
    <row r="809" spans="2:11" x14ac:dyDescent="0.2">
      <c r="B809" t="s">
        <v>1</v>
      </c>
      <c r="C809" s="2" t="s">
        <v>265</v>
      </c>
      <c r="D809" t="s">
        <v>266</v>
      </c>
      <c r="E809" t="s">
        <v>292</v>
      </c>
      <c r="F809" t="s">
        <v>125</v>
      </c>
      <c r="G809" t="s">
        <v>125</v>
      </c>
      <c r="H809" t="s">
        <v>125</v>
      </c>
      <c r="I809" t="s">
        <v>125</v>
      </c>
      <c r="J809" t="s">
        <v>125</v>
      </c>
      <c r="K809" t="s">
        <v>125</v>
      </c>
    </row>
    <row r="810" spans="2:11" x14ac:dyDescent="0.2">
      <c r="B810" t="s">
        <v>295</v>
      </c>
      <c r="C810" s="2" t="s">
        <v>276</v>
      </c>
      <c r="D810" t="s">
        <v>277</v>
      </c>
      <c r="E810" t="s">
        <v>125</v>
      </c>
      <c r="F810" t="s">
        <v>125</v>
      </c>
      <c r="G810" t="s">
        <v>125</v>
      </c>
      <c r="H810" t="s">
        <v>125</v>
      </c>
      <c r="I810" t="s">
        <v>125</v>
      </c>
      <c r="J810" t="s">
        <v>125</v>
      </c>
      <c r="K810" t="s">
        <v>125</v>
      </c>
    </row>
    <row r="811" spans="2:11" x14ac:dyDescent="0.2">
      <c r="B811" t="s">
        <v>2</v>
      </c>
      <c r="C811" s="2" t="s">
        <v>233</v>
      </c>
      <c r="D811" t="s">
        <v>234</v>
      </c>
      <c r="E811" t="s">
        <v>292</v>
      </c>
      <c r="F811" t="s">
        <v>125</v>
      </c>
      <c r="G811" t="s">
        <v>125</v>
      </c>
      <c r="H811" t="s">
        <v>125</v>
      </c>
      <c r="I811" t="s">
        <v>125</v>
      </c>
      <c r="J811" t="s">
        <v>125</v>
      </c>
      <c r="K811" t="s">
        <v>125</v>
      </c>
    </row>
    <row r="812" spans="2:11" x14ac:dyDescent="0.2">
      <c r="B812" t="s">
        <v>2</v>
      </c>
      <c r="C812" s="2" t="s">
        <v>278</v>
      </c>
      <c r="D812" t="s">
        <v>279</v>
      </c>
      <c r="E812" t="s">
        <v>294</v>
      </c>
      <c r="F812" t="s">
        <v>125</v>
      </c>
      <c r="G812" t="s">
        <v>125</v>
      </c>
      <c r="H812" t="s">
        <v>125</v>
      </c>
      <c r="I812" t="s">
        <v>125</v>
      </c>
      <c r="J812" t="s">
        <v>125</v>
      </c>
      <c r="K812" t="s">
        <v>125</v>
      </c>
    </row>
    <row r="813" spans="2:11" x14ac:dyDescent="0.2">
      <c r="B813" t="s">
        <v>2</v>
      </c>
      <c r="C813" s="2" t="s">
        <v>40</v>
      </c>
      <c r="D813" t="s">
        <v>375</v>
      </c>
      <c r="E813" t="s">
        <v>292</v>
      </c>
      <c r="F813" t="s">
        <v>125</v>
      </c>
      <c r="G813" t="s">
        <v>125</v>
      </c>
      <c r="H813" t="s">
        <v>125</v>
      </c>
      <c r="I813" t="s">
        <v>125</v>
      </c>
      <c r="J813" t="s">
        <v>125</v>
      </c>
      <c r="K813" t="s">
        <v>125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293</v>
      </c>
      <c r="F814">
        <v>55</v>
      </c>
      <c r="G814">
        <v>58</v>
      </c>
      <c r="H814">
        <v>46</v>
      </c>
      <c r="I814">
        <v>34</v>
      </c>
      <c r="J814">
        <v>44</v>
      </c>
      <c r="K814">
        <v>36</v>
      </c>
    </row>
    <row r="815" spans="2:11" x14ac:dyDescent="0.2">
      <c r="B815" t="s">
        <v>2</v>
      </c>
      <c r="C815" s="2" t="s">
        <v>235</v>
      </c>
      <c r="D815" t="s">
        <v>236</v>
      </c>
      <c r="E815" t="s">
        <v>292</v>
      </c>
      <c r="F815" t="s">
        <v>125</v>
      </c>
      <c r="G815" t="s">
        <v>125</v>
      </c>
      <c r="H815" t="s">
        <v>125</v>
      </c>
      <c r="I815" t="s">
        <v>125</v>
      </c>
      <c r="J815" t="s">
        <v>125</v>
      </c>
      <c r="K815" t="s">
        <v>125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293</v>
      </c>
      <c r="F816">
        <v>21</v>
      </c>
      <c r="G816">
        <v>12</v>
      </c>
      <c r="H816">
        <v>25</v>
      </c>
      <c r="I816">
        <v>28</v>
      </c>
      <c r="J816">
        <v>35</v>
      </c>
      <c r="K816">
        <v>29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293</v>
      </c>
      <c r="F817">
        <v>360</v>
      </c>
      <c r="G817">
        <v>429</v>
      </c>
      <c r="H817">
        <v>369</v>
      </c>
      <c r="I817">
        <v>468</v>
      </c>
      <c r="J817">
        <v>0</v>
      </c>
      <c r="K817">
        <v>0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293</v>
      </c>
      <c r="F818">
        <v>188</v>
      </c>
      <c r="G818">
        <v>154</v>
      </c>
      <c r="H818">
        <v>170</v>
      </c>
      <c r="I818">
        <v>111</v>
      </c>
      <c r="J818">
        <v>113</v>
      </c>
      <c r="K818">
        <v>138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293</v>
      </c>
      <c r="F819">
        <v>62</v>
      </c>
      <c r="G819">
        <v>64</v>
      </c>
      <c r="H819">
        <v>39</v>
      </c>
      <c r="I819">
        <v>31</v>
      </c>
      <c r="J819">
        <v>23</v>
      </c>
      <c r="K819">
        <v>23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293</v>
      </c>
      <c r="F820">
        <v>30</v>
      </c>
      <c r="G820">
        <v>35</v>
      </c>
      <c r="H820">
        <v>20</v>
      </c>
      <c r="I820">
        <v>29</v>
      </c>
      <c r="J820">
        <v>30</v>
      </c>
      <c r="K820">
        <v>33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293</v>
      </c>
      <c r="F821">
        <v>224</v>
      </c>
      <c r="G821">
        <v>257</v>
      </c>
      <c r="H821">
        <v>253</v>
      </c>
      <c r="I821">
        <v>258</v>
      </c>
      <c r="J821">
        <v>359</v>
      </c>
      <c r="K821">
        <v>205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293</v>
      </c>
      <c r="F822">
        <v>19</v>
      </c>
      <c r="G822">
        <v>11</v>
      </c>
      <c r="H822">
        <v>17</v>
      </c>
      <c r="I822">
        <v>16</v>
      </c>
      <c r="J822">
        <v>24</v>
      </c>
      <c r="K822">
        <v>15</v>
      </c>
    </row>
    <row r="823" spans="2:11" x14ac:dyDescent="0.2">
      <c r="B823" t="s">
        <v>2</v>
      </c>
      <c r="C823" s="2" t="s">
        <v>128</v>
      </c>
      <c r="D823" t="s">
        <v>126</v>
      </c>
      <c r="E823" t="s">
        <v>292</v>
      </c>
      <c r="F823" t="s">
        <v>125</v>
      </c>
      <c r="G823" t="s">
        <v>125</v>
      </c>
      <c r="H823" t="s">
        <v>125</v>
      </c>
      <c r="I823" t="s">
        <v>125</v>
      </c>
      <c r="J823" t="s">
        <v>125</v>
      </c>
      <c r="K823" t="s">
        <v>125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293</v>
      </c>
      <c r="F824">
        <v>39</v>
      </c>
      <c r="G824">
        <v>46</v>
      </c>
      <c r="H824">
        <v>24</v>
      </c>
      <c r="I824">
        <v>19</v>
      </c>
      <c r="J824">
        <v>25</v>
      </c>
      <c r="K824">
        <v>19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293</v>
      </c>
      <c r="F825">
        <v>9</v>
      </c>
      <c r="G825">
        <v>6</v>
      </c>
      <c r="H825">
        <v>5</v>
      </c>
      <c r="I825">
        <v>8</v>
      </c>
      <c r="J825">
        <v>10</v>
      </c>
      <c r="K825">
        <v>8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293</v>
      </c>
      <c r="F826">
        <v>10</v>
      </c>
      <c r="G826">
        <v>11</v>
      </c>
      <c r="H826">
        <v>4</v>
      </c>
      <c r="I826">
        <v>3</v>
      </c>
      <c r="J826">
        <v>3</v>
      </c>
      <c r="K826">
        <v>2</v>
      </c>
    </row>
    <row r="827" spans="2:11" x14ac:dyDescent="0.2">
      <c r="B827" t="s">
        <v>2</v>
      </c>
      <c r="C827" s="2" t="s">
        <v>237</v>
      </c>
      <c r="D827" t="s">
        <v>238</v>
      </c>
      <c r="E827" t="s">
        <v>292</v>
      </c>
      <c r="F827" t="s">
        <v>125</v>
      </c>
      <c r="G827" t="s">
        <v>125</v>
      </c>
      <c r="H827" t="s">
        <v>125</v>
      </c>
      <c r="I827" t="s">
        <v>125</v>
      </c>
      <c r="J827" t="s">
        <v>125</v>
      </c>
      <c r="K827" t="s">
        <v>125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293</v>
      </c>
      <c r="F828">
        <v>19</v>
      </c>
      <c r="G828">
        <v>22</v>
      </c>
      <c r="H828">
        <v>29</v>
      </c>
      <c r="I828">
        <v>14</v>
      </c>
      <c r="J828">
        <v>19</v>
      </c>
      <c r="K828">
        <v>36</v>
      </c>
    </row>
    <row r="829" spans="2:11" x14ac:dyDescent="0.2">
      <c r="B829" t="s">
        <v>2</v>
      </c>
      <c r="C829" s="2" t="s">
        <v>239</v>
      </c>
      <c r="D829" t="s">
        <v>240</v>
      </c>
      <c r="E829" t="s">
        <v>292</v>
      </c>
      <c r="F829" t="s">
        <v>125</v>
      </c>
      <c r="G829" t="s">
        <v>125</v>
      </c>
      <c r="H829" t="s">
        <v>125</v>
      </c>
      <c r="I829" t="s">
        <v>125</v>
      </c>
      <c r="J829" t="s">
        <v>125</v>
      </c>
      <c r="K829" t="s">
        <v>125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293</v>
      </c>
      <c r="F830">
        <v>10</v>
      </c>
      <c r="G830">
        <v>6</v>
      </c>
      <c r="H830">
        <v>2</v>
      </c>
      <c r="I830">
        <v>3</v>
      </c>
      <c r="J830">
        <v>5</v>
      </c>
      <c r="K830">
        <v>6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293</v>
      </c>
      <c r="F831">
        <v>172</v>
      </c>
      <c r="G831">
        <v>231</v>
      </c>
      <c r="H831">
        <v>169</v>
      </c>
      <c r="I831">
        <v>170</v>
      </c>
      <c r="J831">
        <v>137</v>
      </c>
      <c r="K831">
        <v>159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293</v>
      </c>
      <c r="F832">
        <v>24</v>
      </c>
      <c r="G832">
        <v>20</v>
      </c>
      <c r="H832">
        <v>20</v>
      </c>
      <c r="I832">
        <v>21</v>
      </c>
      <c r="J832">
        <v>16</v>
      </c>
      <c r="K832">
        <v>19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293</v>
      </c>
      <c r="F833">
        <v>6</v>
      </c>
      <c r="G833">
        <v>5</v>
      </c>
      <c r="H833">
        <v>3</v>
      </c>
      <c r="I833">
        <v>4</v>
      </c>
      <c r="J833">
        <v>5</v>
      </c>
      <c r="K833">
        <v>2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293</v>
      </c>
      <c r="F834">
        <v>133</v>
      </c>
      <c r="G834">
        <v>154</v>
      </c>
      <c r="H834">
        <v>131</v>
      </c>
      <c r="I834">
        <v>67</v>
      </c>
      <c r="J834">
        <v>107</v>
      </c>
      <c r="K834">
        <v>67</v>
      </c>
    </row>
    <row r="835" spans="2:11" x14ac:dyDescent="0.2">
      <c r="B835" t="s">
        <v>2</v>
      </c>
      <c r="C835" s="2" t="s">
        <v>75</v>
      </c>
      <c r="D835" t="s">
        <v>438</v>
      </c>
      <c r="E835" t="s">
        <v>293</v>
      </c>
      <c r="F835">
        <v>310</v>
      </c>
      <c r="G835">
        <v>289</v>
      </c>
      <c r="H835">
        <v>351</v>
      </c>
      <c r="I835">
        <v>394</v>
      </c>
      <c r="J835">
        <v>579</v>
      </c>
      <c r="K835">
        <v>553</v>
      </c>
    </row>
    <row r="836" spans="2:11" x14ac:dyDescent="0.2">
      <c r="B836" t="s">
        <v>2</v>
      </c>
      <c r="C836" s="2" t="s">
        <v>76</v>
      </c>
      <c r="D836" t="s">
        <v>376</v>
      </c>
      <c r="E836" t="s">
        <v>293</v>
      </c>
      <c r="F836">
        <v>61</v>
      </c>
      <c r="G836">
        <v>56</v>
      </c>
      <c r="H836">
        <v>32</v>
      </c>
      <c r="I836">
        <v>37</v>
      </c>
      <c r="J836">
        <v>31</v>
      </c>
      <c r="K836">
        <v>43</v>
      </c>
    </row>
    <row r="837" spans="2:11" x14ac:dyDescent="0.2">
      <c r="B837" t="s">
        <v>2</v>
      </c>
      <c r="C837" s="2" t="s">
        <v>77</v>
      </c>
      <c r="D837" t="s">
        <v>377</v>
      </c>
      <c r="E837" t="s">
        <v>293</v>
      </c>
      <c r="F837">
        <v>0</v>
      </c>
      <c r="G837" t="s">
        <v>125</v>
      </c>
      <c r="H837" t="s">
        <v>125</v>
      </c>
      <c r="I837" t="s">
        <v>125</v>
      </c>
      <c r="J837" t="s">
        <v>125</v>
      </c>
      <c r="K837" t="s">
        <v>125</v>
      </c>
    </row>
    <row r="838" spans="2:11" x14ac:dyDescent="0.2">
      <c r="B838" t="s">
        <v>2</v>
      </c>
      <c r="C838" s="2" t="s">
        <v>241</v>
      </c>
      <c r="D838" t="s">
        <v>242</v>
      </c>
      <c r="E838" t="s">
        <v>292</v>
      </c>
      <c r="F838" t="s">
        <v>125</v>
      </c>
      <c r="G838" t="s">
        <v>125</v>
      </c>
      <c r="H838" t="s">
        <v>125</v>
      </c>
      <c r="I838" t="s">
        <v>125</v>
      </c>
      <c r="J838" t="s">
        <v>125</v>
      </c>
      <c r="K838" t="s">
        <v>125</v>
      </c>
    </row>
    <row r="839" spans="2:11" x14ac:dyDescent="0.2">
      <c r="B839" t="s">
        <v>2</v>
      </c>
      <c r="C839" s="2" t="s">
        <v>79</v>
      </c>
      <c r="D839" t="s">
        <v>80</v>
      </c>
      <c r="E839" t="s">
        <v>293</v>
      </c>
      <c r="F839">
        <v>365</v>
      </c>
      <c r="G839">
        <v>361</v>
      </c>
      <c r="H839">
        <v>342</v>
      </c>
      <c r="I839">
        <v>306</v>
      </c>
      <c r="J839">
        <v>329</v>
      </c>
      <c r="K839">
        <v>300</v>
      </c>
    </row>
    <row r="840" spans="2:11" x14ac:dyDescent="0.2">
      <c r="B840" t="s">
        <v>2</v>
      </c>
      <c r="C840" s="2" t="s">
        <v>81</v>
      </c>
      <c r="D840" t="s">
        <v>82</v>
      </c>
      <c r="E840" t="s">
        <v>293</v>
      </c>
      <c r="F840">
        <v>2</v>
      </c>
      <c r="G840">
        <v>5</v>
      </c>
      <c r="H840">
        <v>2</v>
      </c>
      <c r="I840">
        <v>1</v>
      </c>
      <c r="J840">
        <v>0</v>
      </c>
      <c r="K840">
        <v>0</v>
      </c>
    </row>
    <row r="841" spans="2:11" x14ac:dyDescent="0.2">
      <c r="B841" t="s">
        <v>2</v>
      </c>
      <c r="C841" s="2" t="s">
        <v>243</v>
      </c>
      <c r="D841" t="s">
        <v>244</v>
      </c>
      <c r="E841" t="s">
        <v>294</v>
      </c>
      <c r="F841" t="s">
        <v>125</v>
      </c>
      <c r="G841" t="s">
        <v>125</v>
      </c>
      <c r="H841" t="s">
        <v>125</v>
      </c>
      <c r="I841" t="s">
        <v>125</v>
      </c>
      <c r="J841" t="s">
        <v>125</v>
      </c>
      <c r="K841" t="s">
        <v>125</v>
      </c>
    </row>
    <row r="842" spans="2:11" x14ac:dyDescent="0.2">
      <c r="B842" t="s">
        <v>2</v>
      </c>
      <c r="C842" s="2" t="s">
        <v>267</v>
      </c>
      <c r="D842" t="s">
        <v>268</v>
      </c>
      <c r="E842" t="s">
        <v>294</v>
      </c>
      <c r="F842" t="s">
        <v>125</v>
      </c>
      <c r="G842" t="s">
        <v>125</v>
      </c>
      <c r="H842" t="s">
        <v>125</v>
      </c>
      <c r="I842" t="s">
        <v>125</v>
      </c>
      <c r="J842" t="s">
        <v>125</v>
      </c>
      <c r="K842" t="s">
        <v>125</v>
      </c>
    </row>
    <row r="843" spans="2:11" x14ac:dyDescent="0.2">
      <c r="B843" t="s">
        <v>2</v>
      </c>
      <c r="C843" s="2" t="s">
        <v>280</v>
      </c>
      <c r="D843" t="s">
        <v>281</v>
      </c>
      <c r="E843" t="s">
        <v>294</v>
      </c>
      <c r="F843" t="s">
        <v>125</v>
      </c>
      <c r="G843" t="s">
        <v>125</v>
      </c>
      <c r="H843" t="s">
        <v>125</v>
      </c>
      <c r="I843" t="s">
        <v>125</v>
      </c>
      <c r="J843" t="s">
        <v>125</v>
      </c>
      <c r="K843" t="s">
        <v>125</v>
      </c>
    </row>
    <row r="844" spans="2:11" x14ac:dyDescent="0.2">
      <c r="B844" t="s">
        <v>2</v>
      </c>
      <c r="C844" s="2" t="s">
        <v>245</v>
      </c>
      <c r="D844" t="s">
        <v>246</v>
      </c>
      <c r="E844" t="s">
        <v>294</v>
      </c>
      <c r="F844" t="s">
        <v>125</v>
      </c>
      <c r="G844" t="s">
        <v>125</v>
      </c>
      <c r="H844" t="s">
        <v>125</v>
      </c>
      <c r="I844" t="s">
        <v>125</v>
      </c>
      <c r="J844" t="s">
        <v>125</v>
      </c>
      <c r="K844" t="s">
        <v>125</v>
      </c>
    </row>
    <row r="845" spans="2:11" x14ac:dyDescent="0.2">
      <c r="B845" t="s">
        <v>2</v>
      </c>
      <c r="C845" s="2" t="s">
        <v>247</v>
      </c>
      <c r="D845" t="s">
        <v>248</v>
      </c>
      <c r="E845" t="s">
        <v>294</v>
      </c>
      <c r="F845" t="s">
        <v>125</v>
      </c>
      <c r="G845" t="s">
        <v>125</v>
      </c>
      <c r="H845" t="s">
        <v>125</v>
      </c>
      <c r="I845" t="s">
        <v>125</v>
      </c>
      <c r="J845" t="s">
        <v>125</v>
      </c>
      <c r="K845" t="s">
        <v>125</v>
      </c>
    </row>
    <row r="846" spans="2:11" x14ac:dyDescent="0.2">
      <c r="B846" t="s">
        <v>2</v>
      </c>
      <c r="C846" s="2" t="s">
        <v>249</v>
      </c>
      <c r="D846" t="s">
        <v>250</v>
      </c>
      <c r="E846" t="s">
        <v>292</v>
      </c>
      <c r="F846" t="s">
        <v>125</v>
      </c>
      <c r="G846" t="s">
        <v>125</v>
      </c>
      <c r="H846" t="s">
        <v>125</v>
      </c>
      <c r="I846" t="s">
        <v>125</v>
      </c>
      <c r="J846" t="s">
        <v>125</v>
      </c>
      <c r="K846" t="s">
        <v>125</v>
      </c>
    </row>
    <row r="847" spans="2:11" x14ac:dyDescent="0.2">
      <c r="B847" t="s">
        <v>2</v>
      </c>
      <c r="C847" s="2" t="s">
        <v>282</v>
      </c>
      <c r="D847" t="s">
        <v>283</v>
      </c>
      <c r="E847" t="s">
        <v>294</v>
      </c>
      <c r="F847" t="s">
        <v>125</v>
      </c>
      <c r="G847" t="s">
        <v>125</v>
      </c>
      <c r="H847" t="s">
        <v>125</v>
      </c>
      <c r="I847" t="s">
        <v>125</v>
      </c>
      <c r="J847" t="s">
        <v>125</v>
      </c>
      <c r="K847" t="s">
        <v>125</v>
      </c>
    </row>
    <row r="848" spans="2:11" x14ac:dyDescent="0.2">
      <c r="B848" t="s">
        <v>2</v>
      </c>
      <c r="C848" s="2" t="s">
        <v>284</v>
      </c>
      <c r="D848" t="s">
        <v>285</v>
      </c>
      <c r="E848" t="s">
        <v>294</v>
      </c>
      <c r="F848" t="s">
        <v>125</v>
      </c>
      <c r="G848" t="s">
        <v>125</v>
      </c>
      <c r="H848" t="s">
        <v>125</v>
      </c>
      <c r="I848" t="s">
        <v>125</v>
      </c>
      <c r="J848" t="s">
        <v>125</v>
      </c>
      <c r="K848" t="s">
        <v>125</v>
      </c>
    </row>
    <row r="849" spans="2:11" x14ac:dyDescent="0.2">
      <c r="B849" t="s">
        <v>2</v>
      </c>
      <c r="C849" s="2" t="s">
        <v>251</v>
      </c>
      <c r="D849" t="s">
        <v>252</v>
      </c>
      <c r="E849" t="s">
        <v>292</v>
      </c>
      <c r="F849" t="s">
        <v>125</v>
      </c>
      <c r="G849" t="s">
        <v>125</v>
      </c>
      <c r="H849" t="s">
        <v>125</v>
      </c>
      <c r="I849" t="s">
        <v>125</v>
      </c>
      <c r="J849" t="s">
        <v>125</v>
      </c>
      <c r="K849" t="s">
        <v>125</v>
      </c>
    </row>
    <row r="850" spans="2:11" x14ac:dyDescent="0.2">
      <c r="B850" t="s">
        <v>2</v>
      </c>
      <c r="C850" s="2" t="s">
        <v>253</v>
      </c>
      <c r="D850" t="s">
        <v>254</v>
      </c>
      <c r="E850" t="s">
        <v>294</v>
      </c>
      <c r="F850" t="s">
        <v>125</v>
      </c>
      <c r="G850" t="s">
        <v>125</v>
      </c>
      <c r="H850" t="s">
        <v>125</v>
      </c>
      <c r="I850" t="s">
        <v>125</v>
      </c>
      <c r="J850" t="s">
        <v>125</v>
      </c>
      <c r="K850" t="s">
        <v>125</v>
      </c>
    </row>
    <row r="851" spans="2:11" x14ac:dyDescent="0.2">
      <c r="B851" t="s">
        <v>2</v>
      </c>
      <c r="C851" s="2" t="s">
        <v>286</v>
      </c>
      <c r="D851" t="s">
        <v>287</v>
      </c>
      <c r="E851" t="s">
        <v>294</v>
      </c>
      <c r="F851" t="s">
        <v>125</v>
      </c>
      <c r="G851" t="s">
        <v>125</v>
      </c>
      <c r="H851" t="s">
        <v>125</v>
      </c>
      <c r="I851" t="s">
        <v>125</v>
      </c>
      <c r="J851" t="s">
        <v>125</v>
      </c>
      <c r="K851" t="s">
        <v>125</v>
      </c>
    </row>
    <row r="852" spans="2:11" x14ac:dyDescent="0.2">
      <c r="B852" t="s">
        <v>2</v>
      </c>
      <c r="C852" s="2" t="s">
        <v>288</v>
      </c>
      <c r="D852" t="s">
        <v>289</v>
      </c>
      <c r="E852" t="s">
        <v>294</v>
      </c>
      <c r="F852" t="s">
        <v>125</v>
      </c>
      <c r="G852" t="s">
        <v>125</v>
      </c>
      <c r="H852" t="s">
        <v>125</v>
      </c>
      <c r="I852" t="s">
        <v>125</v>
      </c>
      <c r="J852" t="s">
        <v>125</v>
      </c>
      <c r="K852" t="s">
        <v>125</v>
      </c>
    </row>
    <row r="853" spans="2:11" x14ac:dyDescent="0.2">
      <c r="B853" t="s">
        <v>2</v>
      </c>
      <c r="C853" s="2" t="s">
        <v>83</v>
      </c>
      <c r="D853" t="s">
        <v>407</v>
      </c>
      <c r="E853" t="s">
        <v>292</v>
      </c>
      <c r="F853">
        <v>7</v>
      </c>
      <c r="G853">
        <v>0</v>
      </c>
      <c r="H853">
        <v>0</v>
      </c>
      <c r="I853" t="s">
        <v>125</v>
      </c>
      <c r="J853" t="s">
        <v>125</v>
      </c>
      <c r="K853" t="s">
        <v>125</v>
      </c>
    </row>
    <row r="854" spans="2:11" x14ac:dyDescent="0.2">
      <c r="B854" t="s">
        <v>2</v>
      </c>
      <c r="C854" s="2" t="s">
        <v>84</v>
      </c>
      <c r="D854" t="s">
        <v>85</v>
      </c>
      <c r="E854" t="s">
        <v>293</v>
      </c>
      <c r="F854">
        <v>76</v>
      </c>
      <c r="G854">
        <v>83</v>
      </c>
      <c r="H854">
        <v>73</v>
      </c>
      <c r="I854">
        <v>81</v>
      </c>
      <c r="J854">
        <v>68</v>
      </c>
      <c r="K854">
        <v>98</v>
      </c>
    </row>
    <row r="855" spans="2:11" x14ac:dyDescent="0.2">
      <c r="B855" t="s">
        <v>2</v>
      </c>
      <c r="C855" s="2" t="s">
        <v>86</v>
      </c>
      <c r="D855" t="s">
        <v>403</v>
      </c>
      <c r="E855" t="s">
        <v>292</v>
      </c>
      <c r="F855">
        <v>0</v>
      </c>
      <c r="G855" t="s">
        <v>125</v>
      </c>
      <c r="H855" t="s">
        <v>125</v>
      </c>
      <c r="I855" t="s">
        <v>125</v>
      </c>
      <c r="J855" t="s">
        <v>125</v>
      </c>
      <c r="K855" t="s">
        <v>125</v>
      </c>
    </row>
    <row r="856" spans="2:11" x14ac:dyDescent="0.2">
      <c r="B856" t="s">
        <v>2</v>
      </c>
      <c r="C856" s="2" t="s">
        <v>290</v>
      </c>
      <c r="D856" t="s">
        <v>435</v>
      </c>
      <c r="E856" t="s">
        <v>292</v>
      </c>
      <c r="F856" t="s">
        <v>125</v>
      </c>
      <c r="G856" t="s">
        <v>125</v>
      </c>
      <c r="H856" t="s">
        <v>125</v>
      </c>
      <c r="I856" t="s">
        <v>125</v>
      </c>
      <c r="J856" t="s">
        <v>125</v>
      </c>
      <c r="K856" t="s">
        <v>125</v>
      </c>
    </row>
    <row r="857" spans="2:11" x14ac:dyDescent="0.2">
      <c r="B857" t="s">
        <v>2</v>
      </c>
      <c r="C857" s="2" t="s">
        <v>87</v>
      </c>
      <c r="D857" t="s">
        <v>405</v>
      </c>
      <c r="E857" t="s">
        <v>293</v>
      </c>
      <c r="F857">
        <v>4</v>
      </c>
      <c r="G857">
        <v>4</v>
      </c>
      <c r="H857">
        <v>4</v>
      </c>
      <c r="I857">
        <v>12</v>
      </c>
      <c r="J857">
        <v>14</v>
      </c>
      <c r="K857">
        <v>6</v>
      </c>
    </row>
    <row r="858" spans="2:11" x14ac:dyDescent="0.2">
      <c r="B858" t="s">
        <v>439</v>
      </c>
      <c r="C858" s="2" t="s">
        <v>101</v>
      </c>
      <c r="D858" t="s">
        <v>434</v>
      </c>
      <c r="E858" t="s">
        <v>293</v>
      </c>
      <c r="F858">
        <v>345</v>
      </c>
      <c r="G858">
        <v>232</v>
      </c>
      <c r="H858">
        <v>191</v>
      </c>
      <c r="I858">
        <v>231</v>
      </c>
      <c r="J858">
        <v>416</v>
      </c>
      <c r="K858">
        <v>160</v>
      </c>
    </row>
    <row r="859" spans="2:11" x14ac:dyDescent="0.2">
      <c r="B859" t="s">
        <v>439</v>
      </c>
      <c r="C859" s="2" t="s">
        <v>78</v>
      </c>
      <c r="D859" t="s">
        <v>433</v>
      </c>
      <c r="E859" t="s">
        <v>293</v>
      </c>
      <c r="F859">
        <v>49</v>
      </c>
      <c r="G859">
        <v>38</v>
      </c>
      <c r="H859">
        <v>61</v>
      </c>
      <c r="I859">
        <v>52</v>
      </c>
      <c r="J859">
        <v>118</v>
      </c>
      <c r="K859">
        <v>135</v>
      </c>
    </row>
    <row r="860" spans="2:11" x14ac:dyDescent="0.2">
      <c r="B860" t="s">
        <v>3</v>
      </c>
      <c r="C860" s="2" t="s">
        <v>88</v>
      </c>
      <c r="D860" t="s">
        <v>89</v>
      </c>
      <c r="E860" t="s">
        <v>293</v>
      </c>
      <c r="F860">
        <v>15</v>
      </c>
      <c r="G860">
        <v>12</v>
      </c>
      <c r="H860">
        <v>15</v>
      </c>
      <c r="I860">
        <v>13</v>
      </c>
      <c r="J860">
        <v>21</v>
      </c>
      <c r="K860">
        <v>26</v>
      </c>
    </row>
    <row r="861" spans="2:11" x14ac:dyDescent="0.2">
      <c r="B861" t="s">
        <v>3</v>
      </c>
      <c r="C861" s="2" t="s">
        <v>90</v>
      </c>
      <c r="D861" t="s">
        <v>91</v>
      </c>
      <c r="E861" t="s">
        <v>293</v>
      </c>
      <c r="F861">
        <v>6</v>
      </c>
      <c r="G861">
        <v>1</v>
      </c>
      <c r="H861">
        <v>0</v>
      </c>
      <c r="I861">
        <v>0</v>
      </c>
      <c r="J861">
        <v>2</v>
      </c>
      <c r="K861">
        <v>1</v>
      </c>
    </row>
    <row r="862" spans="2:11" x14ac:dyDescent="0.2">
      <c r="B862" t="s">
        <v>3</v>
      </c>
      <c r="C862" s="2" t="s">
        <v>92</v>
      </c>
      <c r="D862" t="s">
        <v>93</v>
      </c>
      <c r="E862" t="s">
        <v>293</v>
      </c>
      <c r="F862">
        <v>196</v>
      </c>
      <c r="G862">
        <v>157</v>
      </c>
      <c r="H862">
        <v>165</v>
      </c>
      <c r="I862">
        <v>141</v>
      </c>
      <c r="J862">
        <v>142</v>
      </c>
      <c r="K862">
        <v>114</v>
      </c>
    </row>
    <row r="863" spans="2:11" x14ac:dyDescent="0.2">
      <c r="B863" t="s">
        <v>3</v>
      </c>
      <c r="C863" s="2" t="s">
        <v>94</v>
      </c>
      <c r="D863" t="s">
        <v>95</v>
      </c>
      <c r="E863" t="s">
        <v>293</v>
      </c>
      <c r="F863">
        <v>3</v>
      </c>
      <c r="G863">
        <v>7</v>
      </c>
      <c r="H863">
        <v>4</v>
      </c>
      <c r="I863">
        <v>8</v>
      </c>
      <c r="J863">
        <v>3</v>
      </c>
      <c r="K863">
        <v>7</v>
      </c>
    </row>
    <row r="864" spans="2:11" x14ac:dyDescent="0.2">
      <c r="B864" t="s">
        <v>3</v>
      </c>
      <c r="C864" s="2" t="s">
        <v>255</v>
      </c>
      <c r="D864" t="s">
        <v>392</v>
      </c>
      <c r="E864" t="s">
        <v>292</v>
      </c>
      <c r="F864" t="s">
        <v>125</v>
      </c>
      <c r="G864" t="s">
        <v>125</v>
      </c>
      <c r="H864" t="s">
        <v>125</v>
      </c>
      <c r="I864" t="s">
        <v>125</v>
      </c>
      <c r="J864" t="s">
        <v>125</v>
      </c>
      <c r="K864" t="s">
        <v>125</v>
      </c>
    </row>
    <row r="865" spans="2:11" x14ac:dyDescent="0.2">
      <c r="B865" t="s">
        <v>3</v>
      </c>
      <c r="C865" s="2" t="s">
        <v>96</v>
      </c>
      <c r="D865" t="s">
        <v>97</v>
      </c>
      <c r="E865" t="s">
        <v>293</v>
      </c>
      <c r="F865">
        <v>31</v>
      </c>
      <c r="G865">
        <v>29</v>
      </c>
      <c r="H865">
        <v>30</v>
      </c>
      <c r="I865">
        <v>46</v>
      </c>
      <c r="J865">
        <v>37</v>
      </c>
      <c r="K865">
        <v>38</v>
      </c>
    </row>
    <row r="866" spans="2:11" x14ac:dyDescent="0.2">
      <c r="B866" t="s">
        <v>3</v>
      </c>
      <c r="C866" s="2" t="s">
        <v>98</v>
      </c>
      <c r="D866" t="s">
        <v>99</v>
      </c>
      <c r="E866" t="s">
        <v>293</v>
      </c>
      <c r="F866">
        <v>68</v>
      </c>
      <c r="G866">
        <v>64</v>
      </c>
      <c r="H866">
        <v>46</v>
      </c>
      <c r="I866">
        <v>63</v>
      </c>
      <c r="J866">
        <v>35</v>
      </c>
      <c r="K866">
        <v>43</v>
      </c>
    </row>
    <row r="867" spans="2:11" x14ac:dyDescent="0.2">
      <c r="B867" t="s">
        <v>3</v>
      </c>
      <c r="C867" s="2" t="s">
        <v>100</v>
      </c>
      <c r="D867" t="s">
        <v>393</v>
      </c>
      <c r="E867" t="s">
        <v>292</v>
      </c>
      <c r="F867">
        <v>0</v>
      </c>
      <c r="G867" t="s">
        <v>125</v>
      </c>
      <c r="H867">
        <v>0</v>
      </c>
      <c r="I867" t="s">
        <v>125</v>
      </c>
      <c r="J867" t="s">
        <v>125</v>
      </c>
      <c r="K867" t="s">
        <v>125</v>
      </c>
    </row>
    <row r="868" spans="2:11" x14ac:dyDescent="0.2">
      <c r="B868" t="s">
        <v>3</v>
      </c>
      <c r="C868" s="2" t="s">
        <v>256</v>
      </c>
      <c r="D868" t="s">
        <v>378</v>
      </c>
      <c r="E868" t="s">
        <v>292</v>
      </c>
      <c r="F868" t="s">
        <v>125</v>
      </c>
      <c r="G868" t="s">
        <v>125</v>
      </c>
      <c r="H868" t="s">
        <v>125</v>
      </c>
      <c r="I868" t="s">
        <v>125</v>
      </c>
      <c r="J868" t="s">
        <v>125</v>
      </c>
      <c r="K868" t="s">
        <v>125</v>
      </c>
    </row>
    <row r="869" spans="2:11" x14ac:dyDescent="0.2">
      <c r="B869" t="s">
        <v>3</v>
      </c>
      <c r="C869" s="2" t="s">
        <v>102</v>
      </c>
      <c r="D869" t="s">
        <v>103</v>
      </c>
      <c r="E869" t="s">
        <v>293</v>
      </c>
      <c r="F869">
        <v>49</v>
      </c>
      <c r="G869">
        <v>57</v>
      </c>
      <c r="H869">
        <v>37</v>
      </c>
      <c r="I869">
        <v>45</v>
      </c>
      <c r="J869">
        <v>38</v>
      </c>
      <c r="K869">
        <v>42</v>
      </c>
    </row>
    <row r="870" spans="2:11" x14ac:dyDescent="0.2">
      <c r="B870" t="s">
        <v>3</v>
      </c>
      <c r="C870" s="2" t="s">
        <v>104</v>
      </c>
      <c r="D870" t="s">
        <v>394</v>
      </c>
      <c r="E870" t="s">
        <v>293</v>
      </c>
      <c r="F870">
        <v>0</v>
      </c>
      <c r="G870" t="s">
        <v>125</v>
      </c>
      <c r="H870" t="s">
        <v>125</v>
      </c>
      <c r="I870" t="s">
        <v>125</v>
      </c>
      <c r="J870" t="s">
        <v>125</v>
      </c>
      <c r="K870" t="s">
        <v>125</v>
      </c>
    </row>
    <row r="871" spans="2:11" x14ac:dyDescent="0.2">
      <c r="B871" t="s">
        <v>3</v>
      </c>
      <c r="C871" s="2" t="s">
        <v>105</v>
      </c>
      <c r="D871" t="s">
        <v>450</v>
      </c>
      <c r="E871" t="s">
        <v>292</v>
      </c>
      <c r="F871">
        <v>0</v>
      </c>
      <c r="G871" t="s">
        <v>125</v>
      </c>
      <c r="H871" t="s">
        <v>125</v>
      </c>
      <c r="I871" t="s">
        <v>125</v>
      </c>
      <c r="J871" t="s">
        <v>125</v>
      </c>
      <c r="K871" t="s">
        <v>125</v>
      </c>
    </row>
    <row r="872" spans="2:11" x14ac:dyDescent="0.2">
      <c r="B872" t="s">
        <v>3</v>
      </c>
      <c r="C872" s="2" t="s">
        <v>257</v>
      </c>
      <c r="D872" t="s">
        <v>395</v>
      </c>
      <c r="E872" t="s">
        <v>293</v>
      </c>
      <c r="F872" t="s">
        <v>125</v>
      </c>
      <c r="G872" t="s">
        <v>125</v>
      </c>
      <c r="H872" t="s">
        <v>125</v>
      </c>
      <c r="I872" t="s">
        <v>125</v>
      </c>
      <c r="J872" t="s">
        <v>125</v>
      </c>
      <c r="K872" t="s">
        <v>125</v>
      </c>
    </row>
    <row r="873" spans="2:11" x14ac:dyDescent="0.2">
      <c r="B873" t="s">
        <v>3</v>
      </c>
      <c r="C873" s="2" t="s">
        <v>106</v>
      </c>
      <c r="D873" t="s">
        <v>107</v>
      </c>
      <c r="E873" t="s">
        <v>293</v>
      </c>
      <c r="F873">
        <v>8</v>
      </c>
      <c r="G873">
        <v>1</v>
      </c>
      <c r="H873">
        <v>0</v>
      </c>
      <c r="I873">
        <v>4</v>
      </c>
      <c r="J873">
        <v>1</v>
      </c>
      <c r="K873">
        <v>4</v>
      </c>
    </row>
    <row r="874" spans="2:11" x14ac:dyDescent="0.2">
      <c r="B874" t="s">
        <v>3</v>
      </c>
      <c r="C874" s="2" t="s">
        <v>258</v>
      </c>
      <c r="D874" t="s">
        <v>379</v>
      </c>
      <c r="E874" t="s">
        <v>292</v>
      </c>
      <c r="F874" t="s">
        <v>125</v>
      </c>
      <c r="G874" t="s">
        <v>125</v>
      </c>
      <c r="H874" t="s">
        <v>125</v>
      </c>
      <c r="I874" t="s">
        <v>125</v>
      </c>
      <c r="J874" t="s">
        <v>125</v>
      </c>
      <c r="K874" t="s">
        <v>125</v>
      </c>
    </row>
    <row r="875" spans="2:11" x14ac:dyDescent="0.2">
      <c r="B875" t="s">
        <v>3</v>
      </c>
      <c r="C875" s="2" t="s">
        <v>259</v>
      </c>
      <c r="D875" t="s">
        <v>396</v>
      </c>
      <c r="E875" t="s">
        <v>292</v>
      </c>
      <c r="F875" t="s">
        <v>125</v>
      </c>
      <c r="G875" t="s">
        <v>125</v>
      </c>
      <c r="H875" t="s">
        <v>125</v>
      </c>
      <c r="I875" t="s">
        <v>125</v>
      </c>
      <c r="J875" t="s">
        <v>125</v>
      </c>
      <c r="K875" t="s">
        <v>125</v>
      </c>
    </row>
    <row r="876" spans="2:11" x14ac:dyDescent="0.2">
      <c r="B876" t="s">
        <v>3</v>
      </c>
      <c r="C876" s="2" t="s">
        <v>108</v>
      </c>
      <c r="D876" t="s">
        <v>451</v>
      </c>
      <c r="E876" t="s">
        <v>293</v>
      </c>
      <c r="F876">
        <v>168</v>
      </c>
      <c r="G876">
        <v>175</v>
      </c>
      <c r="H876">
        <v>173</v>
      </c>
      <c r="I876">
        <v>158</v>
      </c>
      <c r="J876">
        <v>192</v>
      </c>
      <c r="K876">
        <v>192</v>
      </c>
    </row>
    <row r="877" spans="2:11" x14ac:dyDescent="0.2">
      <c r="B877" t="s">
        <v>3</v>
      </c>
      <c r="C877" s="2" t="s">
        <v>109</v>
      </c>
      <c r="D877" t="s">
        <v>110</v>
      </c>
      <c r="E877" t="s">
        <v>293</v>
      </c>
      <c r="F877">
        <v>36</v>
      </c>
      <c r="G877">
        <v>42</v>
      </c>
      <c r="H877">
        <v>55</v>
      </c>
      <c r="I877">
        <v>29</v>
      </c>
      <c r="J877">
        <v>51</v>
      </c>
      <c r="K877">
        <v>49</v>
      </c>
    </row>
    <row r="878" spans="2:11" x14ac:dyDescent="0.2">
      <c r="B878" t="s">
        <v>3</v>
      </c>
      <c r="C878" s="2" t="s">
        <v>111</v>
      </c>
      <c r="D878" t="s">
        <v>112</v>
      </c>
      <c r="E878" t="s">
        <v>293</v>
      </c>
      <c r="F878">
        <v>6</v>
      </c>
      <c r="G878">
        <v>8</v>
      </c>
      <c r="H878">
        <v>0</v>
      </c>
      <c r="I878">
        <v>2</v>
      </c>
      <c r="J878">
        <v>2</v>
      </c>
      <c r="K878">
        <v>7</v>
      </c>
    </row>
    <row r="879" spans="2:11" x14ac:dyDescent="0.2">
      <c r="B879" t="s">
        <v>3</v>
      </c>
      <c r="C879" s="2" t="s">
        <v>269</v>
      </c>
      <c r="D879" t="s">
        <v>406</v>
      </c>
      <c r="E879" t="s">
        <v>292</v>
      </c>
      <c r="F879" t="s">
        <v>125</v>
      </c>
      <c r="G879" t="s">
        <v>125</v>
      </c>
      <c r="H879" t="s">
        <v>125</v>
      </c>
      <c r="I879" t="s">
        <v>125</v>
      </c>
      <c r="J879" t="s">
        <v>125</v>
      </c>
      <c r="K879" t="s">
        <v>125</v>
      </c>
    </row>
    <row r="880" spans="2:11" x14ac:dyDescent="0.2">
      <c r="B880" t="s">
        <v>3</v>
      </c>
      <c r="C880" s="2" t="s">
        <v>260</v>
      </c>
      <c r="D880" t="s">
        <v>261</v>
      </c>
      <c r="E880" t="s">
        <v>292</v>
      </c>
      <c r="F880" t="s">
        <v>125</v>
      </c>
      <c r="G880" t="s">
        <v>125</v>
      </c>
      <c r="H880" t="s">
        <v>125</v>
      </c>
      <c r="I880" t="s">
        <v>125</v>
      </c>
      <c r="J880" t="s">
        <v>125</v>
      </c>
      <c r="K880" t="s">
        <v>125</v>
      </c>
    </row>
    <row r="881" spans="2:11" x14ac:dyDescent="0.2">
      <c r="B881" t="s">
        <v>3</v>
      </c>
      <c r="C881" s="2" t="s">
        <v>262</v>
      </c>
      <c r="D881" t="s">
        <v>380</v>
      </c>
      <c r="E881" t="s">
        <v>292</v>
      </c>
      <c r="F881" t="s">
        <v>125</v>
      </c>
      <c r="G881" t="s">
        <v>125</v>
      </c>
      <c r="H881" t="s">
        <v>125</v>
      </c>
      <c r="I881" t="s">
        <v>125</v>
      </c>
      <c r="J881" t="s">
        <v>125</v>
      </c>
      <c r="K881" t="s">
        <v>125</v>
      </c>
    </row>
    <row r="882" spans="2:11" x14ac:dyDescent="0.2">
      <c r="B882" t="s">
        <v>3</v>
      </c>
      <c r="C882" s="2" t="s">
        <v>263</v>
      </c>
      <c r="D882" t="s">
        <v>397</v>
      </c>
      <c r="E882" t="s">
        <v>292</v>
      </c>
      <c r="F882" t="s">
        <v>125</v>
      </c>
      <c r="G882" t="s">
        <v>125</v>
      </c>
      <c r="H882" t="s">
        <v>125</v>
      </c>
      <c r="I882" t="s">
        <v>125</v>
      </c>
      <c r="J882" t="s">
        <v>125</v>
      </c>
      <c r="K882" t="s">
        <v>125</v>
      </c>
    </row>
    <row r="883" spans="2:11" x14ac:dyDescent="0.2">
      <c r="B883" t="s">
        <v>3</v>
      </c>
      <c r="C883" s="2" t="s">
        <v>264</v>
      </c>
      <c r="D883" t="s">
        <v>381</v>
      </c>
      <c r="E883" t="s">
        <v>292</v>
      </c>
      <c r="F883" t="s">
        <v>125</v>
      </c>
      <c r="G883" t="s">
        <v>125</v>
      </c>
      <c r="H883" t="s">
        <v>125</v>
      </c>
      <c r="I883" t="s">
        <v>125</v>
      </c>
      <c r="J883" t="s">
        <v>125</v>
      </c>
      <c r="K883" t="s">
        <v>125</v>
      </c>
    </row>
    <row r="884" spans="2:11" x14ac:dyDescent="0.2">
      <c r="B884" t="s">
        <v>3</v>
      </c>
      <c r="C884" s="2" t="s">
        <v>113</v>
      </c>
      <c r="D884" t="s">
        <v>114</v>
      </c>
      <c r="E884" t="s">
        <v>294</v>
      </c>
      <c r="F884" t="s">
        <v>125</v>
      </c>
      <c r="G884" t="s">
        <v>125</v>
      </c>
      <c r="H884" t="s">
        <v>125</v>
      </c>
      <c r="I884" t="s">
        <v>125</v>
      </c>
      <c r="J884" t="s">
        <v>125</v>
      </c>
      <c r="K884" t="s">
        <v>125</v>
      </c>
    </row>
    <row r="885" spans="2:11" x14ac:dyDescent="0.2">
      <c r="B885" t="s">
        <v>3</v>
      </c>
      <c r="C885" s="2" t="s">
        <v>115</v>
      </c>
      <c r="D885" t="s">
        <v>116</v>
      </c>
      <c r="E885" t="s">
        <v>293</v>
      </c>
      <c r="F885">
        <v>22</v>
      </c>
      <c r="G885">
        <v>45</v>
      </c>
      <c r="H885">
        <v>51</v>
      </c>
      <c r="I885">
        <v>42</v>
      </c>
      <c r="J885">
        <v>38</v>
      </c>
      <c r="K885">
        <v>27</v>
      </c>
    </row>
    <row r="886" spans="2:11" x14ac:dyDescent="0.2">
      <c r="B886" t="s">
        <v>3</v>
      </c>
      <c r="C886" s="2" t="s">
        <v>117</v>
      </c>
      <c r="D886" t="s">
        <v>118</v>
      </c>
      <c r="E886" t="s">
        <v>294</v>
      </c>
      <c r="F886" t="s">
        <v>125</v>
      </c>
      <c r="G886" t="s">
        <v>125</v>
      </c>
      <c r="H886" t="s">
        <v>125</v>
      </c>
      <c r="I886" t="s">
        <v>125</v>
      </c>
      <c r="J886" t="s">
        <v>125</v>
      </c>
      <c r="K886" t="s">
        <v>125</v>
      </c>
    </row>
    <row r="887" spans="2:11" x14ac:dyDescent="0.2">
      <c r="B887" t="s">
        <v>3</v>
      </c>
      <c r="C887" s="2" t="s">
        <v>129</v>
      </c>
      <c r="D887" t="s">
        <v>127</v>
      </c>
      <c r="E887" t="s">
        <v>294</v>
      </c>
      <c r="F887" t="s">
        <v>125</v>
      </c>
      <c r="G887" t="s">
        <v>125</v>
      </c>
      <c r="H887" t="s">
        <v>125</v>
      </c>
      <c r="I887" t="s">
        <v>125</v>
      </c>
      <c r="J887" t="s">
        <v>125</v>
      </c>
      <c r="K887" t="s">
        <v>125</v>
      </c>
    </row>
    <row r="889" spans="2:11" x14ac:dyDescent="0.2">
      <c r="B889" t="s">
        <v>382</v>
      </c>
      <c r="C889" s="2" t="s">
        <v>383</v>
      </c>
      <c r="D889" t="s">
        <v>384</v>
      </c>
    </row>
    <row r="891" spans="2:11" x14ac:dyDescent="0.2">
      <c r="B891" t="s">
        <v>322</v>
      </c>
      <c r="C891" s="2" t="s">
        <v>8</v>
      </c>
      <c r="D891" t="s">
        <v>9</v>
      </c>
      <c r="E891" t="s">
        <v>291</v>
      </c>
      <c r="F891" t="s">
        <v>123</v>
      </c>
      <c r="G891" t="s">
        <v>123</v>
      </c>
      <c r="H891" t="s">
        <v>123</v>
      </c>
      <c r="I891" t="s">
        <v>123</v>
      </c>
      <c r="J891" t="s">
        <v>123</v>
      </c>
      <c r="K891" t="s">
        <v>123</v>
      </c>
    </row>
    <row r="892" spans="2:11" x14ac:dyDescent="0.2">
      <c r="B892" t="s">
        <v>324</v>
      </c>
      <c r="C892" s="2" t="s">
        <v>353</v>
      </c>
      <c r="D892" t="s">
        <v>354</v>
      </c>
      <c r="E892" t="s">
        <v>355</v>
      </c>
      <c r="F892" t="s">
        <v>358</v>
      </c>
      <c r="G892" t="s">
        <v>358</v>
      </c>
      <c r="H892" t="s">
        <v>358</v>
      </c>
      <c r="I892" t="s">
        <v>358</v>
      </c>
      <c r="J892" t="s">
        <v>358</v>
      </c>
      <c r="K892" t="s">
        <v>358</v>
      </c>
    </row>
    <row r="893" spans="2:11" x14ac:dyDescent="0.2">
      <c r="B893" t="s">
        <v>1</v>
      </c>
      <c r="C893" s="2" t="s">
        <v>151</v>
      </c>
      <c r="D893" t="s">
        <v>152</v>
      </c>
      <c r="E893" t="s">
        <v>292</v>
      </c>
      <c r="F893" t="s">
        <v>125</v>
      </c>
      <c r="G893" t="s">
        <v>125</v>
      </c>
      <c r="H893" t="s">
        <v>125</v>
      </c>
      <c r="I893" t="s">
        <v>125</v>
      </c>
      <c r="J893" t="s">
        <v>125</v>
      </c>
      <c r="K893" t="s">
        <v>125</v>
      </c>
    </row>
    <row r="894" spans="2:11" x14ac:dyDescent="0.2">
      <c r="B894" t="s">
        <v>1</v>
      </c>
      <c r="C894" s="2" t="s">
        <v>10</v>
      </c>
      <c r="D894" t="s">
        <v>432</v>
      </c>
      <c r="E894" t="s">
        <v>293</v>
      </c>
      <c r="F894">
        <v>2204</v>
      </c>
      <c r="G894">
        <v>2270</v>
      </c>
      <c r="H894">
        <v>2419</v>
      </c>
      <c r="I894">
        <v>1837</v>
      </c>
      <c r="J894">
        <v>2246</v>
      </c>
      <c r="K894">
        <v>2409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292</v>
      </c>
      <c r="F895" t="s">
        <v>125</v>
      </c>
      <c r="G895" t="s">
        <v>125</v>
      </c>
      <c r="H895" t="s">
        <v>125</v>
      </c>
      <c r="I895" t="s">
        <v>125</v>
      </c>
      <c r="J895" t="s">
        <v>125</v>
      </c>
      <c r="K895" t="s">
        <v>125</v>
      </c>
    </row>
    <row r="896" spans="2:11" x14ac:dyDescent="0.2">
      <c r="B896" t="s">
        <v>1</v>
      </c>
      <c r="C896" s="2" t="s">
        <v>153</v>
      </c>
      <c r="D896" t="s">
        <v>154</v>
      </c>
      <c r="E896" t="s">
        <v>292</v>
      </c>
      <c r="F896" t="s">
        <v>125</v>
      </c>
      <c r="G896" t="s">
        <v>125</v>
      </c>
      <c r="H896" t="s">
        <v>125</v>
      </c>
      <c r="I896" t="s">
        <v>125</v>
      </c>
      <c r="J896" t="s">
        <v>125</v>
      </c>
      <c r="K896" t="s">
        <v>125</v>
      </c>
    </row>
    <row r="897" spans="2:11" x14ac:dyDescent="0.2">
      <c r="B897" t="s">
        <v>1</v>
      </c>
      <c r="C897" s="2" t="s">
        <v>155</v>
      </c>
      <c r="D897" t="s">
        <v>156</v>
      </c>
      <c r="E897" t="s">
        <v>292</v>
      </c>
      <c r="F897" t="s">
        <v>125</v>
      </c>
      <c r="G897" t="s">
        <v>125</v>
      </c>
      <c r="H897" t="s">
        <v>125</v>
      </c>
      <c r="I897" t="s">
        <v>125</v>
      </c>
      <c r="J897" t="s">
        <v>125</v>
      </c>
      <c r="K897" t="s">
        <v>125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293</v>
      </c>
      <c r="F898">
        <v>2984</v>
      </c>
      <c r="G898">
        <v>3333</v>
      </c>
      <c r="H898">
        <v>3384</v>
      </c>
      <c r="I898">
        <v>3757</v>
      </c>
      <c r="J898">
        <v>4245</v>
      </c>
      <c r="K898">
        <v>4470</v>
      </c>
    </row>
    <row r="899" spans="2:11" x14ac:dyDescent="0.2">
      <c r="B899" t="s">
        <v>1</v>
      </c>
      <c r="C899" s="2" t="s">
        <v>157</v>
      </c>
      <c r="D899" t="s">
        <v>158</v>
      </c>
      <c r="E899" t="s">
        <v>292</v>
      </c>
      <c r="F899" t="s">
        <v>125</v>
      </c>
      <c r="G899" t="s">
        <v>125</v>
      </c>
      <c r="H899" t="s">
        <v>125</v>
      </c>
      <c r="I899" t="s">
        <v>125</v>
      </c>
      <c r="J899" t="s">
        <v>125</v>
      </c>
      <c r="K899" t="s">
        <v>125</v>
      </c>
    </row>
    <row r="900" spans="2:11" x14ac:dyDescent="0.2">
      <c r="B900" t="s">
        <v>1</v>
      </c>
      <c r="C900" s="2" t="s">
        <v>159</v>
      </c>
      <c r="D900" t="s">
        <v>160</v>
      </c>
      <c r="E900" t="s">
        <v>292</v>
      </c>
      <c r="F900" t="s">
        <v>125</v>
      </c>
      <c r="G900" t="s">
        <v>125</v>
      </c>
      <c r="H900" t="s">
        <v>125</v>
      </c>
      <c r="I900" t="s">
        <v>125</v>
      </c>
      <c r="J900" t="s">
        <v>125</v>
      </c>
      <c r="K900" t="s">
        <v>125</v>
      </c>
    </row>
    <row r="901" spans="2:11" x14ac:dyDescent="0.2">
      <c r="B901" t="s">
        <v>1</v>
      </c>
      <c r="C901" s="2" t="s">
        <v>161</v>
      </c>
      <c r="D901" t="s">
        <v>162</v>
      </c>
      <c r="E901" t="s">
        <v>292</v>
      </c>
      <c r="F901" t="s">
        <v>125</v>
      </c>
      <c r="G901" t="s">
        <v>125</v>
      </c>
      <c r="H901" t="s">
        <v>125</v>
      </c>
      <c r="I901" t="s">
        <v>125</v>
      </c>
      <c r="J901" t="s">
        <v>125</v>
      </c>
      <c r="K901" t="s">
        <v>125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293</v>
      </c>
      <c r="F902">
        <v>230</v>
      </c>
      <c r="G902">
        <v>0</v>
      </c>
      <c r="H902" t="s">
        <v>125</v>
      </c>
      <c r="I902" t="s">
        <v>125</v>
      </c>
      <c r="J902" t="s">
        <v>125</v>
      </c>
      <c r="K902" t="s">
        <v>125</v>
      </c>
    </row>
    <row r="903" spans="2:11" x14ac:dyDescent="0.2">
      <c r="B903" t="s">
        <v>1</v>
      </c>
      <c r="C903" s="2" t="s">
        <v>163</v>
      </c>
      <c r="D903" t="s">
        <v>164</v>
      </c>
      <c r="E903" t="s">
        <v>292</v>
      </c>
      <c r="F903" t="s">
        <v>125</v>
      </c>
      <c r="G903" t="s">
        <v>125</v>
      </c>
      <c r="H903" t="s">
        <v>125</v>
      </c>
      <c r="I903" t="s">
        <v>125</v>
      </c>
      <c r="J903" t="s">
        <v>125</v>
      </c>
      <c r="K903" t="s">
        <v>125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293</v>
      </c>
      <c r="F904">
        <v>2517</v>
      </c>
      <c r="G904">
        <v>2405</v>
      </c>
      <c r="H904">
        <v>2282</v>
      </c>
      <c r="I904">
        <v>2364</v>
      </c>
      <c r="J904">
        <v>2668</v>
      </c>
      <c r="K904">
        <v>2719</v>
      </c>
    </row>
    <row r="905" spans="2:11" x14ac:dyDescent="0.2">
      <c r="B905" t="s">
        <v>1</v>
      </c>
      <c r="C905" s="2" t="s">
        <v>165</v>
      </c>
      <c r="D905" t="s">
        <v>166</v>
      </c>
      <c r="E905" t="s">
        <v>292</v>
      </c>
      <c r="F905" t="s">
        <v>125</v>
      </c>
      <c r="G905" t="s">
        <v>125</v>
      </c>
      <c r="H905" t="s">
        <v>125</v>
      </c>
      <c r="I905" t="s">
        <v>125</v>
      </c>
      <c r="J905" t="s">
        <v>125</v>
      </c>
      <c r="K905" t="s">
        <v>125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292</v>
      </c>
      <c r="F906" t="s">
        <v>125</v>
      </c>
      <c r="G906" t="s">
        <v>125</v>
      </c>
      <c r="H906" t="s">
        <v>125</v>
      </c>
      <c r="I906" t="s">
        <v>125</v>
      </c>
      <c r="J906" t="s">
        <v>125</v>
      </c>
      <c r="K906" t="s">
        <v>125</v>
      </c>
    </row>
    <row r="907" spans="2:11" x14ac:dyDescent="0.2">
      <c r="B907" t="s">
        <v>1</v>
      </c>
      <c r="C907" s="2" t="s">
        <v>167</v>
      </c>
      <c r="D907" t="s">
        <v>168</v>
      </c>
      <c r="E907" t="s">
        <v>292</v>
      </c>
      <c r="F907" t="s">
        <v>125</v>
      </c>
      <c r="G907" t="s">
        <v>125</v>
      </c>
      <c r="H907" t="s">
        <v>125</v>
      </c>
      <c r="I907" t="s">
        <v>125</v>
      </c>
      <c r="J907" t="s">
        <v>125</v>
      </c>
      <c r="K907" t="s">
        <v>125</v>
      </c>
    </row>
    <row r="908" spans="2:11" x14ac:dyDescent="0.2">
      <c r="B908" t="s">
        <v>1</v>
      </c>
      <c r="C908" s="2" t="s">
        <v>169</v>
      </c>
      <c r="D908" t="s">
        <v>170</v>
      </c>
      <c r="E908" t="s">
        <v>292</v>
      </c>
      <c r="F908" t="s">
        <v>125</v>
      </c>
      <c r="G908" t="s">
        <v>125</v>
      </c>
      <c r="H908" t="s">
        <v>125</v>
      </c>
      <c r="I908" t="s">
        <v>125</v>
      </c>
      <c r="J908" t="s">
        <v>125</v>
      </c>
      <c r="K908" t="s">
        <v>125</v>
      </c>
    </row>
    <row r="909" spans="2:11" x14ac:dyDescent="0.2">
      <c r="B909" t="s">
        <v>1</v>
      </c>
      <c r="C909" s="2" t="s">
        <v>171</v>
      </c>
      <c r="D909" t="s">
        <v>172</v>
      </c>
      <c r="E909" t="s">
        <v>292</v>
      </c>
      <c r="F909" t="s">
        <v>125</v>
      </c>
      <c r="G909" t="s">
        <v>125</v>
      </c>
      <c r="H909" t="s">
        <v>125</v>
      </c>
      <c r="I909" t="s">
        <v>125</v>
      </c>
      <c r="J909" t="s">
        <v>125</v>
      </c>
      <c r="K909" t="s">
        <v>125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293</v>
      </c>
      <c r="F910">
        <v>364</v>
      </c>
      <c r="G910">
        <v>325</v>
      </c>
      <c r="H910">
        <v>397</v>
      </c>
      <c r="I910">
        <v>344</v>
      </c>
      <c r="J910">
        <v>336</v>
      </c>
      <c r="K910">
        <v>323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292</v>
      </c>
      <c r="F911" t="s">
        <v>125</v>
      </c>
      <c r="G911" t="s">
        <v>125</v>
      </c>
      <c r="H911" t="s">
        <v>125</v>
      </c>
      <c r="I911" t="s">
        <v>125</v>
      </c>
      <c r="J911" t="s">
        <v>125</v>
      </c>
      <c r="K911" t="s">
        <v>125</v>
      </c>
    </row>
    <row r="912" spans="2:11" x14ac:dyDescent="0.2">
      <c r="B912" t="s">
        <v>1</v>
      </c>
      <c r="C912" s="2" t="s">
        <v>173</v>
      </c>
      <c r="D912" t="s">
        <v>174</v>
      </c>
      <c r="E912" t="s">
        <v>292</v>
      </c>
      <c r="F912" t="s">
        <v>125</v>
      </c>
      <c r="G912" t="s">
        <v>125</v>
      </c>
      <c r="H912" t="s">
        <v>125</v>
      </c>
      <c r="I912" t="s">
        <v>125</v>
      </c>
      <c r="J912" t="s">
        <v>125</v>
      </c>
      <c r="K912" t="s">
        <v>125</v>
      </c>
    </row>
    <row r="913" spans="2:11" x14ac:dyDescent="0.2">
      <c r="B913" t="s">
        <v>1</v>
      </c>
      <c r="C913" s="2" t="s">
        <v>175</v>
      </c>
      <c r="D913" t="s">
        <v>176</v>
      </c>
      <c r="E913" t="s">
        <v>292</v>
      </c>
      <c r="F913" t="s">
        <v>125</v>
      </c>
      <c r="G913" t="s">
        <v>125</v>
      </c>
      <c r="H913" t="s">
        <v>125</v>
      </c>
      <c r="I913" t="s">
        <v>125</v>
      </c>
      <c r="J913" t="s">
        <v>125</v>
      </c>
      <c r="K913" t="s">
        <v>125</v>
      </c>
    </row>
    <row r="914" spans="2:11" x14ac:dyDescent="0.2">
      <c r="B914" t="s">
        <v>1</v>
      </c>
      <c r="C914" s="2" t="s">
        <v>25</v>
      </c>
      <c r="D914" t="s">
        <v>398</v>
      </c>
      <c r="E914" t="s">
        <v>293</v>
      </c>
      <c r="F914">
        <v>729</v>
      </c>
      <c r="G914">
        <v>934</v>
      </c>
      <c r="H914">
        <v>769</v>
      </c>
      <c r="I914">
        <v>409</v>
      </c>
      <c r="J914">
        <v>2</v>
      </c>
      <c r="K914">
        <v>0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293</v>
      </c>
      <c r="F915">
        <v>1621</v>
      </c>
      <c r="G915">
        <v>1557</v>
      </c>
      <c r="H915">
        <v>2145</v>
      </c>
      <c r="I915">
        <v>2365</v>
      </c>
      <c r="J915">
        <v>2495</v>
      </c>
      <c r="K915">
        <v>2728</v>
      </c>
    </row>
    <row r="916" spans="2:11" x14ac:dyDescent="0.2">
      <c r="B916" t="s">
        <v>1</v>
      </c>
      <c r="C916" s="2" t="s">
        <v>177</v>
      </c>
      <c r="D916" t="s">
        <v>178</v>
      </c>
      <c r="E916" t="s">
        <v>292</v>
      </c>
      <c r="F916" t="s">
        <v>125</v>
      </c>
      <c r="G916" t="s">
        <v>125</v>
      </c>
      <c r="H916" t="s">
        <v>125</v>
      </c>
      <c r="I916" t="s">
        <v>125</v>
      </c>
      <c r="J916" t="s">
        <v>125</v>
      </c>
      <c r="K916" t="s">
        <v>125</v>
      </c>
    </row>
    <row r="917" spans="2:11" x14ac:dyDescent="0.2">
      <c r="B917" t="s">
        <v>1</v>
      </c>
      <c r="C917" s="2" t="s">
        <v>179</v>
      </c>
      <c r="D917" t="s">
        <v>180</v>
      </c>
      <c r="E917" t="s">
        <v>292</v>
      </c>
      <c r="F917" t="s">
        <v>125</v>
      </c>
      <c r="G917" t="s">
        <v>125</v>
      </c>
      <c r="H917" t="s">
        <v>125</v>
      </c>
      <c r="I917" t="s">
        <v>125</v>
      </c>
      <c r="J917" t="s">
        <v>125</v>
      </c>
      <c r="K917" t="s">
        <v>125</v>
      </c>
    </row>
    <row r="918" spans="2:11" x14ac:dyDescent="0.2">
      <c r="B918" t="s">
        <v>1</v>
      </c>
      <c r="C918" s="2" t="s">
        <v>181</v>
      </c>
      <c r="D918" t="s">
        <v>182</v>
      </c>
      <c r="E918" t="s">
        <v>292</v>
      </c>
      <c r="F918" t="s">
        <v>125</v>
      </c>
      <c r="G918" t="s">
        <v>125</v>
      </c>
      <c r="H918" t="s">
        <v>125</v>
      </c>
      <c r="I918" t="s">
        <v>125</v>
      </c>
      <c r="J918" t="s">
        <v>125</v>
      </c>
      <c r="K918" t="s">
        <v>125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292</v>
      </c>
      <c r="F919" t="s">
        <v>125</v>
      </c>
      <c r="G919" t="s">
        <v>125</v>
      </c>
      <c r="H919" t="s">
        <v>125</v>
      </c>
      <c r="I919" t="s">
        <v>125</v>
      </c>
      <c r="J919" t="s">
        <v>125</v>
      </c>
      <c r="K919" t="s">
        <v>125</v>
      </c>
    </row>
    <row r="920" spans="2:11" x14ac:dyDescent="0.2">
      <c r="B920" t="s">
        <v>1</v>
      </c>
      <c r="C920" s="2" t="s">
        <v>30</v>
      </c>
      <c r="D920" t="s">
        <v>399</v>
      </c>
      <c r="E920" t="s">
        <v>293</v>
      </c>
      <c r="F920">
        <v>1811</v>
      </c>
      <c r="G920">
        <v>2044</v>
      </c>
      <c r="H920">
        <v>2293</v>
      </c>
      <c r="I920">
        <v>2534</v>
      </c>
      <c r="J920">
        <v>2544</v>
      </c>
      <c r="K920">
        <v>3060</v>
      </c>
    </row>
    <row r="921" spans="2:11" x14ac:dyDescent="0.2">
      <c r="B921" t="s">
        <v>1</v>
      </c>
      <c r="C921" s="2" t="s">
        <v>183</v>
      </c>
      <c r="D921" t="s">
        <v>184</v>
      </c>
      <c r="E921" t="s">
        <v>292</v>
      </c>
      <c r="F921" t="s">
        <v>125</v>
      </c>
      <c r="G921" t="s">
        <v>125</v>
      </c>
      <c r="H921" t="s">
        <v>125</v>
      </c>
      <c r="I921" t="s">
        <v>125</v>
      </c>
      <c r="J921" t="s">
        <v>125</v>
      </c>
      <c r="K921" t="s">
        <v>125</v>
      </c>
    </row>
    <row r="922" spans="2:11" x14ac:dyDescent="0.2">
      <c r="B922" t="s">
        <v>1</v>
      </c>
      <c r="C922" s="2" t="s">
        <v>185</v>
      </c>
      <c r="D922" t="s">
        <v>186</v>
      </c>
      <c r="E922" t="s">
        <v>292</v>
      </c>
      <c r="F922" t="s">
        <v>125</v>
      </c>
      <c r="G922" t="s">
        <v>125</v>
      </c>
      <c r="H922" t="s">
        <v>125</v>
      </c>
      <c r="I922" t="s">
        <v>125</v>
      </c>
      <c r="J922" t="s">
        <v>125</v>
      </c>
      <c r="K922" t="s">
        <v>125</v>
      </c>
    </row>
    <row r="923" spans="2:11" x14ac:dyDescent="0.2">
      <c r="B923" t="s">
        <v>1</v>
      </c>
      <c r="C923" s="2" t="s">
        <v>187</v>
      </c>
      <c r="D923" t="s">
        <v>188</v>
      </c>
      <c r="E923" t="s">
        <v>292</v>
      </c>
      <c r="F923" t="s">
        <v>125</v>
      </c>
      <c r="G923" t="s">
        <v>125</v>
      </c>
      <c r="H923" t="s">
        <v>125</v>
      </c>
      <c r="I923" t="s">
        <v>125</v>
      </c>
      <c r="J923" t="s">
        <v>125</v>
      </c>
      <c r="K923" t="s">
        <v>125</v>
      </c>
    </row>
    <row r="924" spans="2:11" x14ac:dyDescent="0.2">
      <c r="B924" t="s">
        <v>1</v>
      </c>
      <c r="C924" s="2" t="s">
        <v>189</v>
      </c>
      <c r="D924" t="s">
        <v>190</v>
      </c>
      <c r="E924" t="s">
        <v>292</v>
      </c>
      <c r="F924" t="s">
        <v>125</v>
      </c>
      <c r="G924" t="s">
        <v>125</v>
      </c>
      <c r="H924" t="s">
        <v>125</v>
      </c>
      <c r="I924" t="s">
        <v>125</v>
      </c>
      <c r="J924" t="s">
        <v>125</v>
      </c>
      <c r="K924" t="s">
        <v>125</v>
      </c>
    </row>
    <row r="925" spans="2:11" x14ac:dyDescent="0.2">
      <c r="B925" t="s">
        <v>1</v>
      </c>
      <c r="C925" s="2" t="s">
        <v>191</v>
      </c>
      <c r="D925" t="s">
        <v>192</v>
      </c>
      <c r="E925" t="s">
        <v>292</v>
      </c>
      <c r="F925" t="s">
        <v>125</v>
      </c>
      <c r="G925" t="s">
        <v>125</v>
      </c>
      <c r="H925" t="s">
        <v>125</v>
      </c>
      <c r="I925" t="s">
        <v>125</v>
      </c>
      <c r="J925" t="s">
        <v>125</v>
      </c>
      <c r="K925" t="s">
        <v>125</v>
      </c>
    </row>
    <row r="926" spans="2:11" x14ac:dyDescent="0.2">
      <c r="B926" t="s">
        <v>1</v>
      </c>
      <c r="C926" s="2" t="s">
        <v>193</v>
      </c>
      <c r="D926" t="s">
        <v>194</v>
      </c>
      <c r="E926" t="s">
        <v>292</v>
      </c>
      <c r="F926" t="s">
        <v>125</v>
      </c>
      <c r="G926" t="s">
        <v>125</v>
      </c>
      <c r="H926" t="s">
        <v>125</v>
      </c>
      <c r="I926" t="s">
        <v>125</v>
      </c>
      <c r="J926" t="s">
        <v>125</v>
      </c>
      <c r="K926" t="s">
        <v>125</v>
      </c>
    </row>
    <row r="927" spans="2:11" x14ac:dyDescent="0.2">
      <c r="B927" t="s">
        <v>1</v>
      </c>
      <c r="C927" s="2" t="s">
        <v>31</v>
      </c>
      <c r="D927" t="s">
        <v>400</v>
      </c>
      <c r="E927" t="s">
        <v>293</v>
      </c>
      <c r="F927">
        <v>2663</v>
      </c>
      <c r="G927">
        <v>2763</v>
      </c>
      <c r="H927">
        <v>2629</v>
      </c>
      <c r="I927">
        <v>2759</v>
      </c>
      <c r="J927">
        <v>2711</v>
      </c>
      <c r="K927">
        <v>2595</v>
      </c>
    </row>
    <row r="928" spans="2:11" x14ac:dyDescent="0.2">
      <c r="B928" t="s">
        <v>1</v>
      </c>
      <c r="C928" s="2" t="s">
        <v>195</v>
      </c>
      <c r="D928" t="s">
        <v>196</v>
      </c>
      <c r="E928" t="s">
        <v>292</v>
      </c>
      <c r="F928" t="s">
        <v>125</v>
      </c>
      <c r="G928" t="s">
        <v>125</v>
      </c>
      <c r="H928" t="s">
        <v>125</v>
      </c>
      <c r="I928" t="s">
        <v>125</v>
      </c>
      <c r="J928" t="s">
        <v>125</v>
      </c>
      <c r="K928" t="s">
        <v>125</v>
      </c>
    </row>
    <row r="929" spans="2:11" x14ac:dyDescent="0.2">
      <c r="B929" t="s">
        <v>1</v>
      </c>
      <c r="C929" s="2" t="s">
        <v>197</v>
      </c>
      <c r="D929" t="s">
        <v>198</v>
      </c>
      <c r="E929" t="s">
        <v>292</v>
      </c>
      <c r="F929" t="s">
        <v>125</v>
      </c>
      <c r="G929" t="s">
        <v>125</v>
      </c>
      <c r="H929" t="s">
        <v>125</v>
      </c>
      <c r="I929" t="s">
        <v>125</v>
      </c>
      <c r="J929" t="s">
        <v>125</v>
      </c>
      <c r="K929" t="s">
        <v>125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292</v>
      </c>
      <c r="F930" t="s">
        <v>125</v>
      </c>
      <c r="G930" t="s">
        <v>125</v>
      </c>
      <c r="H930" t="s">
        <v>125</v>
      </c>
      <c r="I930" t="s">
        <v>125</v>
      </c>
      <c r="J930" t="s">
        <v>125</v>
      </c>
      <c r="K930" t="s">
        <v>125</v>
      </c>
    </row>
    <row r="931" spans="2:11" x14ac:dyDescent="0.2">
      <c r="B931" t="s">
        <v>1</v>
      </c>
      <c r="C931" s="2" t="s">
        <v>199</v>
      </c>
      <c r="D931" t="s">
        <v>200</v>
      </c>
      <c r="E931" t="s">
        <v>292</v>
      </c>
      <c r="F931" t="s">
        <v>125</v>
      </c>
      <c r="G931" t="s">
        <v>125</v>
      </c>
      <c r="H931" t="s">
        <v>125</v>
      </c>
      <c r="I931" t="s">
        <v>125</v>
      </c>
      <c r="J931" t="s">
        <v>125</v>
      </c>
      <c r="K931" t="s">
        <v>125</v>
      </c>
    </row>
    <row r="932" spans="2:11" x14ac:dyDescent="0.2">
      <c r="B932" t="s">
        <v>1</v>
      </c>
      <c r="C932" s="2" t="s">
        <v>201</v>
      </c>
      <c r="D932" t="s">
        <v>202</v>
      </c>
      <c r="E932" t="s">
        <v>292</v>
      </c>
      <c r="F932" t="s">
        <v>125</v>
      </c>
      <c r="G932" t="s">
        <v>125</v>
      </c>
      <c r="H932" t="s">
        <v>125</v>
      </c>
      <c r="I932" t="s">
        <v>125</v>
      </c>
      <c r="J932" t="s">
        <v>125</v>
      </c>
      <c r="K932" t="s">
        <v>125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292</v>
      </c>
      <c r="F933" t="s">
        <v>125</v>
      </c>
      <c r="G933" t="s">
        <v>125</v>
      </c>
      <c r="H933" t="s">
        <v>125</v>
      </c>
      <c r="I933" t="s">
        <v>125</v>
      </c>
      <c r="J933" t="s">
        <v>125</v>
      </c>
      <c r="K933" t="s">
        <v>125</v>
      </c>
    </row>
    <row r="934" spans="2:11" x14ac:dyDescent="0.2">
      <c r="B934" t="s">
        <v>1</v>
      </c>
      <c r="C934" s="2" t="s">
        <v>203</v>
      </c>
      <c r="D934" t="s">
        <v>204</v>
      </c>
      <c r="E934" t="s">
        <v>292</v>
      </c>
      <c r="F934" t="s">
        <v>125</v>
      </c>
      <c r="G934" t="s">
        <v>125</v>
      </c>
      <c r="H934" t="s">
        <v>125</v>
      </c>
      <c r="I934" t="s">
        <v>125</v>
      </c>
      <c r="J934" t="s">
        <v>125</v>
      </c>
      <c r="K934" t="s">
        <v>125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293</v>
      </c>
      <c r="F935">
        <v>9445</v>
      </c>
      <c r="G935">
        <v>9327</v>
      </c>
      <c r="H935">
        <v>9375</v>
      </c>
      <c r="I935">
        <v>6538</v>
      </c>
      <c r="J935">
        <v>0</v>
      </c>
      <c r="K935">
        <v>0</v>
      </c>
    </row>
    <row r="936" spans="2:11" x14ac:dyDescent="0.2">
      <c r="B936" t="s">
        <v>1</v>
      </c>
      <c r="C936" s="2" t="s">
        <v>205</v>
      </c>
      <c r="D936" t="s">
        <v>206</v>
      </c>
      <c r="E936" t="s">
        <v>292</v>
      </c>
      <c r="F936" t="s">
        <v>125</v>
      </c>
      <c r="G936" t="s">
        <v>125</v>
      </c>
      <c r="H936" t="s">
        <v>125</v>
      </c>
      <c r="I936" t="s">
        <v>125</v>
      </c>
      <c r="J936" t="s">
        <v>125</v>
      </c>
      <c r="K936" t="s">
        <v>125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293</v>
      </c>
      <c r="F937">
        <v>0</v>
      </c>
      <c r="G937">
        <v>1703</v>
      </c>
      <c r="H937">
        <v>1857</v>
      </c>
      <c r="I937">
        <v>2085</v>
      </c>
      <c r="J937">
        <v>1929</v>
      </c>
      <c r="K937">
        <v>2176</v>
      </c>
    </row>
    <row r="938" spans="2:11" x14ac:dyDescent="0.2">
      <c r="B938" t="s">
        <v>1</v>
      </c>
      <c r="C938" s="2" t="s">
        <v>207</v>
      </c>
      <c r="D938" t="s">
        <v>208</v>
      </c>
      <c r="E938" t="s">
        <v>292</v>
      </c>
      <c r="F938" t="s">
        <v>125</v>
      </c>
      <c r="G938" t="s">
        <v>125</v>
      </c>
      <c r="H938" t="s">
        <v>125</v>
      </c>
      <c r="I938" t="s">
        <v>125</v>
      </c>
      <c r="J938" t="s">
        <v>125</v>
      </c>
      <c r="K938" t="s">
        <v>125</v>
      </c>
    </row>
    <row r="939" spans="2:11" x14ac:dyDescent="0.2">
      <c r="B939" t="s">
        <v>1</v>
      </c>
      <c r="C939" s="2" t="s">
        <v>209</v>
      </c>
      <c r="D939" t="s">
        <v>210</v>
      </c>
      <c r="E939" t="s">
        <v>292</v>
      </c>
      <c r="F939" t="s">
        <v>125</v>
      </c>
      <c r="G939" t="s">
        <v>125</v>
      </c>
      <c r="H939" t="s">
        <v>125</v>
      </c>
      <c r="I939" t="s">
        <v>125</v>
      </c>
      <c r="J939" t="s">
        <v>125</v>
      </c>
      <c r="K939" t="s">
        <v>125</v>
      </c>
    </row>
    <row r="940" spans="2:11" x14ac:dyDescent="0.2">
      <c r="B940" t="s">
        <v>1</v>
      </c>
      <c r="C940" s="2" t="s">
        <v>211</v>
      </c>
      <c r="D940" t="s">
        <v>212</v>
      </c>
      <c r="E940" t="s">
        <v>292</v>
      </c>
      <c r="F940" t="s">
        <v>125</v>
      </c>
      <c r="G940" t="s">
        <v>125</v>
      </c>
      <c r="H940" t="s">
        <v>125</v>
      </c>
      <c r="I940" t="s">
        <v>125</v>
      </c>
      <c r="J940" t="s">
        <v>125</v>
      </c>
      <c r="K940" t="s">
        <v>125</v>
      </c>
    </row>
    <row r="941" spans="2:11" x14ac:dyDescent="0.2">
      <c r="B941" t="s">
        <v>1</v>
      </c>
      <c r="C941" s="2" t="s">
        <v>213</v>
      </c>
      <c r="D941" t="s">
        <v>214</v>
      </c>
      <c r="E941" t="s">
        <v>292</v>
      </c>
      <c r="F941" t="s">
        <v>125</v>
      </c>
      <c r="G941" t="s">
        <v>125</v>
      </c>
      <c r="H941" t="s">
        <v>125</v>
      </c>
      <c r="I941" t="s">
        <v>125</v>
      </c>
      <c r="J941" t="s">
        <v>125</v>
      </c>
      <c r="K941" t="s">
        <v>125</v>
      </c>
    </row>
    <row r="942" spans="2:11" x14ac:dyDescent="0.2">
      <c r="B942" t="s">
        <v>1</v>
      </c>
      <c r="C942" s="2" t="s">
        <v>272</v>
      </c>
      <c r="D942" t="s">
        <v>273</v>
      </c>
      <c r="E942" t="s">
        <v>294</v>
      </c>
      <c r="F942" t="s">
        <v>125</v>
      </c>
      <c r="G942" t="s">
        <v>125</v>
      </c>
      <c r="H942" t="s">
        <v>125</v>
      </c>
      <c r="I942" t="s">
        <v>125</v>
      </c>
      <c r="J942" t="s">
        <v>125</v>
      </c>
      <c r="K942" t="s">
        <v>125</v>
      </c>
    </row>
    <row r="943" spans="2:11" x14ac:dyDescent="0.2">
      <c r="B943" t="s">
        <v>1</v>
      </c>
      <c r="C943" s="2" t="s">
        <v>270</v>
      </c>
      <c r="D943" t="s">
        <v>271</v>
      </c>
      <c r="E943" t="s">
        <v>292</v>
      </c>
      <c r="F943" t="s">
        <v>125</v>
      </c>
      <c r="G943" t="s">
        <v>125</v>
      </c>
      <c r="H943" t="s">
        <v>125</v>
      </c>
      <c r="I943" t="s">
        <v>125</v>
      </c>
      <c r="J943" t="s">
        <v>125</v>
      </c>
      <c r="K943" t="s">
        <v>125</v>
      </c>
    </row>
    <row r="944" spans="2:11" x14ac:dyDescent="0.2">
      <c r="B944" t="s">
        <v>1</v>
      </c>
      <c r="C944" s="2" t="s">
        <v>215</v>
      </c>
      <c r="D944" t="s">
        <v>216</v>
      </c>
      <c r="E944" t="s">
        <v>292</v>
      </c>
      <c r="F944" t="s">
        <v>125</v>
      </c>
      <c r="G944" t="s">
        <v>125</v>
      </c>
      <c r="H944" t="s">
        <v>125</v>
      </c>
      <c r="I944" t="s">
        <v>125</v>
      </c>
      <c r="J944" t="s">
        <v>125</v>
      </c>
      <c r="K944" t="s">
        <v>125</v>
      </c>
    </row>
    <row r="945" spans="2:11" x14ac:dyDescent="0.2">
      <c r="B945" t="s">
        <v>1</v>
      </c>
      <c r="C945" s="2" t="s">
        <v>217</v>
      </c>
      <c r="D945" t="s">
        <v>218</v>
      </c>
      <c r="E945" t="s">
        <v>292</v>
      </c>
      <c r="F945" t="s">
        <v>125</v>
      </c>
      <c r="G945" t="s">
        <v>125</v>
      </c>
      <c r="H945" t="s">
        <v>125</v>
      </c>
      <c r="I945" t="s">
        <v>125</v>
      </c>
      <c r="J945" t="s">
        <v>125</v>
      </c>
      <c r="K945" t="s">
        <v>125</v>
      </c>
    </row>
    <row r="946" spans="2:11" x14ac:dyDescent="0.2">
      <c r="B946" t="s">
        <v>1</v>
      </c>
      <c r="C946" s="2" t="s">
        <v>219</v>
      </c>
      <c r="D946" t="s">
        <v>391</v>
      </c>
      <c r="E946" t="s">
        <v>292</v>
      </c>
      <c r="F946" t="s">
        <v>125</v>
      </c>
      <c r="G946" t="s">
        <v>125</v>
      </c>
      <c r="H946" t="s">
        <v>125</v>
      </c>
      <c r="I946" t="s">
        <v>125</v>
      </c>
      <c r="J946" t="s">
        <v>125</v>
      </c>
      <c r="K946" t="s">
        <v>125</v>
      </c>
    </row>
    <row r="947" spans="2:11" x14ac:dyDescent="0.2">
      <c r="B947" t="s">
        <v>1</v>
      </c>
      <c r="C947" s="2" t="s">
        <v>220</v>
      </c>
      <c r="D947" t="s">
        <v>221</v>
      </c>
      <c r="E947" t="s">
        <v>292</v>
      </c>
      <c r="F947" t="s">
        <v>125</v>
      </c>
      <c r="G947" t="s">
        <v>125</v>
      </c>
      <c r="H947" t="s">
        <v>125</v>
      </c>
      <c r="I947" t="s">
        <v>125</v>
      </c>
      <c r="J947" t="s">
        <v>125</v>
      </c>
      <c r="K947" t="s">
        <v>125</v>
      </c>
    </row>
    <row r="948" spans="2:11" x14ac:dyDescent="0.2">
      <c r="B948" t="s">
        <v>1</v>
      </c>
      <c r="C948" s="2" t="s">
        <v>222</v>
      </c>
      <c r="D948" t="s">
        <v>349</v>
      </c>
      <c r="E948" t="s">
        <v>292</v>
      </c>
      <c r="F948" t="s">
        <v>125</v>
      </c>
      <c r="G948" t="s">
        <v>125</v>
      </c>
      <c r="H948" t="s">
        <v>125</v>
      </c>
      <c r="I948" t="s">
        <v>125</v>
      </c>
      <c r="J948" t="s">
        <v>125</v>
      </c>
      <c r="K948" t="s">
        <v>125</v>
      </c>
    </row>
    <row r="949" spans="2:11" x14ac:dyDescent="0.2">
      <c r="B949" t="s">
        <v>1</v>
      </c>
      <c r="C949" s="2" t="s">
        <v>223</v>
      </c>
      <c r="D949" t="s">
        <v>350</v>
      </c>
      <c r="E949" t="s">
        <v>292</v>
      </c>
      <c r="F949" t="s">
        <v>125</v>
      </c>
      <c r="G949" t="s">
        <v>125</v>
      </c>
      <c r="H949" t="s">
        <v>125</v>
      </c>
      <c r="I949" t="s">
        <v>125</v>
      </c>
      <c r="J949" t="s">
        <v>125</v>
      </c>
      <c r="K949" t="s">
        <v>125</v>
      </c>
    </row>
    <row r="950" spans="2:11" x14ac:dyDescent="0.2">
      <c r="B950" t="s">
        <v>1</v>
      </c>
      <c r="C950" s="2" t="s">
        <v>224</v>
      </c>
      <c r="D950" t="s">
        <v>351</v>
      </c>
      <c r="E950" t="s">
        <v>294</v>
      </c>
      <c r="F950" t="s">
        <v>125</v>
      </c>
      <c r="G950" t="s">
        <v>125</v>
      </c>
      <c r="H950" t="s">
        <v>125</v>
      </c>
      <c r="I950" t="s">
        <v>125</v>
      </c>
      <c r="J950" t="s">
        <v>125</v>
      </c>
      <c r="K950" t="s">
        <v>125</v>
      </c>
    </row>
    <row r="951" spans="2:11" x14ac:dyDescent="0.2">
      <c r="B951" t="s">
        <v>1</v>
      </c>
      <c r="C951" s="2" t="s">
        <v>225</v>
      </c>
      <c r="D951" t="s">
        <v>226</v>
      </c>
      <c r="E951" t="s">
        <v>292</v>
      </c>
      <c r="F951" t="s">
        <v>125</v>
      </c>
      <c r="G951" t="s">
        <v>125</v>
      </c>
      <c r="H951" t="s">
        <v>125</v>
      </c>
      <c r="I951" t="s">
        <v>125</v>
      </c>
      <c r="J951" t="s">
        <v>125</v>
      </c>
      <c r="K951" t="s">
        <v>125</v>
      </c>
    </row>
    <row r="952" spans="2:11" x14ac:dyDescent="0.2">
      <c r="B952" t="s">
        <v>1</v>
      </c>
      <c r="C952" s="2" t="s">
        <v>274</v>
      </c>
      <c r="D952" t="s">
        <v>275</v>
      </c>
      <c r="E952" t="s">
        <v>294</v>
      </c>
      <c r="F952" t="s">
        <v>125</v>
      </c>
      <c r="G952" t="s">
        <v>125</v>
      </c>
      <c r="H952" t="s">
        <v>125</v>
      </c>
      <c r="I952" t="s">
        <v>125</v>
      </c>
      <c r="J952" t="s">
        <v>125</v>
      </c>
      <c r="K952" t="s">
        <v>125</v>
      </c>
    </row>
    <row r="953" spans="2:11" x14ac:dyDescent="0.2">
      <c r="B953" t="s">
        <v>1</v>
      </c>
      <c r="C953" s="2" t="s">
        <v>227</v>
      </c>
      <c r="D953" t="s">
        <v>228</v>
      </c>
      <c r="E953" t="s">
        <v>292</v>
      </c>
      <c r="F953" t="s">
        <v>125</v>
      </c>
      <c r="G953" t="s">
        <v>125</v>
      </c>
      <c r="H953" t="s">
        <v>125</v>
      </c>
      <c r="I953" t="s">
        <v>125</v>
      </c>
      <c r="J953" t="s">
        <v>125</v>
      </c>
      <c r="K953" t="s">
        <v>125</v>
      </c>
    </row>
    <row r="954" spans="2:11" x14ac:dyDescent="0.2">
      <c r="B954" t="s">
        <v>1</v>
      </c>
      <c r="C954" s="2" t="s">
        <v>229</v>
      </c>
      <c r="D954" t="s">
        <v>230</v>
      </c>
      <c r="E954" t="s">
        <v>292</v>
      </c>
      <c r="F954" t="s">
        <v>125</v>
      </c>
      <c r="G954" t="s">
        <v>125</v>
      </c>
      <c r="H954" t="s">
        <v>125</v>
      </c>
      <c r="I954" t="s">
        <v>125</v>
      </c>
      <c r="J954" t="s">
        <v>125</v>
      </c>
      <c r="K954" t="s">
        <v>125</v>
      </c>
    </row>
    <row r="955" spans="2:11" x14ac:dyDescent="0.2">
      <c r="B955" t="s">
        <v>1</v>
      </c>
      <c r="C955" s="2" t="s">
        <v>231</v>
      </c>
      <c r="D955" t="s">
        <v>401</v>
      </c>
      <c r="E955" t="s">
        <v>292</v>
      </c>
      <c r="F955" t="s">
        <v>125</v>
      </c>
      <c r="G955" t="s">
        <v>125</v>
      </c>
      <c r="H955" t="s">
        <v>125</v>
      </c>
      <c r="I955" t="s">
        <v>125</v>
      </c>
      <c r="J955" t="s">
        <v>125</v>
      </c>
      <c r="K955" t="s">
        <v>125</v>
      </c>
    </row>
    <row r="956" spans="2:11" x14ac:dyDescent="0.2">
      <c r="B956" t="s">
        <v>1</v>
      </c>
      <c r="C956" s="2" t="s">
        <v>232</v>
      </c>
      <c r="D956" t="s">
        <v>402</v>
      </c>
      <c r="E956" t="s">
        <v>292</v>
      </c>
      <c r="F956" t="s">
        <v>125</v>
      </c>
      <c r="G956" t="s">
        <v>125</v>
      </c>
      <c r="H956" t="s">
        <v>125</v>
      </c>
      <c r="I956" t="s">
        <v>125</v>
      </c>
      <c r="J956" t="s">
        <v>125</v>
      </c>
      <c r="K956" t="s">
        <v>125</v>
      </c>
    </row>
    <row r="957" spans="2:11" x14ac:dyDescent="0.2">
      <c r="B957" t="s">
        <v>1</v>
      </c>
      <c r="C957" s="2" t="s">
        <v>265</v>
      </c>
      <c r="D957" t="s">
        <v>266</v>
      </c>
      <c r="E957" t="s">
        <v>292</v>
      </c>
      <c r="F957" t="s">
        <v>125</v>
      </c>
      <c r="G957" t="s">
        <v>125</v>
      </c>
      <c r="H957" t="s">
        <v>125</v>
      </c>
      <c r="I957" t="s">
        <v>125</v>
      </c>
      <c r="J957" t="s">
        <v>125</v>
      </c>
      <c r="K957" t="s">
        <v>125</v>
      </c>
    </row>
    <row r="958" spans="2:11" x14ac:dyDescent="0.2">
      <c r="B958" t="s">
        <v>295</v>
      </c>
      <c r="C958" s="2" t="s">
        <v>276</v>
      </c>
      <c r="D958" t="s">
        <v>277</v>
      </c>
      <c r="E958" t="s">
        <v>125</v>
      </c>
      <c r="F958" t="s">
        <v>125</v>
      </c>
      <c r="G958" t="s">
        <v>125</v>
      </c>
      <c r="H958" t="s">
        <v>125</v>
      </c>
      <c r="I958" t="s">
        <v>125</v>
      </c>
      <c r="J958" t="s">
        <v>125</v>
      </c>
      <c r="K958" t="s">
        <v>125</v>
      </c>
    </row>
    <row r="959" spans="2:11" x14ac:dyDescent="0.2">
      <c r="B959" t="s">
        <v>2</v>
      </c>
      <c r="C959" s="2" t="s">
        <v>233</v>
      </c>
      <c r="D959" t="s">
        <v>234</v>
      </c>
      <c r="E959" t="s">
        <v>292</v>
      </c>
      <c r="F959" t="s">
        <v>125</v>
      </c>
      <c r="G959" t="s">
        <v>125</v>
      </c>
      <c r="H959" t="s">
        <v>125</v>
      </c>
      <c r="I959" t="s">
        <v>125</v>
      </c>
      <c r="J959" t="s">
        <v>125</v>
      </c>
      <c r="K959" t="s">
        <v>125</v>
      </c>
    </row>
    <row r="960" spans="2:11" x14ac:dyDescent="0.2">
      <c r="B960" t="s">
        <v>2</v>
      </c>
      <c r="C960" s="2" t="s">
        <v>278</v>
      </c>
      <c r="D960" t="s">
        <v>279</v>
      </c>
      <c r="E960" t="s">
        <v>294</v>
      </c>
      <c r="F960" t="s">
        <v>125</v>
      </c>
      <c r="G960" t="s">
        <v>125</v>
      </c>
      <c r="H960" t="s">
        <v>125</v>
      </c>
      <c r="I960" t="s">
        <v>125</v>
      </c>
      <c r="J960" t="s">
        <v>125</v>
      </c>
      <c r="K960" t="s">
        <v>125</v>
      </c>
    </row>
    <row r="961" spans="2:11" x14ac:dyDescent="0.2">
      <c r="B961" t="s">
        <v>2</v>
      </c>
      <c r="C961" s="2" t="s">
        <v>40</v>
      </c>
      <c r="D961" t="s">
        <v>375</v>
      </c>
      <c r="E961" t="s">
        <v>292</v>
      </c>
      <c r="F961" t="s">
        <v>125</v>
      </c>
      <c r="G961" t="s">
        <v>125</v>
      </c>
      <c r="H961" t="s">
        <v>125</v>
      </c>
      <c r="I961" t="s">
        <v>125</v>
      </c>
      <c r="J961" t="s">
        <v>125</v>
      </c>
      <c r="K961" t="s">
        <v>125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293</v>
      </c>
      <c r="F962">
        <v>1532</v>
      </c>
      <c r="G962">
        <v>1229</v>
      </c>
      <c r="H962">
        <v>1180</v>
      </c>
      <c r="I962">
        <v>1055</v>
      </c>
      <c r="J962">
        <v>1093</v>
      </c>
      <c r="K962">
        <v>1037</v>
      </c>
    </row>
    <row r="963" spans="2:11" x14ac:dyDescent="0.2">
      <c r="B963" t="s">
        <v>2</v>
      </c>
      <c r="C963" s="2" t="s">
        <v>235</v>
      </c>
      <c r="D963" t="s">
        <v>236</v>
      </c>
      <c r="E963" t="s">
        <v>292</v>
      </c>
      <c r="F963" t="s">
        <v>125</v>
      </c>
      <c r="G963" t="s">
        <v>125</v>
      </c>
      <c r="H963" t="s">
        <v>125</v>
      </c>
      <c r="I963" t="s">
        <v>125</v>
      </c>
      <c r="J963" t="s">
        <v>125</v>
      </c>
      <c r="K963" t="s">
        <v>125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293</v>
      </c>
      <c r="F964">
        <v>3318</v>
      </c>
      <c r="G964">
        <v>3202</v>
      </c>
      <c r="H964">
        <v>4295</v>
      </c>
      <c r="I964">
        <v>3582</v>
      </c>
      <c r="J964">
        <v>4044</v>
      </c>
      <c r="K964">
        <v>3690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293</v>
      </c>
      <c r="F965">
        <v>5391</v>
      </c>
      <c r="G965">
        <v>5403</v>
      </c>
      <c r="H965">
        <v>5047</v>
      </c>
      <c r="I965">
        <v>3824</v>
      </c>
      <c r="J965">
        <v>0</v>
      </c>
      <c r="K965">
        <v>0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293</v>
      </c>
      <c r="F966">
        <v>2477</v>
      </c>
      <c r="G966">
        <v>2340</v>
      </c>
      <c r="H966">
        <v>2644</v>
      </c>
      <c r="I966">
        <v>2015</v>
      </c>
      <c r="J966">
        <v>2319</v>
      </c>
      <c r="K966">
        <v>1937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293</v>
      </c>
      <c r="F967">
        <v>2290</v>
      </c>
      <c r="G967">
        <v>2358</v>
      </c>
      <c r="H967">
        <v>2221</v>
      </c>
      <c r="I967">
        <v>1533</v>
      </c>
      <c r="J967">
        <v>2487</v>
      </c>
      <c r="K967">
        <v>1955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293</v>
      </c>
      <c r="F968">
        <v>1874</v>
      </c>
      <c r="G968">
        <v>1934</v>
      </c>
      <c r="H968">
        <v>1830</v>
      </c>
      <c r="I968">
        <v>1237</v>
      </c>
      <c r="J968">
        <v>2160</v>
      </c>
      <c r="K968">
        <v>1903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293</v>
      </c>
      <c r="F969">
        <v>8186</v>
      </c>
      <c r="G969">
        <v>8962</v>
      </c>
      <c r="H969">
        <v>9309</v>
      </c>
      <c r="I969">
        <v>6957</v>
      </c>
      <c r="J969">
        <v>8008</v>
      </c>
      <c r="K969">
        <v>5811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293</v>
      </c>
      <c r="F970">
        <v>1523</v>
      </c>
      <c r="G970">
        <v>1607</v>
      </c>
      <c r="H970">
        <v>1869</v>
      </c>
      <c r="I970">
        <v>1613</v>
      </c>
      <c r="J970">
        <v>2028</v>
      </c>
      <c r="K970">
        <v>21754</v>
      </c>
    </row>
    <row r="971" spans="2:11" x14ac:dyDescent="0.2">
      <c r="B971" t="s">
        <v>2</v>
      </c>
      <c r="C971" s="2" t="s">
        <v>128</v>
      </c>
      <c r="D971" t="s">
        <v>126</v>
      </c>
      <c r="E971" t="s">
        <v>292</v>
      </c>
      <c r="F971" t="s">
        <v>125</v>
      </c>
      <c r="G971" t="s">
        <v>125</v>
      </c>
      <c r="H971" t="s">
        <v>125</v>
      </c>
      <c r="I971" t="s">
        <v>125</v>
      </c>
      <c r="J971" t="s">
        <v>125</v>
      </c>
      <c r="K971" t="s">
        <v>125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293</v>
      </c>
      <c r="F972">
        <v>3913</v>
      </c>
      <c r="G972">
        <v>3092</v>
      </c>
      <c r="H972">
        <v>3771</v>
      </c>
      <c r="I972">
        <v>2830</v>
      </c>
      <c r="J972">
        <v>3297</v>
      </c>
      <c r="K972">
        <v>3040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293</v>
      </c>
      <c r="F973">
        <v>1036</v>
      </c>
      <c r="G973">
        <v>974</v>
      </c>
      <c r="H973">
        <v>1208</v>
      </c>
      <c r="I973">
        <v>1038</v>
      </c>
      <c r="J973">
        <v>792</v>
      </c>
      <c r="K973">
        <v>993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293</v>
      </c>
      <c r="F974">
        <v>1041</v>
      </c>
      <c r="G974">
        <v>891</v>
      </c>
      <c r="H974">
        <v>1204</v>
      </c>
      <c r="I974">
        <v>901</v>
      </c>
      <c r="J974">
        <v>981</v>
      </c>
      <c r="K974">
        <v>942</v>
      </c>
    </row>
    <row r="975" spans="2:11" x14ac:dyDescent="0.2">
      <c r="B975" t="s">
        <v>2</v>
      </c>
      <c r="C975" s="2" t="s">
        <v>237</v>
      </c>
      <c r="D975" t="s">
        <v>238</v>
      </c>
      <c r="E975" t="s">
        <v>292</v>
      </c>
      <c r="F975" t="s">
        <v>125</v>
      </c>
      <c r="G975" t="s">
        <v>125</v>
      </c>
      <c r="H975" t="s">
        <v>125</v>
      </c>
      <c r="I975" t="s">
        <v>125</v>
      </c>
      <c r="J975" t="s">
        <v>125</v>
      </c>
      <c r="K975" t="s">
        <v>125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293</v>
      </c>
      <c r="F976">
        <v>1089</v>
      </c>
      <c r="G976">
        <v>1251</v>
      </c>
      <c r="H976">
        <v>1111</v>
      </c>
      <c r="I976">
        <v>1124</v>
      </c>
      <c r="J976">
        <v>1549</v>
      </c>
      <c r="K976">
        <v>1236</v>
      </c>
    </row>
    <row r="977" spans="2:11" x14ac:dyDescent="0.2">
      <c r="B977" t="s">
        <v>2</v>
      </c>
      <c r="C977" s="2" t="s">
        <v>239</v>
      </c>
      <c r="D977" t="s">
        <v>240</v>
      </c>
      <c r="E977" t="s">
        <v>292</v>
      </c>
      <c r="F977" t="s">
        <v>125</v>
      </c>
      <c r="G977" t="s">
        <v>125</v>
      </c>
      <c r="H977" t="s">
        <v>125</v>
      </c>
      <c r="I977" t="s">
        <v>125</v>
      </c>
      <c r="J977" t="s">
        <v>125</v>
      </c>
      <c r="K977" t="s">
        <v>125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293</v>
      </c>
      <c r="F978">
        <v>317</v>
      </c>
      <c r="G978">
        <v>164</v>
      </c>
      <c r="H978">
        <v>305</v>
      </c>
      <c r="I978">
        <v>239</v>
      </c>
      <c r="J978">
        <v>276</v>
      </c>
      <c r="K978">
        <v>199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293</v>
      </c>
      <c r="F979">
        <v>6249</v>
      </c>
      <c r="G979">
        <v>7278</v>
      </c>
      <c r="H979">
        <v>7097</v>
      </c>
      <c r="I979">
        <v>6347</v>
      </c>
      <c r="J979">
        <v>7077</v>
      </c>
      <c r="K979">
        <v>5584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293</v>
      </c>
      <c r="F980">
        <v>2953</v>
      </c>
      <c r="G980">
        <v>1622</v>
      </c>
      <c r="H980">
        <v>1859</v>
      </c>
      <c r="I980">
        <v>1549</v>
      </c>
      <c r="J980">
        <v>1404</v>
      </c>
      <c r="K980">
        <v>1233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293</v>
      </c>
      <c r="F981">
        <v>127</v>
      </c>
      <c r="G981">
        <v>123</v>
      </c>
      <c r="H981">
        <v>112</v>
      </c>
      <c r="I981">
        <v>93</v>
      </c>
      <c r="J981">
        <v>141</v>
      </c>
      <c r="K981">
        <v>127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293</v>
      </c>
      <c r="F982">
        <v>4654</v>
      </c>
      <c r="G982">
        <v>4780</v>
      </c>
      <c r="H982">
        <v>5224</v>
      </c>
      <c r="I982">
        <v>3257</v>
      </c>
      <c r="J982">
        <v>3922</v>
      </c>
      <c r="K982">
        <v>3241</v>
      </c>
    </row>
    <row r="983" spans="2:11" x14ac:dyDescent="0.2">
      <c r="B983" t="s">
        <v>2</v>
      </c>
      <c r="C983" s="2" t="s">
        <v>75</v>
      </c>
      <c r="D983" t="s">
        <v>438</v>
      </c>
      <c r="E983" t="s">
        <v>293</v>
      </c>
      <c r="F983">
        <v>6631</v>
      </c>
      <c r="G983">
        <v>6560</v>
      </c>
      <c r="H983">
        <v>7276</v>
      </c>
      <c r="I983">
        <v>6551</v>
      </c>
      <c r="J983">
        <v>14871</v>
      </c>
      <c r="K983">
        <v>11368</v>
      </c>
    </row>
    <row r="984" spans="2:11" x14ac:dyDescent="0.2">
      <c r="B984" t="s">
        <v>2</v>
      </c>
      <c r="C984" s="2" t="s">
        <v>76</v>
      </c>
      <c r="D984" t="s">
        <v>376</v>
      </c>
      <c r="E984" t="s">
        <v>293</v>
      </c>
      <c r="F984">
        <v>5567</v>
      </c>
      <c r="G984">
        <v>5122</v>
      </c>
      <c r="H984">
        <v>5136</v>
      </c>
      <c r="I984">
        <v>4309</v>
      </c>
      <c r="J984">
        <v>4843</v>
      </c>
      <c r="K984">
        <v>4761</v>
      </c>
    </row>
    <row r="985" spans="2:11" x14ac:dyDescent="0.2">
      <c r="B985" t="s">
        <v>2</v>
      </c>
      <c r="C985" s="2" t="s">
        <v>77</v>
      </c>
      <c r="D985" t="s">
        <v>377</v>
      </c>
      <c r="E985" t="s">
        <v>293</v>
      </c>
      <c r="F985">
        <v>0</v>
      </c>
      <c r="G985" t="s">
        <v>125</v>
      </c>
      <c r="H985" t="s">
        <v>125</v>
      </c>
      <c r="I985" t="s">
        <v>125</v>
      </c>
      <c r="J985" t="s">
        <v>125</v>
      </c>
      <c r="K985" t="s">
        <v>125</v>
      </c>
    </row>
    <row r="986" spans="2:11" x14ac:dyDescent="0.2">
      <c r="B986" t="s">
        <v>2</v>
      </c>
      <c r="C986" s="2" t="s">
        <v>241</v>
      </c>
      <c r="D986" t="s">
        <v>242</v>
      </c>
      <c r="E986" t="s">
        <v>292</v>
      </c>
      <c r="F986" t="s">
        <v>125</v>
      </c>
      <c r="G986" t="s">
        <v>125</v>
      </c>
      <c r="H986" t="s">
        <v>125</v>
      </c>
      <c r="I986" t="s">
        <v>125</v>
      </c>
      <c r="J986" t="s">
        <v>125</v>
      </c>
      <c r="K986" t="s">
        <v>125</v>
      </c>
    </row>
    <row r="987" spans="2:11" x14ac:dyDescent="0.2">
      <c r="B987" t="s">
        <v>2</v>
      </c>
      <c r="C987" s="2" t="s">
        <v>79</v>
      </c>
      <c r="D987" t="s">
        <v>80</v>
      </c>
      <c r="E987" t="s">
        <v>293</v>
      </c>
      <c r="F987">
        <v>8324</v>
      </c>
      <c r="G987">
        <v>10281</v>
      </c>
      <c r="H987">
        <v>9316</v>
      </c>
      <c r="I987">
        <v>7339</v>
      </c>
      <c r="J987">
        <v>9910</v>
      </c>
      <c r="K987">
        <v>6859</v>
      </c>
    </row>
    <row r="988" spans="2:11" x14ac:dyDescent="0.2">
      <c r="B988" t="s">
        <v>2</v>
      </c>
      <c r="C988" s="2" t="s">
        <v>81</v>
      </c>
      <c r="D988" t="s">
        <v>82</v>
      </c>
      <c r="E988" t="s">
        <v>293</v>
      </c>
      <c r="F988">
        <v>611</v>
      </c>
      <c r="G988">
        <v>493</v>
      </c>
      <c r="H988">
        <v>587</v>
      </c>
      <c r="I988">
        <v>502</v>
      </c>
      <c r="J988">
        <v>498</v>
      </c>
      <c r="K988">
        <v>512</v>
      </c>
    </row>
    <row r="989" spans="2:11" x14ac:dyDescent="0.2">
      <c r="B989" t="s">
        <v>2</v>
      </c>
      <c r="C989" s="2" t="s">
        <v>243</v>
      </c>
      <c r="D989" t="s">
        <v>244</v>
      </c>
      <c r="E989" t="s">
        <v>294</v>
      </c>
      <c r="F989" t="s">
        <v>125</v>
      </c>
      <c r="G989" t="s">
        <v>125</v>
      </c>
      <c r="H989" t="s">
        <v>125</v>
      </c>
      <c r="I989" t="s">
        <v>125</v>
      </c>
      <c r="J989" t="s">
        <v>125</v>
      </c>
      <c r="K989" t="s">
        <v>125</v>
      </c>
    </row>
    <row r="990" spans="2:11" x14ac:dyDescent="0.2">
      <c r="B990" t="s">
        <v>2</v>
      </c>
      <c r="C990" s="2" t="s">
        <v>267</v>
      </c>
      <c r="D990" t="s">
        <v>268</v>
      </c>
      <c r="E990" t="s">
        <v>294</v>
      </c>
      <c r="F990" t="s">
        <v>125</v>
      </c>
      <c r="G990" t="s">
        <v>125</v>
      </c>
      <c r="H990" t="s">
        <v>125</v>
      </c>
      <c r="I990" t="s">
        <v>125</v>
      </c>
      <c r="J990" t="s">
        <v>125</v>
      </c>
      <c r="K990" t="s">
        <v>125</v>
      </c>
    </row>
    <row r="991" spans="2:11" x14ac:dyDescent="0.2">
      <c r="B991" t="s">
        <v>2</v>
      </c>
      <c r="C991" s="2" t="s">
        <v>280</v>
      </c>
      <c r="D991" t="s">
        <v>281</v>
      </c>
      <c r="E991" t="s">
        <v>294</v>
      </c>
      <c r="F991" t="s">
        <v>125</v>
      </c>
      <c r="G991" t="s">
        <v>125</v>
      </c>
      <c r="H991" t="s">
        <v>125</v>
      </c>
      <c r="I991" t="s">
        <v>125</v>
      </c>
      <c r="J991" t="s">
        <v>125</v>
      </c>
      <c r="K991" t="s">
        <v>125</v>
      </c>
    </row>
    <row r="992" spans="2:11" x14ac:dyDescent="0.2">
      <c r="B992" t="s">
        <v>2</v>
      </c>
      <c r="C992" s="2" t="s">
        <v>245</v>
      </c>
      <c r="D992" t="s">
        <v>246</v>
      </c>
      <c r="E992" t="s">
        <v>294</v>
      </c>
      <c r="F992" t="s">
        <v>125</v>
      </c>
      <c r="G992" t="s">
        <v>125</v>
      </c>
      <c r="H992" t="s">
        <v>125</v>
      </c>
      <c r="I992" t="s">
        <v>125</v>
      </c>
      <c r="J992" t="s">
        <v>125</v>
      </c>
      <c r="K992" t="s">
        <v>125</v>
      </c>
    </row>
    <row r="993" spans="2:11" x14ac:dyDescent="0.2">
      <c r="B993" t="s">
        <v>2</v>
      </c>
      <c r="C993" s="2" t="s">
        <v>247</v>
      </c>
      <c r="D993" t="s">
        <v>248</v>
      </c>
      <c r="E993" t="s">
        <v>294</v>
      </c>
      <c r="F993" t="s">
        <v>125</v>
      </c>
      <c r="G993" t="s">
        <v>125</v>
      </c>
      <c r="H993" t="s">
        <v>125</v>
      </c>
      <c r="I993" t="s">
        <v>125</v>
      </c>
      <c r="J993" t="s">
        <v>125</v>
      </c>
      <c r="K993" t="s">
        <v>125</v>
      </c>
    </row>
    <row r="994" spans="2:11" x14ac:dyDescent="0.2">
      <c r="B994" t="s">
        <v>2</v>
      </c>
      <c r="C994" s="2" t="s">
        <v>249</v>
      </c>
      <c r="D994" t="s">
        <v>250</v>
      </c>
      <c r="E994" t="s">
        <v>292</v>
      </c>
      <c r="F994" t="s">
        <v>125</v>
      </c>
      <c r="G994" t="s">
        <v>125</v>
      </c>
      <c r="H994" t="s">
        <v>125</v>
      </c>
      <c r="I994" t="s">
        <v>125</v>
      </c>
      <c r="J994" t="s">
        <v>125</v>
      </c>
      <c r="K994" t="s">
        <v>125</v>
      </c>
    </row>
    <row r="995" spans="2:11" x14ac:dyDescent="0.2">
      <c r="B995" t="s">
        <v>2</v>
      </c>
      <c r="C995" s="2" t="s">
        <v>282</v>
      </c>
      <c r="D995" t="s">
        <v>283</v>
      </c>
      <c r="E995" t="s">
        <v>294</v>
      </c>
      <c r="F995" t="s">
        <v>125</v>
      </c>
      <c r="G995" t="s">
        <v>125</v>
      </c>
      <c r="H995" t="s">
        <v>125</v>
      </c>
      <c r="I995" t="s">
        <v>125</v>
      </c>
      <c r="J995" t="s">
        <v>125</v>
      </c>
      <c r="K995" t="s">
        <v>125</v>
      </c>
    </row>
    <row r="996" spans="2:11" x14ac:dyDescent="0.2">
      <c r="B996" t="s">
        <v>2</v>
      </c>
      <c r="C996" s="2" t="s">
        <v>284</v>
      </c>
      <c r="D996" t="s">
        <v>285</v>
      </c>
      <c r="E996" t="s">
        <v>294</v>
      </c>
      <c r="F996" t="s">
        <v>125</v>
      </c>
      <c r="G996" t="s">
        <v>125</v>
      </c>
      <c r="H996" t="s">
        <v>125</v>
      </c>
      <c r="I996" t="s">
        <v>125</v>
      </c>
      <c r="J996" t="s">
        <v>125</v>
      </c>
      <c r="K996" t="s">
        <v>125</v>
      </c>
    </row>
    <row r="997" spans="2:11" x14ac:dyDescent="0.2">
      <c r="B997" t="s">
        <v>2</v>
      </c>
      <c r="C997" s="2" t="s">
        <v>251</v>
      </c>
      <c r="D997" t="s">
        <v>252</v>
      </c>
      <c r="E997" t="s">
        <v>292</v>
      </c>
      <c r="F997" t="s">
        <v>125</v>
      </c>
      <c r="G997" t="s">
        <v>125</v>
      </c>
      <c r="H997" t="s">
        <v>125</v>
      </c>
      <c r="I997" t="s">
        <v>125</v>
      </c>
      <c r="J997" t="s">
        <v>125</v>
      </c>
      <c r="K997" t="s">
        <v>125</v>
      </c>
    </row>
    <row r="998" spans="2:11" x14ac:dyDescent="0.2">
      <c r="B998" t="s">
        <v>2</v>
      </c>
      <c r="C998" s="2" t="s">
        <v>253</v>
      </c>
      <c r="D998" t="s">
        <v>254</v>
      </c>
      <c r="E998" t="s">
        <v>294</v>
      </c>
      <c r="F998" t="s">
        <v>125</v>
      </c>
      <c r="G998" t="s">
        <v>125</v>
      </c>
      <c r="H998" t="s">
        <v>125</v>
      </c>
      <c r="I998" t="s">
        <v>125</v>
      </c>
      <c r="J998" t="s">
        <v>125</v>
      </c>
      <c r="K998" t="s">
        <v>125</v>
      </c>
    </row>
    <row r="999" spans="2:11" x14ac:dyDescent="0.2">
      <c r="B999" t="s">
        <v>2</v>
      </c>
      <c r="C999" s="2" t="s">
        <v>286</v>
      </c>
      <c r="D999" t="s">
        <v>287</v>
      </c>
      <c r="E999" t="s">
        <v>294</v>
      </c>
      <c r="F999" t="s">
        <v>125</v>
      </c>
      <c r="G999" t="s">
        <v>125</v>
      </c>
      <c r="H999" t="s">
        <v>125</v>
      </c>
      <c r="I999" t="s">
        <v>125</v>
      </c>
      <c r="J999" t="s">
        <v>125</v>
      </c>
      <c r="K999" t="s">
        <v>125</v>
      </c>
    </row>
    <row r="1000" spans="2:11" x14ac:dyDescent="0.2">
      <c r="B1000" t="s">
        <v>2</v>
      </c>
      <c r="C1000" s="2" t="s">
        <v>288</v>
      </c>
      <c r="D1000" t="s">
        <v>289</v>
      </c>
      <c r="E1000" t="s">
        <v>294</v>
      </c>
      <c r="F1000" t="s">
        <v>125</v>
      </c>
      <c r="G1000" t="s">
        <v>125</v>
      </c>
      <c r="H1000" t="s">
        <v>125</v>
      </c>
      <c r="I1000" t="s">
        <v>125</v>
      </c>
      <c r="J1000" t="s">
        <v>125</v>
      </c>
      <c r="K1000" t="s">
        <v>125</v>
      </c>
    </row>
    <row r="1001" spans="2:11" x14ac:dyDescent="0.2">
      <c r="B1001" t="s">
        <v>2</v>
      </c>
      <c r="C1001" s="2" t="s">
        <v>83</v>
      </c>
      <c r="D1001" t="s">
        <v>407</v>
      </c>
      <c r="E1001" t="s">
        <v>292</v>
      </c>
      <c r="F1001">
        <v>625</v>
      </c>
      <c r="G1001">
        <v>0</v>
      </c>
      <c r="H1001">
        <v>0</v>
      </c>
      <c r="I1001" t="s">
        <v>125</v>
      </c>
      <c r="J1001" t="s">
        <v>125</v>
      </c>
      <c r="K1001" t="s">
        <v>125</v>
      </c>
    </row>
    <row r="1002" spans="2:11" x14ac:dyDescent="0.2">
      <c r="B1002" t="s">
        <v>2</v>
      </c>
      <c r="C1002" s="2" t="s">
        <v>84</v>
      </c>
      <c r="D1002" t="s">
        <v>85</v>
      </c>
      <c r="E1002" t="s">
        <v>293</v>
      </c>
      <c r="F1002">
        <v>2751</v>
      </c>
      <c r="G1002">
        <v>2654</v>
      </c>
      <c r="H1002">
        <v>2888</v>
      </c>
      <c r="I1002">
        <v>2098</v>
      </c>
      <c r="J1002">
        <v>2521</v>
      </c>
      <c r="K1002">
        <v>2191</v>
      </c>
    </row>
    <row r="1003" spans="2:11" x14ac:dyDescent="0.2">
      <c r="B1003" t="s">
        <v>2</v>
      </c>
      <c r="C1003" s="2" t="s">
        <v>86</v>
      </c>
      <c r="D1003" t="s">
        <v>403</v>
      </c>
      <c r="E1003" t="s">
        <v>292</v>
      </c>
      <c r="F1003">
        <v>0</v>
      </c>
      <c r="G1003" t="s">
        <v>125</v>
      </c>
      <c r="H1003" t="s">
        <v>125</v>
      </c>
      <c r="I1003" t="s">
        <v>125</v>
      </c>
      <c r="J1003" t="s">
        <v>125</v>
      </c>
      <c r="K1003" t="s">
        <v>125</v>
      </c>
    </row>
    <row r="1004" spans="2:11" x14ac:dyDescent="0.2">
      <c r="B1004" t="s">
        <v>2</v>
      </c>
      <c r="C1004" s="2" t="s">
        <v>290</v>
      </c>
      <c r="D1004" t="s">
        <v>435</v>
      </c>
      <c r="E1004" t="s">
        <v>292</v>
      </c>
      <c r="F1004" t="s">
        <v>125</v>
      </c>
      <c r="G1004" t="s">
        <v>125</v>
      </c>
      <c r="H1004" t="s">
        <v>125</v>
      </c>
      <c r="I1004" t="s">
        <v>125</v>
      </c>
      <c r="J1004" t="s">
        <v>125</v>
      </c>
      <c r="K1004" t="s">
        <v>125</v>
      </c>
    </row>
    <row r="1005" spans="2:11" x14ac:dyDescent="0.2">
      <c r="B1005" t="s">
        <v>2</v>
      </c>
      <c r="C1005" s="2" t="s">
        <v>87</v>
      </c>
      <c r="D1005" t="s">
        <v>405</v>
      </c>
      <c r="E1005" t="s">
        <v>293</v>
      </c>
      <c r="F1005">
        <v>744</v>
      </c>
      <c r="G1005">
        <v>760</v>
      </c>
      <c r="H1005">
        <v>790</v>
      </c>
      <c r="I1005">
        <v>878</v>
      </c>
      <c r="J1005">
        <v>819</v>
      </c>
      <c r="K1005">
        <v>632</v>
      </c>
    </row>
    <row r="1006" spans="2:11" x14ac:dyDescent="0.2">
      <c r="B1006" t="s">
        <v>439</v>
      </c>
      <c r="C1006" s="2" t="s">
        <v>101</v>
      </c>
      <c r="D1006" t="s">
        <v>434</v>
      </c>
      <c r="E1006" t="s">
        <v>293</v>
      </c>
      <c r="F1006">
        <v>5629</v>
      </c>
      <c r="G1006">
        <v>5347</v>
      </c>
      <c r="H1006">
        <v>4907</v>
      </c>
      <c r="I1006">
        <v>4843</v>
      </c>
      <c r="J1006">
        <v>8226</v>
      </c>
      <c r="K1006">
        <v>8097</v>
      </c>
    </row>
    <row r="1007" spans="2:11" x14ac:dyDescent="0.2">
      <c r="B1007" t="s">
        <v>439</v>
      </c>
      <c r="C1007" s="2" t="s">
        <v>78</v>
      </c>
      <c r="D1007" t="s">
        <v>433</v>
      </c>
      <c r="E1007" t="s">
        <v>293</v>
      </c>
      <c r="F1007">
        <v>2112</v>
      </c>
      <c r="G1007">
        <v>2182</v>
      </c>
      <c r="H1007">
        <v>2245</v>
      </c>
      <c r="I1007">
        <v>1876</v>
      </c>
      <c r="J1007">
        <v>3925</v>
      </c>
      <c r="K1007">
        <v>4331</v>
      </c>
    </row>
    <row r="1008" spans="2:11" x14ac:dyDescent="0.2">
      <c r="B1008" t="s">
        <v>3</v>
      </c>
      <c r="C1008" s="2" t="s">
        <v>88</v>
      </c>
      <c r="D1008" t="s">
        <v>89</v>
      </c>
      <c r="E1008" t="s">
        <v>293</v>
      </c>
      <c r="F1008">
        <v>2712</v>
      </c>
      <c r="G1008">
        <v>2734</v>
      </c>
      <c r="H1008">
        <v>2894</v>
      </c>
      <c r="I1008">
        <v>3089</v>
      </c>
      <c r="J1008">
        <v>3124</v>
      </c>
      <c r="K1008">
        <v>3108</v>
      </c>
    </row>
    <row r="1009" spans="2:11" x14ac:dyDescent="0.2">
      <c r="B1009" t="s">
        <v>3</v>
      </c>
      <c r="C1009" s="2" t="s">
        <v>90</v>
      </c>
      <c r="D1009" t="s">
        <v>91</v>
      </c>
      <c r="E1009" t="s">
        <v>293</v>
      </c>
      <c r="F1009">
        <v>561</v>
      </c>
      <c r="G1009">
        <v>478</v>
      </c>
      <c r="H1009">
        <v>537</v>
      </c>
      <c r="I1009">
        <v>578</v>
      </c>
      <c r="J1009">
        <v>426</v>
      </c>
      <c r="K1009">
        <v>543</v>
      </c>
    </row>
    <row r="1010" spans="2:11" x14ac:dyDescent="0.2">
      <c r="B1010" t="s">
        <v>3</v>
      </c>
      <c r="C1010" s="2" t="s">
        <v>92</v>
      </c>
      <c r="D1010" t="s">
        <v>93</v>
      </c>
      <c r="E1010" t="s">
        <v>293</v>
      </c>
      <c r="F1010">
        <v>10529</v>
      </c>
      <c r="G1010">
        <v>10469</v>
      </c>
      <c r="H1010">
        <v>11202</v>
      </c>
      <c r="I1010">
        <v>11134</v>
      </c>
      <c r="J1010">
        <v>11004</v>
      </c>
      <c r="K1010">
        <v>11393</v>
      </c>
    </row>
    <row r="1011" spans="2:11" x14ac:dyDescent="0.2">
      <c r="B1011" t="s">
        <v>3</v>
      </c>
      <c r="C1011" s="2" t="s">
        <v>94</v>
      </c>
      <c r="D1011" t="s">
        <v>95</v>
      </c>
      <c r="E1011" t="s">
        <v>293</v>
      </c>
      <c r="F1011">
        <v>706</v>
      </c>
      <c r="G1011">
        <v>840</v>
      </c>
      <c r="H1011">
        <v>938</v>
      </c>
      <c r="I1011">
        <v>871</v>
      </c>
      <c r="J1011">
        <v>917</v>
      </c>
      <c r="K1011">
        <v>895</v>
      </c>
    </row>
    <row r="1012" spans="2:11" x14ac:dyDescent="0.2">
      <c r="B1012" t="s">
        <v>3</v>
      </c>
      <c r="C1012" s="2" t="s">
        <v>255</v>
      </c>
      <c r="D1012" t="s">
        <v>392</v>
      </c>
      <c r="E1012" t="s">
        <v>292</v>
      </c>
      <c r="F1012" t="s">
        <v>125</v>
      </c>
      <c r="G1012" t="s">
        <v>125</v>
      </c>
      <c r="H1012" t="s">
        <v>125</v>
      </c>
      <c r="I1012" t="s">
        <v>125</v>
      </c>
      <c r="J1012" t="s">
        <v>125</v>
      </c>
      <c r="K1012" t="s">
        <v>125</v>
      </c>
    </row>
    <row r="1013" spans="2:11" x14ac:dyDescent="0.2">
      <c r="B1013" t="s">
        <v>3</v>
      </c>
      <c r="C1013" s="2" t="s">
        <v>96</v>
      </c>
      <c r="D1013" t="s">
        <v>97</v>
      </c>
      <c r="E1013" t="s">
        <v>293</v>
      </c>
      <c r="F1013">
        <v>1708</v>
      </c>
      <c r="G1013">
        <v>1640</v>
      </c>
      <c r="H1013">
        <v>1572</v>
      </c>
      <c r="I1013">
        <v>1741</v>
      </c>
      <c r="J1013">
        <v>1634</v>
      </c>
      <c r="K1013">
        <v>1766</v>
      </c>
    </row>
    <row r="1014" spans="2:11" x14ac:dyDescent="0.2">
      <c r="B1014" t="s">
        <v>3</v>
      </c>
      <c r="C1014" s="2" t="s">
        <v>98</v>
      </c>
      <c r="D1014" t="s">
        <v>99</v>
      </c>
      <c r="E1014" t="s">
        <v>293</v>
      </c>
      <c r="F1014">
        <v>2698</v>
      </c>
      <c r="G1014">
        <v>2578</v>
      </c>
      <c r="H1014">
        <v>2691</v>
      </c>
      <c r="I1014">
        <v>2544</v>
      </c>
      <c r="J1014">
        <v>2468</v>
      </c>
      <c r="K1014">
        <v>2226</v>
      </c>
    </row>
    <row r="1015" spans="2:11" x14ac:dyDescent="0.2">
      <c r="B1015" t="s">
        <v>3</v>
      </c>
      <c r="C1015" s="2" t="s">
        <v>100</v>
      </c>
      <c r="D1015" t="s">
        <v>393</v>
      </c>
      <c r="E1015" t="s">
        <v>292</v>
      </c>
      <c r="F1015">
        <v>0</v>
      </c>
      <c r="G1015" t="s">
        <v>125</v>
      </c>
      <c r="H1015">
        <v>0</v>
      </c>
      <c r="I1015" t="s">
        <v>125</v>
      </c>
      <c r="J1015" t="s">
        <v>125</v>
      </c>
      <c r="K1015" t="s">
        <v>125</v>
      </c>
    </row>
    <row r="1016" spans="2:11" x14ac:dyDescent="0.2">
      <c r="B1016" t="s">
        <v>3</v>
      </c>
      <c r="C1016" s="2" t="s">
        <v>256</v>
      </c>
      <c r="D1016" t="s">
        <v>378</v>
      </c>
      <c r="E1016" t="s">
        <v>292</v>
      </c>
      <c r="F1016" t="s">
        <v>125</v>
      </c>
      <c r="G1016" t="s">
        <v>125</v>
      </c>
      <c r="H1016" t="s">
        <v>125</v>
      </c>
      <c r="I1016" t="s">
        <v>125</v>
      </c>
      <c r="J1016" t="s">
        <v>125</v>
      </c>
      <c r="K1016" t="s">
        <v>125</v>
      </c>
    </row>
    <row r="1017" spans="2:11" x14ac:dyDescent="0.2">
      <c r="B1017" t="s">
        <v>3</v>
      </c>
      <c r="C1017" s="2" t="s">
        <v>102</v>
      </c>
      <c r="D1017" t="s">
        <v>103</v>
      </c>
      <c r="E1017" t="s">
        <v>293</v>
      </c>
      <c r="F1017">
        <v>3561</v>
      </c>
      <c r="G1017">
        <v>3885</v>
      </c>
      <c r="H1017">
        <v>3959</v>
      </c>
      <c r="I1017">
        <v>3894</v>
      </c>
      <c r="J1017">
        <v>3670</v>
      </c>
      <c r="K1017">
        <v>3663</v>
      </c>
    </row>
    <row r="1018" spans="2:11" x14ac:dyDescent="0.2">
      <c r="B1018" t="s">
        <v>3</v>
      </c>
      <c r="C1018" s="2" t="s">
        <v>104</v>
      </c>
      <c r="D1018" t="s">
        <v>394</v>
      </c>
      <c r="E1018" t="s">
        <v>293</v>
      </c>
      <c r="F1018">
        <v>0</v>
      </c>
      <c r="G1018" t="s">
        <v>125</v>
      </c>
      <c r="H1018" t="s">
        <v>125</v>
      </c>
      <c r="I1018" t="s">
        <v>125</v>
      </c>
      <c r="J1018" t="s">
        <v>125</v>
      </c>
      <c r="K1018" t="s">
        <v>125</v>
      </c>
    </row>
    <row r="1019" spans="2:11" x14ac:dyDescent="0.2">
      <c r="B1019" t="s">
        <v>3</v>
      </c>
      <c r="C1019" s="2" t="s">
        <v>105</v>
      </c>
      <c r="D1019" t="s">
        <v>450</v>
      </c>
      <c r="E1019" t="s">
        <v>292</v>
      </c>
      <c r="F1019">
        <v>0</v>
      </c>
      <c r="G1019" t="s">
        <v>125</v>
      </c>
      <c r="H1019" t="s">
        <v>125</v>
      </c>
      <c r="I1019" t="s">
        <v>125</v>
      </c>
      <c r="J1019" t="s">
        <v>125</v>
      </c>
      <c r="K1019" t="s">
        <v>125</v>
      </c>
    </row>
    <row r="1020" spans="2:11" x14ac:dyDescent="0.2">
      <c r="B1020" t="s">
        <v>3</v>
      </c>
      <c r="C1020" s="2" t="s">
        <v>257</v>
      </c>
      <c r="D1020" t="s">
        <v>395</v>
      </c>
      <c r="E1020" t="s">
        <v>293</v>
      </c>
      <c r="F1020" t="s">
        <v>125</v>
      </c>
      <c r="G1020" t="s">
        <v>125</v>
      </c>
      <c r="H1020" t="s">
        <v>125</v>
      </c>
      <c r="I1020" t="s">
        <v>125</v>
      </c>
      <c r="J1020" t="s">
        <v>125</v>
      </c>
      <c r="K1020" t="s">
        <v>125</v>
      </c>
    </row>
    <row r="1021" spans="2:11" x14ac:dyDescent="0.2">
      <c r="B1021" t="s">
        <v>3</v>
      </c>
      <c r="C1021" s="2" t="s">
        <v>106</v>
      </c>
      <c r="D1021" t="s">
        <v>107</v>
      </c>
      <c r="E1021" t="s">
        <v>293</v>
      </c>
      <c r="F1021">
        <v>236</v>
      </c>
      <c r="G1021">
        <v>133</v>
      </c>
      <c r="H1021">
        <v>121</v>
      </c>
      <c r="I1021">
        <v>66</v>
      </c>
      <c r="J1021">
        <v>54</v>
      </c>
      <c r="K1021">
        <v>65</v>
      </c>
    </row>
    <row r="1022" spans="2:11" x14ac:dyDescent="0.2">
      <c r="B1022" t="s">
        <v>3</v>
      </c>
      <c r="C1022" s="2" t="s">
        <v>258</v>
      </c>
      <c r="D1022" t="s">
        <v>379</v>
      </c>
      <c r="E1022" t="s">
        <v>292</v>
      </c>
      <c r="F1022" t="s">
        <v>125</v>
      </c>
      <c r="G1022" t="s">
        <v>125</v>
      </c>
      <c r="H1022" t="s">
        <v>125</v>
      </c>
      <c r="I1022" t="s">
        <v>125</v>
      </c>
      <c r="J1022" t="s">
        <v>125</v>
      </c>
      <c r="K1022" t="s">
        <v>125</v>
      </c>
    </row>
    <row r="1023" spans="2:11" x14ac:dyDescent="0.2">
      <c r="B1023" t="s">
        <v>3</v>
      </c>
      <c r="C1023" s="2" t="s">
        <v>259</v>
      </c>
      <c r="D1023" t="s">
        <v>396</v>
      </c>
      <c r="E1023" t="s">
        <v>292</v>
      </c>
      <c r="F1023" t="s">
        <v>125</v>
      </c>
      <c r="G1023" t="s">
        <v>125</v>
      </c>
      <c r="H1023" t="s">
        <v>125</v>
      </c>
      <c r="I1023" t="s">
        <v>125</v>
      </c>
      <c r="J1023" t="s">
        <v>125</v>
      </c>
      <c r="K1023" t="s">
        <v>125</v>
      </c>
    </row>
    <row r="1024" spans="2:11" x14ac:dyDescent="0.2">
      <c r="B1024" t="s">
        <v>3</v>
      </c>
      <c r="C1024" s="2" t="s">
        <v>108</v>
      </c>
      <c r="D1024" t="s">
        <v>451</v>
      </c>
      <c r="E1024" t="s">
        <v>293</v>
      </c>
      <c r="F1024">
        <v>10055</v>
      </c>
      <c r="G1024">
        <v>9674</v>
      </c>
      <c r="H1024">
        <v>9689</v>
      </c>
      <c r="I1024">
        <v>8833</v>
      </c>
      <c r="J1024">
        <v>9293</v>
      </c>
      <c r="K1024">
        <v>9591</v>
      </c>
    </row>
    <row r="1025" spans="2:11" x14ac:dyDescent="0.2">
      <c r="B1025" t="s">
        <v>3</v>
      </c>
      <c r="C1025" s="2" t="s">
        <v>109</v>
      </c>
      <c r="D1025" t="s">
        <v>110</v>
      </c>
      <c r="E1025" t="s">
        <v>293</v>
      </c>
      <c r="F1025">
        <v>1743</v>
      </c>
      <c r="G1025">
        <v>1826</v>
      </c>
      <c r="H1025">
        <v>1722</v>
      </c>
      <c r="I1025">
        <v>1821</v>
      </c>
      <c r="J1025">
        <v>1955</v>
      </c>
      <c r="K1025">
        <v>1869</v>
      </c>
    </row>
    <row r="1026" spans="2:11" x14ac:dyDescent="0.2">
      <c r="B1026" t="s">
        <v>3</v>
      </c>
      <c r="C1026" s="2" t="s">
        <v>111</v>
      </c>
      <c r="D1026" t="s">
        <v>112</v>
      </c>
      <c r="E1026" t="s">
        <v>293</v>
      </c>
      <c r="F1026">
        <v>625</v>
      </c>
      <c r="G1026">
        <v>543</v>
      </c>
      <c r="H1026">
        <v>600</v>
      </c>
      <c r="I1026">
        <v>531</v>
      </c>
      <c r="J1026">
        <v>544</v>
      </c>
      <c r="K1026">
        <v>499</v>
      </c>
    </row>
    <row r="1027" spans="2:11" x14ac:dyDescent="0.2">
      <c r="B1027" t="s">
        <v>3</v>
      </c>
      <c r="C1027" s="2" t="s">
        <v>269</v>
      </c>
      <c r="D1027" t="s">
        <v>406</v>
      </c>
      <c r="E1027" t="s">
        <v>292</v>
      </c>
      <c r="F1027" t="s">
        <v>125</v>
      </c>
      <c r="G1027" t="s">
        <v>125</v>
      </c>
      <c r="H1027" t="s">
        <v>125</v>
      </c>
      <c r="I1027" t="s">
        <v>125</v>
      </c>
      <c r="J1027" t="s">
        <v>125</v>
      </c>
      <c r="K1027" t="s">
        <v>125</v>
      </c>
    </row>
    <row r="1028" spans="2:11" x14ac:dyDescent="0.2">
      <c r="B1028" t="s">
        <v>3</v>
      </c>
      <c r="C1028" s="2" t="s">
        <v>260</v>
      </c>
      <c r="D1028" t="s">
        <v>261</v>
      </c>
      <c r="E1028" t="s">
        <v>292</v>
      </c>
      <c r="F1028" t="s">
        <v>125</v>
      </c>
      <c r="G1028" t="s">
        <v>125</v>
      </c>
      <c r="H1028" t="s">
        <v>125</v>
      </c>
      <c r="I1028" t="s">
        <v>125</v>
      </c>
      <c r="J1028" t="s">
        <v>125</v>
      </c>
      <c r="K1028" t="s">
        <v>125</v>
      </c>
    </row>
    <row r="1029" spans="2:11" x14ac:dyDescent="0.2">
      <c r="B1029" t="s">
        <v>3</v>
      </c>
      <c r="C1029" s="2" t="s">
        <v>262</v>
      </c>
      <c r="D1029" t="s">
        <v>380</v>
      </c>
      <c r="E1029" t="s">
        <v>292</v>
      </c>
      <c r="F1029" t="s">
        <v>125</v>
      </c>
      <c r="G1029" t="s">
        <v>125</v>
      </c>
      <c r="H1029" t="s">
        <v>125</v>
      </c>
      <c r="I1029" t="s">
        <v>125</v>
      </c>
      <c r="J1029" t="s">
        <v>125</v>
      </c>
      <c r="K1029" t="s">
        <v>125</v>
      </c>
    </row>
    <row r="1030" spans="2:11" x14ac:dyDescent="0.2">
      <c r="B1030" t="s">
        <v>3</v>
      </c>
      <c r="C1030" s="2" t="s">
        <v>263</v>
      </c>
      <c r="D1030" t="s">
        <v>397</v>
      </c>
      <c r="E1030" t="s">
        <v>292</v>
      </c>
      <c r="F1030" t="s">
        <v>125</v>
      </c>
      <c r="G1030" t="s">
        <v>125</v>
      </c>
      <c r="H1030" t="s">
        <v>125</v>
      </c>
      <c r="I1030" t="s">
        <v>125</v>
      </c>
      <c r="J1030" t="s">
        <v>125</v>
      </c>
      <c r="K1030" t="s">
        <v>125</v>
      </c>
    </row>
    <row r="1031" spans="2:11" x14ac:dyDescent="0.2">
      <c r="B1031" t="s">
        <v>3</v>
      </c>
      <c r="C1031" s="2" t="s">
        <v>264</v>
      </c>
      <c r="D1031" t="s">
        <v>381</v>
      </c>
      <c r="E1031" t="s">
        <v>292</v>
      </c>
      <c r="F1031" t="s">
        <v>125</v>
      </c>
      <c r="G1031" t="s">
        <v>125</v>
      </c>
      <c r="H1031" t="s">
        <v>125</v>
      </c>
      <c r="I1031" t="s">
        <v>125</v>
      </c>
      <c r="J1031" t="s">
        <v>125</v>
      </c>
      <c r="K1031" t="s">
        <v>125</v>
      </c>
    </row>
    <row r="1032" spans="2:11" x14ac:dyDescent="0.2">
      <c r="B1032" t="s">
        <v>3</v>
      </c>
      <c r="C1032" s="2" t="s">
        <v>113</v>
      </c>
      <c r="D1032" t="s">
        <v>114</v>
      </c>
      <c r="E1032" t="s">
        <v>294</v>
      </c>
      <c r="F1032" t="s">
        <v>125</v>
      </c>
      <c r="G1032" t="s">
        <v>125</v>
      </c>
      <c r="H1032" t="s">
        <v>125</v>
      </c>
      <c r="I1032" t="s">
        <v>125</v>
      </c>
      <c r="J1032" t="s">
        <v>125</v>
      </c>
      <c r="K1032" t="s">
        <v>125</v>
      </c>
    </row>
    <row r="1033" spans="2:11" x14ac:dyDescent="0.2">
      <c r="B1033" t="s">
        <v>3</v>
      </c>
      <c r="C1033" s="2" t="s">
        <v>115</v>
      </c>
      <c r="D1033" t="s">
        <v>116</v>
      </c>
      <c r="E1033" t="s">
        <v>293</v>
      </c>
      <c r="F1033">
        <v>1560</v>
      </c>
      <c r="G1033">
        <v>1425</v>
      </c>
      <c r="H1033">
        <v>1621</v>
      </c>
      <c r="I1033">
        <v>1526</v>
      </c>
      <c r="J1033">
        <v>1469</v>
      </c>
      <c r="K1033">
        <v>1423</v>
      </c>
    </row>
    <row r="1034" spans="2:11" x14ac:dyDescent="0.2">
      <c r="B1034" t="s">
        <v>3</v>
      </c>
      <c r="C1034" s="2" t="s">
        <v>117</v>
      </c>
      <c r="D1034" t="s">
        <v>118</v>
      </c>
      <c r="E1034" t="s">
        <v>294</v>
      </c>
      <c r="F1034" t="s">
        <v>125</v>
      </c>
      <c r="G1034" t="s">
        <v>125</v>
      </c>
      <c r="H1034" t="s">
        <v>125</v>
      </c>
      <c r="I1034" t="s">
        <v>125</v>
      </c>
      <c r="J1034" t="s">
        <v>125</v>
      </c>
      <c r="K1034" t="s">
        <v>125</v>
      </c>
    </row>
    <row r="1035" spans="2:11" x14ac:dyDescent="0.2">
      <c r="B1035" t="s">
        <v>3</v>
      </c>
      <c r="C1035" s="2" t="s">
        <v>129</v>
      </c>
      <c r="D1035" t="s">
        <v>127</v>
      </c>
      <c r="E1035" t="s">
        <v>294</v>
      </c>
      <c r="F1035" t="s">
        <v>125</v>
      </c>
      <c r="G1035" t="s">
        <v>125</v>
      </c>
      <c r="H1035" t="s">
        <v>125</v>
      </c>
      <c r="I1035" t="s">
        <v>125</v>
      </c>
      <c r="J1035" t="s">
        <v>125</v>
      </c>
      <c r="K1035" t="s">
        <v>125</v>
      </c>
    </row>
    <row r="1037" spans="2:11" x14ac:dyDescent="0.2">
      <c r="B1037" t="s">
        <v>382</v>
      </c>
      <c r="C1037" s="2" t="s">
        <v>383</v>
      </c>
      <c r="D1037" t="s">
        <v>384</v>
      </c>
    </row>
    <row r="1039" spans="2:11" x14ac:dyDescent="0.2">
      <c r="B1039" t="s">
        <v>322</v>
      </c>
      <c r="C1039" s="2" t="s">
        <v>8</v>
      </c>
      <c r="D1039" t="s">
        <v>9</v>
      </c>
      <c r="E1039" t="s">
        <v>291</v>
      </c>
      <c r="F1039" t="s">
        <v>131</v>
      </c>
      <c r="G1039" t="s">
        <v>131</v>
      </c>
      <c r="H1039" t="s">
        <v>131</v>
      </c>
      <c r="I1039" t="s">
        <v>131</v>
      </c>
      <c r="J1039" t="s">
        <v>131</v>
      </c>
      <c r="K1039" t="s">
        <v>131</v>
      </c>
    </row>
    <row r="1040" spans="2:11" x14ac:dyDescent="0.2">
      <c r="B1040" t="s">
        <v>324</v>
      </c>
      <c r="C1040" s="2" t="s">
        <v>353</v>
      </c>
      <c r="D1040" t="s">
        <v>354</v>
      </c>
      <c r="E1040" t="s">
        <v>355</v>
      </c>
      <c r="F1040" t="s">
        <v>356</v>
      </c>
      <c r="G1040" t="s">
        <v>356</v>
      </c>
      <c r="H1040" t="s">
        <v>356</v>
      </c>
      <c r="I1040" t="s">
        <v>356</v>
      </c>
      <c r="J1040" t="s">
        <v>356</v>
      </c>
      <c r="K1040" t="s">
        <v>356</v>
      </c>
    </row>
    <row r="1041" spans="2:11" x14ac:dyDescent="0.2">
      <c r="B1041" t="s">
        <v>1</v>
      </c>
      <c r="C1041" s="2" t="s">
        <v>151</v>
      </c>
      <c r="D1041" t="s">
        <v>152</v>
      </c>
      <c r="E1041" t="s">
        <v>292</v>
      </c>
      <c r="F1041">
        <v>5246</v>
      </c>
      <c r="G1041">
        <v>7186</v>
      </c>
      <c r="H1041">
        <v>3453</v>
      </c>
      <c r="I1041">
        <v>3958</v>
      </c>
      <c r="J1041">
        <v>5530</v>
      </c>
      <c r="K1041">
        <v>9145</v>
      </c>
    </row>
    <row r="1042" spans="2:11" x14ac:dyDescent="0.2">
      <c r="B1042" t="s">
        <v>1</v>
      </c>
      <c r="C1042" s="2" t="s">
        <v>10</v>
      </c>
      <c r="D1042" t="s">
        <v>432</v>
      </c>
      <c r="E1042" t="s">
        <v>293</v>
      </c>
      <c r="F1042">
        <v>23341</v>
      </c>
      <c r="G1042">
        <v>28604</v>
      </c>
      <c r="H1042">
        <v>20093</v>
      </c>
      <c r="I1042">
        <v>21227</v>
      </c>
      <c r="J1042">
        <v>20312</v>
      </c>
      <c r="K1042">
        <v>19424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292</v>
      </c>
      <c r="F1043">
        <v>6664</v>
      </c>
      <c r="G1043">
        <v>8418</v>
      </c>
      <c r="H1043">
        <v>7303</v>
      </c>
      <c r="I1043">
        <v>5811</v>
      </c>
      <c r="J1043">
        <v>6658</v>
      </c>
      <c r="K1043">
        <v>5234</v>
      </c>
    </row>
    <row r="1044" spans="2:11" x14ac:dyDescent="0.2">
      <c r="B1044" t="s">
        <v>1</v>
      </c>
      <c r="C1044" s="2" t="s">
        <v>153</v>
      </c>
      <c r="D1044" t="s">
        <v>154</v>
      </c>
      <c r="E1044" t="s">
        <v>292</v>
      </c>
      <c r="F1044">
        <v>2618</v>
      </c>
      <c r="G1044">
        <v>2490</v>
      </c>
      <c r="H1044">
        <v>2287</v>
      </c>
      <c r="I1044">
        <v>2154</v>
      </c>
      <c r="J1044">
        <v>2378</v>
      </c>
      <c r="K1044">
        <v>2045</v>
      </c>
    </row>
    <row r="1045" spans="2:11" x14ac:dyDescent="0.2">
      <c r="B1045" t="s">
        <v>1</v>
      </c>
      <c r="C1045" s="2" t="s">
        <v>155</v>
      </c>
      <c r="D1045" t="s">
        <v>156</v>
      </c>
      <c r="E1045" t="s">
        <v>292</v>
      </c>
      <c r="F1045">
        <v>4081</v>
      </c>
      <c r="G1045">
        <v>4850</v>
      </c>
      <c r="H1045">
        <v>4068</v>
      </c>
      <c r="I1045">
        <v>4499</v>
      </c>
      <c r="J1045">
        <v>3323</v>
      </c>
      <c r="K1045">
        <v>3557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293</v>
      </c>
      <c r="F1046">
        <v>7880</v>
      </c>
      <c r="G1046">
        <v>7477</v>
      </c>
      <c r="H1046">
        <v>7746</v>
      </c>
      <c r="I1046">
        <v>7985</v>
      </c>
      <c r="J1046">
        <v>9366</v>
      </c>
      <c r="K1046">
        <v>7084</v>
      </c>
    </row>
    <row r="1047" spans="2:11" x14ac:dyDescent="0.2">
      <c r="B1047" t="s">
        <v>1</v>
      </c>
      <c r="C1047" s="2" t="s">
        <v>157</v>
      </c>
      <c r="D1047" t="s">
        <v>158</v>
      </c>
      <c r="E1047" t="s">
        <v>292</v>
      </c>
      <c r="F1047">
        <v>369</v>
      </c>
      <c r="G1047">
        <v>629</v>
      </c>
      <c r="H1047">
        <v>1231</v>
      </c>
      <c r="I1047">
        <v>788</v>
      </c>
      <c r="J1047">
        <v>771</v>
      </c>
      <c r="K1047">
        <v>528</v>
      </c>
    </row>
    <row r="1048" spans="2:11" x14ac:dyDescent="0.2">
      <c r="B1048" t="s">
        <v>1</v>
      </c>
      <c r="C1048" s="2" t="s">
        <v>159</v>
      </c>
      <c r="D1048" t="s">
        <v>160</v>
      </c>
      <c r="E1048" t="s">
        <v>292</v>
      </c>
      <c r="F1048">
        <v>751</v>
      </c>
      <c r="G1048">
        <v>947</v>
      </c>
      <c r="H1048">
        <v>833</v>
      </c>
      <c r="I1048">
        <v>643</v>
      </c>
      <c r="J1048">
        <v>1069</v>
      </c>
      <c r="K1048">
        <v>493</v>
      </c>
    </row>
    <row r="1049" spans="2:11" x14ac:dyDescent="0.2">
      <c r="B1049" t="s">
        <v>1</v>
      </c>
      <c r="C1049" s="2" t="s">
        <v>161</v>
      </c>
      <c r="D1049" t="s">
        <v>162</v>
      </c>
      <c r="E1049" t="s">
        <v>292</v>
      </c>
      <c r="F1049">
        <v>561</v>
      </c>
      <c r="G1049">
        <v>1548</v>
      </c>
      <c r="H1049">
        <v>1227</v>
      </c>
      <c r="I1049">
        <v>1017</v>
      </c>
      <c r="J1049">
        <v>1075</v>
      </c>
      <c r="K1049">
        <v>1070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293</v>
      </c>
      <c r="F1050">
        <v>4130</v>
      </c>
      <c r="G1050">
        <v>21679</v>
      </c>
      <c r="H1050">
        <v>5238</v>
      </c>
      <c r="I1050">
        <v>3064</v>
      </c>
      <c r="J1050">
        <v>4306</v>
      </c>
      <c r="K1050">
        <v>3255</v>
      </c>
    </row>
    <row r="1051" spans="2:11" x14ac:dyDescent="0.2">
      <c r="B1051" t="s">
        <v>1</v>
      </c>
      <c r="C1051" s="2" t="s">
        <v>163</v>
      </c>
      <c r="D1051" t="s">
        <v>164</v>
      </c>
      <c r="E1051" t="s">
        <v>292</v>
      </c>
      <c r="F1051">
        <v>8098</v>
      </c>
      <c r="G1051">
        <v>8013</v>
      </c>
      <c r="H1051">
        <v>10874</v>
      </c>
      <c r="I1051">
        <v>9247</v>
      </c>
      <c r="J1051">
        <v>9042</v>
      </c>
      <c r="K1051">
        <v>6287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293</v>
      </c>
      <c r="F1052">
        <v>11895</v>
      </c>
      <c r="G1052">
        <v>14542</v>
      </c>
      <c r="H1052">
        <v>13381</v>
      </c>
      <c r="I1052">
        <v>12776</v>
      </c>
      <c r="J1052">
        <v>9795</v>
      </c>
      <c r="K1052">
        <v>8875</v>
      </c>
    </row>
    <row r="1053" spans="2:11" x14ac:dyDescent="0.2">
      <c r="B1053" t="s">
        <v>1</v>
      </c>
      <c r="C1053" s="2" t="s">
        <v>165</v>
      </c>
      <c r="D1053" t="s">
        <v>166</v>
      </c>
      <c r="E1053" t="s">
        <v>292</v>
      </c>
      <c r="F1053">
        <v>3999</v>
      </c>
      <c r="G1053">
        <v>4670</v>
      </c>
      <c r="H1053">
        <v>3481</v>
      </c>
      <c r="I1053">
        <v>1740</v>
      </c>
      <c r="J1053">
        <v>3421</v>
      </c>
      <c r="K1053">
        <v>2431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292</v>
      </c>
      <c r="F1054">
        <v>12598</v>
      </c>
      <c r="G1054">
        <v>14633</v>
      </c>
      <c r="H1054">
        <v>12339</v>
      </c>
      <c r="I1054">
        <v>11797</v>
      </c>
      <c r="J1054">
        <v>8632</v>
      </c>
      <c r="K1054">
        <v>7336</v>
      </c>
    </row>
    <row r="1055" spans="2:11" x14ac:dyDescent="0.2">
      <c r="B1055" t="s">
        <v>1</v>
      </c>
      <c r="C1055" s="2" t="s">
        <v>167</v>
      </c>
      <c r="D1055" t="s">
        <v>168</v>
      </c>
      <c r="E1055" t="s">
        <v>292</v>
      </c>
      <c r="F1055">
        <v>11366</v>
      </c>
      <c r="G1055">
        <v>10930</v>
      </c>
      <c r="H1055">
        <v>10223</v>
      </c>
      <c r="I1055">
        <v>9352</v>
      </c>
      <c r="J1055">
        <v>7583</v>
      </c>
      <c r="K1055">
        <v>6523</v>
      </c>
    </row>
    <row r="1056" spans="2:11" x14ac:dyDescent="0.2">
      <c r="B1056" t="s">
        <v>1</v>
      </c>
      <c r="C1056" s="2" t="s">
        <v>169</v>
      </c>
      <c r="D1056" t="s">
        <v>170</v>
      </c>
      <c r="E1056" t="s">
        <v>292</v>
      </c>
      <c r="F1056">
        <v>1786</v>
      </c>
      <c r="G1056">
        <v>2322</v>
      </c>
      <c r="H1056">
        <v>1724</v>
      </c>
      <c r="I1056">
        <v>1122</v>
      </c>
      <c r="J1056">
        <v>1181</v>
      </c>
      <c r="K1056">
        <v>1013</v>
      </c>
    </row>
    <row r="1057" spans="2:11" x14ac:dyDescent="0.2">
      <c r="B1057" t="s">
        <v>1</v>
      </c>
      <c r="C1057" s="2" t="s">
        <v>171</v>
      </c>
      <c r="D1057" t="s">
        <v>172</v>
      </c>
      <c r="E1057" t="s">
        <v>292</v>
      </c>
      <c r="F1057">
        <v>9868</v>
      </c>
      <c r="G1057">
        <v>10017</v>
      </c>
      <c r="H1057">
        <v>9240</v>
      </c>
      <c r="I1057">
        <v>7586</v>
      </c>
      <c r="J1057">
        <v>6610</v>
      </c>
      <c r="K1057">
        <v>6637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293</v>
      </c>
      <c r="F1058">
        <v>3670</v>
      </c>
      <c r="G1058">
        <v>3973</v>
      </c>
      <c r="H1058">
        <v>3239</v>
      </c>
      <c r="I1058">
        <v>2332</v>
      </c>
      <c r="J1058">
        <v>2363</v>
      </c>
      <c r="K1058">
        <v>1220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292</v>
      </c>
      <c r="F1059">
        <v>7518</v>
      </c>
      <c r="G1059">
        <v>11046</v>
      </c>
      <c r="H1059">
        <v>10801</v>
      </c>
      <c r="I1059">
        <v>9191</v>
      </c>
      <c r="J1059">
        <v>8708</v>
      </c>
      <c r="K1059">
        <v>7698</v>
      </c>
    </row>
    <row r="1060" spans="2:11" x14ac:dyDescent="0.2">
      <c r="B1060" t="s">
        <v>1</v>
      </c>
      <c r="C1060" s="2" t="s">
        <v>173</v>
      </c>
      <c r="D1060" t="s">
        <v>174</v>
      </c>
      <c r="E1060" t="s">
        <v>292</v>
      </c>
      <c r="F1060">
        <v>3752</v>
      </c>
      <c r="G1060">
        <v>4670</v>
      </c>
      <c r="H1060">
        <v>3908</v>
      </c>
      <c r="I1060">
        <v>4035</v>
      </c>
      <c r="J1060">
        <v>3540</v>
      </c>
      <c r="K1060">
        <v>2847</v>
      </c>
    </row>
    <row r="1061" spans="2:11" x14ac:dyDescent="0.2">
      <c r="B1061" t="s">
        <v>1</v>
      </c>
      <c r="C1061" s="2" t="s">
        <v>175</v>
      </c>
      <c r="D1061" t="s">
        <v>176</v>
      </c>
      <c r="E1061" t="s">
        <v>292</v>
      </c>
      <c r="F1061">
        <v>7630</v>
      </c>
      <c r="G1061">
        <v>6091</v>
      </c>
      <c r="H1061">
        <v>4946</v>
      </c>
      <c r="I1061">
        <v>3302</v>
      </c>
      <c r="J1061">
        <v>3220</v>
      </c>
      <c r="K1061">
        <v>3918</v>
      </c>
    </row>
    <row r="1062" spans="2:11" x14ac:dyDescent="0.2">
      <c r="B1062" t="s">
        <v>1</v>
      </c>
      <c r="C1062" s="2" t="s">
        <v>25</v>
      </c>
      <c r="D1062" t="s">
        <v>398</v>
      </c>
      <c r="E1062" t="s">
        <v>293</v>
      </c>
      <c r="F1062">
        <v>7899</v>
      </c>
      <c r="G1062">
        <v>9857</v>
      </c>
      <c r="H1062">
        <v>12948</v>
      </c>
      <c r="I1062">
        <v>14295</v>
      </c>
      <c r="J1062">
        <v>13138</v>
      </c>
      <c r="K1062">
        <v>12352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293</v>
      </c>
      <c r="F1063">
        <v>8831</v>
      </c>
      <c r="G1063">
        <v>11737</v>
      </c>
      <c r="H1063">
        <v>12250</v>
      </c>
      <c r="I1063">
        <v>12136</v>
      </c>
      <c r="J1063">
        <v>9572</v>
      </c>
      <c r="K1063">
        <v>3723</v>
      </c>
    </row>
    <row r="1064" spans="2:11" x14ac:dyDescent="0.2">
      <c r="B1064" t="s">
        <v>1</v>
      </c>
      <c r="C1064" s="2" t="s">
        <v>177</v>
      </c>
      <c r="D1064" t="s">
        <v>178</v>
      </c>
      <c r="E1064" t="s">
        <v>292</v>
      </c>
      <c r="F1064">
        <v>1148</v>
      </c>
      <c r="G1064">
        <v>322</v>
      </c>
      <c r="H1064">
        <v>2085</v>
      </c>
      <c r="I1064">
        <v>1390</v>
      </c>
      <c r="J1064">
        <v>1197</v>
      </c>
      <c r="K1064">
        <v>1233</v>
      </c>
    </row>
    <row r="1065" spans="2:11" x14ac:dyDescent="0.2">
      <c r="B1065" t="s">
        <v>1</v>
      </c>
      <c r="C1065" s="2" t="s">
        <v>179</v>
      </c>
      <c r="D1065" t="s">
        <v>180</v>
      </c>
      <c r="E1065" t="s">
        <v>292</v>
      </c>
      <c r="F1065">
        <v>117</v>
      </c>
      <c r="G1065">
        <v>1191</v>
      </c>
      <c r="H1065">
        <v>1271</v>
      </c>
      <c r="I1065">
        <v>1174</v>
      </c>
      <c r="J1065">
        <v>1161</v>
      </c>
      <c r="K1065">
        <v>942</v>
      </c>
    </row>
    <row r="1066" spans="2:11" x14ac:dyDescent="0.2">
      <c r="B1066" t="s">
        <v>1</v>
      </c>
      <c r="C1066" s="2" t="s">
        <v>181</v>
      </c>
      <c r="D1066" t="s">
        <v>182</v>
      </c>
      <c r="E1066" t="s">
        <v>292</v>
      </c>
      <c r="F1066">
        <v>2237</v>
      </c>
      <c r="G1066">
        <v>2139</v>
      </c>
      <c r="H1066">
        <v>1803</v>
      </c>
      <c r="I1066">
        <v>1431</v>
      </c>
      <c r="J1066">
        <v>1288</v>
      </c>
      <c r="K1066">
        <v>1132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292</v>
      </c>
      <c r="F1067">
        <v>9367</v>
      </c>
      <c r="G1067">
        <v>9640</v>
      </c>
      <c r="H1067">
        <v>7985</v>
      </c>
      <c r="I1067">
        <v>7583</v>
      </c>
      <c r="J1067">
        <v>8409</v>
      </c>
      <c r="K1067">
        <v>5728</v>
      </c>
    </row>
    <row r="1068" spans="2:11" x14ac:dyDescent="0.2">
      <c r="B1068" t="s">
        <v>1</v>
      </c>
      <c r="C1068" s="2" t="s">
        <v>30</v>
      </c>
      <c r="D1068" t="s">
        <v>399</v>
      </c>
      <c r="E1068" t="s">
        <v>293</v>
      </c>
      <c r="F1068">
        <v>11117</v>
      </c>
      <c r="G1068">
        <v>11889</v>
      </c>
      <c r="H1068">
        <v>9033</v>
      </c>
      <c r="I1068">
        <v>8345</v>
      </c>
      <c r="J1068">
        <v>9110</v>
      </c>
      <c r="K1068">
        <v>9130</v>
      </c>
    </row>
    <row r="1069" spans="2:11" x14ac:dyDescent="0.2">
      <c r="B1069" t="s">
        <v>1</v>
      </c>
      <c r="C1069" s="2" t="s">
        <v>183</v>
      </c>
      <c r="D1069" t="s">
        <v>184</v>
      </c>
      <c r="E1069" t="s">
        <v>292</v>
      </c>
      <c r="F1069">
        <v>1765</v>
      </c>
      <c r="G1069">
        <v>3317</v>
      </c>
      <c r="H1069">
        <v>2705</v>
      </c>
      <c r="I1069">
        <v>2298</v>
      </c>
      <c r="J1069">
        <v>1936</v>
      </c>
      <c r="K1069">
        <v>1986</v>
      </c>
    </row>
    <row r="1070" spans="2:11" x14ac:dyDescent="0.2">
      <c r="B1070" t="s">
        <v>1</v>
      </c>
      <c r="C1070" s="2" t="s">
        <v>185</v>
      </c>
      <c r="D1070" t="s">
        <v>186</v>
      </c>
      <c r="E1070" t="s">
        <v>292</v>
      </c>
      <c r="F1070">
        <v>1668</v>
      </c>
      <c r="G1070">
        <v>1485</v>
      </c>
      <c r="H1070">
        <v>1425</v>
      </c>
      <c r="I1070">
        <v>1154</v>
      </c>
      <c r="J1070">
        <v>1171</v>
      </c>
      <c r="K1070">
        <v>916</v>
      </c>
    </row>
    <row r="1071" spans="2:11" x14ac:dyDescent="0.2">
      <c r="B1071" t="s">
        <v>1</v>
      </c>
      <c r="C1071" s="2" t="s">
        <v>187</v>
      </c>
      <c r="D1071" t="s">
        <v>188</v>
      </c>
      <c r="E1071" t="s">
        <v>292</v>
      </c>
      <c r="F1071">
        <v>717</v>
      </c>
      <c r="G1071">
        <v>999</v>
      </c>
      <c r="H1071">
        <v>905</v>
      </c>
      <c r="I1071">
        <v>749</v>
      </c>
      <c r="J1071">
        <v>1004</v>
      </c>
      <c r="K1071">
        <v>795</v>
      </c>
    </row>
    <row r="1072" spans="2:11" x14ac:dyDescent="0.2">
      <c r="B1072" t="s">
        <v>1</v>
      </c>
      <c r="C1072" s="2" t="s">
        <v>189</v>
      </c>
      <c r="D1072" t="s">
        <v>190</v>
      </c>
      <c r="E1072" t="s">
        <v>292</v>
      </c>
      <c r="F1072">
        <v>4554</v>
      </c>
      <c r="G1072">
        <v>4735</v>
      </c>
      <c r="H1072">
        <v>4392</v>
      </c>
      <c r="I1072">
        <v>3368</v>
      </c>
      <c r="J1072">
        <v>3225</v>
      </c>
      <c r="K1072">
        <v>2608</v>
      </c>
    </row>
    <row r="1073" spans="2:11" x14ac:dyDescent="0.2">
      <c r="B1073" t="s">
        <v>1</v>
      </c>
      <c r="C1073" s="2" t="s">
        <v>191</v>
      </c>
      <c r="D1073" t="s">
        <v>192</v>
      </c>
      <c r="E1073" t="s">
        <v>292</v>
      </c>
      <c r="F1073">
        <v>1737</v>
      </c>
      <c r="G1073">
        <v>1699</v>
      </c>
      <c r="H1073">
        <v>1427</v>
      </c>
      <c r="I1073">
        <v>1329</v>
      </c>
      <c r="J1073">
        <v>1196</v>
      </c>
      <c r="K1073">
        <v>1097</v>
      </c>
    </row>
    <row r="1074" spans="2:11" x14ac:dyDescent="0.2">
      <c r="B1074" t="s">
        <v>1</v>
      </c>
      <c r="C1074" s="2" t="s">
        <v>193</v>
      </c>
      <c r="D1074" t="s">
        <v>194</v>
      </c>
      <c r="E1074" t="s">
        <v>292</v>
      </c>
      <c r="F1074">
        <v>1487</v>
      </c>
      <c r="G1074">
        <v>1284</v>
      </c>
      <c r="H1074">
        <v>1057</v>
      </c>
      <c r="I1074">
        <v>1215</v>
      </c>
      <c r="J1074">
        <v>662</v>
      </c>
      <c r="K1074">
        <v>931</v>
      </c>
    </row>
    <row r="1075" spans="2:11" x14ac:dyDescent="0.2">
      <c r="B1075" t="s">
        <v>1</v>
      </c>
      <c r="C1075" s="2" t="s">
        <v>31</v>
      </c>
      <c r="D1075" t="s">
        <v>400</v>
      </c>
      <c r="E1075" t="s">
        <v>293</v>
      </c>
      <c r="F1075">
        <v>32955</v>
      </c>
      <c r="G1075">
        <v>33262</v>
      </c>
      <c r="H1075">
        <v>37701</v>
      </c>
      <c r="I1075">
        <v>36610</v>
      </c>
      <c r="J1075">
        <v>31860</v>
      </c>
      <c r="K1075">
        <v>25709</v>
      </c>
    </row>
    <row r="1076" spans="2:11" x14ac:dyDescent="0.2">
      <c r="B1076" t="s">
        <v>1</v>
      </c>
      <c r="C1076" s="2" t="s">
        <v>195</v>
      </c>
      <c r="D1076" t="s">
        <v>196</v>
      </c>
      <c r="E1076" t="s">
        <v>292</v>
      </c>
      <c r="F1076">
        <v>7749</v>
      </c>
      <c r="G1076">
        <v>10790</v>
      </c>
      <c r="H1076">
        <v>9426</v>
      </c>
      <c r="I1076">
        <v>7834</v>
      </c>
      <c r="J1076">
        <v>6690</v>
      </c>
      <c r="K1076">
        <v>6046</v>
      </c>
    </row>
    <row r="1077" spans="2:11" x14ac:dyDescent="0.2">
      <c r="B1077" t="s">
        <v>1</v>
      </c>
      <c r="C1077" s="2" t="s">
        <v>197</v>
      </c>
      <c r="D1077" t="s">
        <v>198</v>
      </c>
      <c r="E1077" t="s">
        <v>292</v>
      </c>
      <c r="F1077">
        <v>896</v>
      </c>
      <c r="G1077">
        <v>1240</v>
      </c>
      <c r="H1077">
        <v>992</v>
      </c>
      <c r="I1077">
        <v>1046</v>
      </c>
      <c r="J1077">
        <v>1072</v>
      </c>
      <c r="K1077">
        <v>817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292</v>
      </c>
      <c r="F1078">
        <v>3479</v>
      </c>
      <c r="G1078">
        <v>4020</v>
      </c>
      <c r="H1078">
        <v>4013</v>
      </c>
      <c r="I1078">
        <v>4186</v>
      </c>
      <c r="J1078">
        <v>4143</v>
      </c>
      <c r="K1078">
        <v>3432</v>
      </c>
    </row>
    <row r="1079" spans="2:11" x14ac:dyDescent="0.2">
      <c r="B1079" t="s">
        <v>1</v>
      </c>
      <c r="C1079" s="2" t="s">
        <v>199</v>
      </c>
      <c r="D1079" t="s">
        <v>200</v>
      </c>
      <c r="E1079" t="s">
        <v>292</v>
      </c>
      <c r="F1079">
        <v>2326</v>
      </c>
      <c r="G1079">
        <v>1606</v>
      </c>
      <c r="H1079">
        <v>1101</v>
      </c>
      <c r="I1079">
        <v>1752</v>
      </c>
      <c r="J1079">
        <v>2199</v>
      </c>
      <c r="K1079">
        <v>1584</v>
      </c>
    </row>
    <row r="1080" spans="2:11" x14ac:dyDescent="0.2">
      <c r="B1080" t="s">
        <v>1</v>
      </c>
      <c r="C1080" s="2" t="s">
        <v>201</v>
      </c>
      <c r="D1080" t="s">
        <v>202</v>
      </c>
      <c r="E1080" t="s">
        <v>292</v>
      </c>
      <c r="F1080">
        <v>2857</v>
      </c>
      <c r="G1080">
        <v>3058</v>
      </c>
      <c r="H1080">
        <v>2583</v>
      </c>
      <c r="I1080">
        <v>1536</v>
      </c>
      <c r="J1080">
        <v>1818</v>
      </c>
      <c r="K1080">
        <v>1046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292</v>
      </c>
      <c r="F1081">
        <v>5441</v>
      </c>
      <c r="G1081">
        <v>6537</v>
      </c>
      <c r="H1081">
        <v>4762</v>
      </c>
      <c r="I1081">
        <v>3602</v>
      </c>
      <c r="J1081">
        <v>4109</v>
      </c>
      <c r="K1081">
        <v>3019</v>
      </c>
    </row>
    <row r="1082" spans="2:11" x14ac:dyDescent="0.2">
      <c r="B1082" t="s">
        <v>1</v>
      </c>
      <c r="C1082" s="2" t="s">
        <v>203</v>
      </c>
      <c r="D1082" t="s">
        <v>204</v>
      </c>
      <c r="E1082" t="s">
        <v>292</v>
      </c>
      <c r="F1082">
        <v>653</v>
      </c>
      <c r="G1082">
        <v>950</v>
      </c>
      <c r="H1082">
        <v>927</v>
      </c>
      <c r="I1082">
        <v>722</v>
      </c>
      <c r="J1082">
        <v>752</v>
      </c>
      <c r="K1082">
        <v>531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293</v>
      </c>
      <c r="F1083">
        <v>18689</v>
      </c>
      <c r="G1083">
        <v>21623</v>
      </c>
      <c r="H1083">
        <v>21787</v>
      </c>
      <c r="I1083">
        <v>22135</v>
      </c>
      <c r="J1083">
        <v>23562</v>
      </c>
      <c r="K1083">
        <v>18234</v>
      </c>
    </row>
    <row r="1084" spans="2:11" x14ac:dyDescent="0.2">
      <c r="B1084" t="s">
        <v>1</v>
      </c>
      <c r="C1084" s="2" t="s">
        <v>205</v>
      </c>
      <c r="D1084" t="s">
        <v>206</v>
      </c>
      <c r="E1084" t="s">
        <v>292</v>
      </c>
      <c r="F1084">
        <v>10008</v>
      </c>
      <c r="G1084">
        <v>14659</v>
      </c>
      <c r="H1084">
        <v>14090</v>
      </c>
      <c r="I1084">
        <v>12067</v>
      </c>
      <c r="J1084">
        <v>9096</v>
      </c>
      <c r="K1084">
        <v>7604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293</v>
      </c>
      <c r="F1085">
        <v>6666</v>
      </c>
      <c r="G1085">
        <v>10068</v>
      </c>
      <c r="H1085">
        <v>8589</v>
      </c>
      <c r="I1085">
        <v>7463</v>
      </c>
      <c r="J1085">
        <v>7407</v>
      </c>
      <c r="K1085">
        <v>6101</v>
      </c>
    </row>
    <row r="1086" spans="2:11" x14ac:dyDescent="0.2">
      <c r="B1086" t="s">
        <v>1</v>
      </c>
      <c r="C1086" s="2" t="s">
        <v>207</v>
      </c>
      <c r="D1086" t="s">
        <v>208</v>
      </c>
      <c r="E1086" t="s">
        <v>292</v>
      </c>
      <c r="F1086">
        <v>2381</v>
      </c>
      <c r="G1086">
        <v>5944</v>
      </c>
      <c r="H1086">
        <v>3148</v>
      </c>
      <c r="I1086">
        <v>3769</v>
      </c>
      <c r="J1086">
        <v>3280</v>
      </c>
      <c r="K1086">
        <v>2612</v>
      </c>
    </row>
    <row r="1087" spans="2:11" x14ac:dyDescent="0.2">
      <c r="B1087" t="s">
        <v>1</v>
      </c>
      <c r="C1087" s="2" t="s">
        <v>209</v>
      </c>
      <c r="D1087" t="s">
        <v>210</v>
      </c>
      <c r="E1087" t="s">
        <v>292</v>
      </c>
      <c r="F1087">
        <v>3314</v>
      </c>
      <c r="G1087">
        <v>2887</v>
      </c>
      <c r="H1087">
        <v>2835</v>
      </c>
      <c r="I1087">
        <v>2569</v>
      </c>
      <c r="J1087">
        <v>2264</v>
      </c>
      <c r="K1087">
        <v>1934</v>
      </c>
    </row>
    <row r="1088" spans="2:11" x14ac:dyDescent="0.2">
      <c r="B1088" t="s">
        <v>1</v>
      </c>
      <c r="C1088" s="2" t="s">
        <v>211</v>
      </c>
      <c r="D1088" t="s">
        <v>212</v>
      </c>
      <c r="E1088" t="s">
        <v>292</v>
      </c>
      <c r="F1088">
        <v>881</v>
      </c>
      <c r="G1088">
        <v>749</v>
      </c>
      <c r="H1088">
        <v>357</v>
      </c>
      <c r="I1088">
        <v>814</v>
      </c>
      <c r="J1088">
        <v>732</v>
      </c>
      <c r="K1088">
        <v>436</v>
      </c>
    </row>
    <row r="1089" spans="2:11" x14ac:dyDescent="0.2">
      <c r="B1089" t="s">
        <v>1</v>
      </c>
      <c r="C1089" s="2" t="s">
        <v>213</v>
      </c>
      <c r="D1089" t="s">
        <v>214</v>
      </c>
      <c r="E1089" t="s">
        <v>292</v>
      </c>
      <c r="F1089">
        <v>1237</v>
      </c>
      <c r="G1089">
        <v>2109</v>
      </c>
      <c r="H1089">
        <v>1727</v>
      </c>
      <c r="I1089">
        <v>1604</v>
      </c>
      <c r="J1089">
        <v>1467</v>
      </c>
      <c r="K1089">
        <v>1129</v>
      </c>
    </row>
    <row r="1090" spans="2:11" x14ac:dyDescent="0.2">
      <c r="B1090" t="s">
        <v>1</v>
      </c>
      <c r="C1090" s="2" t="s">
        <v>272</v>
      </c>
      <c r="D1090" t="s">
        <v>273</v>
      </c>
      <c r="E1090" t="s">
        <v>294</v>
      </c>
      <c r="F1090" t="s">
        <v>125</v>
      </c>
      <c r="G1090" t="s">
        <v>125</v>
      </c>
      <c r="H1090" t="s">
        <v>125</v>
      </c>
      <c r="I1090" t="s">
        <v>125</v>
      </c>
      <c r="J1090" t="s">
        <v>125</v>
      </c>
      <c r="K1090" t="s">
        <v>125</v>
      </c>
    </row>
    <row r="1091" spans="2:11" x14ac:dyDescent="0.2">
      <c r="B1091" t="s">
        <v>1</v>
      </c>
      <c r="C1091" s="2" t="s">
        <v>270</v>
      </c>
      <c r="D1091" t="s">
        <v>271</v>
      </c>
      <c r="E1091" t="s">
        <v>292</v>
      </c>
      <c r="F1091">
        <v>5234</v>
      </c>
      <c r="G1091">
        <v>5329</v>
      </c>
      <c r="H1091">
        <v>3826</v>
      </c>
      <c r="I1091">
        <v>2815</v>
      </c>
      <c r="J1091">
        <v>3620</v>
      </c>
      <c r="K1091">
        <v>3302</v>
      </c>
    </row>
    <row r="1092" spans="2:11" x14ac:dyDescent="0.2">
      <c r="B1092" t="s">
        <v>1</v>
      </c>
      <c r="C1092" s="2" t="s">
        <v>215</v>
      </c>
      <c r="D1092" t="s">
        <v>216</v>
      </c>
      <c r="E1092" t="s">
        <v>292</v>
      </c>
      <c r="F1092">
        <v>2204</v>
      </c>
      <c r="G1092">
        <v>1707</v>
      </c>
      <c r="H1092">
        <v>1071</v>
      </c>
      <c r="I1092">
        <v>1178</v>
      </c>
      <c r="J1092">
        <v>1239</v>
      </c>
      <c r="K1092">
        <v>872</v>
      </c>
    </row>
    <row r="1093" spans="2:11" x14ac:dyDescent="0.2">
      <c r="B1093" t="s">
        <v>1</v>
      </c>
      <c r="C1093" s="2" t="s">
        <v>217</v>
      </c>
      <c r="D1093" t="s">
        <v>218</v>
      </c>
      <c r="E1093" t="s">
        <v>292</v>
      </c>
      <c r="F1093">
        <v>3055</v>
      </c>
      <c r="G1093">
        <v>3221</v>
      </c>
      <c r="H1093">
        <v>1767</v>
      </c>
      <c r="I1093">
        <v>1975</v>
      </c>
      <c r="J1093">
        <v>1700</v>
      </c>
      <c r="K1093">
        <v>1192</v>
      </c>
    </row>
    <row r="1094" spans="2:11" x14ac:dyDescent="0.2">
      <c r="B1094" t="s">
        <v>1</v>
      </c>
      <c r="C1094" s="2" t="s">
        <v>219</v>
      </c>
      <c r="D1094" t="s">
        <v>391</v>
      </c>
      <c r="E1094" t="s">
        <v>292</v>
      </c>
      <c r="F1094">
        <v>5432</v>
      </c>
      <c r="G1094">
        <v>4879</v>
      </c>
      <c r="H1094">
        <v>5260</v>
      </c>
      <c r="I1094">
        <v>5190</v>
      </c>
      <c r="J1094">
        <v>4704</v>
      </c>
      <c r="K1094">
        <v>2449</v>
      </c>
    </row>
    <row r="1095" spans="2:11" x14ac:dyDescent="0.2">
      <c r="B1095" t="s">
        <v>1</v>
      </c>
      <c r="C1095" s="2" t="s">
        <v>220</v>
      </c>
      <c r="D1095" t="s">
        <v>221</v>
      </c>
      <c r="E1095" t="s">
        <v>292</v>
      </c>
      <c r="F1095">
        <v>366</v>
      </c>
      <c r="G1095">
        <v>534</v>
      </c>
      <c r="H1095">
        <v>24</v>
      </c>
      <c r="I1095">
        <v>0</v>
      </c>
      <c r="J1095">
        <v>0</v>
      </c>
      <c r="K1095" t="s">
        <v>125</v>
      </c>
    </row>
    <row r="1096" spans="2:11" x14ac:dyDescent="0.2">
      <c r="B1096" t="s">
        <v>1</v>
      </c>
      <c r="C1096" s="2" t="s">
        <v>222</v>
      </c>
      <c r="D1096" t="s">
        <v>349</v>
      </c>
      <c r="E1096" t="s">
        <v>292</v>
      </c>
      <c r="F1096">
        <v>731</v>
      </c>
      <c r="G1096">
        <v>1366</v>
      </c>
      <c r="H1096">
        <v>1142</v>
      </c>
      <c r="I1096">
        <v>951</v>
      </c>
      <c r="J1096">
        <v>954</v>
      </c>
      <c r="K1096">
        <v>545</v>
      </c>
    </row>
    <row r="1097" spans="2:11" x14ac:dyDescent="0.2">
      <c r="B1097" t="s">
        <v>1</v>
      </c>
      <c r="C1097" s="2" t="s">
        <v>223</v>
      </c>
      <c r="D1097" t="s">
        <v>350</v>
      </c>
      <c r="E1097" t="s">
        <v>292</v>
      </c>
      <c r="F1097">
        <v>3002</v>
      </c>
      <c r="G1097">
        <v>4061</v>
      </c>
      <c r="H1097">
        <v>3462</v>
      </c>
      <c r="I1097">
        <v>3386</v>
      </c>
      <c r="J1097">
        <v>2961</v>
      </c>
      <c r="K1097">
        <v>2400</v>
      </c>
    </row>
    <row r="1098" spans="2:11" x14ac:dyDescent="0.2">
      <c r="B1098" t="s">
        <v>1</v>
      </c>
      <c r="C1098" s="2" t="s">
        <v>224</v>
      </c>
      <c r="D1098" t="s">
        <v>351</v>
      </c>
      <c r="E1098" t="s">
        <v>294</v>
      </c>
      <c r="F1098" t="s">
        <v>125</v>
      </c>
      <c r="G1098" t="s">
        <v>125</v>
      </c>
      <c r="H1098" t="s">
        <v>125</v>
      </c>
      <c r="I1098" t="s">
        <v>125</v>
      </c>
      <c r="J1098" t="s">
        <v>125</v>
      </c>
      <c r="K1098" t="s">
        <v>125</v>
      </c>
    </row>
    <row r="1099" spans="2:11" x14ac:dyDescent="0.2">
      <c r="B1099" t="s">
        <v>1</v>
      </c>
      <c r="C1099" s="2" t="s">
        <v>225</v>
      </c>
      <c r="D1099" t="s">
        <v>226</v>
      </c>
      <c r="E1099" t="s">
        <v>292</v>
      </c>
      <c r="F1099">
        <v>1028</v>
      </c>
      <c r="G1099">
        <v>1535</v>
      </c>
      <c r="H1099">
        <v>1526</v>
      </c>
      <c r="I1099">
        <v>1387</v>
      </c>
      <c r="J1099">
        <v>1809</v>
      </c>
      <c r="K1099">
        <v>1084</v>
      </c>
    </row>
    <row r="1100" spans="2:11" x14ac:dyDescent="0.2">
      <c r="B1100" t="s">
        <v>1</v>
      </c>
      <c r="C1100" s="2" t="s">
        <v>274</v>
      </c>
      <c r="D1100" t="s">
        <v>275</v>
      </c>
      <c r="E1100" t="s">
        <v>294</v>
      </c>
      <c r="F1100" t="s">
        <v>125</v>
      </c>
      <c r="G1100" t="s">
        <v>125</v>
      </c>
      <c r="H1100" t="s">
        <v>125</v>
      </c>
      <c r="I1100" t="s">
        <v>125</v>
      </c>
      <c r="J1100" t="s">
        <v>125</v>
      </c>
      <c r="K1100" t="s">
        <v>125</v>
      </c>
    </row>
    <row r="1101" spans="2:11" x14ac:dyDescent="0.2">
      <c r="B1101" t="s">
        <v>1</v>
      </c>
      <c r="C1101" s="2" t="s">
        <v>227</v>
      </c>
      <c r="D1101" t="s">
        <v>228</v>
      </c>
      <c r="E1101" t="s">
        <v>292</v>
      </c>
      <c r="F1101">
        <v>3070</v>
      </c>
      <c r="G1101">
        <v>3415</v>
      </c>
      <c r="H1101">
        <v>3954</v>
      </c>
      <c r="I1101">
        <v>3535</v>
      </c>
      <c r="J1101">
        <v>4729</v>
      </c>
      <c r="K1101">
        <v>1621</v>
      </c>
    </row>
    <row r="1102" spans="2:11" x14ac:dyDescent="0.2">
      <c r="B1102" t="s">
        <v>1</v>
      </c>
      <c r="C1102" s="2" t="s">
        <v>229</v>
      </c>
      <c r="D1102" t="s">
        <v>230</v>
      </c>
      <c r="E1102" t="s">
        <v>292</v>
      </c>
      <c r="F1102">
        <v>3169</v>
      </c>
      <c r="G1102" t="s">
        <v>125</v>
      </c>
      <c r="H1102" t="s">
        <v>125</v>
      </c>
      <c r="I1102" t="s">
        <v>125</v>
      </c>
      <c r="J1102" t="s">
        <v>125</v>
      </c>
      <c r="K1102" t="s">
        <v>125</v>
      </c>
    </row>
    <row r="1103" spans="2:11" x14ac:dyDescent="0.2">
      <c r="B1103" t="s">
        <v>1</v>
      </c>
      <c r="C1103" s="2" t="s">
        <v>231</v>
      </c>
      <c r="D1103" t="s">
        <v>401</v>
      </c>
      <c r="E1103" t="s">
        <v>292</v>
      </c>
      <c r="F1103">
        <v>611</v>
      </c>
      <c r="G1103">
        <v>419</v>
      </c>
      <c r="H1103">
        <v>991</v>
      </c>
      <c r="I1103">
        <v>1182</v>
      </c>
      <c r="J1103">
        <v>1343</v>
      </c>
      <c r="K1103">
        <v>1389</v>
      </c>
    </row>
    <row r="1104" spans="2:11" x14ac:dyDescent="0.2">
      <c r="B1104" t="s">
        <v>1</v>
      </c>
      <c r="C1104" s="2" t="s">
        <v>232</v>
      </c>
      <c r="D1104" t="s">
        <v>402</v>
      </c>
      <c r="E1104" t="s">
        <v>292</v>
      </c>
      <c r="F1104">
        <v>1110</v>
      </c>
      <c r="G1104">
        <v>7770</v>
      </c>
      <c r="H1104">
        <v>1069</v>
      </c>
      <c r="I1104">
        <v>934</v>
      </c>
      <c r="J1104">
        <v>1038</v>
      </c>
      <c r="K1104">
        <v>1332</v>
      </c>
    </row>
    <row r="1105" spans="2:11" x14ac:dyDescent="0.2">
      <c r="B1105" t="s">
        <v>1</v>
      </c>
      <c r="C1105" s="2" t="s">
        <v>265</v>
      </c>
      <c r="D1105" t="s">
        <v>266</v>
      </c>
      <c r="E1105" t="s">
        <v>292</v>
      </c>
      <c r="F1105">
        <v>4596</v>
      </c>
      <c r="G1105">
        <v>6048</v>
      </c>
      <c r="H1105">
        <v>5476</v>
      </c>
      <c r="I1105">
        <v>2036</v>
      </c>
      <c r="J1105">
        <v>4046</v>
      </c>
      <c r="K1105">
        <v>3745</v>
      </c>
    </row>
    <row r="1106" spans="2:11" x14ac:dyDescent="0.2">
      <c r="B1106" t="s">
        <v>295</v>
      </c>
      <c r="C1106" s="2" t="s">
        <v>276</v>
      </c>
      <c r="D1106" t="s">
        <v>277</v>
      </c>
      <c r="E1106" t="s">
        <v>125</v>
      </c>
      <c r="F1106" t="s">
        <v>125</v>
      </c>
      <c r="G1106" t="s">
        <v>125</v>
      </c>
      <c r="H1106" t="s">
        <v>125</v>
      </c>
      <c r="I1106" t="s">
        <v>125</v>
      </c>
      <c r="J1106" t="s">
        <v>125</v>
      </c>
      <c r="K1106" t="s">
        <v>125</v>
      </c>
    </row>
    <row r="1107" spans="2:11" x14ac:dyDescent="0.2">
      <c r="B1107" t="s">
        <v>2</v>
      </c>
      <c r="C1107" s="2" t="s">
        <v>233</v>
      </c>
      <c r="D1107" t="s">
        <v>234</v>
      </c>
      <c r="E1107" t="s">
        <v>292</v>
      </c>
      <c r="F1107">
        <v>7603</v>
      </c>
      <c r="G1107">
        <v>8674</v>
      </c>
      <c r="H1107">
        <v>8958</v>
      </c>
      <c r="I1107">
        <v>8051</v>
      </c>
      <c r="J1107">
        <v>12561</v>
      </c>
      <c r="K1107">
        <v>8478</v>
      </c>
    </row>
    <row r="1108" spans="2:11" x14ac:dyDescent="0.2">
      <c r="B1108" t="s">
        <v>2</v>
      </c>
      <c r="C1108" s="2" t="s">
        <v>278</v>
      </c>
      <c r="D1108" t="s">
        <v>279</v>
      </c>
      <c r="E1108" t="s">
        <v>294</v>
      </c>
      <c r="F1108" t="s">
        <v>125</v>
      </c>
      <c r="G1108" t="s">
        <v>125</v>
      </c>
      <c r="H1108" t="s">
        <v>125</v>
      </c>
      <c r="I1108" t="s">
        <v>125</v>
      </c>
      <c r="J1108" t="s">
        <v>125</v>
      </c>
      <c r="K1108" t="s">
        <v>125</v>
      </c>
    </row>
    <row r="1109" spans="2:11" x14ac:dyDescent="0.2">
      <c r="B1109" t="s">
        <v>2</v>
      </c>
      <c r="C1109" s="2" t="s">
        <v>40</v>
      </c>
      <c r="D1109" t="s">
        <v>375</v>
      </c>
      <c r="E1109" t="s">
        <v>292</v>
      </c>
      <c r="F1109">
        <v>8280</v>
      </c>
      <c r="G1109">
        <v>10053</v>
      </c>
      <c r="H1109">
        <v>8864</v>
      </c>
      <c r="I1109">
        <v>10663</v>
      </c>
      <c r="J1109">
        <v>8447</v>
      </c>
      <c r="K1109">
        <v>11328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293</v>
      </c>
      <c r="F1110">
        <v>350</v>
      </c>
      <c r="G1110">
        <v>602</v>
      </c>
      <c r="H1110">
        <v>6981</v>
      </c>
      <c r="I1110">
        <v>7613</v>
      </c>
      <c r="J1110">
        <v>9543</v>
      </c>
      <c r="K1110">
        <v>8636</v>
      </c>
    </row>
    <row r="1111" spans="2:11" x14ac:dyDescent="0.2">
      <c r="B1111" t="s">
        <v>2</v>
      </c>
      <c r="C1111" s="2" t="s">
        <v>235</v>
      </c>
      <c r="D1111" t="s">
        <v>236</v>
      </c>
      <c r="E1111" t="s">
        <v>292</v>
      </c>
      <c r="F1111">
        <v>3231</v>
      </c>
      <c r="G1111">
        <v>4353</v>
      </c>
      <c r="H1111">
        <v>4680</v>
      </c>
      <c r="I1111">
        <v>4210</v>
      </c>
      <c r="J1111">
        <v>3680</v>
      </c>
      <c r="K1111">
        <v>3292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293</v>
      </c>
      <c r="F1112">
        <v>3920</v>
      </c>
      <c r="G1112">
        <v>5390</v>
      </c>
      <c r="H1112">
        <v>5796</v>
      </c>
      <c r="I1112">
        <v>6257</v>
      </c>
      <c r="J1112">
        <v>6132</v>
      </c>
      <c r="K1112">
        <v>6255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293</v>
      </c>
      <c r="F1113">
        <v>14695</v>
      </c>
      <c r="G1113">
        <v>24212</v>
      </c>
      <c r="H1113">
        <v>22747</v>
      </c>
      <c r="I1113">
        <v>23120</v>
      </c>
      <c r="J1113">
        <v>0</v>
      </c>
      <c r="K1113">
        <v>0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293</v>
      </c>
      <c r="F1114">
        <v>20738</v>
      </c>
      <c r="G1114">
        <v>18354</v>
      </c>
      <c r="H1114">
        <v>19633</v>
      </c>
      <c r="I1114">
        <v>15482</v>
      </c>
      <c r="J1114">
        <v>12291</v>
      </c>
      <c r="K1114">
        <v>10988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293</v>
      </c>
      <c r="F1115">
        <v>9355</v>
      </c>
      <c r="G1115">
        <v>9229</v>
      </c>
      <c r="H1115">
        <v>9554</v>
      </c>
      <c r="I1115">
        <v>10413</v>
      </c>
      <c r="J1115">
        <v>8842</v>
      </c>
      <c r="K1115">
        <v>8065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293</v>
      </c>
      <c r="F1116">
        <v>21697</v>
      </c>
      <c r="G1116">
        <v>4519</v>
      </c>
      <c r="H1116">
        <v>15501</v>
      </c>
      <c r="I1116">
        <v>14465</v>
      </c>
      <c r="J1116">
        <v>17304</v>
      </c>
      <c r="K1116">
        <v>8482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293</v>
      </c>
      <c r="F1117">
        <v>14332</v>
      </c>
      <c r="G1117">
        <v>20561</v>
      </c>
      <c r="H1117">
        <v>21634</v>
      </c>
      <c r="I1117">
        <v>10490</v>
      </c>
      <c r="J1117">
        <v>22893</v>
      </c>
      <c r="K1117">
        <v>14540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293</v>
      </c>
      <c r="F1118">
        <v>4440</v>
      </c>
      <c r="G1118">
        <v>4125</v>
      </c>
      <c r="H1118">
        <v>5526</v>
      </c>
      <c r="I1118">
        <v>4608</v>
      </c>
      <c r="J1118">
        <v>5184</v>
      </c>
      <c r="K1118">
        <v>4772</v>
      </c>
    </row>
    <row r="1119" spans="2:11" x14ac:dyDescent="0.2">
      <c r="B1119" t="s">
        <v>2</v>
      </c>
      <c r="C1119" s="2" t="s">
        <v>128</v>
      </c>
      <c r="D1119" t="s">
        <v>126</v>
      </c>
      <c r="E1119" t="s">
        <v>292</v>
      </c>
      <c r="F1119">
        <v>2339</v>
      </c>
      <c r="G1119">
        <v>348</v>
      </c>
      <c r="H1119">
        <v>2025</v>
      </c>
      <c r="I1119">
        <v>1305</v>
      </c>
      <c r="J1119">
        <v>1789</v>
      </c>
      <c r="K1119">
        <v>1223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293</v>
      </c>
      <c r="F1120">
        <v>10725</v>
      </c>
      <c r="G1120">
        <v>9512</v>
      </c>
      <c r="H1120">
        <v>7603</v>
      </c>
      <c r="I1120">
        <v>8765</v>
      </c>
      <c r="J1120">
        <v>7115</v>
      </c>
      <c r="K1120">
        <v>5998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293</v>
      </c>
      <c r="F1121">
        <v>11428</v>
      </c>
      <c r="G1121">
        <v>12980</v>
      </c>
      <c r="H1121">
        <v>12594</v>
      </c>
      <c r="I1121">
        <v>9542</v>
      </c>
      <c r="J1121">
        <v>4519</v>
      </c>
      <c r="K1121">
        <v>8454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293</v>
      </c>
      <c r="F1122">
        <v>4351</v>
      </c>
      <c r="G1122">
        <v>4460</v>
      </c>
      <c r="H1122">
        <v>3457</v>
      </c>
      <c r="I1122">
        <v>3193</v>
      </c>
      <c r="J1122">
        <v>2602</v>
      </c>
      <c r="K1122">
        <v>1736</v>
      </c>
    </row>
    <row r="1123" spans="2:11" x14ac:dyDescent="0.2">
      <c r="B1123" t="s">
        <v>2</v>
      </c>
      <c r="C1123" s="2" t="s">
        <v>237</v>
      </c>
      <c r="D1123" t="s">
        <v>238</v>
      </c>
      <c r="E1123" t="s">
        <v>292</v>
      </c>
      <c r="F1123">
        <v>5557</v>
      </c>
      <c r="G1123">
        <v>12025</v>
      </c>
      <c r="H1123">
        <v>13052</v>
      </c>
      <c r="I1123">
        <v>8065</v>
      </c>
      <c r="J1123">
        <v>17953</v>
      </c>
      <c r="K1123">
        <v>17730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293</v>
      </c>
      <c r="F1124">
        <v>2382</v>
      </c>
      <c r="G1124">
        <v>3306</v>
      </c>
      <c r="H1124">
        <v>4280</v>
      </c>
      <c r="I1124">
        <v>3748</v>
      </c>
      <c r="J1124">
        <v>2828</v>
      </c>
      <c r="K1124">
        <v>2925</v>
      </c>
    </row>
    <row r="1125" spans="2:11" x14ac:dyDescent="0.2">
      <c r="B1125" t="s">
        <v>2</v>
      </c>
      <c r="C1125" s="2" t="s">
        <v>239</v>
      </c>
      <c r="D1125" t="s">
        <v>240</v>
      </c>
      <c r="E1125" t="s">
        <v>292</v>
      </c>
      <c r="F1125">
        <v>3201</v>
      </c>
      <c r="G1125">
        <v>2871</v>
      </c>
      <c r="H1125" t="s">
        <v>125</v>
      </c>
      <c r="I1125" t="s">
        <v>125</v>
      </c>
      <c r="J1125" t="s">
        <v>125</v>
      </c>
      <c r="K1125" t="s">
        <v>125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293</v>
      </c>
      <c r="F1126">
        <v>1562</v>
      </c>
      <c r="G1126">
        <v>1408</v>
      </c>
      <c r="H1126">
        <v>4884</v>
      </c>
      <c r="I1126">
        <v>3594</v>
      </c>
      <c r="J1126">
        <v>2695</v>
      </c>
      <c r="K1126">
        <v>1924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293</v>
      </c>
      <c r="F1127">
        <v>28764</v>
      </c>
      <c r="G1127">
        <v>18289</v>
      </c>
      <c r="H1127">
        <v>20836</v>
      </c>
      <c r="I1127">
        <v>28838</v>
      </c>
      <c r="J1127">
        <v>87860</v>
      </c>
      <c r="K1127">
        <v>14258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293</v>
      </c>
      <c r="F1128">
        <v>4441</v>
      </c>
      <c r="G1128">
        <v>5382</v>
      </c>
      <c r="H1128">
        <v>5296</v>
      </c>
      <c r="I1128">
        <v>6071</v>
      </c>
      <c r="J1128">
        <v>6827</v>
      </c>
      <c r="K1128">
        <v>7879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293</v>
      </c>
      <c r="F1129">
        <v>4287</v>
      </c>
      <c r="G1129">
        <v>4345</v>
      </c>
      <c r="H1129">
        <v>6765</v>
      </c>
      <c r="I1129">
        <v>8746</v>
      </c>
      <c r="J1129">
        <v>9281</v>
      </c>
      <c r="K1129">
        <v>7386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293</v>
      </c>
      <c r="F1130">
        <v>14356</v>
      </c>
      <c r="G1130">
        <v>12473</v>
      </c>
      <c r="H1130">
        <v>15043</v>
      </c>
      <c r="I1130">
        <v>11745</v>
      </c>
      <c r="J1130">
        <v>13856</v>
      </c>
      <c r="K1130">
        <v>12823</v>
      </c>
    </row>
    <row r="1131" spans="2:11" x14ac:dyDescent="0.2">
      <c r="B1131" t="s">
        <v>2</v>
      </c>
      <c r="C1131" s="2" t="s">
        <v>75</v>
      </c>
      <c r="D1131" t="s">
        <v>438</v>
      </c>
      <c r="E1131" t="s">
        <v>293</v>
      </c>
      <c r="F1131">
        <v>13048</v>
      </c>
      <c r="G1131">
        <v>13885</v>
      </c>
      <c r="H1131">
        <v>43128</v>
      </c>
      <c r="I1131">
        <v>17347</v>
      </c>
      <c r="J1131">
        <v>16916</v>
      </c>
      <c r="K1131">
        <v>12427</v>
      </c>
    </row>
    <row r="1132" spans="2:11" x14ac:dyDescent="0.2">
      <c r="B1132" t="s">
        <v>2</v>
      </c>
      <c r="C1132" s="2" t="s">
        <v>76</v>
      </c>
      <c r="D1132" t="s">
        <v>376</v>
      </c>
      <c r="E1132" t="s">
        <v>293</v>
      </c>
      <c r="F1132">
        <v>6750</v>
      </c>
      <c r="G1132">
        <v>7143</v>
      </c>
      <c r="H1132">
        <v>5959</v>
      </c>
      <c r="I1132">
        <v>6850</v>
      </c>
      <c r="J1132">
        <v>6345</v>
      </c>
      <c r="K1132">
        <v>5820</v>
      </c>
    </row>
    <row r="1133" spans="2:11" x14ac:dyDescent="0.2">
      <c r="B1133" t="s">
        <v>2</v>
      </c>
      <c r="C1133" s="2" t="s">
        <v>77</v>
      </c>
      <c r="D1133" t="s">
        <v>377</v>
      </c>
      <c r="E1133" t="s">
        <v>293</v>
      </c>
      <c r="F1133">
        <v>1756</v>
      </c>
      <c r="G1133">
        <v>2969</v>
      </c>
      <c r="H1133">
        <v>4469</v>
      </c>
      <c r="I1133">
        <v>5289</v>
      </c>
      <c r="J1133">
        <v>5413</v>
      </c>
      <c r="K1133">
        <v>6023</v>
      </c>
    </row>
    <row r="1134" spans="2:11" x14ac:dyDescent="0.2">
      <c r="B1134" t="s">
        <v>2</v>
      </c>
      <c r="C1134" s="2" t="s">
        <v>241</v>
      </c>
      <c r="D1134" t="s">
        <v>242</v>
      </c>
      <c r="E1134" t="s">
        <v>292</v>
      </c>
      <c r="F1134">
        <v>1299</v>
      </c>
      <c r="G1134">
        <v>679</v>
      </c>
      <c r="H1134">
        <v>1434</v>
      </c>
      <c r="I1134">
        <v>4287</v>
      </c>
      <c r="J1134">
        <v>4868</v>
      </c>
      <c r="K1134">
        <v>5654</v>
      </c>
    </row>
    <row r="1135" spans="2:11" x14ac:dyDescent="0.2">
      <c r="B1135" t="s">
        <v>2</v>
      </c>
      <c r="C1135" s="2" t="s">
        <v>79</v>
      </c>
      <c r="D1135" t="s">
        <v>80</v>
      </c>
      <c r="E1135" t="s">
        <v>293</v>
      </c>
      <c r="F1135">
        <v>19659</v>
      </c>
      <c r="G1135">
        <v>24453</v>
      </c>
      <c r="H1135">
        <v>14556</v>
      </c>
      <c r="I1135">
        <v>14541</v>
      </c>
      <c r="J1135">
        <v>18270</v>
      </c>
      <c r="K1135">
        <v>20607</v>
      </c>
    </row>
    <row r="1136" spans="2:11" x14ac:dyDescent="0.2">
      <c r="B1136" t="s">
        <v>2</v>
      </c>
      <c r="C1136" s="2" t="s">
        <v>81</v>
      </c>
      <c r="D1136" t="s">
        <v>82</v>
      </c>
      <c r="E1136" t="s">
        <v>293</v>
      </c>
      <c r="F1136">
        <v>130</v>
      </c>
      <c r="G1136">
        <v>334</v>
      </c>
      <c r="H1136">
        <v>427</v>
      </c>
      <c r="I1136">
        <v>141</v>
      </c>
      <c r="J1136">
        <v>208</v>
      </c>
      <c r="K1136">
        <v>115</v>
      </c>
    </row>
    <row r="1137" spans="2:11" x14ac:dyDescent="0.2">
      <c r="B1137" t="s">
        <v>2</v>
      </c>
      <c r="C1137" s="2" t="s">
        <v>243</v>
      </c>
      <c r="D1137" t="s">
        <v>244</v>
      </c>
      <c r="E1137" t="s">
        <v>294</v>
      </c>
      <c r="F1137" t="s">
        <v>125</v>
      </c>
      <c r="G1137" t="s">
        <v>125</v>
      </c>
      <c r="H1137" t="s">
        <v>125</v>
      </c>
      <c r="I1137" t="s">
        <v>125</v>
      </c>
      <c r="J1137" t="s">
        <v>125</v>
      </c>
      <c r="K1137" t="s">
        <v>125</v>
      </c>
    </row>
    <row r="1138" spans="2:11" x14ac:dyDescent="0.2">
      <c r="B1138" t="s">
        <v>2</v>
      </c>
      <c r="C1138" s="2" t="s">
        <v>267</v>
      </c>
      <c r="D1138" t="s">
        <v>268</v>
      </c>
      <c r="E1138" t="s">
        <v>294</v>
      </c>
      <c r="F1138" t="s">
        <v>125</v>
      </c>
      <c r="G1138" t="s">
        <v>125</v>
      </c>
      <c r="H1138" t="s">
        <v>125</v>
      </c>
      <c r="I1138" t="s">
        <v>125</v>
      </c>
      <c r="J1138" t="s">
        <v>125</v>
      </c>
      <c r="K1138" t="s">
        <v>125</v>
      </c>
    </row>
    <row r="1139" spans="2:11" x14ac:dyDescent="0.2">
      <c r="B1139" t="s">
        <v>2</v>
      </c>
      <c r="C1139" s="2" t="s">
        <v>280</v>
      </c>
      <c r="D1139" t="s">
        <v>281</v>
      </c>
      <c r="E1139" t="s">
        <v>294</v>
      </c>
      <c r="F1139" t="s">
        <v>125</v>
      </c>
      <c r="G1139" t="s">
        <v>125</v>
      </c>
      <c r="H1139" t="s">
        <v>125</v>
      </c>
      <c r="I1139" t="s">
        <v>125</v>
      </c>
      <c r="J1139" t="s">
        <v>125</v>
      </c>
      <c r="K1139" t="s">
        <v>125</v>
      </c>
    </row>
    <row r="1140" spans="2:11" x14ac:dyDescent="0.2">
      <c r="B1140" t="s">
        <v>2</v>
      </c>
      <c r="C1140" s="2" t="s">
        <v>245</v>
      </c>
      <c r="D1140" t="s">
        <v>246</v>
      </c>
      <c r="E1140" t="s">
        <v>294</v>
      </c>
      <c r="F1140" t="s">
        <v>125</v>
      </c>
      <c r="G1140" t="s">
        <v>125</v>
      </c>
      <c r="H1140" t="s">
        <v>125</v>
      </c>
      <c r="I1140" t="s">
        <v>125</v>
      </c>
      <c r="J1140" t="s">
        <v>125</v>
      </c>
      <c r="K1140" t="s">
        <v>125</v>
      </c>
    </row>
    <row r="1141" spans="2:11" x14ac:dyDescent="0.2">
      <c r="B1141" t="s">
        <v>2</v>
      </c>
      <c r="C1141" s="2" t="s">
        <v>247</v>
      </c>
      <c r="D1141" t="s">
        <v>248</v>
      </c>
      <c r="E1141" t="s">
        <v>294</v>
      </c>
      <c r="F1141" t="s">
        <v>125</v>
      </c>
      <c r="G1141" t="s">
        <v>125</v>
      </c>
      <c r="H1141" t="s">
        <v>125</v>
      </c>
      <c r="I1141" t="s">
        <v>125</v>
      </c>
      <c r="J1141" t="s">
        <v>125</v>
      </c>
      <c r="K1141" t="s">
        <v>125</v>
      </c>
    </row>
    <row r="1142" spans="2:11" x14ac:dyDescent="0.2">
      <c r="B1142" t="s">
        <v>2</v>
      </c>
      <c r="C1142" s="2" t="s">
        <v>249</v>
      </c>
      <c r="D1142" t="s">
        <v>250</v>
      </c>
      <c r="E1142" t="s">
        <v>292</v>
      </c>
      <c r="F1142">
        <v>2271</v>
      </c>
      <c r="G1142">
        <v>1982</v>
      </c>
      <c r="H1142">
        <v>1577</v>
      </c>
      <c r="I1142">
        <v>1216</v>
      </c>
      <c r="J1142">
        <v>1254</v>
      </c>
      <c r="K1142">
        <v>929</v>
      </c>
    </row>
    <row r="1143" spans="2:11" x14ac:dyDescent="0.2">
      <c r="B1143" t="s">
        <v>2</v>
      </c>
      <c r="C1143" s="2" t="s">
        <v>282</v>
      </c>
      <c r="D1143" t="s">
        <v>283</v>
      </c>
      <c r="E1143" t="s">
        <v>294</v>
      </c>
      <c r="F1143" t="s">
        <v>125</v>
      </c>
      <c r="G1143" t="s">
        <v>125</v>
      </c>
      <c r="H1143" t="s">
        <v>125</v>
      </c>
      <c r="I1143" t="s">
        <v>125</v>
      </c>
      <c r="J1143" t="s">
        <v>125</v>
      </c>
      <c r="K1143" t="s">
        <v>125</v>
      </c>
    </row>
    <row r="1144" spans="2:11" x14ac:dyDescent="0.2">
      <c r="B1144" t="s">
        <v>2</v>
      </c>
      <c r="C1144" s="2" t="s">
        <v>284</v>
      </c>
      <c r="D1144" t="s">
        <v>285</v>
      </c>
      <c r="E1144" t="s">
        <v>294</v>
      </c>
      <c r="F1144" t="s">
        <v>125</v>
      </c>
      <c r="G1144" t="s">
        <v>125</v>
      </c>
      <c r="H1144" t="s">
        <v>125</v>
      </c>
      <c r="I1144" t="s">
        <v>125</v>
      </c>
      <c r="J1144" t="s">
        <v>125</v>
      </c>
      <c r="K1144" t="s">
        <v>125</v>
      </c>
    </row>
    <row r="1145" spans="2:11" x14ac:dyDescent="0.2">
      <c r="B1145" t="s">
        <v>2</v>
      </c>
      <c r="C1145" s="2" t="s">
        <v>251</v>
      </c>
      <c r="D1145" t="s">
        <v>252</v>
      </c>
      <c r="E1145" t="s">
        <v>292</v>
      </c>
      <c r="F1145">
        <v>6067</v>
      </c>
      <c r="G1145" t="s">
        <v>125</v>
      </c>
      <c r="H1145" t="s">
        <v>125</v>
      </c>
      <c r="I1145" t="s">
        <v>125</v>
      </c>
      <c r="J1145" t="s">
        <v>125</v>
      </c>
      <c r="K1145" t="s">
        <v>125</v>
      </c>
    </row>
    <row r="1146" spans="2:11" x14ac:dyDescent="0.2">
      <c r="B1146" t="s">
        <v>2</v>
      </c>
      <c r="C1146" s="2" t="s">
        <v>253</v>
      </c>
      <c r="D1146" t="s">
        <v>254</v>
      </c>
      <c r="E1146" t="s">
        <v>294</v>
      </c>
      <c r="F1146" t="s">
        <v>125</v>
      </c>
      <c r="G1146" t="s">
        <v>125</v>
      </c>
      <c r="H1146" t="s">
        <v>125</v>
      </c>
      <c r="I1146" t="s">
        <v>125</v>
      </c>
      <c r="J1146" t="s">
        <v>125</v>
      </c>
      <c r="K1146" t="s">
        <v>125</v>
      </c>
    </row>
    <row r="1147" spans="2:11" x14ac:dyDescent="0.2">
      <c r="B1147" t="s">
        <v>2</v>
      </c>
      <c r="C1147" s="2" t="s">
        <v>286</v>
      </c>
      <c r="D1147" t="s">
        <v>287</v>
      </c>
      <c r="E1147" t="s">
        <v>294</v>
      </c>
      <c r="F1147" t="s">
        <v>125</v>
      </c>
      <c r="G1147" t="s">
        <v>125</v>
      </c>
      <c r="H1147" t="s">
        <v>125</v>
      </c>
      <c r="I1147" t="s">
        <v>125</v>
      </c>
      <c r="J1147" t="s">
        <v>125</v>
      </c>
      <c r="K1147" t="s">
        <v>125</v>
      </c>
    </row>
    <row r="1148" spans="2:11" x14ac:dyDescent="0.2">
      <c r="B1148" t="s">
        <v>2</v>
      </c>
      <c r="C1148" s="2" t="s">
        <v>288</v>
      </c>
      <c r="D1148" t="s">
        <v>289</v>
      </c>
      <c r="E1148" t="s">
        <v>294</v>
      </c>
      <c r="F1148" t="s">
        <v>125</v>
      </c>
      <c r="G1148" t="s">
        <v>125</v>
      </c>
      <c r="H1148" t="s">
        <v>125</v>
      </c>
      <c r="I1148" t="s">
        <v>125</v>
      </c>
      <c r="J1148" t="s">
        <v>125</v>
      </c>
      <c r="K1148" t="s">
        <v>125</v>
      </c>
    </row>
    <row r="1149" spans="2:11" x14ac:dyDescent="0.2">
      <c r="B1149" t="s">
        <v>2</v>
      </c>
      <c r="C1149" s="2" t="s">
        <v>83</v>
      </c>
      <c r="D1149" t="s">
        <v>407</v>
      </c>
      <c r="E1149" t="s">
        <v>292</v>
      </c>
      <c r="F1149">
        <v>3344</v>
      </c>
      <c r="G1149">
        <v>2387</v>
      </c>
      <c r="H1149">
        <v>1144</v>
      </c>
      <c r="I1149">
        <v>1457</v>
      </c>
      <c r="J1149">
        <v>3195</v>
      </c>
      <c r="K1149" t="s">
        <v>125</v>
      </c>
    </row>
    <row r="1150" spans="2:11" x14ac:dyDescent="0.2">
      <c r="B1150" t="s">
        <v>2</v>
      </c>
      <c r="C1150" s="2" t="s">
        <v>84</v>
      </c>
      <c r="D1150" t="s">
        <v>85</v>
      </c>
      <c r="E1150" t="s">
        <v>293</v>
      </c>
      <c r="F1150">
        <v>5240</v>
      </c>
      <c r="G1150">
        <v>3475</v>
      </c>
      <c r="H1150">
        <v>1997</v>
      </c>
      <c r="I1150">
        <v>3939</v>
      </c>
      <c r="J1150">
        <v>9338</v>
      </c>
      <c r="K1150">
        <v>4468</v>
      </c>
    </row>
    <row r="1151" spans="2:11" x14ac:dyDescent="0.2">
      <c r="B1151" t="s">
        <v>2</v>
      </c>
      <c r="C1151" s="2" t="s">
        <v>86</v>
      </c>
      <c r="D1151" t="s">
        <v>403</v>
      </c>
      <c r="E1151" t="s">
        <v>292</v>
      </c>
      <c r="F1151">
        <v>742</v>
      </c>
      <c r="G1151">
        <v>431</v>
      </c>
      <c r="H1151">
        <v>352</v>
      </c>
      <c r="I1151">
        <v>544</v>
      </c>
      <c r="J1151">
        <v>1027</v>
      </c>
      <c r="K1151">
        <v>386</v>
      </c>
    </row>
    <row r="1152" spans="2:11" x14ac:dyDescent="0.2">
      <c r="B1152" t="s">
        <v>2</v>
      </c>
      <c r="C1152" s="2" t="s">
        <v>290</v>
      </c>
      <c r="D1152" t="s">
        <v>435</v>
      </c>
      <c r="E1152" t="s">
        <v>292</v>
      </c>
      <c r="F1152" t="s">
        <v>125</v>
      </c>
      <c r="G1152" t="s">
        <v>125</v>
      </c>
      <c r="H1152" t="s">
        <v>125</v>
      </c>
      <c r="I1152" t="s">
        <v>125</v>
      </c>
      <c r="J1152">
        <v>795</v>
      </c>
      <c r="K1152">
        <v>238</v>
      </c>
    </row>
    <row r="1153" spans="2:11" x14ac:dyDescent="0.2">
      <c r="B1153" t="s">
        <v>2</v>
      </c>
      <c r="C1153" s="2" t="s">
        <v>87</v>
      </c>
      <c r="D1153" t="s">
        <v>405</v>
      </c>
      <c r="E1153" t="s">
        <v>293</v>
      </c>
      <c r="F1153">
        <v>0</v>
      </c>
      <c r="G1153">
        <v>10</v>
      </c>
      <c r="H1153">
        <v>1204</v>
      </c>
      <c r="I1153">
        <v>1505</v>
      </c>
      <c r="J1153">
        <v>2922</v>
      </c>
      <c r="K1153">
        <v>2343</v>
      </c>
    </row>
    <row r="1154" spans="2:11" x14ac:dyDescent="0.2">
      <c r="B1154" t="s">
        <v>439</v>
      </c>
      <c r="C1154" s="2" t="s">
        <v>101</v>
      </c>
      <c r="D1154" t="s">
        <v>434</v>
      </c>
      <c r="E1154" t="s">
        <v>293</v>
      </c>
      <c r="F1154">
        <v>16925</v>
      </c>
      <c r="G1154">
        <v>18420</v>
      </c>
      <c r="H1154">
        <v>15070</v>
      </c>
      <c r="I1154">
        <v>12854</v>
      </c>
      <c r="J1154">
        <v>27113</v>
      </c>
      <c r="K1154">
        <v>32939</v>
      </c>
    </row>
    <row r="1155" spans="2:11" x14ac:dyDescent="0.2">
      <c r="B1155" t="s">
        <v>439</v>
      </c>
      <c r="C1155" s="2" t="s">
        <v>78</v>
      </c>
      <c r="D1155" t="s">
        <v>433</v>
      </c>
      <c r="E1155" t="s">
        <v>293</v>
      </c>
      <c r="F1155">
        <v>21822</v>
      </c>
      <c r="G1155">
        <v>25198</v>
      </c>
      <c r="H1155">
        <v>25042</v>
      </c>
      <c r="I1155">
        <v>16859</v>
      </c>
      <c r="J1155">
        <v>30481</v>
      </c>
      <c r="K1155">
        <v>31996</v>
      </c>
    </row>
    <row r="1156" spans="2:11" x14ac:dyDescent="0.2">
      <c r="B1156" t="s">
        <v>3</v>
      </c>
      <c r="C1156" s="2" t="s">
        <v>88</v>
      </c>
      <c r="D1156" t="s">
        <v>89</v>
      </c>
      <c r="E1156" t="s">
        <v>293</v>
      </c>
      <c r="F1156">
        <v>2035</v>
      </c>
      <c r="G1156">
        <v>2115</v>
      </c>
      <c r="H1156">
        <v>1681</v>
      </c>
      <c r="I1156">
        <v>2013</v>
      </c>
      <c r="J1156">
        <v>2289</v>
      </c>
      <c r="K1156">
        <v>3191</v>
      </c>
    </row>
    <row r="1157" spans="2:11" x14ac:dyDescent="0.2">
      <c r="B1157" t="s">
        <v>3</v>
      </c>
      <c r="C1157" s="2" t="s">
        <v>90</v>
      </c>
      <c r="D1157" t="s">
        <v>91</v>
      </c>
      <c r="E1157" t="s">
        <v>293</v>
      </c>
      <c r="F1157">
        <v>1372</v>
      </c>
      <c r="G1157">
        <v>5723</v>
      </c>
      <c r="H1157">
        <v>4315</v>
      </c>
      <c r="I1157">
        <v>4421</v>
      </c>
      <c r="J1157">
        <v>4047</v>
      </c>
      <c r="K1157">
        <v>3328</v>
      </c>
    </row>
    <row r="1158" spans="2:11" x14ac:dyDescent="0.2">
      <c r="B1158" t="s">
        <v>3</v>
      </c>
      <c r="C1158" s="2" t="s">
        <v>92</v>
      </c>
      <c r="D1158" t="s">
        <v>93</v>
      </c>
      <c r="E1158" t="s">
        <v>293</v>
      </c>
      <c r="F1158">
        <v>7899</v>
      </c>
      <c r="G1158">
        <v>11741</v>
      </c>
      <c r="H1158">
        <v>10500</v>
      </c>
      <c r="I1158">
        <v>7762</v>
      </c>
      <c r="J1158">
        <v>7343</v>
      </c>
      <c r="K1158">
        <v>8190</v>
      </c>
    </row>
    <row r="1159" spans="2:11" x14ac:dyDescent="0.2">
      <c r="B1159" t="s">
        <v>3</v>
      </c>
      <c r="C1159" s="2" t="s">
        <v>94</v>
      </c>
      <c r="D1159" t="s">
        <v>95</v>
      </c>
      <c r="E1159" t="s">
        <v>293</v>
      </c>
      <c r="F1159">
        <v>1771</v>
      </c>
      <c r="G1159">
        <v>1813</v>
      </c>
      <c r="H1159">
        <v>1902</v>
      </c>
      <c r="I1159">
        <v>2429</v>
      </c>
      <c r="J1159">
        <v>2580</v>
      </c>
      <c r="K1159">
        <v>2278</v>
      </c>
    </row>
    <row r="1160" spans="2:11" x14ac:dyDescent="0.2">
      <c r="B1160" t="s">
        <v>3</v>
      </c>
      <c r="C1160" s="2" t="s">
        <v>255</v>
      </c>
      <c r="D1160" t="s">
        <v>392</v>
      </c>
      <c r="E1160" t="s">
        <v>292</v>
      </c>
      <c r="F1160">
        <v>983</v>
      </c>
      <c r="G1160">
        <v>1224</v>
      </c>
      <c r="H1160">
        <v>1782</v>
      </c>
      <c r="I1160">
        <v>2103</v>
      </c>
      <c r="J1160">
        <v>1900</v>
      </c>
      <c r="K1160" t="s">
        <v>125</v>
      </c>
    </row>
    <row r="1161" spans="2:11" x14ac:dyDescent="0.2">
      <c r="B1161" t="s">
        <v>3</v>
      </c>
      <c r="C1161" s="2" t="s">
        <v>96</v>
      </c>
      <c r="D1161" t="s">
        <v>97</v>
      </c>
      <c r="E1161" t="s">
        <v>293</v>
      </c>
      <c r="F1161">
        <v>5974</v>
      </c>
      <c r="G1161">
        <v>5359</v>
      </c>
      <c r="H1161">
        <v>6542</v>
      </c>
      <c r="I1161">
        <v>9521</v>
      </c>
      <c r="J1161">
        <v>9775</v>
      </c>
      <c r="K1161">
        <v>8758</v>
      </c>
    </row>
    <row r="1162" spans="2:11" x14ac:dyDescent="0.2">
      <c r="B1162" t="s">
        <v>3</v>
      </c>
      <c r="C1162" s="2" t="s">
        <v>98</v>
      </c>
      <c r="D1162" t="s">
        <v>99</v>
      </c>
      <c r="E1162" t="s">
        <v>293</v>
      </c>
      <c r="F1162">
        <v>19497</v>
      </c>
      <c r="G1162">
        <v>23611</v>
      </c>
      <c r="H1162">
        <v>20872</v>
      </c>
      <c r="I1162">
        <v>18753</v>
      </c>
      <c r="J1162">
        <v>18438</v>
      </c>
      <c r="K1162">
        <v>15669</v>
      </c>
    </row>
    <row r="1163" spans="2:11" x14ac:dyDescent="0.2">
      <c r="B1163" t="s">
        <v>3</v>
      </c>
      <c r="C1163" s="2" t="s">
        <v>100</v>
      </c>
      <c r="D1163" t="s">
        <v>393</v>
      </c>
      <c r="E1163" t="s">
        <v>292</v>
      </c>
      <c r="F1163">
        <v>6156</v>
      </c>
      <c r="G1163">
        <v>6350</v>
      </c>
      <c r="H1163">
        <v>6055</v>
      </c>
      <c r="I1163">
        <v>5088</v>
      </c>
      <c r="J1163" t="s">
        <v>125</v>
      </c>
      <c r="K1163" t="s">
        <v>125</v>
      </c>
    </row>
    <row r="1164" spans="2:11" x14ac:dyDescent="0.2">
      <c r="B1164" t="s">
        <v>3</v>
      </c>
      <c r="C1164" s="2" t="s">
        <v>256</v>
      </c>
      <c r="D1164" t="s">
        <v>378</v>
      </c>
      <c r="E1164" t="s">
        <v>292</v>
      </c>
      <c r="F1164">
        <v>2159</v>
      </c>
      <c r="G1164">
        <v>2981</v>
      </c>
      <c r="H1164">
        <v>2808</v>
      </c>
      <c r="I1164">
        <v>2330</v>
      </c>
      <c r="J1164">
        <v>2112</v>
      </c>
      <c r="K1164">
        <v>1927</v>
      </c>
    </row>
    <row r="1165" spans="2:11" x14ac:dyDescent="0.2">
      <c r="B1165" t="s">
        <v>3</v>
      </c>
      <c r="C1165" s="2" t="s">
        <v>102</v>
      </c>
      <c r="D1165" t="s">
        <v>103</v>
      </c>
      <c r="E1165" t="s">
        <v>293</v>
      </c>
      <c r="F1165">
        <v>8749</v>
      </c>
      <c r="G1165">
        <v>9215</v>
      </c>
      <c r="H1165">
        <v>10680</v>
      </c>
      <c r="I1165">
        <v>11564</v>
      </c>
      <c r="J1165">
        <v>9426</v>
      </c>
      <c r="K1165">
        <v>4437</v>
      </c>
    </row>
    <row r="1166" spans="2:11" x14ac:dyDescent="0.2">
      <c r="B1166" t="s">
        <v>3</v>
      </c>
      <c r="C1166" s="2" t="s">
        <v>104</v>
      </c>
      <c r="D1166" t="s">
        <v>394</v>
      </c>
      <c r="E1166" t="s">
        <v>293</v>
      </c>
      <c r="F1166">
        <v>5481</v>
      </c>
      <c r="G1166">
        <v>6191</v>
      </c>
      <c r="H1166">
        <v>5114</v>
      </c>
      <c r="I1166">
        <v>5791</v>
      </c>
      <c r="J1166">
        <v>4029</v>
      </c>
      <c r="K1166">
        <v>2939</v>
      </c>
    </row>
    <row r="1167" spans="2:11" x14ac:dyDescent="0.2">
      <c r="B1167" t="s">
        <v>3</v>
      </c>
      <c r="C1167" s="2" t="s">
        <v>105</v>
      </c>
      <c r="D1167" t="s">
        <v>450</v>
      </c>
      <c r="E1167" t="s">
        <v>292</v>
      </c>
      <c r="F1167">
        <v>2049</v>
      </c>
      <c r="G1167">
        <v>1701</v>
      </c>
      <c r="H1167">
        <v>1800</v>
      </c>
      <c r="I1167">
        <v>1708</v>
      </c>
      <c r="J1167">
        <v>1601</v>
      </c>
      <c r="K1167">
        <v>2921</v>
      </c>
    </row>
    <row r="1168" spans="2:11" x14ac:dyDescent="0.2">
      <c r="B1168" t="s">
        <v>3</v>
      </c>
      <c r="C1168" s="2" t="s">
        <v>257</v>
      </c>
      <c r="D1168" t="s">
        <v>395</v>
      </c>
      <c r="E1168" t="s">
        <v>293</v>
      </c>
      <c r="F1168">
        <v>8977</v>
      </c>
      <c r="G1168">
        <v>10515</v>
      </c>
      <c r="H1168">
        <v>8016</v>
      </c>
      <c r="I1168">
        <v>4913</v>
      </c>
      <c r="J1168">
        <v>2659</v>
      </c>
      <c r="K1168">
        <v>3741</v>
      </c>
    </row>
    <row r="1169" spans="2:11" x14ac:dyDescent="0.2">
      <c r="B1169" t="s">
        <v>3</v>
      </c>
      <c r="C1169" s="2" t="s">
        <v>106</v>
      </c>
      <c r="D1169" t="s">
        <v>107</v>
      </c>
      <c r="E1169" t="s">
        <v>293</v>
      </c>
      <c r="F1169">
        <v>4577</v>
      </c>
      <c r="G1169">
        <v>3944</v>
      </c>
      <c r="H1169">
        <v>4000</v>
      </c>
      <c r="I1169">
        <v>2961</v>
      </c>
      <c r="J1169">
        <v>2148</v>
      </c>
      <c r="K1169">
        <v>2214</v>
      </c>
    </row>
    <row r="1170" spans="2:11" x14ac:dyDescent="0.2">
      <c r="B1170" t="s">
        <v>3</v>
      </c>
      <c r="C1170" s="2" t="s">
        <v>258</v>
      </c>
      <c r="D1170" t="s">
        <v>379</v>
      </c>
      <c r="E1170" t="s">
        <v>292</v>
      </c>
      <c r="F1170">
        <v>2374</v>
      </c>
      <c r="G1170">
        <v>2478</v>
      </c>
      <c r="H1170">
        <v>3198</v>
      </c>
      <c r="I1170">
        <v>0</v>
      </c>
      <c r="J1170" t="s">
        <v>125</v>
      </c>
      <c r="K1170" t="s">
        <v>125</v>
      </c>
    </row>
    <row r="1171" spans="2:11" x14ac:dyDescent="0.2">
      <c r="B1171" t="s">
        <v>3</v>
      </c>
      <c r="C1171" s="2" t="s">
        <v>259</v>
      </c>
      <c r="D1171" t="s">
        <v>396</v>
      </c>
      <c r="E1171" t="s">
        <v>292</v>
      </c>
      <c r="F1171">
        <v>1940</v>
      </c>
      <c r="G1171">
        <v>2023</v>
      </c>
      <c r="H1171">
        <v>2701</v>
      </c>
      <c r="I1171">
        <v>3439</v>
      </c>
      <c r="J1171">
        <v>3138</v>
      </c>
      <c r="K1171">
        <v>1725</v>
      </c>
    </row>
    <row r="1172" spans="2:11" x14ac:dyDescent="0.2">
      <c r="B1172" t="s">
        <v>3</v>
      </c>
      <c r="C1172" s="2" t="s">
        <v>108</v>
      </c>
      <c r="D1172" t="s">
        <v>451</v>
      </c>
      <c r="E1172" t="s">
        <v>293</v>
      </c>
      <c r="F1172">
        <v>14626</v>
      </c>
      <c r="G1172">
        <v>15023</v>
      </c>
      <c r="H1172">
        <v>18293</v>
      </c>
      <c r="I1172">
        <v>20130</v>
      </c>
      <c r="J1172">
        <v>17415</v>
      </c>
      <c r="K1172">
        <v>15398</v>
      </c>
    </row>
    <row r="1173" spans="2:11" x14ac:dyDescent="0.2">
      <c r="B1173" t="s">
        <v>3</v>
      </c>
      <c r="C1173" s="2" t="s">
        <v>109</v>
      </c>
      <c r="D1173" t="s">
        <v>110</v>
      </c>
      <c r="E1173" t="s">
        <v>293</v>
      </c>
      <c r="F1173">
        <v>15224</v>
      </c>
      <c r="G1173">
        <v>15998</v>
      </c>
      <c r="H1173">
        <v>16943</v>
      </c>
      <c r="I1173">
        <v>15347</v>
      </c>
      <c r="J1173">
        <v>15689</v>
      </c>
      <c r="K1173">
        <v>14815</v>
      </c>
    </row>
    <row r="1174" spans="2:11" x14ac:dyDescent="0.2">
      <c r="B1174" t="s">
        <v>3</v>
      </c>
      <c r="C1174" s="2" t="s">
        <v>111</v>
      </c>
      <c r="D1174" t="s">
        <v>112</v>
      </c>
      <c r="E1174" t="s">
        <v>293</v>
      </c>
      <c r="F1174">
        <v>1989</v>
      </c>
      <c r="G1174">
        <v>2324</v>
      </c>
      <c r="H1174">
        <v>2891</v>
      </c>
      <c r="I1174">
        <v>2913</v>
      </c>
      <c r="J1174">
        <v>2829</v>
      </c>
      <c r="K1174">
        <v>2960</v>
      </c>
    </row>
    <row r="1175" spans="2:11" x14ac:dyDescent="0.2">
      <c r="B1175" t="s">
        <v>3</v>
      </c>
      <c r="C1175" s="2" t="s">
        <v>269</v>
      </c>
      <c r="D1175" t="s">
        <v>406</v>
      </c>
      <c r="E1175" t="s">
        <v>292</v>
      </c>
      <c r="F1175">
        <v>1707</v>
      </c>
      <c r="G1175">
        <v>2039</v>
      </c>
      <c r="H1175">
        <v>1700</v>
      </c>
      <c r="I1175">
        <v>1572</v>
      </c>
      <c r="J1175">
        <v>1805</v>
      </c>
      <c r="K1175">
        <v>628</v>
      </c>
    </row>
    <row r="1176" spans="2:11" x14ac:dyDescent="0.2">
      <c r="B1176" t="s">
        <v>3</v>
      </c>
      <c r="C1176" s="2" t="s">
        <v>260</v>
      </c>
      <c r="D1176" t="s">
        <v>261</v>
      </c>
      <c r="E1176" t="s">
        <v>292</v>
      </c>
      <c r="F1176">
        <v>218</v>
      </c>
      <c r="G1176">
        <v>135</v>
      </c>
      <c r="H1176">
        <v>256</v>
      </c>
      <c r="I1176">
        <v>0</v>
      </c>
      <c r="J1176" t="s">
        <v>125</v>
      </c>
      <c r="K1176" t="s">
        <v>125</v>
      </c>
    </row>
    <row r="1177" spans="2:11" x14ac:dyDescent="0.2">
      <c r="B1177" t="s">
        <v>3</v>
      </c>
      <c r="C1177" s="2" t="s">
        <v>262</v>
      </c>
      <c r="D1177" t="s">
        <v>380</v>
      </c>
      <c r="E1177" t="s">
        <v>292</v>
      </c>
      <c r="F1177">
        <v>1541</v>
      </c>
      <c r="G1177">
        <v>1395</v>
      </c>
      <c r="H1177">
        <v>1288</v>
      </c>
      <c r="I1177">
        <v>1207</v>
      </c>
      <c r="J1177">
        <v>839</v>
      </c>
      <c r="K1177">
        <v>1058</v>
      </c>
    </row>
    <row r="1178" spans="2:11" x14ac:dyDescent="0.2">
      <c r="B1178" t="s">
        <v>3</v>
      </c>
      <c r="C1178" s="2" t="s">
        <v>263</v>
      </c>
      <c r="D1178" t="s">
        <v>397</v>
      </c>
      <c r="E1178" t="s">
        <v>292</v>
      </c>
      <c r="F1178">
        <v>692</v>
      </c>
      <c r="G1178">
        <v>1192</v>
      </c>
      <c r="H1178">
        <v>602</v>
      </c>
      <c r="I1178">
        <v>325</v>
      </c>
      <c r="J1178">
        <v>336</v>
      </c>
      <c r="K1178" t="s">
        <v>125</v>
      </c>
    </row>
    <row r="1179" spans="2:11" x14ac:dyDescent="0.2">
      <c r="B1179" t="s">
        <v>3</v>
      </c>
      <c r="C1179" s="2" t="s">
        <v>264</v>
      </c>
      <c r="D1179" t="s">
        <v>381</v>
      </c>
      <c r="E1179" t="s">
        <v>292</v>
      </c>
      <c r="F1179">
        <v>821</v>
      </c>
      <c r="G1179">
        <v>973</v>
      </c>
      <c r="H1179">
        <v>785</v>
      </c>
      <c r="I1179">
        <v>1248</v>
      </c>
      <c r="J1179">
        <v>806</v>
      </c>
      <c r="K1179">
        <v>1193</v>
      </c>
    </row>
    <row r="1180" spans="2:11" x14ac:dyDescent="0.2">
      <c r="B1180" t="s">
        <v>3</v>
      </c>
      <c r="C1180" s="2" t="s">
        <v>113</v>
      </c>
      <c r="D1180" t="s">
        <v>114</v>
      </c>
      <c r="E1180" t="s">
        <v>294</v>
      </c>
      <c r="F1180" t="s">
        <v>125</v>
      </c>
      <c r="G1180" t="s">
        <v>125</v>
      </c>
      <c r="H1180" t="s">
        <v>125</v>
      </c>
      <c r="I1180" t="s">
        <v>125</v>
      </c>
      <c r="J1180" t="s">
        <v>125</v>
      </c>
      <c r="K1180" t="s">
        <v>125</v>
      </c>
    </row>
    <row r="1181" spans="2:11" x14ac:dyDescent="0.2">
      <c r="B1181" t="s">
        <v>3</v>
      </c>
      <c r="C1181" s="2" t="s">
        <v>115</v>
      </c>
      <c r="D1181" t="s">
        <v>116</v>
      </c>
      <c r="E1181" t="s">
        <v>293</v>
      </c>
      <c r="F1181">
        <v>214</v>
      </c>
      <c r="G1181">
        <v>1143</v>
      </c>
      <c r="H1181">
        <v>1627</v>
      </c>
      <c r="I1181">
        <v>1152</v>
      </c>
      <c r="J1181">
        <v>2291</v>
      </c>
      <c r="K1181">
        <v>2085</v>
      </c>
    </row>
    <row r="1182" spans="2:11" x14ac:dyDescent="0.2">
      <c r="B1182" t="s">
        <v>3</v>
      </c>
      <c r="C1182" s="2" t="s">
        <v>117</v>
      </c>
      <c r="D1182" t="s">
        <v>118</v>
      </c>
      <c r="E1182" t="s">
        <v>294</v>
      </c>
      <c r="F1182" t="s">
        <v>125</v>
      </c>
      <c r="G1182" t="s">
        <v>125</v>
      </c>
      <c r="H1182" t="s">
        <v>125</v>
      </c>
      <c r="I1182" t="s">
        <v>125</v>
      </c>
      <c r="J1182" t="s">
        <v>125</v>
      </c>
      <c r="K1182" t="s">
        <v>125</v>
      </c>
    </row>
    <row r="1183" spans="2:11" x14ac:dyDescent="0.2">
      <c r="B1183" t="s">
        <v>3</v>
      </c>
      <c r="C1183" s="2" t="s">
        <v>129</v>
      </c>
      <c r="D1183" t="s">
        <v>127</v>
      </c>
      <c r="E1183" t="s">
        <v>294</v>
      </c>
      <c r="F1183" t="s">
        <v>125</v>
      </c>
      <c r="G1183" t="s">
        <v>125</v>
      </c>
      <c r="H1183" t="s">
        <v>125</v>
      </c>
      <c r="I1183" t="s">
        <v>125</v>
      </c>
      <c r="J1183" t="s">
        <v>125</v>
      </c>
      <c r="K1183" t="s">
        <v>125</v>
      </c>
    </row>
    <row r="1185" spans="2:11" x14ac:dyDescent="0.2">
      <c r="B1185" t="s">
        <v>382</v>
      </c>
      <c r="C1185" s="2" t="s">
        <v>383</v>
      </c>
      <c r="D1185" t="s">
        <v>384</v>
      </c>
    </row>
    <row r="1187" spans="2:11" x14ac:dyDescent="0.2">
      <c r="B1187" t="s">
        <v>322</v>
      </c>
      <c r="C1187" s="2" t="s">
        <v>8</v>
      </c>
      <c r="D1187" t="s">
        <v>9</v>
      </c>
      <c r="E1187" t="s">
        <v>291</v>
      </c>
      <c r="F1187" t="s">
        <v>134</v>
      </c>
      <c r="G1187" t="s">
        <v>134</v>
      </c>
      <c r="H1187" t="s">
        <v>134</v>
      </c>
      <c r="I1187" t="s">
        <v>134</v>
      </c>
      <c r="J1187" t="s">
        <v>134</v>
      </c>
      <c r="K1187" t="s">
        <v>134</v>
      </c>
    </row>
    <row r="1188" spans="2:11" x14ac:dyDescent="0.2">
      <c r="B1188" t="s">
        <v>324</v>
      </c>
      <c r="C1188" s="2" t="s">
        <v>353</v>
      </c>
      <c r="D1188" t="s">
        <v>354</v>
      </c>
      <c r="E1188" t="s">
        <v>355</v>
      </c>
      <c r="F1188" t="s">
        <v>357</v>
      </c>
      <c r="G1188" t="s">
        <v>357</v>
      </c>
      <c r="H1188" t="s">
        <v>357</v>
      </c>
      <c r="I1188" t="s">
        <v>357</v>
      </c>
      <c r="J1188" t="s">
        <v>357</v>
      </c>
      <c r="K1188" t="s">
        <v>357</v>
      </c>
    </row>
    <row r="1189" spans="2:11" x14ac:dyDescent="0.2">
      <c r="B1189" t="s">
        <v>1</v>
      </c>
      <c r="C1189" s="2" t="s">
        <v>151</v>
      </c>
      <c r="D1189" t="s">
        <v>152</v>
      </c>
      <c r="E1189" t="s">
        <v>292</v>
      </c>
      <c r="F1189">
        <v>20139</v>
      </c>
      <c r="G1189">
        <v>16279</v>
      </c>
      <c r="H1189">
        <v>12030</v>
      </c>
      <c r="I1189">
        <v>22841</v>
      </c>
      <c r="J1189">
        <v>22958</v>
      </c>
      <c r="K1189">
        <v>23600</v>
      </c>
    </row>
    <row r="1190" spans="2:11" x14ac:dyDescent="0.2">
      <c r="B1190" t="s">
        <v>1</v>
      </c>
      <c r="C1190" s="2" t="s">
        <v>10</v>
      </c>
      <c r="D1190" t="s">
        <v>432</v>
      </c>
      <c r="E1190" t="s">
        <v>293</v>
      </c>
      <c r="F1190">
        <v>55947</v>
      </c>
      <c r="G1190">
        <v>57586</v>
      </c>
      <c r="H1190">
        <v>59900</v>
      </c>
      <c r="I1190">
        <v>52796</v>
      </c>
      <c r="J1190">
        <v>42562</v>
      </c>
      <c r="K1190">
        <v>54765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292</v>
      </c>
      <c r="F1191">
        <v>19343</v>
      </c>
      <c r="G1191">
        <v>19472</v>
      </c>
      <c r="H1191">
        <v>18067</v>
      </c>
      <c r="I1191">
        <v>19838</v>
      </c>
      <c r="J1191">
        <v>18701</v>
      </c>
      <c r="K1191">
        <v>16971</v>
      </c>
    </row>
    <row r="1192" spans="2:11" x14ac:dyDescent="0.2">
      <c r="B1192" t="s">
        <v>1</v>
      </c>
      <c r="C1192" s="2" t="s">
        <v>153</v>
      </c>
      <c r="D1192" t="s">
        <v>154</v>
      </c>
      <c r="E1192" t="s">
        <v>292</v>
      </c>
      <c r="F1192">
        <v>7959</v>
      </c>
      <c r="G1192">
        <v>6584</v>
      </c>
      <c r="H1192">
        <v>5943</v>
      </c>
      <c r="I1192">
        <v>7215</v>
      </c>
      <c r="J1192">
        <v>8221</v>
      </c>
      <c r="K1192">
        <v>8380</v>
      </c>
    </row>
    <row r="1193" spans="2:11" x14ac:dyDescent="0.2">
      <c r="B1193" t="s">
        <v>1</v>
      </c>
      <c r="C1193" s="2" t="s">
        <v>155</v>
      </c>
      <c r="D1193" t="s">
        <v>156</v>
      </c>
      <c r="E1193" t="s">
        <v>292</v>
      </c>
      <c r="F1193">
        <v>10627</v>
      </c>
      <c r="G1193">
        <v>9849</v>
      </c>
      <c r="H1193">
        <v>7269</v>
      </c>
      <c r="I1193">
        <v>12527</v>
      </c>
      <c r="J1193">
        <v>11965</v>
      </c>
      <c r="K1193">
        <v>12280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293</v>
      </c>
      <c r="F1194">
        <v>48191</v>
      </c>
      <c r="G1194">
        <v>48757</v>
      </c>
      <c r="H1194">
        <v>48643</v>
      </c>
      <c r="I1194">
        <v>43426</v>
      </c>
      <c r="J1194">
        <v>42259</v>
      </c>
      <c r="K1194">
        <v>38408</v>
      </c>
    </row>
    <row r="1195" spans="2:11" x14ac:dyDescent="0.2">
      <c r="B1195" t="s">
        <v>1</v>
      </c>
      <c r="C1195" s="2" t="s">
        <v>157</v>
      </c>
      <c r="D1195" t="s">
        <v>158</v>
      </c>
      <c r="E1195" t="s">
        <v>292</v>
      </c>
      <c r="F1195">
        <v>1443</v>
      </c>
      <c r="G1195">
        <v>1826</v>
      </c>
      <c r="H1195">
        <v>3259</v>
      </c>
      <c r="I1195">
        <v>2746</v>
      </c>
      <c r="J1195">
        <v>2621</v>
      </c>
      <c r="K1195">
        <v>2170</v>
      </c>
    </row>
    <row r="1196" spans="2:11" x14ac:dyDescent="0.2">
      <c r="B1196" t="s">
        <v>1</v>
      </c>
      <c r="C1196" s="2" t="s">
        <v>159</v>
      </c>
      <c r="D1196" t="s">
        <v>160</v>
      </c>
      <c r="E1196" t="s">
        <v>292</v>
      </c>
      <c r="F1196">
        <v>3302</v>
      </c>
      <c r="G1196">
        <v>3480</v>
      </c>
      <c r="H1196">
        <v>3930</v>
      </c>
      <c r="I1196">
        <v>3560</v>
      </c>
      <c r="J1196">
        <v>2936</v>
      </c>
      <c r="K1196">
        <v>2438</v>
      </c>
    </row>
    <row r="1197" spans="2:11" x14ac:dyDescent="0.2">
      <c r="B1197" t="s">
        <v>1</v>
      </c>
      <c r="C1197" s="2" t="s">
        <v>161</v>
      </c>
      <c r="D1197" t="s">
        <v>162</v>
      </c>
      <c r="E1197" t="s">
        <v>292</v>
      </c>
      <c r="F1197">
        <v>1571</v>
      </c>
      <c r="G1197">
        <v>4500</v>
      </c>
      <c r="H1197">
        <v>3977</v>
      </c>
      <c r="I1197">
        <v>3232</v>
      </c>
      <c r="J1197">
        <v>3005</v>
      </c>
      <c r="K1197">
        <v>3091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293</v>
      </c>
      <c r="F1198">
        <v>15997</v>
      </c>
      <c r="G1198">
        <v>59272</v>
      </c>
      <c r="H1198">
        <v>15525</v>
      </c>
      <c r="I1198">
        <v>17289</v>
      </c>
      <c r="J1198">
        <v>16432</v>
      </c>
      <c r="K1198">
        <v>14156</v>
      </c>
    </row>
    <row r="1199" spans="2:11" x14ac:dyDescent="0.2">
      <c r="B1199" t="s">
        <v>1</v>
      </c>
      <c r="C1199" s="2" t="s">
        <v>163</v>
      </c>
      <c r="D1199" t="s">
        <v>164</v>
      </c>
      <c r="E1199" t="s">
        <v>292</v>
      </c>
      <c r="F1199">
        <v>26531</v>
      </c>
      <c r="G1199">
        <v>26812</v>
      </c>
      <c r="H1199">
        <v>25461</v>
      </c>
      <c r="I1199">
        <v>23018</v>
      </c>
      <c r="J1199">
        <v>22193</v>
      </c>
      <c r="K1199">
        <v>22085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293</v>
      </c>
      <c r="F1200">
        <v>30400</v>
      </c>
      <c r="G1200">
        <v>31161</v>
      </c>
      <c r="H1200">
        <v>29341</v>
      </c>
      <c r="I1200">
        <v>28865</v>
      </c>
      <c r="J1200">
        <v>24482</v>
      </c>
      <c r="K1200">
        <v>25278</v>
      </c>
    </row>
    <row r="1201" spans="2:11" x14ac:dyDescent="0.2">
      <c r="B1201" t="s">
        <v>1</v>
      </c>
      <c r="C1201" s="2" t="s">
        <v>165</v>
      </c>
      <c r="D1201" t="s">
        <v>166</v>
      </c>
      <c r="E1201" t="s">
        <v>292</v>
      </c>
      <c r="F1201">
        <v>9467</v>
      </c>
      <c r="G1201">
        <v>10825</v>
      </c>
      <c r="H1201">
        <v>8591</v>
      </c>
      <c r="I1201">
        <v>3759</v>
      </c>
      <c r="J1201">
        <v>8745</v>
      </c>
      <c r="K1201">
        <v>7145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292</v>
      </c>
      <c r="F1202">
        <v>36211</v>
      </c>
      <c r="G1202">
        <v>32079</v>
      </c>
      <c r="H1202">
        <v>30877</v>
      </c>
      <c r="I1202">
        <v>31337</v>
      </c>
      <c r="J1202">
        <v>26505</v>
      </c>
      <c r="K1202">
        <v>26188</v>
      </c>
    </row>
    <row r="1203" spans="2:11" x14ac:dyDescent="0.2">
      <c r="B1203" t="s">
        <v>1</v>
      </c>
      <c r="C1203" s="2" t="s">
        <v>167</v>
      </c>
      <c r="D1203" t="s">
        <v>168</v>
      </c>
      <c r="E1203" t="s">
        <v>292</v>
      </c>
      <c r="F1203">
        <v>30129</v>
      </c>
      <c r="G1203">
        <v>28678</v>
      </c>
      <c r="H1203">
        <v>26891</v>
      </c>
      <c r="I1203">
        <v>24445</v>
      </c>
      <c r="J1203">
        <v>21411</v>
      </c>
      <c r="K1203">
        <v>21098</v>
      </c>
    </row>
    <row r="1204" spans="2:11" x14ac:dyDescent="0.2">
      <c r="B1204" t="s">
        <v>1</v>
      </c>
      <c r="C1204" s="2" t="s">
        <v>169</v>
      </c>
      <c r="D1204" t="s">
        <v>170</v>
      </c>
      <c r="E1204" t="s">
        <v>292</v>
      </c>
      <c r="F1204">
        <v>5000</v>
      </c>
      <c r="G1204">
        <v>5359</v>
      </c>
      <c r="H1204">
        <v>4658</v>
      </c>
      <c r="I1204">
        <v>3885</v>
      </c>
      <c r="J1204">
        <v>3756</v>
      </c>
      <c r="K1204">
        <v>3268</v>
      </c>
    </row>
    <row r="1205" spans="2:11" x14ac:dyDescent="0.2">
      <c r="B1205" t="s">
        <v>1</v>
      </c>
      <c r="C1205" s="2" t="s">
        <v>171</v>
      </c>
      <c r="D1205" t="s">
        <v>172</v>
      </c>
      <c r="E1205" t="s">
        <v>292</v>
      </c>
      <c r="F1205">
        <v>20408</v>
      </c>
      <c r="G1205">
        <v>20132</v>
      </c>
      <c r="H1205">
        <v>19191</v>
      </c>
      <c r="I1205">
        <v>15660</v>
      </c>
      <c r="J1205">
        <v>16207</v>
      </c>
      <c r="K1205">
        <v>16939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293</v>
      </c>
      <c r="F1206">
        <v>9749</v>
      </c>
      <c r="G1206">
        <v>8981</v>
      </c>
      <c r="H1206">
        <v>8025</v>
      </c>
      <c r="I1206">
        <v>7145</v>
      </c>
      <c r="J1206">
        <v>7098</v>
      </c>
      <c r="K1206">
        <v>5652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292</v>
      </c>
      <c r="F1207">
        <v>21125</v>
      </c>
      <c r="G1207">
        <v>23006</v>
      </c>
      <c r="H1207">
        <v>28702</v>
      </c>
      <c r="I1207">
        <v>27064</v>
      </c>
      <c r="J1207">
        <v>26801</v>
      </c>
      <c r="K1207">
        <v>24699</v>
      </c>
    </row>
    <row r="1208" spans="2:11" x14ac:dyDescent="0.2">
      <c r="B1208" t="s">
        <v>1</v>
      </c>
      <c r="C1208" s="2" t="s">
        <v>173</v>
      </c>
      <c r="D1208" t="s">
        <v>174</v>
      </c>
      <c r="E1208" t="s">
        <v>292</v>
      </c>
      <c r="F1208">
        <v>10757</v>
      </c>
      <c r="G1208">
        <v>11654</v>
      </c>
      <c r="H1208">
        <v>11342</v>
      </c>
      <c r="I1208">
        <v>11019</v>
      </c>
      <c r="J1208">
        <v>9641</v>
      </c>
      <c r="K1208">
        <v>9446</v>
      </c>
    </row>
    <row r="1209" spans="2:11" x14ac:dyDescent="0.2">
      <c r="B1209" t="s">
        <v>1</v>
      </c>
      <c r="C1209" s="2" t="s">
        <v>175</v>
      </c>
      <c r="D1209" t="s">
        <v>176</v>
      </c>
      <c r="E1209" t="s">
        <v>292</v>
      </c>
      <c r="F1209">
        <v>17093</v>
      </c>
      <c r="G1209">
        <v>15094</v>
      </c>
      <c r="H1209">
        <v>14443</v>
      </c>
      <c r="I1209">
        <v>13090</v>
      </c>
      <c r="J1209">
        <v>13458</v>
      </c>
      <c r="K1209">
        <v>13521</v>
      </c>
    </row>
    <row r="1210" spans="2:11" x14ac:dyDescent="0.2">
      <c r="B1210" t="s">
        <v>1</v>
      </c>
      <c r="C1210" s="2" t="s">
        <v>25</v>
      </c>
      <c r="D1210" t="s">
        <v>398</v>
      </c>
      <c r="E1210" t="s">
        <v>293</v>
      </c>
      <c r="F1210">
        <v>26131</v>
      </c>
      <c r="G1210">
        <v>27526</v>
      </c>
      <c r="H1210">
        <v>33941</v>
      </c>
      <c r="I1210">
        <v>36358</v>
      </c>
      <c r="J1210">
        <v>33752</v>
      </c>
      <c r="K1210">
        <v>32180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293</v>
      </c>
      <c r="F1211">
        <v>37149</v>
      </c>
      <c r="G1211">
        <v>34617</v>
      </c>
      <c r="H1211">
        <v>34879</v>
      </c>
      <c r="I1211">
        <v>31013</v>
      </c>
      <c r="J1211">
        <v>32390</v>
      </c>
      <c r="K1211">
        <v>31052</v>
      </c>
    </row>
    <row r="1212" spans="2:11" x14ac:dyDescent="0.2">
      <c r="B1212" t="s">
        <v>1</v>
      </c>
      <c r="C1212" s="2" t="s">
        <v>177</v>
      </c>
      <c r="D1212" t="s">
        <v>178</v>
      </c>
      <c r="E1212" t="s">
        <v>292</v>
      </c>
      <c r="F1212">
        <v>4965</v>
      </c>
      <c r="G1212">
        <v>1224</v>
      </c>
      <c r="H1212">
        <v>5353</v>
      </c>
      <c r="I1212">
        <v>4828</v>
      </c>
      <c r="J1212">
        <v>4523</v>
      </c>
      <c r="K1212">
        <v>3681</v>
      </c>
    </row>
    <row r="1213" spans="2:11" x14ac:dyDescent="0.2">
      <c r="B1213" t="s">
        <v>1</v>
      </c>
      <c r="C1213" s="2" t="s">
        <v>179</v>
      </c>
      <c r="D1213" t="s">
        <v>180</v>
      </c>
      <c r="E1213" t="s">
        <v>292</v>
      </c>
      <c r="F1213">
        <v>4513</v>
      </c>
      <c r="G1213">
        <v>4210</v>
      </c>
      <c r="H1213">
        <v>4845</v>
      </c>
      <c r="I1213">
        <v>5133</v>
      </c>
      <c r="J1213">
        <v>4730</v>
      </c>
      <c r="K1213">
        <v>3985</v>
      </c>
    </row>
    <row r="1214" spans="2:11" x14ac:dyDescent="0.2">
      <c r="B1214" t="s">
        <v>1</v>
      </c>
      <c r="C1214" s="2" t="s">
        <v>181</v>
      </c>
      <c r="D1214" t="s">
        <v>182</v>
      </c>
      <c r="E1214" t="s">
        <v>292</v>
      </c>
      <c r="F1214">
        <v>6649</v>
      </c>
      <c r="G1214">
        <v>5728</v>
      </c>
      <c r="H1214">
        <v>5151</v>
      </c>
      <c r="I1214">
        <v>5095</v>
      </c>
      <c r="J1214">
        <v>4326</v>
      </c>
      <c r="K1214">
        <v>3776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292</v>
      </c>
      <c r="F1215">
        <v>22536</v>
      </c>
      <c r="G1215">
        <v>21586</v>
      </c>
      <c r="H1215">
        <v>20024</v>
      </c>
      <c r="I1215">
        <v>21169</v>
      </c>
      <c r="J1215">
        <v>20241</v>
      </c>
      <c r="K1215">
        <v>14629</v>
      </c>
    </row>
    <row r="1216" spans="2:11" x14ac:dyDescent="0.2">
      <c r="B1216" t="s">
        <v>1</v>
      </c>
      <c r="C1216" s="2" t="s">
        <v>30</v>
      </c>
      <c r="D1216" t="s">
        <v>399</v>
      </c>
      <c r="E1216" t="s">
        <v>293</v>
      </c>
      <c r="F1216">
        <v>39536</v>
      </c>
      <c r="G1216">
        <v>37659</v>
      </c>
      <c r="H1216">
        <v>33644</v>
      </c>
      <c r="I1216">
        <v>39373</v>
      </c>
      <c r="J1216">
        <v>42640</v>
      </c>
      <c r="K1216">
        <v>39479</v>
      </c>
    </row>
    <row r="1217" spans="2:11" x14ac:dyDescent="0.2">
      <c r="B1217" t="s">
        <v>1</v>
      </c>
      <c r="C1217" s="2" t="s">
        <v>183</v>
      </c>
      <c r="D1217" t="s">
        <v>184</v>
      </c>
      <c r="E1217" t="s">
        <v>292</v>
      </c>
      <c r="F1217">
        <v>11446</v>
      </c>
      <c r="G1217">
        <v>16581</v>
      </c>
      <c r="H1217">
        <v>14567</v>
      </c>
      <c r="I1217">
        <v>12866</v>
      </c>
      <c r="J1217">
        <v>10828</v>
      </c>
      <c r="K1217">
        <v>10572</v>
      </c>
    </row>
    <row r="1218" spans="2:11" x14ac:dyDescent="0.2">
      <c r="B1218" t="s">
        <v>1</v>
      </c>
      <c r="C1218" s="2" t="s">
        <v>185</v>
      </c>
      <c r="D1218" t="s">
        <v>186</v>
      </c>
      <c r="E1218" t="s">
        <v>292</v>
      </c>
      <c r="F1218">
        <v>4981</v>
      </c>
      <c r="G1218">
        <v>3898</v>
      </c>
      <c r="H1218">
        <v>2902</v>
      </c>
      <c r="I1218">
        <v>2527</v>
      </c>
      <c r="J1218">
        <v>2881</v>
      </c>
      <c r="K1218">
        <v>2409</v>
      </c>
    </row>
    <row r="1219" spans="2:11" x14ac:dyDescent="0.2">
      <c r="B1219" t="s">
        <v>1</v>
      </c>
      <c r="C1219" s="2" t="s">
        <v>187</v>
      </c>
      <c r="D1219" t="s">
        <v>188</v>
      </c>
      <c r="E1219" t="s">
        <v>292</v>
      </c>
      <c r="F1219">
        <v>2906</v>
      </c>
      <c r="G1219">
        <v>2659</v>
      </c>
      <c r="H1219">
        <v>2813</v>
      </c>
      <c r="I1219">
        <v>2933</v>
      </c>
      <c r="J1219">
        <v>3074</v>
      </c>
      <c r="K1219">
        <v>2582</v>
      </c>
    </row>
    <row r="1220" spans="2:11" x14ac:dyDescent="0.2">
      <c r="B1220" t="s">
        <v>1</v>
      </c>
      <c r="C1220" s="2" t="s">
        <v>189</v>
      </c>
      <c r="D1220" t="s">
        <v>190</v>
      </c>
      <c r="E1220" t="s">
        <v>292</v>
      </c>
      <c r="F1220">
        <v>13878</v>
      </c>
      <c r="G1220">
        <v>13799</v>
      </c>
      <c r="H1220">
        <v>13594</v>
      </c>
      <c r="I1220">
        <v>11925</v>
      </c>
      <c r="J1220">
        <v>11542</v>
      </c>
      <c r="K1220">
        <v>10336</v>
      </c>
    </row>
    <row r="1221" spans="2:11" x14ac:dyDescent="0.2">
      <c r="B1221" t="s">
        <v>1</v>
      </c>
      <c r="C1221" s="2" t="s">
        <v>191</v>
      </c>
      <c r="D1221" t="s">
        <v>192</v>
      </c>
      <c r="E1221" t="s">
        <v>292</v>
      </c>
      <c r="F1221">
        <v>4087</v>
      </c>
      <c r="G1221">
        <v>3715</v>
      </c>
      <c r="H1221">
        <v>3393</v>
      </c>
      <c r="I1221">
        <v>3289</v>
      </c>
      <c r="J1221">
        <v>3221</v>
      </c>
      <c r="K1221">
        <v>2724</v>
      </c>
    </row>
    <row r="1222" spans="2:11" x14ac:dyDescent="0.2">
      <c r="B1222" t="s">
        <v>1</v>
      </c>
      <c r="C1222" s="2" t="s">
        <v>193</v>
      </c>
      <c r="D1222" t="s">
        <v>194</v>
      </c>
      <c r="E1222" t="s">
        <v>292</v>
      </c>
      <c r="F1222">
        <v>3446</v>
      </c>
      <c r="G1222">
        <v>2457</v>
      </c>
      <c r="H1222">
        <v>2586</v>
      </c>
      <c r="I1222">
        <v>2430</v>
      </c>
      <c r="J1222">
        <v>2132</v>
      </c>
      <c r="K1222">
        <v>2153</v>
      </c>
    </row>
    <row r="1223" spans="2:11" x14ac:dyDescent="0.2">
      <c r="B1223" t="s">
        <v>1</v>
      </c>
      <c r="C1223" s="2" t="s">
        <v>31</v>
      </c>
      <c r="D1223" t="s">
        <v>400</v>
      </c>
      <c r="E1223" t="s">
        <v>293</v>
      </c>
      <c r="F1223">
        <v>84891</v>
      </c>
      <c r="G1223">
        <v>90255</v>
      </c>
      <c r="H1223">
        <v>94790</v>
      </c>
      <c r="I1223">
        <v>86229</v>
      </c>
      <c r="J1223">
        <v>73497</v>
      </c>
      <c r="K1223">
        <v>61251</v>
      </c>
    </row>
    <row r="1224" spans="2:11" x14ac:dyDescent="0.2">
      <c r="B1224" t="s">
        <v>1</v>
      </c>
      <c r="C1224" s="2" t="s">
        <v>195</v>
      </c>
      <c r="D1224" t="s">
        <v>196</v>
      </c>
      <c r="E1224" t="s">
        <v>292</v>
      </c>
      <c r="F1224">
        <v>23185</v>
      </c>
      <c r="G1224">
        <v>23938</v>
      </c>
      <c r="H1224">
        <v>21983</v>
      </c>
      <c r="I1224">
        <v>16845</v>
      </c>
      <c r="J1224">
        <v>17149</v>
      </c>
      <c r="K1224">
        <v>16542</v>
      </c>
    </row>
    <row r="1225" spans="2:11" x14ac:dyDescent="0.2">
      <c r="B1225" t="s">
        <v>1</v>
      </c>
      <c r="C1225" s="2" t="s">
        <v>197</v>
      </c>
      <c r="D1225" t="s">
        <v>198</v>
      </c>
      <c r="E1225" t="s">
        <v>292</v>
      </c>
      <c r="F1225">
        <v>2597</v>
      </c>
      <c r="G1225">
        <v>2665</v>
      </c>
      <c r="H1225">
        <v>2571</v>
      </c>
      <c r="I1225">
        <v>2928</v>
      </c>
      <c r="J1225">
        <v>2719</v>
      </c>
      <c r="K1225">
        <v>2252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292</v>
      </c>
      <c r="F1226">
        <v>11197</v>
      </c>
      <c r="G1226">
        <v>9857</v>
      </c>
      <c r="H1226">
        <v>11186</v>
      </c>
      <c r="I1226">
        <v>10991</v>
      </c>
      <c r="J1226">
        <v>10715</v>
      </c>
      <c r="K1226">
        <v>9954</v>
      </c>
    </row>
    <row r="1227" spans="2:11" x14ac:dyDescent="0.2">
      <c r="B1227" t="s">
        <v>1</v>
      </c>
      <c r="C1227" s="2" t="s">
        <v>199</v>
      </c>
      <c r="D1227" t="s">
        <v>200</v>
      </c>
      <c r="E1227" t="s">
        <v>292</v>
      </c>
      <c r="F1227">
        <v>6977</v>
      </c>
      <c r="G1227">
        <v>5298</v>
      </c>
      <c r="H1227">
        <v>4495</v>
      </c>
      <c r="I1227">
        <v>5210</v>
      </c>
      <c r="J1227">
        <v>5063</v>
      </c>
      <c r="K1227">
        <v>4628</v>
      </c>
    </row>
    <row r="1228" spans="2:11" x14ac:dyDescent="0.2">
      <c r="B1228" t="s">
        <v>1</v>
      </c>
      <c r="C1228" s="2" t="s">
        <v>201</v>
      </c>
      <c r="D1228" t="s">
        <v>202</v>
      </c>
      <c r="E1228" t="s">
        <v>292</v>
      </c>
      <c r="F1228">
        <v>8513</v>
      </c>
      <c r="G1228">
        <v>7977</v>
      </c>
      <c r="H1228">
        <v>7864</v>
      </c>
      <c r="I1228">
        <v>7388</v>
      </c>
      <c r="J1228">
        <v>6846</v>
      </c>
      <c r="K1228">
        <v>5169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292</v>
      </c>
      <c r="F1229">
        <v>15971</v>
      </c>
      <c r="G1229">
        <v>15183</v>
      </c>
      <c r="H1229">
        <v>11722</v>
      </c>
      <c r="I1229">
        <v>11217</v>
      </c>
      <c r="J1229">
        <v>11431</v>
      </c>
      <c r="K1229">
        <v>9389</v>
      </c>
    </row>
    <row r="1230" spans="2:11" x14ac:dyDescent="0.2">
      <c r="B1230" t="s">
        <v>1</v>
      </c>
      <c r="C1230" s="2" t="s">
        <v>203</v>
      </c>
      <c r="D1230" t="s">
        <v>204</v>
      </c>
      <c r="E1230" t="s">
        <v>292</v>
      </c>
      <c r="F1230">
        <v>2596</v>
      </c>
      <c r="G1230">
        <v>2146</v>
      </c>
      <c r="H1230">
        <v>2121</v>
      </c>
      <c r="I1230">
        <v>2264</v>
      </c>
      <c r="J1230">
        <v>1776</v>
      </c>
      <c r="K1230">
        <v>1631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293</v>
      </c>
      <c r="F1231">
        <v>54193</v>
      </c>
      <c r="G1231">
        <v>52750</v>
      </c>
      <c r="H1231">
        <v>51705</v>
      </c>
      <c r="I1231">
        <v>64528</v>
      </c>
      <c r="J1231">
        <v>59342</v>
      </c>
      <c r="K1231">
        <v>53240</v>
      </c>
    </row>
    <row r="1232" spans="2:11" x14ac:dyDescent="0.2">
      <c r="B1232" t="s">
        <v>1</v>
      </c>
      <c r="C1232" s="2" t="s">
        <v>205</v>
      </c>
      <c r="D1232" t="s">
        <v>206</v>
      </c>
      <c r="E1232" t="s">
        <v>292</v>
      </c>
      <c r="F1232">
        <v>29242</v>
      </c>
      <c r="G1232">
        <v>30334</v>
      </c>
      <c r="H1232">
        <v>31715</v>
      </c>
      <c r="I1232">
        <v>28454</v>
      </c>
      <c r="J1232">
        <v>25527</v>
      </c>
      <c r="K1232">
        <v>22902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293</v>
      </c>
      <c r="F1233">
        <v>21133</v>
      </c>
      <c r="G1233">
        <v>22341</v>
      </c>
      <c r="H1233">
        <v>21564</v>
      </c>
      <c r="I1233">
        <v>22197</v>
      </c>
      <c r="J1233">
        <v>20285</v>
      </c>
      <c r="K1233">
        <v>20051</v>
      </c>
    </row>
    <row r="1234" spans="2:11" x14ac:dyDescent="0.2">
      <c r="B1234" t="s">
        <v>1</v>
      </c>
      <c r="C1234" s="2" t="s">
        <v>207</v>
      </c>
      <c r="D1234" t="s">
        <v>208</v>
      </c>
      <c r="E1234" t="s">
        <v>292</v>
      </c>
      <c r="F1234">
        <v>12876</v>
      </c>
      <c r="G1234">
        <v>24610</v>
      </c>
      <c r="H1234">
        <v>12669</v>
      </c>
      <c r="I1234">
        <v>13073</v>
      </c>
      <c r="J1234">
        <v>11408</v>
      </c>
      <c r="K1234">
        <v>10742</v>
      </c>
    </row>
    <row r="1235" spans="2:11" x14ac:dyDescent="0.2">
      <c r="B1235" t="s">
        <v>1</v>
      </c>
      <c r="C1235" s="2" t="s">
        <v>209</v>
      </c>
      <c r="D1235" t="s">
        <v>210</v>
      </c>
      <c r="E1235" t="s">
        <v>292</v>
      </c>
      <c r="F1235">
        <v>7092</v>
      </c>
      <c r="G1235">
        <v>6148</v>
      </c>
      <c r="H1235">
        <v>7733</v>
      </c>
      <c r="I1235">
        <v>7086</v>
      </c>
      <c r="J1235">
        <v>6255</v>
      </c>
      <c r="K1235">
        <v>6054</v>
      </c>
    </row>
    <row r="1236" spans="2:11" x14ac:dyDescent="0.2">
      <c r="B1236" t="s">
        <v>1</v>
      </c>
      <c r="C1236" s="2" t="s">
        <v>211</v>
      </c>
      <c r="D1236" t="s">
        <v>212</v>
      </c>
      <c r="E1236" t="s">
        <v>292</v>
      </c>
      <c r="F1236">
        <v>1693</v>
      </c>
      <c r="G1236">
        <v>2140</v>
      </c>
      <c r="H1236">
        <v>1830</v>
      </c>
      <c r="I1236">
        <v>2082</v>
      </c>
      <c r="J1236">
        <v>1718</v>
      </c>
      <c r="K1236">
        <v>1155</v>
      </c>
    </row>
    <row r="1237" spans="2:11" x14ac:dyDescent="0.2">
      <c r="B1237" t="s">
        <v>1</v>
      </c>
      <c r="C1237" s="2" t="s">
        <v>213</v>
      </c>
      <c r="D1237" t="s">
        <v>214</v>
      </c>
      <c r="E1237" t="s">
        <v>292</v>
      </c>
      <c r="F1237">
        <v>5466</v>
      </c>
      <c r="G1237">
        <v>7954</v>
      </c>
      <c r="H1237">
        <v>8795</v>
      </c>
      <c r="I1237">
        <v>7469</v>
      </c>
      <c r="J1237">
        <v>5169</v>
      </c>
      <c r="K1237">
        <v>5568</v>
      </c>
    </row>
    <row r="1238" spans="2:11" x14ac:dyDescent="0.2">
      <c r="B1238" t="s">
        <v>1</v>
      </c>
      <c r="C1238" s="2" t="s">
        <v>272</v>
      </c>
      <c r="D1238" t="s">
        <v>273</v>
      </c>
      <c r="E1238" t="s">
        <v>294</v>
      </c>
      <c r="F1238" t="s">
        <v>125</v>
      </c>
      <c r="G1238" t="s">
        <v>125</v>
      </c>
      <c r="H1238" t="s">
        <v>125</v>
      </c>
      <c r="I1238" t="s">
        <v>125</v>
      </c>
      <c r="J1238" t="s">
        <v>125</v>
      </c>
      <c r="K1238" t="s">
        <v>125</v>
      </c>
    </row>
    <row r="1239" spans="2:11" x14ac:dyDescent="0.2">
      <c r="B1239" t="s">
        <v>1</v>
      </c>
      <c r="C1239" s="2" t="s">
        <v>270</v>
      </c>
      <c r="D1239" t="s">
        <v>271</v>
      </c>
      <c r="E1239" t="s">
        <v>292</v>
      </c>
      <c r="F1239">
        <v>16103</v>
      </c>
      <c r="G1239">
        <v>15022</v>
      </c>
      <c r="H1239">
        <v>12995</v>
      </c>
      <c r="I1239">
        <v>10336</v>
      </c>
      <c r="J1239">
        <v>11796</v>
      </c>
      <c r="K1239">
        <v>11122</v>
      </c>
    </row>
    <row r="1240" spans="2:11" x14ac:dyDescent="0.2">
      <c r="B1240" t="s">
        <v>1</v>
      </c>
      <c r="C1240" s="2" t="s">
        <v>215</v>
      </c>
      <c r="D1240" t="s">
        <v>216</v>
      </c>
      <c r="E1240" t="s">
        <v>292</v>
      </c>
      <c r="F1240">
        <v>5262</v>
      </c>
      <c r="G1240">
        <v>5275</v>
      </c>
      <c r="H1240">
        <v>5369</v>
      </c>
      <c r="I1240">
        <v>4488</v>
      </c>
      <c r="J1240">
        <v>4444</v>
      </c>
      <c r="K1240">
        <v>4720</v>
      </c>
    </row>
    <row r="1241" spans="2:11" x14ac:dyDescent="0.2">
      <c r="B1241" t="s">
        <v>1</v>
      </c>
      <c r="C1241" s="2" t="s">
        <v>217</v>
      </c>
      <c r="D1241" t="s">
        <v>218</v>
      </c>
      <c r="E1241" t="s">
        <v>292</v>
      </c>
      <c r="F1241">
        <v>8747</v>
      </c>
      <c r="G1241">
        <v>8002</v>
      </c>
      <c r="H1241">
        <v>6338</v>
      </c>
      <c r="I1241">
        <v>5857</v>
      </c>
      <c r="J1241">
        <v>5805</v>
      </c>
      <c r="K1241">
        <v>5586</v>
      </c>
    </row>
    <row r="1242" spans="2:11" x14ac:dyDescent="0.2">
      <c r="B1242" t="s">
        <v>1</v>
      </c>
      <c r="C1242" s="2" t="s">
        <v>219</v>
      </c>
      <c r="D1242" t="s">
        <v>391</v>
      </c>
      <c r="E1242" t="s">
        <v>292</v>
      </c>
      <c r="F1242">
        <v>13564</v>
      </c>
      <c r="G1242">
        <v>14729</v>
      </c>
      <c r="H1242">
        <v>14944</v>
      </c>
      <c r="I1242">
        <v>14712</v>
      </c>
      <c r="J1242">
        <v>14303</v>
      </c>
      <c r="K1242">
        <v>12302</v>
      </c>
    </row>
    <row r="1243" spans="2:11" x14ac:dyDescent="0.2">
      <c r="B1243" t="s">
        <v>1</v>
      </c>
      <c r="C1243" s="2" t="s">
        <v>220</v>
      </c>
      <c r="D1243" t="s">
        <v>221</v>
      </c>
      <c r="E1243" t="s">
        <v>292</v>
      </c>
      <c r="F1243">
        <v>1584</v>
      </c>
      <c r="G1243">
        <v>1883</v>
      </c>
      <c r="H1243">
        <v>546</v>
      </c>
      <c r="I1243">
        <v>0</v>
      </c>
      <c r="J1243">
        <v>0</v>
      </c>
      <c r="K1243" t="s">
        <v>125</v>
      </c>
    </row>
    <row r="1244" spans="2:11" x14ac:dyDescent="0.2">
      <c r="B1244" t="s">
        <v>1</v>
      </c>
      <c r="C1244" s="2" t="s">
        <v>222</v>
      </c>
      <c r="D1244" t="s">
        <v>349</v>
      </c>
      <c r="E1244" t="s">
        <v>292</v>
      </c>
      <c r="F1244">
        <v>2640</v>
      </c>
      <c r="G1244">
        <v>3500</v>
      </c>
      <c r="H1244">
        <v>2896</v>
      </c>
      <c r="I1244">
        <v>2738</v>
      </c>
      <c r="J1244">
        <v>2534</v>
      </c>
      <c r="K1244">
        <v>2172</v>
      </c>
    </row>
    <row r="1245" spans="2:11" x14ac:dyDescent="0.2">
      <c r="B1245" t="s">
        <v>1</v>
      </c>
      <c r="C1245" s="2" t="s">
        <v>223</v>
      </c>
      <c r="D1245" t="s">
        <v>350</v>
      </c>
      <c r="E1245" t="s">
        <v>292</v>
      </c>
      <c r="F1245">
        <v>7806</v>
      </c>
      <c r="G1245">
        <v>8981</v>
      </c>
      <c r="H1245">
        <v>8206</v>
      </c>
      <c r="I1245">
        <v>8837</v>
      </c>
      <c r="J1245">
        <v>8721</v>
      </c>
      <c r="K1245">
        <v>8124</v>
      </c>
    </row>
    <row r="1246" spans="2:11" x14ac:dyDescent="0.2">
      <c r="B1246" t="s">
        <v>1</v>
      </c>
      <c r="C1246" s="2" t="s">
        <v>224</v>
      </c>
      <c r="D1246" t="s">
        <v>351</v>
      </c>
      <c r="E1246" t="s">
        <v>294</v>
      </c>
      <c r="F1246" t="s">
        <v>125</v>
      </c>
      <c r="G1246" t="s">
        <v>125</v>
      </c>
      <c r="H1246" t="s">
        <v>125</v>
      </c>
      <c r="I1246" t="s">
        <v>125</v>
      </c>
      <c r="J1246" t="s">
        <v>125</v>
      </c>
      <c r="K1246" t="s">
        <v>125</v>
      </c>
    </row>
    <row r="1247" spans="2:11" x14ac:dyDescent="0.2">
      <c r="B1247" t="s">
        <v>1</v>
      </c>
      <c r="C1247" s="2" t="s">
        <v>225</v>
      </c>
      <c r="D1247" t="s">
        <v>226</v>
      </c>
      <c r="E1247" t="s">
        <v>292</v>
      </c>
      <c r="F1247">
        <v>3346</v>
      </c>
      <c r="G1247">
        <v>3712</v>
      </c>
      <c r="H1247">
        <v>3820</v>
      </c>
      <c r="I1247">
        <v>5180</v>
      </c>
      <c r="J1247">
        <v>5596</v>
      </c>
      <c r="K1247">
        <v>5075</v>
      </c>
    </row>
    <row r="1248" spans="2:11" x14ac:dyDescent="0.2">
      <c r="B1248" t="s">
        <v>1</v>
      </c>
      <c r="C1248" s="2" t="s">
        <v>274</v>
      </c>
      <c r="D1248" t="s">
        <v>275</v>
      </c>
      <c r="E1248" t="s">
        <v>294</v>
      </c>
      <c r="F1248" t="s">
        <v>125</v>
      </c>
      <c r="G1248" t="s">
        <v>125</v>
      </c>
      <c r="H1248" t="s">
        <v>125</v>
      </c>
      <c r="I1248" t="s">
        <v>125</v>
      </c>
      <c r="J1248" t="s">
        <v>125</v>
      </c>
      <c r="K1248" t="s">
        <v>125</v>
      </c>
    </row>
    <row r="1249" spans="2:11" x14ac:dyDescent="0.2">
      <c r="B1249" t="s">
        <v>1</v>
      </c>
      <c r="C1249" s="2" t="s">
        <v>227</v>
      </c>
      <c r="D1249" t="s">
        <v>228</v>
      </c>
      <c r="E1249" t="s">
        <v>292</v>
      </c>
      <c r="F1249">
        <v>8789</v>
      </c>
      <c r="G1249">
        <v>9690</v>
      </c>
      <c r="H1249">
        <v>10086</v>
      </c>
      <c r="I1249">
        <v>12590</v>
      </c>
      <c r="J1249">
        <v>12643</v>
      </c>
      <c r="K1249">
        <v>9612</v>
      </c>
    </row>
    <row r="1250" spans="2:11" x14ac:dyDescent="0.2">
      <c r="B1250" t="s">
        <v>1</v>
      </c>
      <c r="C1250" s="2" t="s">
        <v>229</v>
      </c>
      <c r="D1250" t="s">
        <v>230</v>
      </c>
      <c r="E1250" t="s">
        <v>292</v>
      </c>
      <c r="F1250">
        <v>9469</v>
      </c>
      <c r="G1250" t="s">
        <v>125</v>
      </c>
      <c r="H1250" t="s">
        <v>125</v>
      </c>
      <c r="I1250" t="s">
        <v>125</v>
      </c>
      <c r="J1250" t="s">
        <v>125</v>
      </c>
      <c r="K1250" t="s">
        <v>125</v>
      </c>
    </row>
    <row r="1251" spans="2:11" x14ac:dyDescent="0.2">
      <c r="B1251" t="s">
        <v>1</v>
      </c>
      <c r="C1251" s="2" t="s">
        <v>231</v>
      </c>
      <c r="D1251" t="s">
        <v>401</v>
      </c>
      <c r="E1251" t="s">
        <v>292</v>
      </c>
      <c r="F1251">
        <v>2195</v>
      </c>
      <c r="G1251">
        <v>2491</v>
      </c>
      <c r="H1251">
        <v>2891</v>
      </c>
      <c r="I1251">
        <v>3120</v>
      </c>
      <c r="J1251">
        <v>3694</v>
      </c>
      <c r="K1251">
        <v>4107</v>
      </c>
    </row>
    <row r="1252" spans="2:11" x14ac:dyDescent="0.2">
      <c r="B1252" t="s">
        <v>1</v>
      </c>
      <c r="C1252" s="2" t="s">
        <v>232</v>
      </c>
      <c r="D1252" t="s">
        <v>402</v>
      </c>
      <c r="E1252" t="s">
        <v>292</v>
      </c>
      <c r="F1252">
        <v>3967</v>
      </c>
      <c r="G1252">
        <v>3604</v>
      </c>
      <c r="H1252">
        <v>4034</v>
      </c>
      <c r="I1252">
        <v>4186</v>
      </c>
      <c r="J1252">
        <v>4066</v>
      </c>
      <c r="K1252">
        <v>4080</v>
      </c>
    </row>
    <row r="1253" spans="2:11" x14ac:dyDescent="0.2">
      <c r="B1253" t="s">
        <v>1</v>
      </c>
      <c r="C1253" s="2" t="s">
        <v>265</v>
      </c>
      <c r="D1253" t="s">
        <v>266</v>
      </c>
      <c r="E1253" t="s">
        <v>292</v>
      </c>
      <c r="F1253">
        <v>23299</v>
      </c>
      <c r="G1253">
        <v>18950</v>
      </c>
      <c r="H1253">
        <v>17631</v>
      </c>
      <c r="I1253">
        <v>9910</v>
      </c>
      <c r="J1253">
        <v>13152</v>
      </c>
      <c r="K1253">
        <v>15586</v>
      </c>
    </row>
    <row r="1254" spans="2:11" x14ac:dyDescent="0.2">
      <c r="B1254" t="s">
        <v>295</v>
      </c>
      <c r="C1254" s="2" t="s">
        <v>276</v>
      </c>
      <c r="D1254" t="s">
        <v>277</v>
      </c>
      <c r="E1254" t="s">
        <v>125</v>
      </c>
      <c r="F1254" t="s">
        <v>125</v>
      </c>
      <c r="G1254" t="s">
        <v>125</v>
      </c>
      <c r="H1254" t="s">
        <v>125</v>
      </c>
      <c r="I1254" t="s">
        <v>125</v>
      </c>
      <c r="J1254" t="s">
        <v>125</v>
      </c>
      <c r="K1254" t="s">
        <v>125</v>
      </c>
    </row>
    <row r="1255" spans="2:11" x14ac:dyDescent="0.2">
      <c r="B1255" t="s">
        <v>2</v>
      </c>
      <c r="C1255" s="2" t="s">
        <v>233</v>
      </c>
      <c r="D1255" t="s">
        <v>234</v>
      </c>
      <c r="E1255" t="s">
        <v>292</v>
      </c>
      <c r="F1255">
        <v>27784</v>
      </c>
      <c r="G1255">
        <v>30849</v>
      </c>
      <c r="H1255">
        <v>29774</v>
      </c>
      <c r="I1255">
        <v>30613</v>
      </c>
      <c r="J1255">
        <v>26412</v>
      </c>
      <c r="K1255">
        <v>16975</v>
      </c>
    </row>
    <row r="1256" spans="2:11" x14ac:dyDescent="0.2">
      <c r="B1256" t="s">
        <v>2</v>
      </c>
      <c r="C1256" s="2" t="s">
        <v>278</v>
      </c>
      <c r="D1256" t="s">
        <v>279</v>
      </c>
      <c r="E1256" t="s">
        <v>294</v>
      </c>
      <c r="F1256" t="s">
        <v>125</v>
      </c>
      <c r="G1256" t="s">
        <v>125</v>
      </c>
      <c r="H1256" t="s">
        <v>125</v>
      </c>
      <c r="I1256" t="s">
        <v>125</v>
      </c>
      <c r="J1256" t="s">
        <v>125</v>
      </c>
      <c r="K1256" t="s">
        <v>125</v>
      </c>
    </row>
    <row r="1257" spans="2:11" x14ac:dyDescent="0.2">
      <c r="B1257" t="s">
        <v>2</v>
      </c>
      <c r="C1257" s="2" t="s">
        <v>40</v>
      </c>
      <c r="D1257" t="s">
        <v>375</v>
      </c>
      <c r="E1257" t="s">
        <v>292</v>
      </c>
      <c r="F1257">
        <v>14380</v>
      </c>
      <c r="G1257">
        <v>15900</v>
      </c>
      <c r="H1257">
        <v>15170</v>
      </c>
      <c r="I1257">
        <v>19837</v>
      </c>
      <c r="J1257">
        <v>16045</v>
      </c>
      <c r="K1257">
        <v>20006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293</v>
      </c>
      <c r="F1258">
        <v>1690</v>
      </c>
      <c r="G1258">
        <v>3902</v>
      </c>
      <c r="H1258">
        <v>20006</v>
      </c>
      <c r="I1258">
        <v>21177</v>
      </c>
      <c r="J1258">
        <v>18646</v>
      </c>
      <c r="K1258">
        <v>18897</v>
      </c>
    </row>
    <row r="1259" spans="2:11" x14ac:dyDescent="0.2">
      <c r="B1259" t="s">
        <v>2</v>
      </c>
      <c r="C1259" s="2" t="s">
        <v>235</v>
      </c>
      <c r="D1259" t="s">
        <v>236</v>
      </c>
      <c r="E1259" t="s">
        <v>292</v>
      </c>
      <c r="F1259">
        <v>6188</v>
      </c>
      <c r="G1259">
        <v>8338</v>
      </c>
      <c r="H1259">
        <v>8380</v>
      </c>
      <c r="I1259">
        <v>13053</v>
      </c>
      <c r="J1259">
        <v>7762</v>
      </c>
      <c r="K1259">
        <v>7128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293</v>
      </c>
      <c r="F1260">
        <v>8388</v>
      </c>
      <c r="G1260">
        <v>10381</v>
      </c>
      <c r="H1260">
        <v>13486</v>
      </c>
      <c r="I1260">
        <v>13288</v>
      </c>
      <c r="J1260">
        <v>15673</v>
      </c>
      <c r="K1260">
        <v>14044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293</v>
      </c>
      <c r="F1261">
        <v>41862</v>
      </c>
      <c r="G1261">
        <v>54547</v>
      </c>
      <c r="H1261">
        <v>48181</v>
      </c>
      <c r="I1261">
        <v>57776</v>
      </c>
      <c r="J1261">
        <v>0</v>
      </c>
      <c r="K1261">
        <v>0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293</v>
      </c>
      <c r="F1262">
        <v>39374</v>
      </c>
      <c r="G1262">
        <v>36051</v>
      </c>
      <c r="H1262">
        <v>37496</v>
      </c>
      <c r="I1262">
        <v>35053</v>
      </c>
      <c r="J1262">
        <v>31153</v>
      </c>
      <c r="K1262">
        <v>24368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293</v>
      </c>
      <c r="F1263">
        <v>20295</v>
      </c>
      <c r="G1263">
        <v>23578</v>
      </c>
      <c r="H1263">
        <v>19251</v>
      </c>
      <c r="I1263">
        <v>22782</v>
      </c>
      <c r="J1263">
        <v>19495</v>
      </c>
      <c r="K1263">
        <v>18569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293</v>
      </c>
      <c r="F1264">
        <v>31266</v>
      </c>
      <c r="G1264">
        <v>26115</v>
      </c>
      <c r="H1264">
        <v>24801</v>
      </c>
      <c r="I1264">
        <v>21336</v>
      </c>
      <c r="J1264">
        <v>26859</v>
      </c>
      <c r="K1264">
        <v>16788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293</v>
      </c>
      <c r="F1265">
        <v>29383</v>
      </c>
      <c r="G1265">
        <v>33504</v>
      </c>
      <c r="H1265">
        <v>41107</v>
      </c>
      <c r="I1265">
        <v>27239</v>
      </c>
      <c r="J1265">
        <v>38303</v>
      </c>
      <c r="K1265">
        <v>41983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293</v>
      </c>
      <c r="F1266">
        <v>8346</v>
      </c>
      <c r="G1266">
        <v>7613</v>
      </c>
      <c r="H1266">
        <v>9714</v>
      </c>
      <c r="I1266">
        <v>9578</v>
      </c>
      <c r="J1266">
        <v>8607</v>
      </c>
      <c r="K1266">
        <v>8608</v>
      </c>
    </row>
    <row r="1267" spans="2:11" x14ac:dyDescent="0.2">
      <c r="B1267" t="s">
        <v>2</v>
      </c>
      <c r="C1267" s="2" t="s">
        <v>128</v>
      </c>
      <c r="D1267" t="s">
        <v>126</v>
      </c>
      <c r="E1267" t="s">
        <v>292</v>
      </c>
      <c r="F1267">
        <v>5861</v>
      </c>
      <c r="G1267">
        <v>5628</v>
      </c>
      <c r="H1267">
        <v>4088</v>
      </c>
      <c r="I1267">
        <v>4904</v>
      </c>
      <c r="J1267">
        <v>4902</v>
      </c>
      <c r="K1267">
        <v>4663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293</v>
      </c>
      <c r="F1268">
        <v>24305</v>
      </c>
      <c r="G1268">
        <v>22642</v>
      </c>
      <c r="H1268">
        <v>20273</v>
      </c>
      <c r="I1268">
        <v>18329</v>
      </c>
      <c r="J1268">
        <v>15520</v>
      </c>
      <c r="K1268">
        <v>14190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293</v>
      </c>
      <c r="F1269">
        <v>21181</v>
      </c>
      <c r="G1269">
        <v>23478</v>
      </c>
      <c r="H1269">
        <v>21913</v>
      </c>
      <c r="I1269">
        <v>21804</v>
      </c>
      <c r="J1269">
        <v>15622</v>
      </c>
      <c r="K1269">
        <v>18706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293</v>
      </c>
      <c r="F1270">
        <v>8553</v>
      </c>
      <c r="G1270">
        <v>8052</v>
      </c>
      <c r="H1270">
        <v>5975</v>
      </c>
      <c r="I1270">
        <v>7130</v>
      </c>
      <c r="J1270">
        <v>6179</v>
      </c>
      <c r="K1270">
        <v>4391</v>
      </c>
    </row>
    <row r="1271" spans="2:11" x14ac:dyDescent="0.2">
      <c r="B1271" t="s">
        <v>2</v>
      </c>
      <c r="C1271" s="2" t="s">
        <v>237</v>
      </c>
      <c r="D1271" t="s">
        <v>238</v>
      </c>
      <c r="E1271" t="s">
        <v>292</v>
      </c>
      <c r="F1271">
        <v>13919</v>
      </c>
      <c r="G1271">
        <v>27036</v>
      </c>
      <c r="H1271">
        <v>31977</v>
      </c>
      <c r="I1271">
        <v>41645</v>
      </c>
      <c r="J1271">
        <v>59592</v>
      </c>
      <c r="K1271">
        <v>53110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293</v>
      </c>
      <c r="F1272">
        <v>5816</v>
      </c>
      <c r="G1272">
        <v>8781</v>
      </c>
      <c r="H1272">
        <v>9747</v>
      </c>
      <c r="I1272">
        <v>11989</v>
      </c>
      <c r="J1272">
        <v>9322</v>
      </c>
      <c r="K1272">
        <v>8567</v>
      </c>
    </row>
    <row r="1273" spans="2:11" x14ac:dyDescent="0.2">
      <c r="B1273" t="s">
        <v>2</v>
      </c>
      <c r="C1273" s="2" t="s">
        <v>239</v>
      </c>
      <c r="D1273" t="s">
        <v>240</v>
      </c>
      <c r="E1273" t="s">
        <v>292</v>
      </c>
      <c r="F1273">
        <v>8661</v>
      </c>
      <c r="G1273">
        <v>7646</v>
      </c>
      <c r="H1273" t="s">
        <v>125</v>
      </c>
      <c r="I1273" t="s">
        <v>125</v>
      </c>
      <c r="J1273" t="s">
        <v>125</v>
      </c>
      <c r="K1273" t="s">
        <v>125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293</v>
      </c>
      <c r="F1274">
        <v>6237</v>
      </c>
      <c r="G1274">
        <v>5341</v>
      </c>
      <c r="H1274">
        <v>16810</v>
      </c>
      <c r="I1274">
        <v>15309</v>
      </c>
      <c r="J1274">
        <v>10977</v>
      </c>
      <c r="K1274">
        <v>10897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293</v>
      </c>
      <c r="F1275">
        <v>51500</v>
      </c>
      <c r="G1275">
        <v>42136</v>
      </c>
      <c r="H1275">
        <v>46452</v>
      </c>
      <c r="I1275">
        <v>58729</v>
      </c>
      <c r="J1275">
        <v>47120</v>
      </c>
      <c r="K1275">
        <v>36718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293</v>
      </c>
      <c r="F1276">
        <v>8938</v>
      </c>
      <c r="G1276">
        <v>11121</v>
      </c>
      <c r="H1276">
        <v>9792</v>
      </c>
      <c r="I1276">
        <v>10223</v>
      </c>
      <c r="J1276">
        <v>11785</v>
      </c>
      <c r="K1276">
        <v>12679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293</v>
      </c>
      <c r="F1277">
        <v>17641</v>
      </c>
      <c r="G1277">
        <v>20156</v>
      </c>
      <c r="H1277">
        <v>18076</v>
      </c>
      <c r="I1277">
        <v>29577</v>
      </c>
      <c r="J1277">
        <v>19086</v>
      </c>
      <c r="K1277">
        <v>19563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293</v>
      </c>
      <c r="F1278">
        <v>30304</v>
      </c>
      <c r="G1278">
        <v>33371</v>
      </c>
      <c r="H1278">
        <v>34714</v>
      </c>
      <c r="I1278">
        <v>28555</v>
      </c>
      <c r="J1278">
        <v>35313</v>
      </c>
      <c r="K1278">
        <v>28637</v>
      </c>
    </row>
    <row r="1279" spans="2:11" x14ac:dyDescent="0.2">
      <c r="B1279" t="s">
        <v>2</v>
      </c>
      <c r="C1279" s="2" t="s">
        <v>75</v>
      </c>
      <c r="D1279" t="s">
        <v>438</v>
      </c>
      <c r="E1279" t="s">
        <v>293</v>
      </c>
      <c r="F1279">
        <v>27333</v>
      </c>
      <c r="G1279">
        <v>30499</v>
      </c>
      <c r="H1279">
        <v>71165</v>
      </c>
      <c r="I1279">
        <v>41037</v>
      </c>
      <c r="J1279">
        <v>36923</v>
      </c>
      <c r="K1279">
        <v>29424</v>
      </c>
    </row>
    <row r="1280" spans="2:11" x14ac:dyDescent="0.2">
      <c r="B1280" t="s">
        <v>2</v>
      </c>
      <c r="C1280" s="2" t="s">
        <v>76</v>
      </c>
      <c r="D1280" t="s">
        <v>376</v>
      </c>
      <c r="E1280" t="s">
        <v>293</v>
      </c>
      <c r="F1280">
        <v>8591</v>
      </c>
      <c r="G1280">
        <v>10447</v>
      </c>
      <c r="H1280">
        <v>7390</v>
      </c>
      <c r="I1280">
        <v>12171</v>
      </c>
      <c r="J1280">
        <v>10377</v>
      </c>
      <c r="K1280">
        <v>9921</v>
      </c>
    </row>
    <row r="1281" spans="2:11" x14ac:dyDescent="0.2">
      <c r="B1281" t="s">
        <v>2</v>
      </c>
      <c r="C1281" s="2" t="s">
        <v>77</v>
      </c>
      <c r="D1281" t="s">
        <v>377</v>
      </c>
      <c r="E1281" t="s">
        <v>293</v>
      </c>
      <c r="F1281">
        <v>8212</v>
      </c>
      <c r="G1281">
        <v>8296</v>
      </c>
      <c r="H1281">
        <v>11122</v>
      </c>
      <c r="I1281">
        <v>15027</v>
      </c>
      <c r="J1281">
        <v>16206</v>
      </c>
      <c r="K1281">
        <v>17699</v>
      </c>
    </row>
    <row r="1282" spans="2:11" x14ac:dyDescent="0.2">
      <c r="B1282" t="s">
        <v>2</v>
      </c>
      <c r="C1282" s="2" t="s">
        <v>241</v>
      </c>
      <c r="D1282" t="s">
        <v>242</v>
      </c>
      <c r="E1282" t="s">
        <v>292</v>
      </c>
      <c r="F1282">
        <v>6247</v>
      </c>
      <c r="G1282">
        <v>2711</v>
      </c>
      <c r="H1282">
        <v>6116</v>
      </c>
      <c r="I1282">
        <v>13017</v>
      </c>
      <c r="J1282">
        <v>12719</v>
      </c>
      <c r="K1282">
        <v>15103</v>
      </c>
    </row>
    <row r="1283" spans="2:11" x14ac:dyDescent="0.2">
      <c r="B1283" t="s">
        <v>2</v>
      </c>
      <c r="C1283" s="2" t="s">
        <v>79</v>
      </c>
      <c r="D1283" t="s">
        <v>80</v>
      </c>
      <c r="E1283" t="s">
        <v>293</v>
      </c>
      <c r="F1283">
        <v>52213</v>
      </c>
      <c r="G1283">
        <v>62014</v>
      </c>
      <c r="H1283">
        <v>34262</v>
      </c>
      <c r="I1283">
        <v>43782</v>
      </c>
      <c r="J1283">
        <v>46310</v>
      </c>
      <c r="K1283">
        <v>48459</v>
      </c>
    </row>
    <row r="1284" spans="2:11" x14ac:dyDescent="0.2">
      <c r="B1284" t="s">
        <v>2</v>
      </c>
      <c r="C1284" s="2" t="s">
        <v>81</v>
      </c>
      <c r="D1284" t="s">
        <v>82</v>
      </c>
      <c r="E1284" t="s">
        <v>293</v>
      </c>
      <c r="F1284">
        <v>430</v>
      </c>
      <c r="G1284">
        <v>1178</v>
      </c>
      <c r="H1284">
        <v>1392</v>
      </c>
      <c r="I1284">
        <v>737</v>
      </c>
      <c r="J1284">
        <v>529</v>
      </c>
      <c r="K1284">
        <v>272</v>
      </c>
    </row>
    <row r="1285" spans="2:11" x14ac:dyDescent="0.2">
      <c r="B1285" t="s">
        <v>2</v>
      </c>
      <c r="C1285" s="2" t="s">
        <v>243</v>
      </c>
      <c r="D1285" t="s">
        <v>244</v>
      </c>
      <c r="E1285" t="s">
        <v>294</v>
      </c>
      <c r="F1285" t="s">
        <v>125</v>
      </c>
      <c r="G1285" t="s">
        <v>125</v>
      </c>
      <c r="H1285" t="s">
        <v>125</v>
      </c>
      <c r="I1285" t="s">
        <v>125</v>
      </c>
      <c r="J1285" t="s">
        <v>125</v>
      </c>
      <c r="K1285" t="s">
        <v>125</v>
      </c>
    </row>
    <row r="1286" spans="2:11" x14ac:dyDescent="0.2">
      <c r="B1286" t="s">
        <v>2</v>
      </c>
      <c r="C1286" s="2" t="s">
        <v>267</v>
      </c>
      <c r="D1286" t="s">
        <v>268</v>
      </c>
      <c r="E1286" t="s">
        <v>294</v>
      </c>
      <c r="F1286" t="s">
        <v>125</v>
      </c>
      <c r="G1286" t="s">
        <v>125</v>
      </c>
      <c r="H1286" t="s">
        <v>125</v>
      </c>
      <c r="I1286" t="s">
        <v>125</v>
      </c>
      <c r="J1286" t="s">
        <v>125</v>
      </c>
      <c r="K1286" t="s">
        <v>125</v>
      </c>
    </row>
    <row r="1287" spans="2:11" x14ac:dyDescent="0.2">
      <c r="B1287" t="s">
        <v>2</v>
      </c>
      <c r="C1287" s="2" t="s">
        <v>280</v>
      </c>
      <c r="D1287" t="s">
        <v>281</v>
      </c>
      <c r="E1287" t="s">
        <v>294</v>
      </c>
      <c r="F1287" t="s">
        <v>125</v>
      </c>
      <c r="G1287" t="s">
        <v>125</v>
      </c>
      <c r="H1287" t="s">
        <v>125</v>
      </c>
      <c r="I1287" t="s">
        <v>125</v>
      </c>
      <c r="J1287" t="s">
        <v>125</v>
      </c>
      <c r="K1287" t="s">
        <v>125</v>
      </c>
    </row>
    <row r="1288" spans="2:11" x14ac:dyDescent="0.2">
      <c r="B1288" t="s">
        <v>2</v>
      </c>
      <c r="C1288" s="2" t="s">
        <v>245</v>
      </c>
      <c r="D1288" t="s">
        <v>246</v>
      </c>
      <c r="E1288" t="s">
        <v>294</v>
      </c>
      <c r="F1288" t="s">
        <v>125</v>
      </c>
      <c r="G1288" t="s">
        <v>125</v>
      </c>
      <c r="H1288" t="s">
        <v>125</v>
      </c>
      <c r="I1288" t="s">
        <v>125</v>
      </c>
      <c r="J1288" t="s">
        <v>125</v>
      </c>
      <c r="K1288" t="s">
        <v>125</v>
      </c>
    </row>
    <row r="1289" spans="2:11" x14ac:dyDescent="0.2">
      <c r="B1289" t="s">
        <v>2</v>
      </c>
      <c r="C1289" s="2" t="s">
        <v>247</v>
      </c>
      <c r="D1289" t="s">
        <v>248</v>
      </c>
      <c r="E1289" t="s">
        <v>294</v>
      </c>
      <c r="F1289" t="s">
        <v>125</v>
      </c>
      <c r="G1289" t="s">
        <v>125</v>
      </c>
      <c r="H1289" t="s">
        <v>125</v>
      </c>
      <c r="I1289" t="s">
        <v>125</v>
      </c>
      <c r="J1289" t="s">
        <v>125</v>
      </c>
      <c r="K1289" t="s">
        <v>125</v>
      </c>
    </row>
    <row r="1290" spans="2:11" x14ac:dyDescent="0.2">
      <c r="B1290" t="s">
        <v>2</v>
      </c>
      <c r="C1290" s="2" t="s">
        <v>249</v>
      </c>
      <c r="D1290" t="s">
        <v>250</v>
      </c>
      <c r="E1290" t="s">
        <v>292</v>
      </c>
      <c r="F1290">
        <v>4674</v>
      </c>
      <c r="G1290">
        <v>3983</v>
      </c>
      <c r="H1290">
        <v>4085</v>
      </c>
      <c r="I1290">
        <v>4626</v>
      </c>
      <c r="J1290">
        <v>4467</v>
      </c>
      <c r="K1290">
        <v>4607</v>
      </c>
    </row>
    <row r="1291" spans="2:11" x14ac:dyDescent="0.2">
      <c r="B1291" t="s">
        <v>2</v>
      </c>
      <c r="C1291" s="2" t="s">
        <v>282</v>
      </c>
      <c r="D1291" t="s">
        <v>283</v>
      </c>
      <c r="E1291" t="s">
        <v>294</v>
      </c>
      <c r="F1291" t="s">
        <v>125</v>
      </c>
      <c r="G1291" t="s">
        <v>125</v>
      </c>
      <c r="H1291" t="s">
        <v>125</v>
      </c>
      <c r="I1291" t="s">
        <v>125</v>
      </c>
      <c r="J1291" t="s">
        <v>125</v>
      </c>
      <c r="K1291" t="s">
        <v>125</v>
      </c>
    </row>
    <row r="1292" spans="2:11" x14ac:dyDescent="0.2">
      <c r="B1292" t="s">
        <v>2</v>
      </c>
      <c r="C1292" s="2" t="s">
        <v>284</v>
      </c>
      <c r="D1292" t="s">
        <v>285</v>
      </c>
      <c r="E1292" t="s">
        <v>294</v>
      </c>
      <c r="F1292" t="s">
        <v>125</v>
      </c>
      <c r="G1292" t="s">
        <v>125</v>
      </c>
      <c r="H1292" t="s">
        <v>125</v>
      </c>
      <c r="I1292" t="s">
        <v>125</v>
      </c>
      <c r="J1292" t="s">
        <v>125</v>
      </c>
      <c r="K1292" t="s">
        <v>125</v>
      </c>
    </row>
    <row r="1293" spans="2:11" x14ac:dyDescent="0.2">
      <c r="B1293" t="s">
        <v>2</v>
      </c>
      <c r="C1293" s="2" t="s">
        <v>251</v>
      </c>
      <c r="D1293" t="s">
        <v>252</v>
      </c>
      <c r="E1293" t="s">
        <v>292</v>
      </c>
      <c r="F1293">
        <v>12701</v>
      </c>
      <c r="G1293" t="s">
        <v>125</v>
      </c>
      <c r="H1293" t="s">
        <v>125</v>
      </c>
      <c r="I1293" t="s">
        <v>125</v>
      </c>
      <c r="J1293" t="s">
        <v>125</v>
      </c>
      <c r="K1293" t="s">
        <v>125</v>
      </c>
    </row>
    <row r="1294" spans="2:11" x14ac:dyDescent="0.2">
      <c r="B1294" t="s">
        <v>2</v>
      </c>
      <c r="C1294" s="2" t="s">
        <v>253</v>
      </c>
      <c r="D1294" t="s">
        <v>254</v>
      </c>
      <c r="E1294" t="s">
        <v>294</v>
      </c>
      <c r="F1294" t="s">
        <v>125</v>
      </c>
      <c r="G1294" t="s">
        <v>125</v>
      </c>
      <c r="H1294" t="s">
        <v>125</v>
      </c>
      <c r="I1294" t="s">
        <v>125</v>
      </c>
      <c r="J1294" t="s">
        <v>125</v>
      </c>
      <c r="K1294" t="s">
        <v>125</v>
      </c>
    </row>
    <row r="1295" spans="2:11" x14ac:dyDescent="0.2">
      <c r="B1295" t="s">
        <v>2</v>
      </c>
      <c r="C1295" s="2" t="s">
        <v>286</v>
      </c>
      <c r="D1295" t="s">
        <v>287</v>
      </c>
      <c r="E1295" t="s">
        <v>294</v>
      </c>
      <c r="F1295" t="s">
        <v>125</v>
      </c>
      <c r="G1295" t="s">
        <v>125</v>
      </c>
      <c r="H1295" t="s">
        <v>125</v>
      </c>
      <c r="I1295" t="s">
        <v>125</v>
      </c>
      <c r="J1295" t="s">
        <v>125</v>
      </c>
      <c r="K1295" t="s">
        <v>125</v>
      </c>
    </row>
    <row r="1296" spans="2:11" x14ac:dyDescent="0.2">
      <c r="B1296" t="s">
        <v>2</v>
      </c>
      <c r="C1296" s="2" t="s">
        <v>288</v>
      </c>
      <c r="D1296" t="s">
        <v>289</v>
      </c>
      <c r="E1296" t="s">
        <v>294</v>
      </c>
      <c r="F1296" t="s">
        <v>125</v>
      </c>
      <c r="G1296" t="s">
        <v>125</v>
      </c>
      <c r="H1296" t="s">
        <v>125</v>
      </c>
      <c r="I1296" t="s">
        <v>125</v>
      </c>
      <c r="J1296" t="s">
        <v>125</v>
      </c>
      <c r="K1296" t="s">
        <v>125</v>
      </c>
    </row>
    <row r="1297" spans="2:11" x14ac:dyDescent="0.2">
      <c r="B1297" t="s">
        <v>2</v>
      </c>
      <c r="C1297" s="2" t="s">
        <v>83</v>
      </c>
      <c r="D1297" t="s">
        <v>407</v>
      </c>
      <c r="E1297" t="s">
        <v>292</v>
      </c>
      <c r="F1297">
        <v>7206</v>
      </c>
      <c r="G1297">
        <v>9506</v>
      </c>
      <c r="H1297">
        <v>4383</v>
      </c>
      <c r="I1297">
        <v>8110</v>
      </c>
      <c r="J1297">
        <v>6369</v>
      </c>
      <c r="K1297" t="s">
        <v>125</v>
      </c>
    </row>
    <row r="1298" spans="2:11" x14ac:dyDescent="0.2">
      <c r="B1298" t="s">
        <v>2</v>
      </c>
      <c r="C1298" s="2" t="s">
        <v>84</v>
      </c>
      <c r="D1298" t="s">
        <v>85</v>
      </c>
      <c r="E1298" t="s">
        <v>293</v>
      </c>
      <c r="F1298">
        <v>11943</v>
      </c>
      <c r="G1298">
        <v>14865</v>
      </c>
      <c r="H1298">
        <v>8925</v>
      </c>
      <c r="I1298">
        <v>19522</v>
      </c>
      <c r="J1298">
        <v>19273</v>
      </c>
      <c r="K1298">
        <v>17690</v>
      </c>
    </row>
    <row r="1299" spans="2:11" x14ac:dyDescent="0.2">
      <c r="B1299" t="s">
        <v>2</v>
      </c>
      <c r="C1299" s="2" t="s">
        <v>86</v>
      </c>
      <c r="D1299" t="s">
        <v>403</v>
      </c>
      <c r="E1299" t="s">
        <v>292</v>
      </c>
      <c r="F1299">
        <v>1883</v>
      </c>
      <c r="G1299">
        <v>2201</v>
      </c>
      <c r="H1299">
        <v>1253</v>
      </c>
      <c r="I1299">
        <v>3023</v>
      </c>
      <c r="J1299">
        <v>2222</v>
      </c>
      <c r="K1299">
        <v>1957</v>
      </c>
    </row>
    <row r="1300" spans="2:11" x14ac:dyDescent="0.2">
      <c r="B1300" t="s">
        <v>2</v>
      </c>
      <c r="C1300" s="2" t="s">
        <v>290</v>
      </c>
      <c r="D1300" t="s">
        <v>435</v>
      </c>
      <c r="E1300" t="s">
        <v>292</v>
      </c>
      <c r="F1300" t="s">
        <v>125</v>
      </c>
      <c r="G1300" t="s">
        <v>125</v>
      </c>
      <c r="H1300" t="s">
        <v>125</v>
      </c>
      <c r="I1300" t="s">
        <v>125</v>
      </c>
      <c r="J1300">
        <v>1034</v>
      </c>
      <c r="K1300">
        <v>665</v>
      </c>
    </row>
    <row r="1301" spans="2:11" x14ac:dyDescent="0.2">
      <c r="B1301" t="s">
        <v>2</v>
      </c>
      <c r="C1301" s="2" t="s">
        <v>87</v>
      </c>
      <c r="D1301" t="s">
        <v>405</v>
      </c>
      <c r="E1301" t="s">
        <v>293</v>
      </c>
      <c r="F1301">
        <v>298</v>
      </c>
      <c r="G1301">
        <v>26</v>
      </c>
      <c r="H1301">
        <v>1929</v>
      </c>
      <c r="I1301">
        <v>2459</v>
      </c>
      <c r="J1301">
        <v>5100</v>
      </c>
      <c r="K1301">
        <v>5244</v>
      </c>
    </row>
    <row r="1302" spans="2:11" x14ac:dyDescent="0.2">
      <c r="B1302" t="s">
        <v>439</v>
      </c>
      <c r="C1302" s="2" t="s">
        <v>101</v>
      </c>
      <c r="D1302" t="s">
        <v>434</v>
      </c>
      <c r="E1302" t="s">
        <v>293</v>
      </c>
      <c r="F1302">
        <v>36598</v>
      </c>
      <c r="G1302">
        <v>45999</v>
      </c>
      <c r="H1302">
        <v>39365</v>
      </c>
      <c r="I1302">
        <v>37304</v>
      </c>
      <c r="J1302">
        <v>104301</v>
      </c>
      <c r="K1302">
        <v>86550</v>
      </c>
    </row>
    <row r="1303" spans="2:11" x14ac:dyDescent="0.2">
      <c r="B1303" t="s">
        <v>439</v>
      </c>
      <c r="C1303" s="2" t="s">
        <v>78</v>
      </c>
      <c r="D1303" t="s">
        <v>433</v>
      </c>
      <c r="E1303" t="s">
        <v>293</v>
      </c>
      <c r="F1303">
        <v>38919</v>
      </c>
      <c r="G1303">
        <v>44429</v>
      </c>
      <c r="H1303">
        <v>40181</v>
      </c>
      <c r="I1303">
        <v>62890</v>
      </c>
      <c r="J1303">
        <v>89673</v>
      </c>
      <c r="K1303">
        <v>85487</v>
      </c>
    </row>
    <row r="1304" spans="2:11" x14ac:dyDescent="0.2">
      <c r="B1304" t="s">
        <v>3</v>
      </c>
      <c r="C1304" s="2" t="s">
        <v>88</v>
      </c>
      <c r="D1304" t="s">
        <v>89</v>
      </c>
      <c r="E1304" t="s">
        <v>293</v>
      </c>
      <c r="F1304">
        <v>4019</v>
      </c>
      <c r="G1304">
        <v>3655</v>
      </c>
      <c r="H1304">
        <v>4583</v>
      </c>
      <c r="I1304">
        <v>5467</v>
      </c>
      <c r="J1304">
        <v>6119</v>
      </c>
      <c r="K1304">
        <v>8202</v>
      </c>
    </row>
    <row r="1305" spans="2:11" x14ac:dyDescent="0.2">
      <c r="B1305" t="s">
        <v>3</v>
      </c>
      <c r="C1305" s="2" t="s">
        <v>90</v>
      </c>
      <c r="D1305" t="s">
        <v>91</v>
      </c>
      <c r="E1305" t="s">
        <v>293</v>
      </c>
      <c r="F1305">
        <v>3019</v>
      </c>
      <c r="G1305">
        <v>12468</v>
      </c>
      <c r="H1305">
        <v>11512</v>
      </c>
      <c r="I1305">
        <v>11158</v>
      </c>
      <c r="J1305">
        <v>12341</v>
      </c>
      <c r="K1305">
        <v>10576</v>
      </c>
    </row>
    <row r="1306" spans="2:11" x14ac:dyDescent="0.2">
      <c r="B1306" t="s">
        <v>3</v>
      </c>
      <c r="C1306" s="2" t="s">
        <v>92</v>
      </c>
      <c r="D1306" t="s">
        <v>93</v>
      </c>
      <c r="E1306" t="s">
        <v>293</v>
      </c>
      <c r="F1306">
        <v>22824</v>
      </c>
      <c r="G1306">
        <v>24230</v>
      </c>
      <c r="H1306">
        <v>21321</v>
      </c>
      <c r="I1306">
        <v>16898</v>
      </c>
      <c r="J1306">
        <v>16156</v>
      </c>
      <c r="K1306">
        <v>15870</v>
      </c>
    </row>
    <row r="1307" spans="2:11" x14ac:dyDescent="0.2">
      <c r="B1307" t="s">
        <v>3</v>
      </c>
      <c r="C1307" s="2" t="s">
        <v>94</v>
      </c>
      <c r="D1307" t="s">
        <v>95</v>
      </c>
      <c r="E1307" t="s">
        <v>293</v>
      </c>
      <c r="F1307">
        <v>6740</v>
      </c>
      <c r="G1307">
        <v>5812</v>
      </c>
      <c r="H1307">
        <v>4678</v>
      </c>
      <c r="I1307">
        <v>6511</v>
      </c>
      <c r="J1307">
        <v>6363</v>
      </c>
      <c r="K1307">
        <v>5927</v>
      </c>
    </row>
    <row r="1308" spans="2:11" x14ac:dyDescent="0.2">
      <c r="B1308" t="s">
        <v>3</v>
      </c>
      <c r="C1308" s="2" t="s">
        <v>255</v>
      </c>
      <c r="D1308" t="s">
        <v>392</v>
      </c>
      <c r="E1308" t="s">
        <v>292</v>
      </c>
      <c r="F1308">
        <v>2000</v>
      </c>
      <c r="G1308">
        <v>2035</v>
      </c>
      <c r="H1308">
        <v>4522</v>
      </c>
      <c r="I1308">
        <v>5520</v>
      </c>
      <c r="J1308">
        <v>4401</v>
      </c>
      <c r="K1308" t="s">
        <v>125</v>
      </c>
    </row>
    <row r="1309" spans="2:11" x14ac:dyDescent="0.2">
      <c r="B1309" t="s">
        <v>3</v>
      </c>
      <c r="C1309" s="2" t="s">
        <v>96</v>
      </c>
      <c r="D1309" t="s">
        <v>97</v>
      </c>
      <c r="E1309" t="s">
        <v>293</v>
      </c>
      <c r="F1309">
        <v>10390</v>
      </c>
      <c r="G1309">
        <v>11661</v>
      </c>
      <c r="H1309">
        <v>10891</v>
      </c>
      <c r="I1309">
        <v>23003</v>
      </c>
      <c r="J1309">
        <v>23231</v>
      </c>
      <c r="K1309">
        <v>15634</v>
      </c>
    </row>
    <row r="1310" spans="2:11" x14ac:dyDescent="0.2">
      <c r="B1310" t="s">
        <v>3</v>
      </c>
      <c r="C1310" s="2" t="s">
        <v>98</v>
      </c>
      <c r="D1310" t="s">
        <v>99</v>
      </c>
      <c r="E1310" t="s">
        <v>293</v>
      </c>
      <c r="F1310">
        <v>36558</v>
      </c>
      <c r="G1310">
        <v>44583</v>
      </c>
      <c r="H1310">
        <v>43066</v>
      </c>
      <c r="I1310">
        <v>40256</v>
      </c>
      <c r="J1310">
        <v>41898</v>
      </c>
      <c r="K1310">
        <v>43525</v>
      </c>
    </row>
    <row r="1311" spans="2:11" x14ac:dyDescent="0.2">
      <c r="B1311" t="s">
        <v>3</v>
      </c>
      <c r="C1311" s="2" t="s">
        <v>100</v>
      </c>
      <c r="D1311" t="s">
        <v>393</v>
      </c>
      <c r="E1311" t="s">
        <v>292</v>
      </c>
      <c r="F1311">
        <v>13075</v>
      </c>
      <c r="G1311">
        <v>13805</v>
      </c>
      <c r="H1311">
        <v>15123</v>
      </c>
      <c r="I1311">
        <v>11357</v>
      </c>
      <c r="J1311" t="s">
        <v>125</v>
      </c>
      <c r="K1311" t="s">
        <v>125</v>
      </c>
    </row>
    <row r="1312" spans="2:11" x14ac:dyDescent="0.2">
      <c r="B1312" t="s">
        <v>3</v>
      </c>
      <c r="C1312" s="2" t="s">
        <v>256</v>
      </c>
      <c r="D1312" t="s">
        <v>378</v>
      </c>
      <c r="E1312" t="s">
        <v>292</v>
      </c>
      <c r="F1312">
        <v>5005</v>
      </c>
      <c r="G1312">
        <v>6768</v>
      </c>
      <c r="H1312">
        <v>6018</v>
      </c>
      <c r="I1312">
        <v>6247</v>
      </c>
      <c r="J1312">
        <v>5527</v>
      </c>
      <c r="K1312">
        <v>4935</v>
      </c>
    </row>
    <row r="1313" spans="2:11" x14ac:dyDescent="0.2">
      <c r="B1313" t="s">
        <v>3</v>
      </c>
      <c r="C1313" s="2" t="s">
        <v>102</v>
      </c>
      <c r="D1313" t="s">
        <v>103</v>
      </c>
      <c r="E1313" t="s">
        <v>293</v>
      </c>
      <c r="F1313">
        <v>15797</v>
      </c>
      <c r="G1313">
        <v>19282</v>
      </c>
      <c r="H1313">
        <v>18995</v>
      </c>
      <c r="I1313">
        <v>20806</v>
      </c>
      <c r="J1313">
        <v>20191</v>
      </c>
      <c r="K1313">
        <v>9464</v>
      </c>
    </row>
    <row r="1314" spans="2:11" x14ac:dyDescent="0.2">
      <c r="B1314" t="s">
        <v>3</v>
      </c>
      <c r="C1314" s="2" t="s">
        <v>104</v>
      </c>
      <c r="D1314" t="s">
        <v>394</v>
      </c>
      <c r="E1314" t="s">
        <v>293</v>
      </c>
      <c r="F1314">
        <v>13686</v>
      </c>
      <c r="G1314">
        <v>12853</v>
      </c>
      <c r="H1314">
        <v>13112</v>
      </c>
      <c r="I1314">
        <v>13631</v>
      </c>
      <c r="J1314">
        <v>10711</v>
      </c>
      <c r="K1314">
        <v>9034</v>
      </c>
    </row>
    <row r="1315" spans="2:11" x14ac:dyDescent="0.2">
      <c r="B1315" t="s">
        <v>3</v>
      </c>
      <c r="C1315" s="2" t="s">
        <v>105</v>
      </c>
      <c r="D1315" t="s">
        <v>450</v>
      </c>
      <c r="E1315" t="s">
        <v>292</v>
      </c>
      <c r="F1315">
        <v>3216</v>
      </c>
      <c r="G1315">
        <v>2543</v>
      </c>
      <c r="H1315">
        <v>2950</v>
      </c>
      <c r="I1315">
        <v>4150</v>
      </c>
      <c r="J1315">
        <v>3906</v>
      </c>
      <c r="K1315">
        <v>7862</v>
      </c>
    </row>
    <row r="1316" spans="2:11" x14ac:dyDescent="0.2">
      <c r="B1316" t="s">
        <v>3</v>
      </c>
      <c r="C1316" s="2" t="s">
        <v>257</v>
      </c>
      <c r="D1316" t="s">
        <v>395</v>
      </c>
      <c r="E1316" t="s">
        <v>293</v>
      </c>
      <c r="F1316">
        <v>20140</v>
      </c>
      <c r="G1316">
        <v>18805</v>
      </c>
      <c r="H1316">
        <v>15251</v>
      </c>
      <c r="I1316">
        <v>11027</v>
      </c>
      <c r="J1316">
        <v>10675</v>
      </c>
      <c r="K1316">
        <v>12855</v>
      </c>
    </row>
    <row r="1317" spans="2:11" x14ac:dyDescent="0.2">
      <c r="B1317" t="s">
        <v>3</v>
      </c>
      <c r="C1317" s="2" t="s">
        <v>106</v>
      </c>
      <c r="D1317" t="s">
        <v>107</v>
      </c>
      <c r="E1317" t="s">
        <v>293</v>
      </c>
      <c r="F1317">
        <v>7967</v>
      </c>
      <c r="G1317">
        <v>7207</v>
      </c>
      <c r="H1317">
        <v>7055</v>
      </c>
      <c r="I1317">
        <v>5732</v>
      </c>
      <c r="J1317">
        <v>6559</v>
      </c>
      <c r="K1317">
        <v>7694</v>
      </c>
    </row>
    <row r="1318" spans="2:11" x14ac:dyDescent="0.2">
      <c r="B1318" t="s">
        <v>3</v>
      </c>
      <c r="C1318" s="2" t="s">
        <v>258</v>
      </c>
      <c r="D1318" t="s">
        <v>379</v>
      </c>
      <c r="E1318" t="s">
        <v>292</v>
      </c>
      <c r="F1318">
        <v>4685</v>
      </c>
      <c r="G1318">
        <v>5989</v>
      </c>
      <c r="H1318">
        <v>6134</v>
      </c>
      <c r="I1318">
        <v>0</v>
      </c>
      <c r="J1318" t="s">
        <v>125</v>
      </c>
      <c r="K1318" t="s">
        <v>125</v>
      </c>
    </row>
    <row r="1319" spans="2:11" x14ac:dyDescent="0.2">
      <c r="B1319" t="s">
        <v>3</v>
      </c>
      <c r="C1319" s="2" t="s">
        <v>259</v>
      </c>
      <c r="D1319" t="s">
        <v>396</v>
      </c>
      <c r="E1319" t="s">
        <v>292</v>
      </c>
      <c r="F1319">
        <v>4335</v>
      </c>
      <c r="G1319">
        <v>4313</v>
      </c>
      <c r="H1319">
        <v>5562</v>
      </c>
      <c r="I1319">
        <v>7543</v>
      </c>
      <c r="J1319">
        <v>9409</v>
      </c>
      <c r="K1319">
        <v>5817</v>
      </c>
    </row>
    <row r="1320" spans="2:11" x14ac:dyDescent="0.2">
      <c r="B1320" t="s">
        <v>3</v>
      </c>
      <c r="C1320" s="2" t="s">
        <v>108</v>
      </c>
      <c r="D1320" t="s">
        <v>451</v>
      </c>
      <c r="E1320" t="s">
        <v>293</v>
      </c>
      <c r="F1320">
        <v>30879</v>
      </c>
      <c r="G1320">
        <v>26767</v>
      </c>
      <c r="H1320">
        <v>33350</v>
      </c>
      <c r="I1320">
        <v>37771</v>
      </c>
      <c r="J1320">
        <v>33733</v>
      </c>
      <c r="K1320">
        <v>31826</v>
      </c>
    </row>
    <row r="1321" spans="2:11" x14ac:dyDescent="0.2">
      <c r="B1321" t="s">
        <v>3</v>
      </c>
      <c r="C1321" s="2" t="s">
        <v>109</v>
      </c>
      <c r="D1321" t="s">
        <v>110</v>
      </c>
      <c r="E1321" t="s">
        <v>293</v>
      </c>
      <c r="F1321">
        <v>23048</v>
      </c>
      <c r="G1321">
        <v>23996</v>
      </c>
      <c r="H1321">
        <v>24693</v>
      </c>
      <c r="I1321">
        <v>25351</v>
      </c>
      <c r="J1321">
        <v>26163</v>
      </c>
      <c r="K1321">
        <v>25618</v>
      </c>
    </row>
    <row r="1322" spans="2:11" x14ac:dyDescent="0.2">
      <c r="B1322" t="s">
        <v>3</v>
      </c>
      <c r="C1322" s="2" t="s">
        <v>111</v>
      </c>
      <c r="D1322" t="s">
        <v>112</v>
      </c>
      <c r="E1322" t="s">
        <v>293</v>
      </c>
      <c r="F1322">
        <v>4931</v>
      </c>
      <c r="G1322">
        <v>4611</v>
      </c>
      <c r="H1322">
        <v>7031</v>
      </c>
      <c r="I1322">
        <v>6979</v>
      </c>
      <c r="J1322">
        <v>6886</v>
      </c>
      <c r="K1322">
        <v>6809</v>
      </c>
    </row>
    <row r="1323" spans="2:11" x14ac:dyDescent="0.2">
      <c r="B1323" t="s">
        <v>3</v>
      </c>
      <c r="C1323" s="2" t="s">
        <v>269</v>
      </c>
      <c r="D1323" t="s">
        <v>406</v>
      </c>
      <c r="E1323" t="s">
        <v>292</v>
      </c>
      <c r="F1323">
        <v>4574</v>
      </c>
      <c r="G1323">
        <v>3577</v>
      </c>
      <c r="H1323">
        <v>3650</v>
      </c>
      <c r="I1323">
        <v>3526</v>
      </c>
      <c r="J1323">
        <v>3209</v>
      </c>
      <c r="K1323">
        <v>1252</v>
      </c>
    </row>
    <row r="1324" spans="2:11" x14ac:dyDescent="0.2">
      <c r="B1324" t="s">
        <v>3</v>
      </c>
      <c r="C1324" s="2" t="s">
        <v>260</v>
      </c>
      <c r="D1324" t="s">
        <v>261</v>
      </c>
      <c r="E1324" t="s">
        <v>292</v>
      </c>
      <c r="F1324">
        <v>569</v>
      </c>
      <c r="G1324">
        <v>399</v>
      </c>
      <c r="H1324">
        <v>442</v>
      </c>
      <c r="I1324">
        <v>0</v>
      </c>
      <c r="J1324" t="s">
        <v>125</v>
      </c>
      <c r="K1324" t="s">
        <v>125</v>
      </c>
    </row>
    <row r="1325" spans="2:11" x14ac:dyDescent="0.2">
      <c r="B1325" t="s">
        <v>3</v>
      </c>
      <c r="C1325" s="2" t="s">
        <v>262</v>
      </c>
      <c r="D1325" t="s">
        <v>380</v>
      </c>
      <c r="E1325" t="s">
        <v>292</v>
      </c>
      <c r="F1325">
        <v>3157</v>
      </c>
      <c r="G1325">
        <v>3067</v>
      </c>
      <c r="H1325">
        <v>3021</v>
      </c>
      <c r="I1325">
        <v>2988</v>
      </c>
      <c r="J1325">
        <v>3395</v>
      </c>
      <c r="K1325">
        <v>3215</v>
      </c>
    </row>
    <row r="1326" spans="2:11" x14ac:dyDescent="0.2">
      <c r="B1326" t="s">
        <v>3</v>
      </c>
      <c r="C1326" s="2" t="s">
        <v>263</v>
      </c>
      <c r="D1326" t="s">
        <v>397</v>
      </c>
      <c r="E1326" t="s">
        <v>292</v>
      </c>
      <c r="F1326">
        <v>1366</v>
      </c>
      <c r="G1326">
        <v>1657</v>
      </c>
      <c r="H1326">
        <v>1071</v>
      </c>
      <c r="I1326">
        <v>687</v>
      </c>
      <c r="J1326">
        <v>895</v>
      </c>
      <c r="K1326" t="s">
        <v>125</v>
      </c>
    </row>
    <row r="1327" spans="2:11" x14ac:dyDescent="0.2">
      <c r="B1327" t="s">
        <v>3</v>
      </c>
      <c r="C1327" s="2" t="s">
        <v>264</v>
      </c>
      <c r="D1327" t="s">
        <v>381</v>
      </c>
      <c r="E1327" t="s">
        <v>292</v>
      </c>
      <c r="F1327">
        <v>3172</v>
      </c>
      <c r="G1327">
        <v>3855</v>
      </c>
      <c r="H1327">
        <v>2053</v>
      </c>
      <c r="I1327">
        <v>2718</v>
      </c>
      <c r="J1327">
        <v>2215</v>
      </c>
      <c r="K1327">
        <v>3742</v>
      </c>
    </row>
    <row r="1328" spans="2:11" x14ac:dyDescent="0.2">
      <c r="B1328" t="s">
        <v>3</v>
      </c>
      <c r="C1328" s="2" t="s">
        <v>113</v>
      </c>
      <c r="D1328" t="s">
        <v>114</v>
      </c>
      <c r="E1328" t="s">
        <v>294</v>
      </c>
      <c r="F1328" t="s">
        <v>125</v>
      </c>
      <c r="G1328" t="s">
        <v>125</v>
      </c>
      <c r="H1328" t="s">
        <v>125</v>
      </c>
      <c r="I1328" t="s">
        <v>125</v>
      </c>
      <c r="J1328" t="s">
        <v>125</v>
      </c>
      <c r="K1328" t="s">
        <v>125</v>
      </c>
    </row>
    <row r="1329" spans="2:11" x14ac:dyDescent="0.2">
      <c r="B1329" t="s">
        <v>3</v>
      </c>
      <c r="C1329" s="2" t="s">
        <v>115</v>
      </c>
      <c r="D1329" t="s">
        <v>116</v>
      </c>
      <c r="E1329" t="s">
        <v>293</v>
      </c>
      <c r="F1329">
        <v>2469</v>
      </c>
      <c r="G1329">
        <v>7021</v>
      </c>
      <c r="H1329">
        <v>12029</v>
      </c>
      <c r="I1329">
        <v>13190</v>
      </c>
      <c r="J1329">
        <v>13893</v>
      </c>
      <c r="K1329">
        <v>10638</v>
      </c>
    </row>
    <row r="1330" spans="2:11" x14ac:dyDescent="0.2">
      <c r="B1330" t="s">
        <v>3</v>
      </c>
      <c r="C1330" s="2" t="s">
        <v>117</v>
      </c>
      <c r="D1330" t="s">
        <v>118</v>
      </c>
      <c r="E1330" t="s">
        <v>294</v>
      </c>
      <c r="F1330" t="s">
        <v>125</v>
      </c>
      <c r="G1330" t="s">
        <v>125</v>
      </c>
      <c r="H1330" t="s">
        <v>125</v>
      </c>
      <c r="I1330" t="s">
        <v>125</v>
      </c>
      <c r="J1330" t="s">
        <v>125</v>
      </c>
      <c r="K1330" t="s">
        <v>125</v>
      </c>
    </row>
    <row r="1331" spans="2:11" x14ac:dyDescent="0.2">
      <c r="B1331" t="s">
        <v>3</v>
      </c>
      <c r="C1331" s="2" t="s">
        <v>129</v>
      </c>
      <c r="D1331" t="s">
        <v>127</v>
      </c>
      <c r="E1331" t="s">
        <v>294</v>
      </c>
      <c r="F1331" t="s">
        <v>125</v>
      </c>
      <c r="G1331" t="s">
        <v>125</v>
      </c>
      <c r="H1331" t="s">
        <v>125</v>
      </c>
      <c r="I1331" t="s">
        <v>125</v>
      </c>
      <c r="J1331" t="s">
        <v>125</v>
      </c>
      <c r="K1331" t="s">
        <v>125</v>
      </c>
    </row>
    <row r="1333" spans="2:11" x14ac:dyDescent="0.2">
      <c r="B1333" t="s">
        <v>382</v>
      </c>
      <c r="C1333" s="2" t="s">
        <v>383</v>
      </c>
      <c r="D1333" t="s">
        <v>384</v>
      </c>
    </row>
    <row r="1335" spans="2:11" x14ac:dyDescent="0.2">
      <c r="B1335" t="s">
        <v>322</v>
      </c>
      <c r="C1335" s="2" t="s">
        <v>8</v>
      </c>
      <c r="D1335" t="s">
        <v>9</v>
      </c>
      <c r="E1335" t="s">
        <v>291</v>
      </c>
      <c r="F1335" t="s">
        <v>124</v>
      </c>
      <c r="G1335" t="s">
        <v>124</v>
      </c>
      <c r="H1335" t="s">
        <v>124</v>
      </c>
      <c r="I1335" t="s">
        <v>124</v>
      </c>
      <c r="J1335" t="s">
        <v>124</v>
      </c>
      <c r="K1335" t="s">
        <v>124</v>
      </c>
    </row>
    <row r="1336" spans="2:11" x14ac:dyDescent="0.2">
      <c r="B1336" t="s">
        <v>324</v>
      </c>
      <c r="C1336" s="2" t="s">
        <v>353</v>
      </c>
      <c r="D1336" t="s">
        <v>354</v>
      </c>
      <c r="E1336" t="s">
        <v>355</v>
      </c>
      <c r="F1336" t="s">
        <v>357</v>
      </c>
      <c r="G1336" t="s">
        <v>357</v>
      </c>
      <c r="H1336" t="s">
        <v>357</v>
      </c>
      <c r="I1336" t="s">
        <v>357</v>
      </c>
      <c r="J1336" t="s">
        <v>357</v>
      </c>
      <c r="K1336" t="s">
        <v>357</v>
      </c>
    </row>
    <row r="1337" spans="2:11" x14ac:dyDescent="0.2">
      <c r="B1337" t="s">
        <v>1</v>
      </c>
      <c r="C1337" s="2" t="s">
        <v>151</v>
      </c>
      <c r="D1337" t="s">
        <v>152</v>
      </c>
      <c r="E1337" t="s">
        <v>292</v>
      </c>
      <c r="F1337">
        <v>54983</v>
      </c>
      <c r="G1337">
        <v>103490</v>
      </c>
      <c r="H1337">
        <v>48856</v>
      </c>
      <c r="I1337">
        <v>27783</v>
      </c>
      <c r="J1337">
        <v>34580</v>
      </c>
      <c r="K1337">
        <v>35385</v>
      </c>
    </row>
    <row r="1338" spans="2:11" x14ac:dyDescent="0.2">
      <c r="B1338" t="s">
        <v>1</v>
      </c>
      <c r="C1338" s="2" t="s">
        <v>10</v>
      </c>
      <c r="D1338" t="s">
        <v>432</v>
      </c>
      <c r="E1338" t="s">
        <v>293</v>
      </c>
      <c r="F1338">
        <v>36010</v>
      </c>
      <c r="G1338">
        <v>42009</v>
      </c>
      <c r="H1338">
        <v>120338</v>
      </c>
      <c r="I1338">
        <v>110482</v>
      </c>
      <c r="J1338">
        <v>105760</v>
      </c>
      <c r="K1338">
        <v>114067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292</v>
      </c>
      <c r="F1339">
        <v>81359</v>
      </c>
      <c r="G1339">
        <v>44284</v>
      </c>
      <c r="H1339">
        <v>91099</v>
      </c>
      <c r="I1339">
        <v>60018</v>
      </c>
      <c r="J1339">
        <v>62746</v>
      </c>
      <c r="K1339">
        <v>61763</v>
      </c>
    </row>
    <row r="1340" spans="2:11" x14ac:dyDescent="0.2">
      <c r="B1340" t="s">
        <v>1</v>
      </c>
      <c r="C1340" s="2" t="s">
        <v>153</v>
      </c>
      <c r="D1340" t="s">
        <v>154</v>
      </c>
      <c r="E1340" t="s">
        <v>292</v>
      </c>
      <c r="F1340">
        <v>32716</v>
      </c>
      <c r="G1340">
        <v>33719</v>
      </c>
      <c r="H1340">
        <v>27839</v>
      </c>
      <c r="I1340">
        <v>24601</v>
      </c>
      <c r="J1340">
        <v>22667</v>
      </c>
      <c r="K1340">
        <v>35266</v>
      </c>
    </row>
    <row r="1341" spans="2:11" x14ac:dyDescent="0.2">
      <c r="B1341" t="s">
        <v>1</v>
      </c>
      <c r="C1341" s="2" t="s">
        <v>155</v>
      </c>
      <c r="D1341" t="s">
        <v>156</v>
      </c>
      <c r="E1341" t="s">
        <v>292</v>
      </c>
      <c r="F1341">
        <v>25287</v>
      </c>
      <c r="G1341">
        <v>18730</v>
      </c>
      <c r="H1341">
        <v>13484</v>
      </c>
      <c r="I1341">
        <v>14231</v>
      </c>
      <c r="J1341">
        <v>11137</v>
      </c>
      <c r="K1341">
        <v>12314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293</v>
      </c>
      <c r="F1342">
        <v>165235</v>
      </c>
      <c r="G1342">
        <v>113180</v>
      </c>
      <c r="H1342">
        <v>180845</v>
      </c>
      <c r="I1342">
        <v>171371</v>
      </c>
      <c r="J1342">
        <v>212584</v>
      </c>
      <c r="K1342">
        <v>158826</v>
      </c>
    </row>
    <row r="1343" spans="2:11" x14ac:dyDescent="0.2">
      <c r="B1343" t="s">
        <v>1</v>
      </c>
      <c r="C1343" s="2" t="s">
        <v>157</v>
      </c>
      <c r="D1343" t="s">
        <v>158</v>
      </c>
      <c r="E1343" t="s">
        <v>292</v>
      </c>
      <c r="F1343">
        <v>5481</v>
      </c>
      <c r="G1343">
        <v>14562</v>
      </c>
      <c r="H1343">
        <v>14674</v>
      </c>
      <c r="I1343">
        <v>10845</v>
      </c>
      <c r="J1343">
        <v>12097</v>
      </c>
      <c r="K1343">
        <v>11988</v>
      </c>
    </row>
    <row r="1344" spans="2:11" x14ac:dyDescent="0.2">
      <c r="B1344" t="s">
        <v>1</v>
      </c>
      <c r="C1344" s="2" t="s">
        <v>159</v>
      </c>
      <c r="D1344" t="s">
        <v>160</v>
      </c>
      <c r="E1344" t="s">
        <v>292</v>
      </c>
      <c r="F1344">
        <v>19621</v>
      </c>
      <c r="G1344">
        <v>14044</v>
      </c>
      <c r="H1344">
        <v>16384</v>
      </c>
      <c r="I1344">
        <v>11400</v>
      </c>
      <c r="J1344">
        <v>11625</v>
      </c>
      <c r="K1344">
        <v>11699</v>
      </c>
    </row>
    <row r="1345" spans="2:11" x14ac:dyDescent="0.2">
      <c r="B1345" t="s">
        <v>1</v>
      </c>
      <c r="C1345" s="2" t="s">
        <v>161</v>
      </c>
      <c r="D1345" t="s">
        <v>162</v>
      </c>
      <c r="E1345" t="s">
        <v>292</v>
      </c>
      <c r="F1345">
        <v>5766</v>
      </c>
      <c r="G1345">
        <v>18507</v>
      </c>
      <c r="H1345">
        <v>15389</v>
      </c>
      <c r="I1345">
        <v>13056</v>
      </c>
      <c r="J1345">
        <v>13176</v>
      </c>
      <c r="K1345">
        <v>13275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293</v>
      </c>
      <c r="F1346">
        <v>28230</v>
      </c>
      <c r="G1346">
        <v>80746</v>
      </c>
      <c r="H1346">
        <v>78717</v>
      </c>
      <c r="I1346">
        <v>70558</v>
      </c>
      <c r="J1346">
        <v>49111</v>
      </c>
      <c r="K1346">
        <v>65156</v>
      </c>
    </row>
    <row r="1347" spans="2:11" x14ac:dyDescent="0.2">
      <c r="B1347" t="s">
        <v>1</v>
      </c>
      <c r="C1347" s="2" t="s">
        <v>163</v>
      </c>
      <c r="D1347" t="s">
        <v>164</v>
      </c>
      <c r="E1347" t="s">
        <v>292</v>
      </c>
      <c r="F1347">
        <v>2497</v>
      </c>
      <c r="G1347">
        <v>3312</v>
      </c>
      <c r="H1347">
        <v>23511</v>
      </c>
      <c r="I1347">
        <v>21237</v>
      </c>
      <c r="J1347">
        <v>17940</v>
      </c>
      <c r="K1347">
        <v>15914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293</v>
      </c>
      <c r="F1348">
        <v>131692</v>
      </c>
      <c r="G1348">
        <v>130246</v>
      </c>
      <c r="H1348">
        <v>129943</v>
      </c>
      <c r="I1348">
        <v>127753</v>
      </c>
      <c r="J1348">
        <v>132884</v>
      </c>
      <c r="K1348">
        <v>129154</v>
      </c>
    </row>
    <row r="1349" spans="2:11" x14ac:dyDescent="0.2">
      <c r="B1349" t="s">
        <v>1</v>
      </c>
      <c r="C1349" s="2" t="s">
        <v>165</v>
      </c>
      <c r="D1349" t="s">
        <v>166</v>
      </c>
      <c r="E1349" t="s">
        <v>292</v>
      </c>
      <c r="F1349">
        <v>34863</v>
      </c>
      <c r="G1349">
        <v>10013</v>
      </c>
      <c r="H1349">
        <v>25446</v>
      </c>
      <c r="I1349">
        <v>23440</v>
      </c>
      <c r="J1349">
        <v>23731</v>
      </c>
      <c r="K1349">
        <v>19547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292</v>
      </c>
      <c r="F1350">
        <v>42195</v>
      </c>
      <c r="G1350">
        <v>42711</v>
      </c>
      <c r="H1350">
        <v>53397</v>
      </c>
      <c r="I1350">
        <v>59601</v>
      </c>
      <c r="J1350">
        <v>59084</v>
      </c>
      <c r="K1350">
        <v>60788</v>
      </c>
    </row>
    <row r="1351" spans="2:11" x14ac:dyDescent="0.2">
      <c r="B1351" t="s">
        <v>1</v>
      </c>
      <c r="C1351" s="2" t="s">
        <v>167</v>
      </c>
      <c r="D1351" t="s">
        <v>168</v>
      </c>
      <c r="E1351" t="s">
        <v>292</v>
      </c>
      <c r="F1351">
        <v>34415</v>
      </c>
      <c r="G1351">
        <v>31174</v>
      </c>
      <c r="H1351">
        <v>32026</v>
      </c>
      <c r="I1351">
        <v>28937</v>
      </c>
      <c r="J1351">
        <v>35883</v>
      </c>
      <c r="K1351">
        <v>31678</v>
      </c>
    </row>
    <row r="1352" spans="2:11" x14ac:dyDescent="0.2">
      <c r="B1352" t="s">
        <v>1</v>
      </c>
      <c r="C1352" s="2" t="s">
        <v>169</v>
      </c>
      <c r="D1352" t="s">
        <v>170</v>
      </c>
      <c r="E1352" t="s">
        <v>292</v>
      </c>
      <c r="F1352">
        <v>17486</v>
      </c>
      <c r="G1352">
        <v>16661</v>
      </c>
      <c r="H1352">
        <v>18781</v>
      </c>
      <c r="I1352">
        <v>15106</v>
      </c>
      <c r="J1352">
        <v>11346</v>
      </c>
      <c r="K1352">
        <v>10027</v>
      </c>
    </row>
    <row r="1353" spans="2:11" x14ac:dyDescent="0.2">
      <c r="B1353" t="s">
        <v>1</v>
      </c>
      <c r="C1353" s="2" t="s">
        <v>171</v>
      </c>
      <c r="D1353" t="s">
        <v>172</v>
      </c>
      <c r="E1353" t="s">
        <v>292</v>
      </c>
      <c r="F1353">
        <v>24859</v>
      </c>
      <c r="G1353">
        <v>24695</v>
      </c>
      <c r="H1353">
        <v>25820</v>
      </c>
      <c r="I1353">
        <v>19450</v>
      </c>
      <c r="J1353">
        <v>21192</v>
      </c>
      <c r="K1353">
        <v>22087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293</v>
      </c>
      <c r="F1354">
        <v>24740</v>
      </c>
      <c r="G1354">
        <v>21633</v>
      </c>
      <c r="H1354">
        <v>29314</v>
      </c>
      <c r="I1354">
        <v>21270</v>
      </c>
      <c r="J1354">
        <v>22014</v>
      </c>
      <c r="K1354">
        <v>20955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292</v>
      </c>
      <c r="F1355">
        <v>22609</v>
      </c>
      <c r="G1355">
        <v>62298</v>
      </c>
      <c r="H1355">
        <v>65940</v>
      </c>
      <c r="I1355">
        <v>61479</v>
      </c>
      <c r="J1355">
        <v>60344</v>
      </c>
      <c r="K1355">
        <v>61888</v>
      </c>
    </row>
    <row r="1356" spans="2:11" x14ac:dyDescent="0.2">
      <c r="B1356" t="s">
        <v>1</v>
      </c>
      <c r="C1356" s="2" t="s">
        <v>173</v>
      </c>
      <c r="D1356" t="s">
        <v>174</v>
      </c>
      <c r="E1356" t="s">
        <v>292</v>
      </c>
      <c r="F1356">
        <v>28450</v>
      </c>
      <c r="G1356">
        <v>24413</v>
      </c>
      <c r="H1356">
        <v>28747</v>
      </c>
      <c r="I1356">
        <v>22710</v>
      </c>
      <c r="J1356">
        <v>26886</v>
      </c>
      <c r="K1356">
        <v>23966</v>
      </c>
    </row>
    <row r="1357" spans="2:11" x14ac:dyDescent="0.2">
      <c r="B1357" t="s">
        <v>1</v>
      </c>
      <c r="C1357" s="2" t="s">
        <v>175</v>
      </c>
      <c r="D1357" t="s">
        <v>176</v>
      </c>
      <c r="E1357" t="s">
        <v>292</v>
      </c>
      <c r="F1357">
        <v>24568</v>
      </c>
      <c r="G1357">
        <v>22596</v>
      </c>
      <c r="H1357">
        <v>18032</v>
      </c>
      <c r="I1357">
        <v>18357</v>
      </c>
      <c r="J1357">
        <v>22350</v>
      </c>
      <c r="K1357">
        <v>26771</v>
      </c>
    </row>
    <row r="1358" spans="2:11" x14ac:dyDescent="0.2">
      <c r="B1358" t="s">
        <v>1</v>
      </c>
      <c r="C1358" s="2" t="s">
        <v>25</v>
      </c>
      <c r="D1358" t="s">
        <v>398</v>
      </c>
      <c r="E1358" t="s">
        <v>293</v>
      </c>
      <c r="F1358">
        <v>20860</v>
      </c>
      <c r="G1358">
        <v>21991</v>
      </c>
      <c r="H1358">
        <v>68241</v>
      </c>
      <c r="I1358">
        <v>61824</v>
      </c>
      <c r="J1358">
        <v>57776</v>
      </c>
      <c r="K1358">
        <v>47890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293</v>
      </c>
      <c r="F1359">
        <v>101041</v>
      </c>
      <c r="G1359">
        <v>106837</v>
      </c>
      <c r="H1359">
        <v>102044</v>
      </c>
      <c r="I1359">
        <v>94282</v>
      </c>
      <c r="J1359">
        <v>102864</v>
      </c>
      <c r="K1359">
        <v>99620</v>
      </c>
    </row>
    <row r="1360" spans="2:11" x14ac:dyDescent="0.2">
      <c r="B1360" t="s">
        <v>1</v>
      </c>
      <c r="C1360" s="2" t="s">
        <v>177</v>
      </c>
      <c r="D1360" t="s">
        <v>178</v>
      </c>
      <c r="E1360" t="s">
        <v>292</v>
      </c>
      <c r="F1360">
        <v>14721</v>
      </c>
      <c r="G1360">
        <v>3554</v>
      </c>
      <c r="H1360">
        <v>9222</v>
      </c>
      <c r="I1360">
        <v>8622</v>
      </c>
      <c r="J1360">
        <v>7648</v>
      </c>
      <c r="K1360">
        <v>8142</v>
      </c>
    </row>
    <row r="1361" spans="2:11" x14ac:dyDescent="0.2">
      <c r="B1361" t="s">
        <v>1</v>
      </c>
      <c r="C1361" s="2" t="s">
        <v>179</v>
      </c>
      <c r="D1361" t="s">
        <v>180</v>
      </c>
      <c r="E1361" t="s">
        <v>292</v>
      </c>
      <c r="F1361">
        <v>19632</v>
      </c>
      <c r="G1361">
        <v>16537</v>
      </c>
      <c r="H1361">
        <v>16027</v>
      </c>
      <c r="I1361">
        <v>17432</v>
      </c>
      <c r="J1361">
        <v>14565</v>
      </c>
      <c r="K1361">
        <v>16795</v>
      </c>
    </row>
    <row r="1362" spans="2:11" x14ac:dyDescent="0.2">
      <c r="B1362" t="s">
        <v>1</v>
      </c>
      <c r="C1362" s="2" t="s">
        <v>181</v>
      </c>
      <c r="D1362" t="s">
        <v>182</v>
      </c>
      <c r="E1362" t="s">
        <v>292</v>
      </c>
      <c r="F1362">
        <v>17320</v>
      </c>
      <c r="G1362">
        <v>12493</v>
      </c>
      <c r="H1362">
        <v>12511</v>
      </c>
      <c r="I1362">
        <v>12021</v>
      </c>
      <c r="J1362">
        <v>12734</v>
      </c>
      <c r="K1362">
        <v>13926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292</v>
      </c>
      <c r="F1363">
        <v>69361</v>
      </c>
      <c r="G1363">
        <v>64028</v>
      </c>
      <c r="H1363">
        <v>70872</v>
      </c>
      <c r="I1363">
        <v>50813</v>
      </c>
      <c r="J1363">
        <v>53627</v>
      </c>
      <c r="K1363">
        <v>52083</v>
      </c>
    </row>
    <row r="1364" spans="2:11" x14ac:dyDescent="0.2">
      <c r="B1364" t="s">
        <v>1</v>
      </c>
      <c r="C1364" s="2" t="s">
        <v>30</v>
      </c>
      <c r="D1364" t="s">
        <v>399</v>
      </c>
      <c r="E1364" t="s">
        <v>293</v>
      </c>
      <c r="F1364">
        <v>112002</v>
      </c>
      <c r="G1364">
        <v>103490</v>
      </c>
      <c r="H1364">
        <v>115278</v>
      </c>
      <c r="I1364">
        <v>126376</v>
      </c>
      <c r="J1364">
        <v>165136</v>
      </c>
      <c r="K1364">
        <v>150393</v>
      </c>
    </row>
    <row r="1365" spans="2:11" x14ac:dyDescent="0.2">
      <c r="B1365" t="s">
        <v>1</v>
      </c>
      <c r="C1365" s="2" t="s">
        <v>183</v>
      </c>
      <c r="D1365" t="s">
        <v>184</v>
      </c>
      <c r="E1365" t="s">
        <v>292</v>
      </c>
      <c r="F1365">
        <v>58119</v>
      </c>
      <c r="G1365">
        <v>66799</v>
      </c>
      <c r="H1365">
        <v>45309</v>
      </c>
      <c r="I1365">
        <v>14900</v>
      </c>
      <c r="J1365">
        <v>13001</v>
      </c>
      <c r="K1365">
        <v>15411</v>
      </c>
    </row>
    <row r="1366" spans="2:11" x14ac:dyDescent="0.2">
      <c r="B1366" t="s">
        <v>1</v>
      </c>
      <c r="C1366" s="2" t="s">
        <v>185</v>
      </c>
      <c r="D1366" t="s">
        <v>186</v>
      </c>
      <c r="E1366" t="s">
        <v>292</v>
      </c>
      <c r="F1366">
        <v>20202</v>
      </c>
      <c r="G1366">
        <v>19090</v>
      </c>
      <c r="H1366">
        <v>14515</v>
      </c>
      <c r="I1366">
        <v>16722</v>
      </c>
      <c r="J1366">
        <v>5020</v>
      </c>
      <c r="K1366">
        <v>12269</v>
      </c>
    </row>
    <row r="1367" spans="2:11" x14ac:dyDescent="0.2">
      <c r="B1367" t="s">
        <v>1</v>
      </c>
      <c r="C1367" s="2" t="s">
        <v>187</v>
      </c>
      <c r="D1367" t="s">
        <v>188</v>
      </c>
      <c r="E1367" t="s">
        <v>292</v>
      </c>
      <c r="F1367">
        <v>10861</v>
      </c>
      <c r="G1367">
        <v>11034</v>
      </c>
      <c r="H1367">
        <v>14826</v>
      </c>
      <c r="I1367">
        <v>12708</v>
      </c>
      <c r="J1367">
        <v>14818</v>
      </c>
      <c r="K1367">
        <v>11863</v>
      </c>
    </row>
    <row r="1368" spans="2:11" x14ac:dyDescent="0.2">
      <c r="B1368" t="s">
        <v>1</v>
      </c>
      <c r="C1368" s="2" t="s">
        <v>189</v>
      </c>
      <c r="D1368" t="s">
        <v>190</v>
      </c>
      <c r="E1368" t="s">
        <v>292</v>
      </c>
      <c r="F1368">
        <v>16296</v>
      </c>
      <c r="G1368">
        <v>15122</v>
      </c>
      <c r="H1368">
        <v>12712</v>
      </c>
      <c r="I1368">
        <v>12479</v>
      </c>
      <c r="J1368">
        <v>11435</v>
      </c>
      <c r="K1368">
        <v>14509</v>
      </c>
    </row>
    <row r="1369" spans="2:11" x14ac:dyDescent="0.2">
      <c r="B1369" t="s">
        <v>1</v>
      </c>
      <c r="C1369" s="2" t="s">
        <v>191</v>
      </c>
      <c r="D1369" t="s">
        <v>192</v>
      </c>
      <c r="E1369" t="s">
        <v>292</v>
      </c>
      <c r="F1369">
        <v>10642</v>
      </c>
      <c r="G1369">
        <v>10841</v>
      </c>
      <c r="H1369">
        <v>9244</v>
      </c>
      <c r="I1369">
        <v>9213</v>
      </c>
      <c r="J1369">
        <v>9798</v>
      </c>
      <c r="K1369">
        <v>9680</v>
      </c>
    </row>
    <row r="1370" spans="2:11" x14ac:dyDescent="0.2">
      <c r="B1370" t="s">
        <v>1</v>
      </c>
      <c r="C1370" s="2" t="s">
        <v>193</v>
      </c>
      <c r="D1370" t="s">
        <v>194</v>
      </c>
      <c r="E1370" t="s">
        <v>292</v>
      </c>
      <c r="F1370">
        <v>28977</v>
      </c>
      <c r="G1370">
        <v>22065</v>
      </c>
      <c r="H1370">
        <v>15965</v>
      </c>
      <c r="I1370">
        <v>23651</v>
      </c>
      <c r="J1370">
        <v>20323</v>
      </c>
      <c r="K1370">
        <v>22678</v>
      </c>
    </row>
    <row r="1371" spans="2:11" x14ac:dyDescent="0.2">
      <c r="B1371" t="s">
        <v>1</v>
      </c>
      <c r="C1371" s="2" t="s">
        <v>31</v>
      </c>
      <c r="D1371" t="s">
        <v>400</v>
      </c>
      <c r="E1371" t="s">
        <v>293</v>
      </c>
      <c r="F1371">
        <v>181028</v>
      </c>
      <c r="G1371">
        <v>177248</v>
      </c>
      <c r="H1371">
        <v>174844</v>
      </c>
      <c r="I1371">
        <v>169097</v>
      </c>
      <c r="J1371">
        <v>175619</v>
      </c>
      <c r="K1371">
        <v>156746</v>
      </c>
    </row>
    <row r="1372" spans="2:11" x14ac:dyDescent="0.2">
      <c r="B1372" t="s">
        <v>1</v>
      </c>
      <c r="C1372" s="2" t="s">
        <v>195</v>
      </c>
      <c r="D1372" t="s">
        <v>196</v>
      </c>
      <c r="E1372" t="s">
        <v>292</v>
      </c>
      <c r="F1372">
        <v>32587</v>
      </c>
      <c r="G1372">
        <v>51993</v>
      </c>
      <c r="H1372">
        <v>64167</v>
      </c>
      <c r="I1372">
        <v>50348</v>
      </c>
      <c r="J1372">
        <v>38977</v>
      </c>
      <c r="K1372">
        <v>37313</v>
      </c>
    </row>
    <row r="1373" spans="2:11" x14ac:dyDescent="0.2">
      <c r="B1373" t="s">
        <v>1</v>
      </c>
      <c r="C1373" s="2" t="s">
        <v>197</v>
      </c>
      <c r="D1373" t="s">
        <v>198</v>
      </c>
      <c r="E1373" t="s">
        <v>292</v>
      </c>
      <c r="F1373">
        <v>15149</v>
      </c>
      <c r="G1373">
        <v>9844</v>
      </c>
      <c r="H1373">
        <v>5635</v>
      </c>
      <c r="I1373">
        <v>9165</v>
      </c>
      <c r="J1373">
        <v>8302</v>
      </c>
      <c r="K1373">
        <v>9204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292</v>
      </c>
      <c r="F1374">
        <v>23012</v>
      </c>
      <c r="G1374">
        <v>17377</v>
      </c>
      <c r="H1374">
        <v>14360</v>
      </c>
      <c r="I1374">
        <v>20853</v>
      </c>
      <c r="J1374">
        <v>14847</v>
      </c>
      <c r="K1374">
        <v>17852</v>
      </c>
    </row>
    <row r="1375" spans="2:11" x14ac:dyDescent="0.2">
      <c r="B1375" t="s">
        <v>1</v>
      </c>
      <c r="C1375" s="2" t="s">
        <v>199</v>
      </c>
      <c r="D1375" t="s">
        <v>200</v>
      </c>
      <c r="E1375" t="s">
        <v>292</v>
      </c>
      <c r="F1375">
        <v>256710</v>
      </c>
      <c r="G1375">
        <v>15462</v>
      </c>
      <c r="H1375">
        <v>42555</v>
      </c>
      <c r="I1375">
        <v>20688</v>
      </c>
      <c r="J1375">
        <v>21441</v>
      </c>
      <c r="K1375">
        <v>21036</v>
      </c>
    </row>
    <row r="1376" spans="2:11" x14ac:dyDescent="0.2">
      <c r="B1376" t="s">
        <v>1</v>
      </c>
      <c r="C1376" s="2" t="s">
        <v>201</v>
      </c>
      <c r="D1376" t="s">
        <v>202</v>
      </c>
      <c r="E1376" t="s">
        <v>292</v>
      </c>
      <c r="F1376">
        <v>19609</v>
      </c>
      <c r="G1376">
        <v>14177</v>
      </c>
      <c r="H1376">
        <v>12476</v>
      </c>
      <c r="I1376">
        <v>10816</v>
      </c>
      <c r="J1376">
        <v>8524</v>
      </c>
      <c r="K1376">
        <v>8067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292</v>
      </c>
      <c r="F1377">
        <v>46375</v>
      </c>
      <c r="G1377">
        <v>10728</v>
      </c>
      <c r="H1377">
        <v>30318</v>
      </c>
      <c r="I1377">
        <v>24610</v>
      </c>
      <c r="J1377">
        <v>26221</v>
      </c>
      <c r="K1377">
        <v>22975</v>
      </c>
    </row>
    <row r="1378" spans="2:11" x14ac:dyDescent="0.2">
      <c r="B1378" t="s">
        <v>1</v>
      </c>
      <c r="C1378" s="2" t="s">
        <v>203</v>
      </c>
      <c r="D1378" t="s">
        <v>204</v>
      </c>
      <c r="E1378" t="s">
        <v>292</v>
      </c>
      <c r="F1378">
        <v>7509</v>
      </c>
      <c r="G1378">
        <v>2515</v>
      </c>
      <c r="H1378">
        <v>8892</v>
      </c>
      <c r="I1378">
        <v>5920</v>
      </c>
      <c r="J1378">
        <v>6184</v>
      </c>
      <c r="K1378">
        <v>6617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293</v>
      </c>
      <c r="F1379">
        <v>370048</v>
      </c>
      <c r="G1379">
        <v>104540</v>
      </c>
      <c r="H1379">
        <v>201233</v>
      </c>
      <c r="I1379">
        <v>270195</v>
      </c>
      <c r="J1379">
        <v>68052</v>
      </c>
      <c r="K1379">
        <v>209941</v>
      </c>
    </row>
    <row r="1380" spans="2:11" x14ac:dyDescent="0.2">
      <c r="B1380" t="s">
        <v>1</v>
      </c>
      <c r="C1380" s="2" t="s">
        <v>205</v>
      </c>
      <c r="D1380" t="s">
        <v>206</v>
      </c>
      <c r="E1380" t="s">
        <v>292</v>
      </c>
      <c r="F1380">
        <v>11347</v>
      </c>
      <c r="G1380">
        <v>28341</v>
      </c>
      <c r="H1380">
        <v>33962</v>
      </c>
      <c r="I1380">
        <v>34268</v>
      </c>
      <c r="J1380">
        <v>34794</v>
      </c>
      <c r="K1380">
        <v>33298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293</v>
      </c>
      <c r="F1381">
        <v>75320</v>
      </c>
      <c r="G1381">
        <v>92946</v>
      </c>
      <c r="H1381">
        <v>104123</v>
      </c>
      <c r="I1381">
        <v>105227</v>
      </c>
      <c r="J1381">
        <v>107553</v>
      </c>
      <c r="K1381">
        <v>112629</v>
      </c>
    </row>
    <row r="1382" spans="2:11" x14ac:dyDescent="0.2">
      <c r="B1382" t="s">
        <v>1</v>
      </c>
      <c r="C1382" s="2" t="s">
        <v>207</v>
      </c>
      <c r="D1382" t="s">
        <v>208</v>
      </c>
      <c r="E1382" t="s">
        <v>292</v>
      </c>
      <c r="F1382">
        <v>56496</v>
      </c>
      <c r="G1382">
        <v>22118</v>
      </c>
      <c r="H1382">
        <v>22866</v>
      </c>
      <c r="I1382">
        <v>19232</v>
      </c>
      <c r="J1382">
        <v>18978</v>
      </c>
      <c r="K1382">
        <v>16250</v>
      </c>
    </row>
    <row r="1383" spans="2:11" x14ac:dyDescent="0.2">
      <c r="B1383" t="s">
        <v>1</v>
      </c>
      <c r="C1383" s="2" t="s">
        <v>209</v>
      </c>
      <c r="D1383" t="s">
        <v>210</v>
      </c>
      <c r="E1383" t="s">
        <v>292</v>
      </c>
      <c r="F1383">
        <v>11958</v>
      </c>
      <c r="G1383">
        <v>10849</v>
      </c>
      <c r="H1383">
        <v>15905</v>
      </c>
      <c r="I1383">
        <v>9361</v>
      </c>
      <c r="J1383">
        <v>11008</v>
      </c>
      <c r="K1383">
        <v>12146</v>
      </c>
    </row>
    <row r="1384" spans="2:11" x14ac:dyDescent="0.2">
      <c r="B1384" t="s">
        <v>1</v>
      </c>
      <c r="C1384" s="2" t="s">
        <v>211</v>
      </c>
      <c r="D1384" t="s">
        <v>212</v>
      </c>
      <c r="E1384" t="s">
        <v>292</v>
      </c>
      <c r="F1384">
        <v>11069</v>
      </c>
      <c r="G1384">
        <v>13225</v>
      </c>
      <c r="H1384">
        <v>10996</v>
      </c>
      <c r="I1384">
        <v>7904</v>
      </c>
      <c r="J1384">
        <v>8200</v>
      </c>
      <c r="K1384">
        <v>8176</v>
      </c>
    </row>
    <row r="1385" spans="2:11" x14ac:dyDescent="0.2">
      <c r="B1385" t="s">
        <v>1</v>
      </c>
      <c r="C1385" s="2" t="s">
        <v>213</v>
      </c>
      <c r="D1385" t="s">
        <v>214</v>
      </c>
      <c r="E1385" t="s">
        <v>292</v>
      </c>
      <c r="F1385">
        <v>9954</v>
      </c>
      <c r="G1385">
        <v>9762</v>
      </c>
      <c r="H1385">
        <v>10349</v>
      </c>
      <c r="I1385">
        <v>9797</v>
      </c>
      <c r="J1385">
        <v>9518</v>
      </c>
      <c r="K1385">
        <v>9468</v>
      </c>
    </row>
    <row r="1386" spans="2:11" x14ac:dyDescent="0.2">
      <c r="B1386" t="s">
        <v>1</v>
      </c>
      <c r="C1386" s="2" t="s">
        <v>272</v>
      </c>
      <c r="D1386" t="s">
        <v>273</v>
      </c>
      <c r="E1386" t="s">
        <v>294</v>
      </c>
      <c r="F1386" t="s">
        <v>125</v>
      </c>
      <c r="G1386" t="s">
        <v>125</v>
      </c>
      <c r="H1386" t="s">
        <v>125</v>
      </c>
      <c r="I1386" t="s">
        <v>125</v>
      </c>
      <c r="J1386" t="s">
        <v>125</v>
      </c>
      <c r="K1386" t="s">
        <v>125</v>
      </c>
    </row>
    <row r="1387" spans="2:11" x14ac:dyDescent="0.2">
      <c r="B1387" t="s">
        <v>1</v>
      </c>
      <c r="C1387" s="2" t="s">
        <v>270</v>
      </c>
      <c r="D1387" t="s">
        <v>271</v>
      </c>
      <c r="E1387" t="s">
        <v>292</v>
      </c>
      <c r="F1387">
        <v>36508</v>
      </c>
      <c r="G1387">
        <v>36307</v>
      </c>
      <c r="H1387">
        <v>40423</v>
      </c>
      <c r="I1387">
        <v>37521</v>
      </c>
      <c r="J1387">
        <v>34902</v>
      </c>
      <c r="K1387">
        <v>38480</v>
      </c>
    </row>
    <row r="1388" spans="2:11" x14ac:dyDescent="0.2">
      <c r="B1388" t="s">
        <v>1</v>
      </c>
      <c r="C1388" s="2" t="s">
        <v>215</v>
      </c>
      <c r="D1388" t="s">
        <v>216</v>
      </c>
      <c r="E1388" t="s">
        <v>292</v>
      </c>
      <c r="F1388">
        <v>17757</v>
      </c>
      <c r="G1388">
        <v>25964</v>
      </c>
      <c r="H1388">
        <v>15848</v>
      </c>
      <c r="I1388">
        <v>14841</v>
      </c>
      <c r="J1388">
        <v>17026</v>
      </c>
      <c r="K1388">
        <v>11465</v>
      </c>
    </row>
    <row r="1389" spans="2:11" x14ac:dyDescent="0.2">
      <c r="B1389" t="s">
        <v>1</v>
      </c>
      <c r="C1389" s="2" t="s">
        <v>217</v>
      </c>
      <c r="D1389" t="s">
        <v>218</v>
      </c>
      <c r="E1389" t="s">
        <v>292</v>
      </c>
      <c r="F1389">
        <v>3322</v>
      </c>
      <c r="G1389">
        <v>3214</v>
      </c>
      <c r="H1389">
        <v>6561</v>
      </c>
      <c r="I1389">
        <v>6409</v>
      </c>
      <c r="J1389">
        <v>8294</v>
      </c>
      <c r="K1389">
        <v>7350</v>
      </c>
    </row>
    <row r="1390" spans="2:11" x14ac:dyDescent="0.2">
      <c r="B1390" t="s">
        <v>1</v>
      </c>
      <c r="C1390" s="2" t="s">
        <v>219</v>
      </c>
      <c r="D1390" t="s">
        <v>391</v>
      </c>
      <c r="E1390" t="s">
        <v>292</v>
      </c>
      <c r="F1390">
        <v>33296</v>
      </c>
      <c r="G1390">
        <v>31484</v>
      </c>
      <c r="H1390">
        <v>26960</v>
      </c>
      <c r="I1390">
        <v>21253</v>
      </c>
      <c r="J1390">
        <v>24776</v>
      </c>
      <c r="K1390">
        <v>22382</v>
      </c>
    </row>
    <row r="1391" spans="2:11" x14ac:dyDescent="0.2">
      <c r="B1391" t="s">
        <v>1</v>
      </c>
      <c r="C1391" s="2" t="s">
        <v>220</v>
      </c>
      <c r="D1391" t="s">
        <v>221</v>
      </c>
      <c r="E1391" t="s">
        <v>292</v>
      </c>
      <c r="F1391">
        <v>4626</v>
      </c>
      <c r="G1391">
        <v>5289</v>
      </c>
      <c r="H1391">
        <v>13755</v>
      </c>
      <c r="I1391">
        <v>13691</v>
      </c>
      <c r="J1391">
        <v>12131</v>
      </c>
      <c r="K1391" t="s">
        <v>125</v>
      </c>
    </row>
    <row r="1392" spans="2:11" x14ac:dyDescent="0.2">
      <c r="B1392" t="s">
        <v>1</v>
      </c>
      <c r="C1392" s="2" t="s">
        <v>222</v>
      </c>
      <c r="D1392" t="s">
        <v>349</v>
      </c>
      <c r="E1392" t="s">
        <v>292</v>
      </c>
      <c r="F1392">
        <v>2719</v>
      </c>
      <c r="G1392">
        <v>8406</v>
      </c>
      <c r="H1392">
        <v>6112</v>
      </c>
      <c r="I1392">
        <v>6077</v>
      </c>
      <c r="J1392">
        <v>6289</v>
      </c>
      <c r="K1392">
        <v>5985</v>
      </c>
    </row>
    <row r="1393" spans="2:11" x14ac:dyDescent="0.2">
      <c r="B1393" t="s">
        <v>1</v>
      </c>
      <c r="C1393" s="2" t="s">
        <v>223</v>
      </c>
      <c r="D1393" t="s">
        <v>350</v>
      </c>
      <c r="E1393" t="s">
        <v>292</v>
      </c>
      <c r="F1393">
        <v>15641</v>
      </c>
      <c r="G1393">
        <v>20427</v>
      </c>
      <c r="H1393">
        <v>18037</v>
      </c>
      <c r="I1393">
        <v>15461</v>
      </c>
      <c r="J1393">
        <v>17554</v>
      </c>
      <c r="K1393">
        <v>16001</v>
      </c>
    </row>
    <row r="1394" spans="2:11" x14ac:dyDescent="0.2">
      <c r="B1394" t="s">
        <v>1</v>
      </c>
      <c r="C1394" s="2" t="s">
        <v>224</v>
      </c>
      <c r="D1394" t="s">
        <v>351</v>
      </c>
      <c r="E1394" t="s">
        <v>294</v>
      </c>
      <c r="F1394" t="s">
        <v>125</v>
      </c>
      <c r="G1394" t="s">
        <v>125</v>
      </c>
      <c r="H1394" t="s">
        <v>125</v>
      </c>
      <c r="I1394" t="s">
        <v>125</v>
      </c>
      <c r="J1394" t="s">
        <v>125</v>
      </c>
      <c r="K1394" t="s">
        <v>125</v>
      </c>
    </row>
    <row r="1395" spans="2:11" x14ac:dyDescent="0.2">
      <c r="B1395" t="s">
        <v>1</v>
      </c>
      <c r="C1395" s="2" t="s">
        <v>225</v>
      </c>
      <c r="D1395" t="s">
        <v>226</v>
      </c>
      <c r="E1395" t="s">
        <v>292</v>
      </c>
      <c r="F1395">
        <v>15626</v>
      </c>
      <c r="G1395">
        <v>10744</v>
      </c>
      <c r="H1395">
        <v>14070</v>
      </c>
      <c r="I1395">
        <v>9273</v>
      </c>
      <c r="J1395">
        <v>9197</v>
      </c>
      <c r="K1395">
        <v>11115</v>
      </c>
    </row>
    <row r="1396" spans="2:11" x14ac:dyDescent="0.2">
      <c r="B1396" t="s">
        <v>1</v>
      </c>
      <c r="C1396" s="2" t="s">
        <v>274</v>
      </c>
      <c r="D1396" t="s">
        <v>275</v>
      </c>
      <c r="E1396" t="s">
        <v>294</v>
      </c>
      <c r="F1396" t="s">
        <v>125</v>
      </c>
      <c r="G1396" t="s">
        <v>125</v>
      </c>
      <c r="H1396" t="s">
        <v>125</v>
      </c>
      <c r="I1396" t="s">
        <v>125</v>
      </c>
      <c r="J1396" t="s">
        <v>125</v>
      </c>
      <c r="K1396" t="s">
        <v>125</v>
      </c>
    </row>
    <row r="1397" spans="2:11" x14ac:dyDescent="0.2">
      <c r="B1397" t="s">
        <v>1</v>
      </c>
      <c r="C1397" s="2" t="s">
        <v>227</v>
      </c>
      <c r="D1397" t="s">
        <v>228</v>
      </c>
      <c r="E1397" t="s">
        <v>292</v>
      </c>
      <c r="F1397">
        <v>57913</v>
      </c>
      <c r="G1397">
        <v>16735</v>
      </c>
      <c r="H1397">
        <v>46807</v>
      </c>
      <c r="I1397">
        <v>46346</v>
      </c>
      <c r="J1397">
        <v>44120</v>
      </c>
      <c r="K1397">
        <v>54002</v>
      </c>
    </row>
    <row r="1398" spans="2:11" x14ac:dyDescent="0.2">
      <c r="B1398" t="s">
        <v>1</v>
      </c>
      <c r="C1398" s="2" t="s">
        <v>229</v>
      </c>
      <c r="D1398" t="s">
        <v>230</v>
      </c>
      <c r="E1398" t="s">
        <v>292</v>
      </c>
      <c r="F1398">
        <v>16550</v>
      </c>
      <c r="G1398" t="s">
        <v>125</v>
      </c>
      <c r="H1398" t="s">
        <v>125</v>
      </c>
      <c r="I1398" t="s">
        <v>125</v>
      </c>
      <c r="J1398" t="s">
        <v>125</v>
      </c>
      <c r="K1398" t="s">
        <v>125</v>
      </c>
    </row>
    <row r="1399" spans="2:11" x14ac:dyDescent="0.2">
      <c r="B1399" t="s">
        <v>1</v>
      </c>
      <c r="C1399" s="2" t="s">
        <v>231</v>
      </c>
      <c r="D1399" t="s">
        <v>401</v>
      </c>
      <c r="E1399" t="s">
        <v>292</v>
      </c>
      <c r="F1399">
        <v>4018</v>
      </c>
      <c r="G1399">
        <v>13471</v>
      </c>
      <c r="H1399">
        <v>11354</v>
      </c>
      <c r="I1399">
        <v>11432</v>
      </c>
      <c r="J1399">
        <v>11494</v>
      </c>
      <c r="K1399">
        <v>13001</v>
      </c>
    </row>
    <row r="1400" spans="2:11" x14ac:dyDescent="0.2">
      <c r="B1400" t="s">
        <v>1</v>
      </c>
      <c r="C1400" s="2" t="s">
        <v>232</v>
      </c>
      <c r="D1400" t="s">
        <v>402</v>
      </c>
      <c r="E1400" t="s">
        <v>292</v>
      </c>
      <c r="F1400">
        <v>20164</v>
      </c>
      <c r="G1400">
        <v>21409</v>
      </c>
      <c r="H1400">
        <v>18805</v>
      </c>
      <c r="I1400">
        <v>18861</v>
      </c>
      <c r="J1400">
        <v>16612</v>
      </c>
      <c r="K1400">
        <v>14727</v>
      </c>
    </row>
    <row r="1401" spans="2:11" x14ac:dyDescent="0.2">
      <c r="B1401" t="s">
        <v>1</v>
      </c>
      <c r="C1401" s="2" t="s">
        <v>265</v>
      </c>
      <c r="D1401" t="s">
        <v>266</v>
      </c>
      <c r="E1401" t="s">
        <v>292</v>
      </c>
      <c r="F1401">
        <v>3264</v>
      </c>
      <c r="G1401">
        <v>7542</v>
      </c>
      <c r="H1401">
        <v>13732</v>
      </c>
      <c r="I1401">
        <v>14970</v>
      </c>
      <c r="J1401">
        <v>9270</v>
      </c>
      <c r="K1401">
        <v>20228</v>
      </c>
    </row>
    <row r="1402" spans="2:11" x14ac:dyDescent="0.2">
      <c r="B1402" t="s">
        <v>295</v>
      </c>
      <c r="C1402" s="2" t="s">
        <v>276</v>
      </c>
      <c r="D1402" t="s">
        <v>277</v>
      </c>
      <c r="E1402" t="s">
        <v>125</v>
      </c>
      <c r="F1402" t="s">
        <v>125</v>
      </c>
      <c r="G1402" t="s">
        <v>125</v>
      </c>
      <c r="H1402" t="s">
        <v>125</v>
      </c>
      <c r="I1402" t="s">
        <v>125</v>
      </c>
      <c r="J1402" t="s">
        <v>125</v>
      </c>
      <c r="K1402" t="s">
        <v>125</v>
      </c>
    </row>
    <row r="1403" spans="2:11" x14ac:dyDescent="0.2">
      <c r="B1403" t="s">
        <v>2</v>
      </c>
      <c r="C1403" s="2" t="s">
        <v>233</v>
      </c>
      <c r="D1403" t="s">
        <v>234</v>
      </c>
      <c r="E1403" t="s">
        <v>292</v>
      </c>
      <c r="F1403">
        <v>38689</v>
      </c>
      <c r="G1403">
        <v>26365</v>
      </c>
      <c r="H1403">
        <v>20200</v>
      </c>
      <c r="I1403">
        <v>34744</v>
      </c>
      <c r="J1403">
        <v>33102</v>
      </c>
      <c r="K1403">
        <v>31974</v>
      </c>
    </row>
    <row r="1404" spans="2:11" x14ac:dyDescent="0.2">
      <c r="B1404" t="s">
        <v>2</v>
      </c>
      <c r="C1404" s="2" t="s">
        <v>278</v>
      </c>
      <c r="D1404" t="s">
        <v>279</v>
      </c>
      <c r="E1404" t="s">
        <v>294</v>
      </c>
      <c r="F1404" t="s">
        <v>125</v>
      </c>
      <c r="G1404" t="s">
        <v>125</v>
      </c>
      <c r="H1404" t="s">
        <v>125</v>
      </c>
      <c r="I1404" t="s">
        <v>125</v>
      </c>
      <c r="J1404" t="s">
        <v>125</v>
      </c>
      <c r="K1404" t="s">
        <v>125</v>
      </c>
    </row>
    <row r="1405" spans="2:11" x14ac:dyDescent="0.2">
      <c r="B1405" t="s">
        <v>2</v>
      </c>
      <c r="C1405" s="2" t="s">
        <v>40</v>
      </c>
      <c r="D1405" t="s">
        <v>375</v>
      </c>
      <c r="E1405" t="s">
        <v>292</v>
      </c>
      <c r="F1405">
        <v>44766</v>
      </c>
      <c r="G1405">
        <v>44115</v>
      </c>
      <c r="H1405">
        <v>39829</v>
      </c>
      <c r="I1405">
        <v>50067</v>
      </c>
      <c r="J1405">
        <v>41110</v>
      </c>
      <c r="K1405">
        <v>34817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293</v>
      </c>
      <c r="F1406">
        <v>63963</v>
      </c>
      <c r="G1406">
        <v>59623</v>
      </c>
      <c r="H1406">
        <v>80858</v>
      </c>
      <c r="I1406">
        <v>74843</v>
      </c>
      <c r="J1406">
        <v>66513</v>
      </c>
      <c r="K1406">
        <v>57885</v>
      </c>
    </row>
    <row r="1407" spans="2:11" x14ac:dyDescent="0.2">
      <c r="B1407" t="s">
        <v>2</v>
      </c>
      <c r="C1407" s="2" t="s">
        <v>235</v>
      </c>
      <c r="D1407" t="s">
        <v>236</v>
      </c>
      <c r="E1407" t="s">
        <v>292</v>
      </c>
      <c r="F1407">
        <v>41135</v>
      </c>
      <c r="G1407">
        <v>41875</v>
      </c>
      <c r="H1407">
        <v>39755</v>
      </c>
      <c r="I1407">
        <v>42289</v>
      </c>
      <c r="J1407">
        <v>37902</v>
      </c>
      <c r="K1407">
        <v>31872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293</v>
      </c>
      <c r="F1408">
        <v>175857</v>
      </c>
      <c r="G1408">
        <v>183817</v>
      </c>
      <c r="H1408">
        <v>271245</v>
      </c>
      <c r="I1408">
        <v>300142</v>
      </c>
      <c r="J1408">
        <v>273819</v>
      </c>
      <c r="K1408">
        <v>227962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293</v>
      </c>
      <c r="F1409">
        <v>272783</v>
      </c>
      <c r="G1409">
        <v>283782</v>
      </c>
      <c r="H1409">
        <v>269840</v>
      </c>
      <c r="I1409">
        <v>304699</v>
      </c>
      <c r="J1409">
        <v>0</v>
      </c>
      <c r="K1409">
        <v>0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293</v>
      </c>
      <c r="F1410">
        <v>232955</v>
      </c>
      <c r="G1410">
        <v>230900</v>
      </c>
      <c r="H1410">
        <v>247329</v>
      </c>
      <c r="I1410">
        <v>272209</v>
      </c>
      <c r="J1410">
        <v>238364</v>
      </c>
      <c r="K1410">
        <v>191686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293</v>
      </c>
      <c r="F1411">
        <v>210596</v>
      </c>
      <c r="G1411">
        <v>146513</v>
      </c>
      <c r="H1411">
        <v>170394</v>
      </c>
      <c r="I1411">
        <v>180812</v>
      </c>
      <c r="J1411">
        <v>153516</v>
      </c>
      <c r="K1411">
        <v>130808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293</v>
      </c>
      <c r="F1412">
        <v>147659</v>
      </c>
      <c r="G1412">
        <v>159946</v>
      </c>
      <c r="H1412">
        <v>152150</v>
      </c>
      <c r="I1412">
        <v>164964</v>
      </c>
      <c r="J1412">
        <v>152584</v>
      </c>
      <c r="K1412">
        <v>150142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293</v>
      </c>
      <c r="F1413">
        <v>361980</v>
      </c>
      <c r="G1413">
        <v>266546</v>
      </c>
      <c r="H1413">
        <v>277500</v>
      </c>
      <c r="I1413">
        <v>440415</v>
      </c>
      <c r="J1413">
        <v>398048</v>
      </c>
      <c r="K1413">
        <v>333083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293</v>
      </c>
      <c r="F1414">
        <v>94610</v>
      </c>
      <c r="G1414">
        <v>98083</v>
      </c>
      <c r="H1414">
        <v>80928</v>
      </c>
      <c r="I1414">
        <v>137406</v>
      </c>
      <c r="J1414">
        <v>125482</v>
      </c>
      <c r="K1414">
        <v>118497</v>
      </c>
    </row>
    <row r="1415" spans="2:11" x14ac:dyDescent="0.2">
      <c r="B1415" t="s">
        <v>2</v>
      </c>
      <c r="C1415" s="2" t="s">
        <v>128</v>
      </c>
      <c r="D1415" t="s">
        <v>126</v>
      </c>
      <c r="E1415" t="s">
        <v>292</v>
      </c>
      <c r="F1415">
        <v>54181</v>
      </c>
      <c r="G1415">
        <v>50062</v>
      </c>
      <c r="H1415">
        <v>46050</v>
      </c>
      <c r="I1415">
        <v>43287</v>
      </c>
      <c r="J1415">
        <v>37257</v>
      </c>
      <c r="K1415">
        <v>41653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293</v>
      </c>
      <c r="F1416">
        <v>236186</v>
      </c>
      <c r="G1416">
        <v>247700</v>
      </c>
      <c r="H1416">
        <v>215826</v>
      </c>
      <c r="I1416">
        <v>260166</v>
      </c>
      <c r="J1416">
        <v>237273</v>
      </c>
      <c r="K1416">
        <v>204588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293</v>
      </c>
      <c r="F1417">
        <v>94181</v>
      </c>
      <c r="G1417">
        <v>94726</v>
      </c>
      <c r="H1417">
        <v>105689</v>
      </c>
      <c r="I1417">
        <v>134564</v>
      </c>
      <c r="J1417">
        <v>114124</v>
      </c>
      <c r="K1417">
        <v>134793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293</v>
      </c>
      <c r="F1418">
        <v>166460</v>
      </c>
      <c r="G1418">
        <v>153101</v>
      </c>
      <c r="H1418">
        <v>69576</v>
      </c>
      <c r="I1418">
        <v>68983</v>
      </c>
      <c r="J1418">
        <v>60544</v>
      </c>
      <c r="K1418">
        <v>62824</v>
      </c>
    </row>
    <row r="1419" spans="2:11" x14ac:dyDescent="0.2">
      <c r="B1419" t="s">
        <v>2</v>
      </c>
      <c r="C1419" s="2" t="s">
        <v>237</v>
      </c>
      <c r="D1419" t="s">
        <v>238</v>
      </c>
      <c r="E1419" t="s">
        <v>292</v>
      </c>
      <c r="F1419">
        <v>78564</v>
      </c>
      <c r="G1419">
        <v>129406</v>
      </c>
      <c r="H1419">
        <v>138130</v>
      </c>
      <c r="I1419">
        <v>135643</v>
      </c>
      <c r="J1419">
        <v>133567</v>
      </c>
      <c r="K1419">
        <v>116937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293</v>
      </c>
      <c r="F1420">
        <v>90652</v>
      </c>
      <c r="G1420">
        <v>84309</v>
      </c>
      <c r="H1420">
        <v>69969</v>
      </c>
      <c r="I1420">
        <v>74598</v>
      </c>
      <c r="J1420">
        <v>80743</v>
      </c>
      <c r="K1420">
        <v>91548</v>
      </c>
    </row>
    <row r="1421" spans="2:11" x14ac:dyDescent="0.2">
      <c r="B1421" t="s">
        <v>2</v>
      </c>
      <c r="C1421" s="2" t="s">
        <v>239</v>
      </c>
      <c r="D1421" t="s">
        <v>240</v>
      </c>
      <c r="E1421" t="s">
        <v>292</v>
      </c>
      <c r="F1421">
        <v>15837</v>
      </c>
      <c r="G1421">
        <v>13023</v>
      </c>
      <c r="H1421" t="s">
        <v>125</v>
      </c>
      <c r="I1421" t="s">
        <v>125</v>
      </c>
      <c r="J1421" t="s">
        <v>125</v>
      </c>
      <c r="K1421" t="s">
        <v>125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293</v>
      </c>
      <c r="F1422">
        <v>39594</v>
      </c>
      <c r="G1422">
        <v>39381</v>
      </c>
      <c r="H1422">
        <v>47175</v>
      </c>
      <c r="I1422">
        <v>42036</v>
      </c>
      <c r="J1422">
        <v>32897</v>
      </c>
      <c r="K1422">
        <v>23867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293</v>
      </c>
      <c r="F1423">
        <v>302095</v>
      </c>
      <c r="G1423">
        <v>316944</v>
      </c>
      <c r="H1423">
        <v>313464</v>
      </c>
      <c r="I1423">
        <v>379898</v>
      </c>
      <c r="J1423">
        <v>353319</v>
      </c>
      <c r="K1423">
        <v>321686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293</v>
      </c>
      <c r="F1424">
        <v>89779</v>
      </c>
      <c r="G1424">
        <v>91926</v>
      </c>
      <c r="H1424">
        <v>86994</v>
      </c>
      <c r="I1424">
        <v>107173</v>
      </c>
      <c r="J1424">
        <v>101566</v>
      </c>
      <c r="K1424">
        <v>100012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293</v>
      </c>
      <c r="F1425">
        <v>67438</v>
      </c>
      <c r="G1425">
        <v>70003</v>
      </c>
      <c r="H1425">
        <v>81391</v>
      </c>
      <c r="I1425">
        <v>75286</v>
      </c>
      <c r="J1425">
        <v>80881</v>
      </c>
      <c r="K1425">
        <v>76878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293</v>
      </c>
      <c r="F1426">
        <v>219184</v>
      </c>
      <c r="G1426">
        <v>157319</v>
      </c>
      <c r="H1426">
        <v>171137</v>
      </c>
      <c r="I1426">
        <v>201015</v>
      </c>
      <c r="J1426">
        <v>205010</v>
      </c>
      <c r="K1426">
        <v>204768</v>
      </c>
    </row>
    <row r="1427" spans="2:11" x14ac:dyDescent="0.2">
      <c r="B1427" t="s">
        <v>2</v>
      </c>
      <c r="C1427" s="2" t="s">
        <v>75</v>
      </c>
      <c r="D1427" t="s">
        <v>438</v>
      </c>
      <c r="E1427" t="s">
        <v>293</v>
      </c>
      <c r="F1427">
        <v>379095</v>
      </c>
      <c r="G1427">
        <v>321235</v>
      </c>
      <c r="H1427">
        <v>288009</v>
      </c>
      <c r="I1427">
        <v>394251</v>
      </c>
      <c r="J1427">
        <v>437299</v>
      </c>
      <c r="K1427">
        <v>392331</v>
      </c>
    </row>
    <row r="1428" spans="2:11" x14ac:dyDescent="0.2">
      <c r="B1428" t="s">
        <v>2</v>
      </c>
      <c r="C1428" s="2" t="s">
        <v>76</v>
      </c>
      <c r="D1428" t="s">
        <v>376</v>
      </c>
      <c r="E1428" t="s">
        <v>293</v>
      </c>
      <c r="F1428">
        <v>246650</v>
      </c>
      <c r="G1428">
        <v>242092</v>
      </c>
      <c r="H1428">
        <v>271200</v>
      </c>
      <c r="I1428">
        <v>309088</v>
      </c>
      <c r="J1428">
        <v>296344</v>
      </c>
      <c r="K1428">
        <v>273219</v>
      </c>
    </row>
    <row r="1429" spans="2:11" x14ac:dyDescent="0.2">
      <c r="B1429" t="s">
        <v>2</v>
      </c>
      <c r="C1429" s="2" t="s">
        <v>77</v>
      </c>
      <c r="D1429" t="s">
        <v>377</v>
      </c>
      <c r="E1429" t="s">
        <v>293</v>
      </c>
      <c r="F1429">
        <v>69036</v>
      </c>
      <c r="G1429">
        <v>80824</v>
      </c>
      <c r="H1429">
        <v>83529</v>
      </c>
      <c r="I1429">
        <v>86150</v>
      </c>
      <c r="J1429">
        <v>78977</v>
      </c>
      <c r="K1429">
        <v>78147</v>
      </c>
    </row>
    <row r="1430" spans="2:11" x14ac:dyDescent="0.2">
      <c r="B1430" t="s">
        <v>2</v>
      </c>
      <c r="C1430" s="2" t="s">
        <v>241</v>
      </c>
      <c r="D1430" t="s">
        <v>242</v>
      </c>
      <c r="E1430" t="s">
        <v>292</v>
      </c>
      <c r="F1430">
        <v>42066</v>
      </c>
      <c r="G1430">
        <v>44674</v>
      </c>
      <c r="H1430">
        <v>46158</v>
      </c>
      <c r="I1430">
        <v>54716</v>
      </c>
      <c r="J1430">
        <v>48759</v>
      </c>
      <c r="K1430">
        <v>42397</v>
      </c>
    </row>
    <row r="1431" spans="2:11" x14ac:dyDescent="0.2">
      <c r="B1431" t="s">
        <v>2</v>
      </c>
      <c r="C1431" s="2" t="s">
        <v>79</v>
      </c>
      <c r="D1431" t="s">
        <v>80</v>
      </c>
      <c r="E1431" t="s">
        <v>293</v>
      </c>
      <c r="F1431">
        <v>394511</v>
      </c>
      <c r="G1431">
        <v>368163</v>
      </c>
      <c r="H1431">
        <v>367243</v>
      </c>
      <c r="I1431">
        <v>501057</v>
      </c>
      <c r="J1431">
        <v>444289</v>
      </c>
      <c r="K1431">
        <v>438662</v>
      </c>
    </row>
    <row r="1432" spans="2:11" x14ac:dyDescent="0.2">
      <c r="B1432" t="s">
        <v>2</v>
      </c>
      <c r="C1432" s="2" t="s">
        <v>81</v>
      </c>
      <c r="D1432" t="s">
        <v>82</v>
      </c>
      <c r="E1432" t="s">
        <v>293</v>
      </c>
      <c r="F1432">
        <v>30044</v>
      </c>
      <c r="G1432">
        <v>30096</v>
      </c>
      <c r="H1432">
        <v>33952</v>
      </c>
      <c r="I1432">
        <v>36196</v>
      </c>
      <c r="J1432">
        <v>29089</v>
      </c>
      <c r="K1432">
        <v>28402</v>
      </c>
    </row>
    <row r="1433" spans="2:11" x14ac:dyDescent="0.2">
      <c r="B1433" t="s">
        <v>2</v>
      </c>
      <c r="C1433" s="2" t="s">
        <v>243</v>
      </c>
      <c r="D1433" t="s">
        <v>244</v>
      </c>
      <c r="E1433" t="s">
        <v>294</v>
      </c>
      <c r="F1433" t="s">
        <v>125</v>
      </c>
      <c r="G1433" t="s">
        <v>125</v>
      </c>
      <c r="H1433" t="s">
        <v>125</v>
      </c>
      <c r="I1433" t="s">
        <v>125</v>
      </c>
      <c r="J1433" t="s">
        <v>125</v>
      </c>
      <c r="K1433" t="s">
        <v>125</v>
      </c>
    </row>
    <row r="1434" spans="2:11" x14ac:dyDescent="0.2">
      <c r="B1434" t="s">
        <v>2</v>
      </c>
      <c r="C1434" s="2" t="s">
        <v>267</v>
      </c>
      <c r="D1434" t="s">
        <v>268</v>
      </c>
      <c r="E1434" t="s">
        <v>294</v>
      </c>
      <c r="F1434" t="s">
        <v>125</v>
      </c>
      <c r="G1434" t="s">
        <v>125</v>
      </c>
      <c r="H1434" t="s">
        <v>125</v>
      </c>
      <c r="I1434" t="s">
        <v>125</v>
      </c>
      <c r="J1434" t="s">
        <v>125</v>
      </c>
      <c r="K1434" t="s">
        <v>125</v>
      </c>
    </row>
    <row r="1435" spans="2:11" x14ac:dyDescent="0.2">
      <c r="B1435" t="s">
        <v>2</v>
      </c>
      <c r="C1435" s="2" t="s">
        <v>280</v>
      </c>
      <c r="D1435" t="s">
        <v>281</v>
      </c>
      <c r="E1435" t="s">
        <v>294</v>
      </c>
      <c r="F1435" t="s">
        <v>125</v>
      </c>
      <c r="G1435" t="s">
        <v>125</v>
      </c>
      <c r="H1435" t="s">
        <v>125</v>
      </c>
      <c r="I1435" t="s">
        <v>125</v>
      </c>
      <c r="J1435" t="s">
        <v>125</v>
      </c>
      <c r="K1435" t="s">
        <v>125</v>
      </c>
    </row>
    <row r="1436" spans="2:11" x14ac:dyDescent="0.2">
      <c r="B1436" t="s">
        <v>2</v>
      </c>
      <c r="C1436" s="2" t="s">
        <v>245</v>
      </c>
      <c r="D1436" t="s">
        <v>246</v>
      </c>
      <c r="E1436" t="s">
        <v>294</v>
      </c>
      <c r="F1436" t="s">
        <v>125</v>
      </c>
      <c r="G1436" t="s">
        <v>125</v>
      </c>
      <c r="H1436" t="s">
        <v>125</v>
      </c>
      <c r="I1436" t="s">
        <v>125</v>
      </c>
      <c r="J1436" t="s">
        <v>125</v>
      </c>
      <c r="K1436" t="s">
        <v>125</v>
      </c>
    </row>
    <row r="1437" spans="2:11" x14ac:dyDescent="0.2">
      <c r="B1437" t="s">
        <v>2</v>
      </c>
      <c r="C1437" s="2" t="s">
        <v>247</v>
      </c>
      <c r="D1437" t="s">
        <v>248</v>
      </c>
      <c r="E1437" t="s">
        <v>294</v>
      </c>
      <c r="F1437" t="s">
        <v>125</v>
      </c>
      <c r="G1437" t="s">
        <v>125</v>
      </c>
      <c r="H1437" t="s">
        <v>125</v>
      </c>
      <c r="I1437" t="s">
        <v>125</v>
      </c>
      <c r="J1437" t="s">
        <v>125</v>
      </c>
      <c r="K1437" t="s">
        <v>125</v>
      </c>
    </row>
    <row r="1438" spans="2:11" x14ac:dyDescent="0.2">
      <c r="B1438" t="s">
        <v>2</v>
      </c>
      <c r="C1438" s="2" t="s">
        <v>249</v>
      </c>
      <c r="D1438" t="s">
        <v>250</v>
      </c>
      <c r="E1438" t="s">
        <v>292</v>
      </c>
      <c r="F1438">
        <v>60500</v>
      </c>
      <c r="G1438">
        <v>65139</v>
      </c>
      <c r="H1438">
        <v>51108</v>
      </c>
      <c r="I1438">
        <v>63725</v>
      </c>
      <c r="J1438">
        <v>60935</v>
      </c>
      <c r="K1438">
        <v>52691</v>
      </c>
    </row>
    <row r="1439" spans="2:11" x14ac:dyDescent="0.2">
      <c r="B1439" t="s">
        <v>2</v>
      </c>
      <c r="C1439" s="2" t="s">
        <v>282</v>
      </c>
      <c r="D1439" t="s">
        <v>283</v>
      </c>
      <c r="E1439" t="s">
        <v>294</v>
      </c>
      <c r="F1439" t="s">
        <v>125</v>
      </c>
      <c r="G1439" t="s">
        <v>125</v>
      </c>
      <c r="H1439" t="s">
        <v>125</v>
      </c>
      <c r="I1439" t="s">
        <v>125</v>
      </c>
      <c r="J1439" t="s">
        <v>125</v>
      </c>
      <c r="K1439" t="s">
        <v>125</v>
      </c>
    </row>
    <row r="1440" spans="2:11" x14ac:dyDescent="0.2">
      <c r="B1440" t="s">
        <v>2</v>
      </c>
      <c r="C1440" s="2" t="s">
        <v>284</v>
      </c>
      <c r="D1440" t="s">
        <v>285</v>
      </c>
      <c r="E1440" t="s">
        <v>294</v>
      </c>
      <c r="F1440" t="s">
        <v>125</v>
      </c>
      <c r="G1440" t="s">
        <v>125</v>
      </c>
      <c r="H1440" t="s">
        <v>125</v>
      </c>
      <c r="I1440" t="s">
        <v>125</v>
      </c>
      <c r="J1440" t="s">
        <v>125</v>
      </c>
      <c r="K1440" t="s">
        <v>125</v>
      </c>
    </row>
    <row r="1441" spans="2:11" x14ac:dyDescent="0.2">
      <c r="B1441" t="s">
        <v>2</v>
      </c>
      <c r="C1441" s="2" t="s">
        <v>251</v>
      </c>
      <c r="D1441" t="s">
        <v>252</v>
      </c>
      <c r="E1441" t="s">
        <v>292</v>
      </c>
      <c r="F1441">
        <v>39110</v>
      </c>
      <c r="G1441" t="s">
        <v>125</v>
      </c>
      <c r="H1441" t="s">
        <v>125</v>
      </c>
      <c r="I1441" t="s">
        <v>125</v>
      </c>
      <c r="J1441" t="s">
        <v>125</v>
      </c>
      <c r="K1441" t="s">
        <v>125</v>
      </c>
    </row>
    <row r="1442" spans="2:11" x14ac:dyDescent="0.2">
      <c r="B1442" t="s">
        <v>2</v>
      </c>
      <c r="C1442" s="2" t="s">
        <v>253</v>
      </c>
      <c r="D1442" t="s">
        <v>254</v>
      </c>
      <c r="E1442" t="s">
        <v>294</v>
      </c>
      <c r="F1442" t="s">
        <v>125</v>
      </c>
      <c r="G1442" t="s">
        <v>125</v>
      </c>
      <c r="H1442" t="s">
        <v>125</v>
      </c>
      <c r="I1442" t="s">
        <v>125</v>
      </c>
      <c r="J1442" t="s">
        <v>125</v>
      </c>
      <c r="K1442" t="s">
        <v>125</v>
      </c>
    </row>
    <row r="1443" spans="2:11" x14ac:dyDescent="0.2">
      <c r="B1443" t="s">
        <v>2</v>
      </c>
      <c r="C1443" s="2" t="s">
        <v>286</v>
      </c>
      <c r="D1443" t="s">
        <v>287</v>
      </c>
      <c r="E1443" t="s">
        <v>294</v>
      </c>
      <c r="F1443" t="s">
        <v>125</v>
      </c>
      <c r="G1443" t="s">
        <v>125</v>
      </c>
      <c r="H1443" t="s">
        <v>125</v>
      </c>
      <c r="I1443" t="s">
        <v>125</v>
      </c>
      <c r="J1443" t="s">
        <v>125</v>
      </c>
      <c r="K1443" t="s">
        <v>125</v>
      </c>
    </row>
    <row r="1444" spans="2:11" x14ac:dyDescent="0.2">
      <c r="B1444" t="s">
        <v>2</v>
      </c>
      <c r="C1444" s="2" t="s">
        <v>288</v>
      </c>
      <c r="D1444" t="s">
        <v>289</v>
      </c>
      <c r="E1444" t="s">
        <v>294</v>
      </c>
      <c r="F1444" t="s">
        <v>125</v>
      </c>
      <c r="G1444" t="s">
        <v>125</v>
      </c>
      <c r="H1444" t="s">
        <v>125</v>
      </c>
      <c r="I1444" t="s">
        <v>125</v>
      </c>
      <c r="J1444" t="s">
        <v>125</v>
      </c>
      <c r="K1444" t="s">
        <v>125</v>
      </c>
    </row>
    <row r="1445" spans="2:11" x14ac:dyDescent="0.2">
      <c r="B1445" t="s">
        <v>2</v>
      </c>
      <c r="C1445" s="2" t="s">
        <v>83</v>
      </c>
      <c r="D1445" t="s">
        <v>407</v>
      </c>
      <c r="E1445" t="s">
        <v>292</v>
      </c>
      <c r="F1445">
        <v>89151</v>
      </c>
      <c r="G1445">
        <v>71595</v>
      </c>
      <c r="H1445">
        <v>68073</v>
      </c>
      <c r="I1445">
        <v>72436</v>
      </c>
      <c r="J1445">
        <v>52410</v>
      </c>
      <c r="K1445" t="s">
        <v>125</v>
      </c>
    </row>
    <row r="1446" spans="2:11" x14ac:dyDescent="0.2">
      <c r="B1446" t="s">
        <v>2</v>
      </c>
      <c r="C1446" s="2" t="s">
        <v>84</v>
      </c>
      <c r="D1446" t="s">
        <v>85</v>
      </c>
      <c r="E1446" t="s">
        <v>293</v>
      </c>
      <c r="F1446">
        <v>150056</v>
      </c>
      <c r="G1446">
        <v>144406</v>
      </c>
      <c r="H1446">
        <v>154748</v>
      </c>
      <c r="I1446">
        <v>196085</v>
      </c>
      <c r="J1446">
        <v>184012</v>
      </c>
      <c r="K1446">
        <v>190584</v>
      </c>
    </row>
    <row r="1447" spans="2:11" x14ac:dyDescent="0.2">
      <c r="B1447" t="s">
        <v>2</v>
      </c>
      <c r="C1447" s="2" t="s">
        <v>86</v>
      </c>
      <c r="D1447" t="s">
        <v>403</v>
      </c>
      <c r="E1447" t="s">
        <v>292</v>
      </c>
      <c r="F1447">
        <v>77395</v>
      </c>
      <c r="G1447">
        <v>79752</v>
      </c>
      <c r="H1447">
        <v>92488</v>
      </c>
      <c r="I1447">
        <v>90131</v>
      </c>
      <c r="J1447">
        <v>86544</v>
      </c>
      <c r="K1447">
        <v>90539</v>
      </c>
    </row>
    <row r="1448" spans="2:11" x14ac:dyDescent="0.2">
      <c r="B1448" t="s">
        <v>2</v>
      </c>
      <c r="C1448" s="2" t="s">
        <v>290</v>
      </c>
      <c r="D1448" t="s">
        <v>435</v>
      </c>
      <c r="E1448" t="s">
        <v>292</v>
      </c>
      <c r="F1448" t="s">
        <v>125</v>
      </c>
      <c r="G1448" t="s">
        <v>125</v>
      </c>
      <c r="H1448" t="s">
        <v>125</v>
      </c>
      <c r="I1448" t="s">
        <v>125</v>
      </c>
      <c r="J1448">
        <v>5081</v>
      </c>
      <c r="K1448">
        <v>6628</v>
      </c>
    </row>
    <row r="1449" spans="2:11" x14ac:dyDescent="0.2">
      <c r="B1449" t="s">
        <v>2</v>
      </c>
      <c r="C1449" s="2" t="s">
        <v>87</v>
      </c>
      <c r="D1449" t="s">
        <v>405</v>
      </c>
      <c r="E1449" t="s">
        <v>293</v>
      </c>
      <c r="F1449">
        <v>56796</v>
      </c>
      <c r="G1449">
        <v>47006</v>
      </c>
      <c r="H1449">
        <v>57168</v>
      </c>
      <c r="I1449">
        <v>71076</v>
      </c>
      <c r="J1449">
        <v>60793</v>
      </c>
      <c r="K1449">
        <v>53647</v>
      </c>
    </row>
    <row r="1450" spans="2:11" x14ac:dyDescent="0.2">
      <c r="B1450" t="s">
        <v>439</v>
      </c>
      <c r="C1450" s="2" t="s">
        <v>101</v>
      </c>
      <c r="D1450" t="s">
        <v>434</v>
      </c>
      <c r="E1450" t="s">
        <v>293</v>
      </c>
      <c r="F1450">
        <v>351781</v>
      </c>
      <c r="G1450">
        <v>378357</v>
      </c>
      <c r="H1450">
        <v>368810</v>
      </c>
      <c r="I1450">
        <v>222286</v>
      </c>
      <c r="J1450">
        <v>372405</v>
      </c>
      <c r="K1450">
        <v>424135</v>
      </c>
    </row>
    <row r="1451" spans="2:11" x14ac:dyDescent="0.2">
      <c r="B1451" t="s">
        <v>439</v>
      </c>
      <c r="C1451" s="2" t="s">
        <v>78</v>
      </c>
      <c r="D1451" t="s">
        <v>433</v>
      </c>
      <c r="E1451" t="s">
        <v>293</v>
      </c>
      <c r="F1451">
        <v>319510</v>
      </c>
      <c r="G1451">
        <v>384013</v>
      </c>
      <c r="H1451">
        <v>340769</v>
      </c>
      <c r="I1451">
        <v>354074</v>
      </c>
      <c r="J1451">
        <v>376359</v>
      </c>
      <c r="K1451">
        <v>375111</v>
      </c>
    </row>
    <row r="1452" spans="2:11" x14ac:dyDescent="0.2">
      <c r="B1452" t="s">
        <v>3</v>
      </c>
      <c r="C1452" s="2" t="s">
        <v>88</v>
      </c>
      <c r="D1452" t="s">
        <v>89</v>
      </c>
      <c r="E1452" t="s">
        <v>293</v>
      </c>
      <c r="F1452">
        <v>179878</v>
      </c>
      <c r="G1452">
        <v>178934</v>
      </c>
      <c r="H1452">
        <v>186937</v>
      </c>
      <c r="I1452">
        <v>168605</v>
      </c>
      <c r="J1452">
        <v>173655</v>
      </c>
      <c r="K1452">
        <v>189087</v>
      </c>
    </row>
    <row r="1453" spans="2:11" x14ac:dyDescent="0.2">
      <c r="B1453" t="s">
        <v>3</v>
      </c>
      <c r="C1453" s="2" t="s">
        <v>90</v>
      </c>
      <c r="D1453" t="s">
        <v>91</v>
      </c>
      <c r="E1453" t="s">
        <v>293</v>
      </c>
      <c r="F1453">
        <v>17098</v>
      </c>
      <c r="G1453">
        <v>49019</v>
      </c>
      <c r="H1453">
        <v>51829</v>
      </c>
      <c r="I1453">
        <v>52143</v>
      </c>
      <c r="J1453">
        <v>57588</v>
      </c>
      <c r="K1453">
        <v>58507</v>
      </c>
    </row>
    <row r="1454" spans="2:11" x14ac:dyDescent="0.2">
      <c r="B1454" t="s">
        <v>3</v>
      </c>
      <c r="C1454" s="2" t="s">
        <v>92</v>
      </c>
      <c r="D1454" t="s">
        <v>93</v>
      </c>
      <c r="E1454" t="s">
        <v>293</v>
      </c>
      <c r="F1454">
        <v>539972</v>
      </c>
      <c r="G1454">
        <v>367651</v>
      </c>
      <c r="H1454">
        <v>565594</v>
      </c>
      <c r="I1454">
        <v>558068</v>
      </c>
      <c r="J1454">
        <v>419726</v>
      </c>
      <c r="K1454">
        <v>564564</v>
      </c>
    </row>
    <row r="1455" spans="2:11" x14ac:dyDescent="0.2">
      <c r="B1455" t="s">
        <v>3</v>
      </c>
      <c r="C1455" s="2" t="s">
        <v>94</v>
      </c>
      <c r="D1455" t="s">
        <v>95</v>
      </c>
      <c r="E1455" t="s">
        <v>293</v>
      </c>
      <c r="F1455">
        <v>26433</v>
      </c>
      <c r="G1455">
        <v>21290</v>
      </c>
      <c r="H1455">
        <v>15641</v>
      </c>
      <c r="I1455">
        <v>22097</v>
      </c>
      <c r="J1455">
        <v>17760</v>
      </c>
      <c r="K1455">
        <v>73965</v>
      </c>
    </row>
    <row r="1456" spans="2:11" x14ac:dyDescent="0.2">
      <c r="B1456" t="s">
        <v>3</v>
      </c>
      <c r="C1456" s="2" t="s">
        <v>255</v>
      </c>
      <c r="D1456" t="s">
        <v>392</v>
      </c>
      <c r="E1456" t="s">
        <v>292</v>
      </c>
      <c r="F1456">
        <v>34222</v>
      </c>
      <c r="G1456">
        <v>34883</v>
      </c>
      <c r="H1456">
        <v>31429</v>
      </c>
      <c r="I1456">
        <v>30609</v>
      </c>
      <c r="J1456">
        <v>34067</v>
      </c>
      <c r="K1456" t="s">
        <v>125</v>
      </c>
    </row>
    <row r="1457" spans="2:11" x14ac:dyDescent="0.2">
      <c r="B1457" t="s">
        <v>3</v>
      </c>
      <c r="C1457" s="2" t="s">
        <v>96</v>
      </c>
      <c r="D1457" t="s">
        <v>97</v>
      </c>
      <c r="E1457" t="s">
        <v>293</v>
      </c>
      <c r="F1457">
        <v>105287</v>
      </c>
      <c r="G1457">
        <v>103960</v>
      </c>
      <c r="H1457">
        <v>109123</v>
      </c>
      <c r="I1457">
        <v>115887</v>
      </c>
      <c r="J1457">
        <v>120963</v>
      </c>
      <c r="K1457">
        <v>137316</v>
      </c>
    </row>
    <row r="1458" spans="2:11" x14ac:dyDescent="0.2">
      <c r="B1458" t="s">
        <v>3</v>
      </c>
      <c r="C1458" s="2" t="s">
        <v>98</v>
      </c>
      <c r="D1458" t="s">
        <v>99</v>
      </c>
      <c r="E1458" t="s">
        <v>293</v>
      </c>
      <c r="F1458">
        <v>232700</v>
      </c>
      <c r="G1458">
        <v>220808</v>
      </c>
      <c r="H1458">
        <v>208359</v>
      </c>
      <c r="I1458">
        <v>183606</v>
      </c>
      <c r="J1458">
        <v>191685</v>
      </c>
      <c r="K1458">
        <v>209635</v>
      </c>
    </row>
    <row r="1459" spans="2:11" x14ac:dyDescent="0.2">
      <c r="B1459" t="s">
        <v>3</v>
      </c>
      <c r="C1459" s="2" t="s">
        <v>100</v>
      </c>
      <c r="D1459" t="s">
        <v>393</v>
      </c>
      <c r="E1459" t="s">
        <v>292</v>
      </c>
      <c r="F1459">
        <v>55417</v>
      </c>
      <c r="G1459">
        <v>51466</v>
      </c>
      <c r="H1459">
        <v>57111</v>
      </c>
      <c r="I1459">
        <v>11619</v>
      </c>
      <c r="J1459" t="s">
        <v>125</v>
      </c>
      <c r="K1459" t="s">
        <v>125</v>
      </c>
    </row>
    <row r="1460" spans="2:11" x14ac:dyDescent="0.2">
      <c r="B1460" t="s">
        <v>3</v>
      </c>
      <c r="C1460" s="2" t="s">
        <v>256</v>
      </c>
      <c r="D1460" t="s">
        <v>378</v>
      </c>
      <c r="E1460" t="s">
        <v>292</v>
      </c>
      <c r="F1460">
        <v>7929</v>
      </c>
      <c r="G1460">
        <v>9332</v>
      </c>
      <c r="H1460">
        <v>29667</v>
      </c>
      <c r="I1460">
        <v>22591</v>
      </c>
      <c r="J1460">
        <v>47303</v>
      </c>
      <c r="K1460">
        <v>38180</v>
      </c>
    </row>
    <row r="1461" spans="2:11" x14ac:dyDescent="0.2">
      <c r="B1461" t="s">
        <v>3</v>
      </c>
      <c r="C1461" s="2" t="s">
        <v>102</v>
      </c>
      <c r="D1461" t="s">
        <v>103</v>
      </c>
      <c r="E1461" t="s">
        <v>293</v>
      </c>
      <c r="F1461">
        <v>141800</v>
      </c>
      <c r="G1461">
        <v>152279</v>
      </c>
      <c r="H1461">
        <v>136742</v>
      </c>
      <c r="I1461">
        <v>142916</v>
      </c>
      <c r="J1461">
        <v>159310</v>
      </c>
      <c r="K1461">
        <v>170690</v>
      </c>
    </row>
    <row r="1462" spans="2:11" x14ac:dyDescent="0.2">
      <c r="B1462" t="s">
        <v>3</v>
      </c>
      <c r="C1462" s="2" t="s">
        <v>104</v>
      </c>
      <c r="D1462" t="s">
        <v>394</v>
      </c>
      <c r="E1462" t="s">
        <v>293</v>
      </c>
      <c r="F1462">
        <v>51358</v>
      </c>
      <c r="G1462">
        <v>48405</v>
      </c>
      <c r="H1462">
        <v>46490</v>
      </c>
      <c r="I1462">
        <v>42293</v>
      </c>
      <c r="J1462">
        <v>36444</v>
      </c>
      <c r="K1462">
        <v>38156</v>
      </c>
    </row>
    <row r="1463" spans="2:11" x14ac:dyDescent="0.2">
      <c r="B1463" t="s">
        <v>3</v>
      </c>
      <c r="C1463" s="2" t="s">
        <v>105</v>
      </c>
      <c r="D1463" t="s">
        <v>450</v>
      </c>
      <c r="E1463" t="s">
        <v>292</v>
      </c>
      <c r="F1463">
        <v>33885</v>
      </c>
      <c r="G1463">
        <v>33875</v>
      </c>
      <c r="H1463">
        <v>30220</v>
      </c>
      <c r="I1463">
        <v>32837</v>
      </c>
      <c r="J1463">
        <v>32371</v>
      </c>
      <c r="K1463">
        <v>67879</v>
      </c>
    </row>
    <row r="1464" spans="2:11" x14ac:dyDescent="0.2">
      <c r="B1464" t="s">
        <v>3</v>
      </c>
      <c r="C1464" s="2" t="s">
        <v>257</v>
      </c>
      <c r="D1464" t="s">
        <v>395</v>
      </c>
      <c r="E1464" t="s">
        <v>293</v>
      </c>
      <c r="F1464">
        <v>37652</v>
      </c>
      <c r="G1464">
        <v>27728</v>
      </c>
      <c r="H1464">
        <v>39086</v>
      </c>
      <c r="I1464">
        <v>49392</v>
      </c>
      <c r="J1464">
        <v>38858</v>
      </c>
      <c r="K1464">
        <v>34030</v>
      </c>
    </row>
    <row r="1465" spans="2:11" x14ac:dyDescent="0.2">
      <c r="B1465" t="s">
        <v>3</v>
      </c>
      <c r="C1465" s="2" t="s">
        <v>106</v>
      </c>
      <c r="D1465" t="s">
        <v>107</v>
      </c>
      <c r="E1465" t="s">
        <v>293</v>
      </c>
      <c r="F1465">
        <v>51593</v>
      </c>
      <c r="G1465">
        <v>46178</v>
      </c>
      <c r="H1465">
        <v>48329</v>
      </c>
      <c r="I1465">
        <v>45367</v>
      </c>
      <c r="J1465">
        <v>44188</v>
      </c>
      <c r="K1465">
        <v>40315</v>
      </c>
    </row>
    <row r="1466" spans="2:11" x14ac:dyDescent="0.2">
      <c r="B1466" t="s">
        <v>3</v>
      </c>
      <c r="C1466" s="2" t="s">
        <v>258</v>
      </c>
      <c r="D1466" t="s">
        <v>379</v>
      </c>
      <c r="E1466" t="s">
        <v>292</v>
      </c>
      <c r="F1466">
        <v>5406</v>
      </c>
      <c r="G1466">
        <v>5039</v>
      </c>
      <c r="H1466">
        <v>6478</v>
      </c>
      <c r="I1466">
        <v>0</v>
      </c>
      <c r="J1466" t="s">
        <v>125</v>
      </c>
      <c r="K1466" t="s">
        <v>125</v>
      </c>
    </row>
    <row r="1467" spans="2:11" x14ac:dyDescent="0.2">
      <c r="B1467" t="s">
        <v>3</v>
      </c>
      <c r="C1467" s="2" t="s">
        <v>259</v>
      </c>
      <c r="D1467" t="s">
        <v>396</v>
      </c>
      <c r="E1467" t="s">
        <v>292</v>
      </c>
      <c r="F1467">
        <v>33545</v>
      </c>
      <c r="G1467">
        <v>35982</v>
      </c>
      <c r="H1467">
        <v>29649</v>
      </c>
      <c r="I1467">
        <v>27644</v>
      </c>
      <c r="J1467">
        <v>26598</v>
      </c>
      <c r="K1467">
        <v>22784</v>
      </c>
    </row>
    <row r="1468" spans="2:11" x14ac:dyDescent="0.2">
      <c r="B1468" t="s">
        <v>3</v>
      </c>
      <c r="C1468" s="2" t="s">
        <v>108</v>
      </c>
      <c r="D1468" t="s">
        <v>451</v>
      </c>
      <c r="E1468" t="s">
        <v>293</v>
      </c>
      <c r="F1468">
        <v>463891</v>
      </c>
      <c r="G1468">
        <v>1129642</v>
      </c>
      <c r="H1468">
        <v>498596</v>
      </c>
      <c r="I1468">
        <v>364963</v>
      </c>
      <c r="J1468">
        <v>379836</v>
      </c>
      <c r="K1468">
        <v>576557</v>
      </c>
    </row>
    <row r="1469" spans="2:11" x14ac:dyDescent="0.2">
      <c r="B1469" t="s">
        <v>3</v>
      </c>
      <c r="C1469" s="2" t="s">
        <v>109</v>
      </c>
      <c r="D1469" t="s">
        <v>110</v>
      </c>
      <c r="E1469" t="s">
        <v>293</v>
      </c>
      <c r="F1469">
        <v>146620</v>
      </c>
      <c r="G1469">
        <v>144541</v>
      </c>
      <c r="H1469">
        <v>151771</v>
      </c>
      <c r="I1469">
        <v>147316</v>
      </c>
      <c r="J1469">
        <v>152868</v>
      </c>
      <c r="K1469">
        <v>137143</v>
      </c>
    </row>
    <row r="1470" spans="2:11" x14ac:dyDescent="0.2">
      <c r="B1470" t="s">
        <v>3</v>
      </c>
      <c r="C1470" s="2" t="s">
        <v>111</v>
      </c>
      <c r="D1470" t="s">
        <v>112</v>
      </c>
      <c r="E1470" t="s">
        <v>293</v>
      </c>
      <c r="F1470">
        <v>14851</v>
      </c>
      <c r="G1470">
        <v>14447</v>
      </c>
      <c r="H1470">
        <v>53339</v>
      </c>
      <c r="I1470">
        <v>17781</v>
      </c>
      <c r="J1470">
        <v>52932</v>
      </c>
      <c r="K1470">
        <v>51602</v>
      </c>
    </row>
    <row r="1471" spans="2:11" x14ac:dyDescent="0.2">
      <c r="B1471" t="s">
        <v>3</v>
      </c>
      <c r="C1471" s="2" t="s">
        <v>269</v>
      </c>
      <c r="D1471" t="s">
        <v>406</v>
      </c>
      <c r="E1471" t="s">
        <v>292</v>
      </c>
      <c r="F1471">
        <v>96975</v>
      </c>
      <c r="G1471">
        <v>73676</v>
      </c>
      <c r="H1471">
        <v>71019</v>
      </c>
      <c r="I1471">
        <v>69512</v>
      </c>
      <c r="J1471">
        <v>54433</v>
      </c>
      <c r="K1471">
        <v>59950</v>
      </c>
    </row>
    <row r="1472" spans="2:11" x14ac:dyDescent="0.2">
      <c r="B1472" t="s">
        <v>3</v>
      </c>
      <c r="C1472" s="2" t="s">
        <v>260</v>
      </c>
      <c r="D1472" t="s">
        <v>261</v>
      </c>
      <c r="E1472" t="s">
        <v>292</v>
      </c>
      <c r="F1472">
        <v>1809</v>
      </c>
      <c r="G1472">
        <v>997</v>
      </c>
      <c r="H1472">
        <v>3075</v>
      </c>
      <c r="I1472">
        <v>0</v>
      </c>
      <c r="J1472" t="s">
        <v>125</v>
      </c>
      <c r="K1472" t="s">
        <v>125</v>
      </c>
    </row>
    <row r="1473" spans="2:11" x14ac:dyDescent="0.2">
      <c r="B1473" t="s">
        <v>3</v>
      </c>
      <c r="C1473" s="2" t="s">
        <v>262</v>
      </c>
      <c r="D1473" t="s">
        <v>380</v>
      </c>
      <c r="E1473" t="s">
        <v>292</v>
      </c>
      <c r="F1473">
        <v>15484</v>
      </c>
      <c r="G1473">
        <v>14166</v>
      </c>
      <c r="H1473">
        <v>16509</v>
      </c>
      <c r="I1473">
        <v>20496</v>
      </c>
      <c r="J1473">
        <v>18258</v>
      </c>
      <c r="K1473">
        <v>22680</v>
      </c>
    </row>
    <row r="1474" spans="2:11" x14ac:dyDescent="0.2">
      <c r="B1474" t="s">
        <v>3</v>
      </c>
      <c r="C1474" s="2" t="s">
        <v>263</v>
      </c>
      <c r="D1474" t="s">
        <v>397</v>
      </c>
      <c r="E1474" t="s">
        <v>292</v>
      </c>
      <c r="F1474">
        <v>16914</v>
      </c>
      <c r="G1474">
        <v>13344</v>
      </c>
      <c r="H1474">
        <v>14572</v>
      </c>
      <c r="I1474">
        <v>5437</v>
      </c>
      <c r="J1474">
        <v>5707</v>
      </c>
      <c r="K1474" t="s">
        <v>125</v>
      </c>
    </row>
    <row r="1475" spans="2:11" x14ac:dyDescent="0.2">
      <c r="B1475" t="s">
        <v>3</v>
      </c>
      <c r="C1475" s="2" t="s">
        <v>264</v>
      </c>
      <c r="D1475" t="s">
        <v>381</v>
      </c>
      <c r="E1475" t="s">
        <v>292</v>
      </c>
      <c r="F1475">
        <v>42730</v>
      </c>
      <c r="G1475">
        <v>42740</v>
      </c>
      <c r="H1475">
        <v>43703</v>
      </c>
      <c r="I1475">
        <v>42628</v>
      </c>
      <c r="J1475">
        <v>46121</v>
      </c>
      <c r="K1475">
        <v>43280</v>
      </c>
    </row>
    <row r="1476" spans="2:11" x14ac:dyDescent="0.2">
      <c r="B1476" t="s">
        <v>3</v>
      </c>
      <c r="C1476" s="2" t="s">
        <v>113</v>
      </c>
      <c r="D1476" t="s">
        <v>114</v>
      </c>
      <c r="E1476" t="s">
        <v>294</v>
      </c>
      <c r="F1476" t="s">
        <v>125</v>
      </c>
      <c r="G1476" t="s">
        <v>125</v>
      </c>
      <c r="H1476" t="s">
        <v>125</v>
      </c>
      <c r="I1476" t="s">
        <v>125</v>
      </c>
      <c r="J1476" t="s">
        <v>125</v>
      </c>
      <c r="K1476" t="s">
        <v>125</v>
      </c>
    </row>
    <row r="1477" spans="2:11" x14ac:dyDescent="0.2">
      <c r="B1477" t="s">
        <v>3</v>
      </c>
      <c r="C1477" s="2" t="s">
        <v>115</v>
      </c>
      <c r="D1477" t="s">
        <v>116</v>
      </c>
      <c r="E1477" t="s">
        <v>293</v>
      </c>
      <c r="F1477">
        <v>17310</v>
      </c>
      <c r="G1477">
        <v>18503</v>
      </c>
      <c r="H1477">
        <v>14565</v>
      </c>
      <c r="I1477">
        <v>49369</v>
      </c>
      <c r="J1477">
        <v>50424</v>
      </c>
      <c r="K1477">
        <v>50304</v>
      </c>
    </row>
    <row r="1478" spans="2:11" x14ac:dyDescent="0.2">
      <c r="B1478" t="s">
        <v>3</v>
      </c>
      <c r="C1478" s="2" t="s">
        <v>117</v>
      </c>
      <c r="D1478" t="s">
        <v>118</v>
      </c>
      <c r="E1478" t="s">
        <v>294</v>
      </c>
      <c r="F1478" t="s">
        <v>125</v>
      </c>
      <c r="G1478" t="s">
        <v>125</v>
      </c>
      <c r="H1478" t="s">
        <v>125</v>
      </c>
      <c r="I1478" t="s">
        <v>125</v>
      </c>
      <c r="J1478" t="s">
        <v>125</v>
      </c>
      <c r="K1478" t="s">
        <v>125</v>
      </c>
    </row>
    <row r="1479" spans="2:11" x14ac:dyDescent="0.2">
      <c r="B1479" t="s">
        <v>3</v>
      </c>
      <c r="C1479" s="2" t="s">
        <v>129</v>
      </c>
      <c r="D1479" t="s">
        <v>127</v>
      </c>
      <c r="E1479" t="s">
        <v>294</v>
      </c>
      <c r="F1479" t="s">
        <v>125</v>
      </c>
      <c r="G1479" t="s">
        <v>125</v>
      </c>
      <c r="H1479" t="s">
        <v>125</v>
      </c>
      <c r="I1479" t="s">
        <v>125</v>
      </c>
      <c r="J1479" t="s">
        <v>125</v>
      </c>
      <c r="K1479" t="s">
        <v>125</v>
      </c>
    </row>
    <row r="1481" spans="2:11" x14ac:dyDescent="0.2">
      <c r="B1481" t="s">
        <v>382</v>
      </c>
      <c r="C1481" s="2" t="s">
        <v>383</v>
      </c>
      <c r="D1481" t="s">
        <v>384</v>
      </c>
    </row>
  </sheetData>
  <customSheetViews>
    <customSheetView guid="{8E6CF98D-1634-4ED3-81CA-763BCE5C79CD}">
      <selection activeCell="L1101" sqref="L1100:L1101"/>
      <pageMargins left="0.75" right="0.75" top="1" bottom="1" header="0.5" footer="0.5"/>
      <headerFooter alignWithMargins="0"/>
    </customSheetView>
    <customSheetView guid="{E0D8F7CE-EC41-4756-A129-66C546DEF30F}">
      <selection activeCell="F24" sqref="F24"/>
      <pageMargins left="0.75" right="0.75" top="1" bottom="1" header="0.5" footer="0.5"/>
      <headerFooter alignWithMargins="0"/>
    </customSheetView>
    <customSheetView guid="{36755EE3-F52E-4D4E-9A42-3A861C777B27}" topLeftCell="A28">
      <selection activeCell="H50" sqref="H50"/>
      <pageMargins left="0.75" right="0.75" top="1" bottom="1" header="0.5" footer="0.5"/>
      <headerFooter alignWithMargins="0"/>
    </customSheetView>
  </customSheetViews>
  <phoneticPr fontId="10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44" sqref="O44"/>
    </sheetView>
  </sheetViews>
  <sheetFormatPr defaultRowHeight="12.75" x14ac:dyDescent="0.2"/>
  <sheetData/>
  <customSheetViews>
    <customSheetView guid="{8E6CF98D-1634-4ED3-81CA-763BCE5C79CD}" state="hidden">
      <selection activeCell="O44" sqref="O44"/>
      <pageMargins left="0.7" right="0.7" top="0.75" bottom="0.75" header="0.3" footer="0.3"/>
    </customSheetView>
    <customSheetView guid="{E0D8F7CE-EC41-4756-A129-66C546DEF30F}">
      <selection activeCell="O44" sqref="O44"/>
      <pageMargins left="0.7" right="0.7" top="0.75" bottom="0.75" header="0.3" footer="0.3"/>
    </customSheetView>
    <customSheetView guid="{36755EE3-F52E-4D4E-9A42-3A861C777B27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OP Claims per Visit by DMISID</vt:lpstr>
      <vt:lpstr>Details2</vt:lpstr>
      <vt:lpstr>Sheet1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Matthew Megas</cp:lastModifiedBy>
  <cp:lastPrinted>2009-02-03T18:41:36Z</cp:lastPrinted>
  <dcterms:created xsi:type="dcterms:W3CDTF">2004-12-20T15:56:07Z</dcterms:created>
  <dcterms:modified xsi:type="dcterms:W3CDTF">2013-08-08T17:50:40Z</dcterms:modified>
</cp:coreProperties>
</file>